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40" windowWidth="15480" windowHeight="7650" activeTab="6"/>
  </bookViews>
  <sheets>
    <sheet name="Прил1" sheetId="1" r:id="rId1"/>
    <sheet name="Прил2" sheetId="4" r:id="rId2"/>
    <sheet name="Прил3" sheetId="7" r:id="rId3"/>
    <sheet name="Прил4" sheetId="6" r:id="rId4"/>
    <sheet name="Прил5" sheetId="11" r:id="rId5"/>
    <sheet name="Прил6" sheetId="10" r:id="rId6"/>
    <sheet name="Прил7" sheetId="9" r:id="rId7"/>
  </sheets>
  <definedNames>
    <definedName name="_Date_">Прил1!#REF!</definedName>
    <definedName name="_Otchet_Period_Source__AT_ObjectName">Прил1!#REF!</definedName>
    <definedName name="_PBuh_">#REF!</definedName>
    <definedName name="_Period_">Прил1!#REF!</definedName>
    <definedName name="_PRuk_">#REF!</definedName>
    <definedName name="Excel_BuiltIn_Print_Titles_1_1">Прил1!$A$20:$IQ$22</definedName>
    <definedName name="Excel_BuiltIn_Print_Titles_1_1_1">Прил1!$A$20:$ID$22</definedName>
    <definedName name="total2">#REF!</definedName>
    <definedName name="_xlnm.Print_Area" localSheetId="0">Прил1!$A$1:$H$258</definedName>
  </definedNames>
  <calcPr calcId="145621"/>
</workbook>
</file>

<file path=xl/calcChain.xml><?xml version="1.0" encoding="utf-8"?>
<calcChain xmlns="http://schemas.openxmlformats.org/spreadsheetml/2006/main">
  <c r="E23" i="9" l="1"/>
  <c r="E22" i="9"/>
  <c r="D21" i="9"/>
  <c r="E21" i="9" s="1"/>
  <c r="C21" i="9"/>
  <c r="D20" i="9"/>
  <c r="C20" i="9"/>
  <c r="E20" i="9" s="1"/>
  <c r="D19" i="9"/>
  <c r="E19" i="9" s="1"/>
  <c r="C19" i="9"/>
  <c r="D18" i="9"/>
  <c r="C18" i="9"/>
  <c r="E18" i="9" s="1"/>
  <c r="D17" i="9"/>
  <c r="E17" i="9" s="1"/>
  <c r="C17" i="9"/>
  <c r="D16" i="9"/>
  <c r="C16" i="9"/>
  <c r="E16" i="9" s="1"/>
  <c r="C15" i="9"/>
  <c r="C14" i="9"/>
  <c r="E24" i="10"/>
  <c r="E23" i="10"/>
  <c r="D22" i="10"/>
  <c r="E22" i="10" s="1"/>
  <c r="C22" i="10"/>
  <c r="D21" i="10"/>
  <c r="C21" i="10"/>
  <c r="E21" i="10" s="1"/>
  <c r="D20" i="10"/>
  <c r="E20" i="10" s="1"/>
  <c r="C20" i="10"/>
  <c r="D19" i="10"/>
  <c r="C19" i="10"/>
  <c r="E19" i="10" s="1"/>
  <c r="D18" i="10"/>
  <c r="E18" i="10" s="1"/>
  <c r="C18" i="10"/>
  <c r="D17" i="10"/>
  <c r="C17" i="10"/>
  <c r="E17" i="10" s="1"/>
  <c r="E16" i="10"/>
  <c r="D16" i="10"/>
  <c r="C16" i="10"/>
  <c r="D15" i="10"/>
  <c r="C15" i="10"/>
  <c r="E45" i="11"/>
  <c r="D44" i="11"/>
  <c r="E44" i="11" s="1"/>
  <c r="C44" i="11"/>
  <c r="E43" i="11"/>
  <c r="D42" i="11"/>
  <c r="E42" i="11" s="1"/>
  <c r="C42" i="11"/>
  <c r="E41" i="11"/>
  <c r="E40" i="11"/>
  <c r="D39" i="11"/>
  <c r="C39" i="11"/>
  <c r="E39" i="11" s="1"/>
  <c r="E38" i="11"/>
  <c r="E37" i="11"/>
  <c r="E36" i="11"/>
  <c r="D34" i="11"/>
  <c r="C34" i="11"/>
  <c r="E34" i="11" s="1"/>
  <c r="E33" i="11"/>
  <c r="E32" i="11"/>
  <c r="E31" i="11"/>
  <c r="D30" i="11"/>
  <c r="C30" i="11"/>
  <c r="E30" i="11" s="1"/>
  <c r="E29" i="11"/>
  <c r="D28" i="11"/>
  <c r="C28" i="11"/>
  <c r="E28" i="11" s="1"/>
  <c r="E27" i="11"/>
  <c r="E26" i="11"/>
  <c r="E25" i="11"/>
  <c r="E24" i="11"/>
  <c r="E23" i="11"/>
  <c r="D22" i="11"/>
  <c r="D46" i="11" s="1"/>
  <c r="C22" i="11"/>
  <c r="C46" i="11" s="1"/>
  <c r="H182" i="6"/>
  <c r="G181" i="6"/>
  <c r="F181" i="6"/>
  <c r="H181" i="6" s="1"/>
  <c r="G180" i="6"/>
  <c r="F180" i="6"/>
  <c r="F179" i="6"/>
  <c r="F178" i="6" s="1"/>
  <c r="H177" i="6"/>
  <c r="G176" i="6"/>
  <c r="F176" i="6"/>
  <c r="F175" i="6"/>
  <c r="F174" i="6" s="1"/>
  <c r="F173" i="6" s="1"/>
  <c r="H172" i="6"/>
  <c r="H171" i="6"/>
  <c r="H170" i="6"/>
  <c r="H169" i="6"/>
  <c r="G168" i="6"/>
  <c r="H168" i="6" s="1"/>
  <c r="F168" i="6"/>
  <c r="H167" i="6"/>
  <c r="H166" i="6"/>
  <c r="H165" i="6"/>
  <c r="H164" i="6"/>
  <c r="H163" i="6"/>
  <c r="H162" i="6"/>
  <c r="G161" i="6"/>
  <c r="F161" i="6"/>
  <c r="H161" i="6" s="1"/>
  <c r="H160" i="6"/>
  <c r="H159" i="6"/>
  <c r="G158" i="6"/>
  <c r="F158" i="6"/>
  <c r="F157" i="6"/>
  <c r="F156" i="6" s="1"/>
  <c r="H155" i="6"/>
  <c r="G154" i="6"/>
  <c r="H154" i="6" s="1"/>
  <c r="F154" i="6"/>
  <c r="H153" i="6"/>
  <c r="G152" i="6"/>
  <c r="F152" i="6"/>
  <c r="F151" i="6"/>
  <c r="H150" i="6"/>
  <c r="G149" i="6"/>
  <c r="F149" i="6"/>
  <c r="G148" i="6"/>
  <c r="G147" i="6"/>
  <c r="F147" i="6"/>
  <c r="H147" i="6" s="1"/>
  <c r="G146" i="6"/>
  <c r="F145" i="6"/>
  <c r="H144" i="6"/>
  <c r="G143" i="6"/>
  <c r="F143" i="6"/>
  <c r="F142" i="6" s="1"/>
  <c r="F141" i="6" s="1"/>
  <c r="G142" i="6"/>
  <c r="H140" i="6"/>
  <c r="G139" i="6"/>
  <c r="F139" i="6"/>
  <c r="F138" i="6" s="1"/>
  <c r="G138" i="6"/>
  <c r="F137" i="6"/>
  <c r="H136" i="6"/>
  <c r="G135" i="6"/>
  <c r="F135" i="6"/>
  <c r="H135" i="6" s="1"/>
  <c r="G134" i="6"/>
  <c r="F134" i="6"/>
  <c r="F133" i="6"/>
  <c r="H132" i="6"/>
  <c r="G131" i="6"/>
  <c r="F131" i="6"/>
  <c r="H131" i="6" s="1"/>
  <c r="G130" i="6"/>
  <c r="F130" i="6"/>
  <c r="F129" i="6"/>
  <c r="H127" i="6"/>
  <c r="G126" i="6"/>
  <c r="F126" i="6"/>
  <c r="F125" i="6"/>
  <c r="F124" i="6" s="1"/>
  <c r="H122" i="6"/>
  <c r="G121" i="6"/>
  <c r="F121" i="6"/>
  <c r="H120" i="6"/>
  <c r="G119" i="6"/>
  <c r="F119" i="6"/>
  <c r="H119" i="6" s="1"/>
  <c r="H118" i="6"/>
  <c r="H117" i="6"/>
  <c r="G116" i="6"/>
  <c r="F116" i="6"/>
  <c r="F115" i="6"/>
  <c r="G114" i="6"/>
  <c r="H113" i="6"/>
  <c r="H112" i="6"/>
  <c r="H111" i="6"/>
  <c r="G110" i="6"/>
  <c r="H110" i="6" s="1"/>
  <c r="F110" i="6"/>
  <c r="G109" i="6"/>
  <c r="F109" i="6"/>
  <c r="F108" i="6" s="1"/>
  <c r="F107" i="6" s="1"/>
  <c r="G108" i="6"/>
  <c r="H106" i="6"/>
  <c r="G105" i="6"/>
  <c r="F105" i="6"/>
  <c r="H105" i="6" s="1"/>
  <c r="G104" i="6"/>
  <c r="F104" i="6"/>
  <c r="F103" i="6"/>
  <c r="H101" i="6"/>
  <c r="G100" i="6"/>
  <c r="F100" i="6"/>
  <c r="F99" i="6"/>
  <c r="F98" i="6" s="1"/>
  <c r="F97" i="6"/>
  <c r="F96" i="6" s="1"/>
  <c r="H95" i="6"/>
  <c r="H94" i="6"/>
  <c r="H93" i="6"/>
  <c r="H92" i="6"/>
  <c r="H91" i="6"/>
  <c r="H90" i="6"/>
  <c r="H89" i="6"/>
  <c r="G88" i="6"/>
  <c r="H88" i="6" s="1"/>
  <c r="F88" i="6"/>
  <c r="H87" i="6"/>
  <c r="G86" i="6"/>
  <c r="H86" i="6" s="1"/>
  <c r="F86" i="6"/>
  <c r="H85" i="6"/>
  <c r="G84" i="6"/>
  <c r="H84" i="6" s="1"/>
  <c r="F84" i="6"/>
  <c r="H83" i="6"/>
  <c r="G82" i="6"/>
  <c r="H82" i="6" s="1"/>
  <c r="F82" i="6"/>
  <c r="H81" i="6"/>
  <c r="H80" i="6"/>
  <c r="H79" i="6"/>
  <c r="H78" i="6"/>
  <c r="G77" i="6"/>
  <c r="F77" i="6"/>
  <c r="F76" i="6" s="1"/>
  <c r="H75" i="6"/>
  <c r="H74" i="6"/>
  <c r="G73" i="6"/>
  <c r="F73" i="6"/>
  <c r="F72" i="6" s="1"/>
  <c r="F71" i="6" s="1"/>
  <c r="F65" i="6" s="1"/>
  <c r="G72" i="6"/>
  <c r="H70" i="6"/>
  <c r="H69" i="6"/>
  <c r="G68" i="6"/>
  <c r="F68" i="6"/>
  <c r="F67" i="6"/>
  <c r="F66" i="6" s="1"/>
  <c r="H64" i="6"/>
  <c r="H63" i="6"/>
  <c r="G62" i="6"/>
  <c r="F62" i="6"/>
  <c r="F61" i="6"/>
  <c r="F60" i="6" s="1"/>
  <c r="H59" i="6"/>
  <c r="H58" i="6"/>
  <c r="H57" i="6"/>
  <c r="G56" i="6"/>
  <c r="F56" i="6"/>
  <c r="F55" i="6"/>
  <c r="F54" i="6" s="1"/>
  <c r="H53" i="6"/>
  <c r="H52" i="6"/>
  <c r="G51" i="6"/>
  <c r="F51" i="6"/>
  <c r="F50" i="6" s="1"/>
  <c r="F49" i="6" s="1"/>
  <c r="G50" i="6"/>
  <c r="H48" i="6"/>
  <c r="H47" i="6"/>
  <c r="G46" i="6"/>
  <c r="F46" i="6"/>
  <c r="F45" i="6"/>
  <c r="F44" i="6"/>
  <c r="H41" i="6"/>
  <c r="G40" i="6"/>
  <c r="F40" i="6"/>
  <c r="F39" i="6" s="1"/>
  <c r="F38" i="6" s="1"/>
  <c r="F32" i="6" s="1"/>
  <c r="G39" i="6"/>
  <c r="H39" i="6" s="1"/>
  <c r="H37" i="6"/>
  <c r="H36" i="6"/>
  <c r="G35" i="6"/>
  <c r="H35" i="6" s="1"/>
  <c r="F35" i="6"/>
  <c r="F34" i="6"/>
  <c r="F33" i="6" s="1"/>
  <c r="H31" i="6"/>
  <c r="H30" i="6"/>
  <c r="H29" i="6"/>
  <c r="H28" i="6"/>
  <c r="H27" i="6"/>
  <c r="H26" i="6"/>
  <c r="H25" i="6"/>
  <c r="G24" i="6"/>
  <c r="F24" i="6"/>
  <c r="F23" i="6" s="1"/>
  <c r="F22" i="6" s="1"/>
  <c r="F21" i="6" s="1"/>
  <c r="F20" i="6" s="1"/>
  <c r="G23" i="6"/>
  <c r="E85" i="7"/>
  <c r="D84" i="7"/>
  <c r="E84" i="7" s="1"/>
  <c r="C84" i="7"/>
  <c r="E83" i="7"/>
  <c r="D82" i="7"/>
  <c r="E82" i="7" s="1"/>
  <c r="C82" i="7"/>
  <c r="C81" i="7"/>
  <c r="C80" i="7" s="1"/>
  <c r="E79" i="7"/>
  <c r="D78" i="7"/>
  <c r="E78" i="7" s="1"/>
  <c r="C78" i="7"/>
  <c r="C77" i="7"/>
  <c r="C76" i="7" s="1"/>
  <c r="E75" i="7"/>
  <c r="D74" i="7"/>
  <c r="E74" i="7" s="1"/>
  <c r="C74" i="7"/>
  <c r="C73" i="7"/>
  <c r="C72" i="7" s="1"/>
  <c r="C71" i="7" s="1"/>
  <c r="C70" i="7" s="1"/>
  <c r="D68" i="7"/>
  <c r="C68" i="7"/>
  <c r="E67" i="7"/>
  <c r="D66" i="7"/>
  <c r="E66" i="7" s="1"/>
  <c r="C66" i="7"/>
  <c r="C65" i="7"/>
  <c r="C64" i="7" s="1"/>
  <c r="C63" i="7" s="1"/>
  <c r="E62" i="7"/>
  <c r="D61" i="7"/>
  <c r="C61" i="7"/>
  <c r="E61" i="7" s="1"/>
  <c r="D60" i="7"/>
  <c r="E57" i="7"/>
  <c r="D56" i="7"/>
  <c r="E56" i="7" s="1"/>
  <c r="C56" i="7"/>
  <c r="C55" i="7"/>
  <c r="C54" i="7" s="1"/>
  <c r="D52" i="7"/>
  <c r="E51" i="7"/>
  <c r="D50" i="7"/>
  <c r="C50" i="7"/>
  <c r="E50" i="7" s="1"/>
  <c r="D49" i="7"/>
  <c r="E46" i="7"/>
  <c r="D45" i="7"/>
  <c r="E45" i="7" s="1"/>
  <c r="C45" i="7"/>
  <c r="C44" i="7"/>
  <c r="E43" i="7"/>
  <c r="D42" i="7"/>
  <c r="C42" i="7"/>
  <c r="E42" i="7" s="1"/>
  <c r="D41" i="7"/>
  <c r="E39" i="7"/>
  <c r="D38" i="7"/>
  <c r="C38" i="7"/>
  <c r="E38" i="7" s="1"/>
  <c r="D37" i="7"/>
  <c r="E35" i="7"/>
  <c r="D34" i="7"/>
  <c r="C34" i="7"/>
  <c r="E34" i="7" s="1"/>
  <c r="D33" i="7"/>
  <c r="E31" i="7"/>
  <c r="D30" i="7"/>
  <c r="C30" i="7"/>
  <c r="E30" i="7" s="1"/>
  <c r="D29" i="7"/>
  <c r="D27" i="7"/>
  <c r="D25" i="7"/>
  <c r="E24" i="7"/>
  <c r="D23" i="7"/>
  <c r="E23" i="7" s="1"/>
  <c r="C23" i="7"/>
  <c r="D22" i="7"/>
  <c r="E22" i="7" s="1"/>
  <c r="C22" i="7"/>
  <c r="C21" i="7"/>
  <c r="E81" i="4"/>
  <c r="D80" i="4"/>
  <c r="C80" i="4"/>
  <c r="C79" i="4" s="1"/>
  <c r="C78" i="4" s="1"/>
  <c r="D79" i="4"/>
  <c r="E79" i="4" s="1"/>
  <c r="E77" i="4"/>
  <c r="D76" i="4"/>
  <c r="C76" i="4"/>
  <c r="C75" i="4" s="1"/>
  <c r="C74" i="4" s="1"/>
  <c r="D75" i="4"/>
  <c r="E75" i="4" s="1"/>
  <c r="E73" i="4"/>
  <c r="D72" i="4"/>
  <c r="C72" i="4"/>
  <c r="C71" i="4" s="1"/>
  <c r="C70" i="4" s="1"/>
  <c r="C69" i="4" s="1"/>
  <c r="C68" i="4" s="1"/>
  <c r="D71" i="4"/>
  <c r="E71" i="4" s="1"/>
  <c r="D66" i="4"/>
  <c r="C66" i="4"/>
  <c r="E65" i="4"/>
  <c r="D64" i="4"/>
  <c r="C64" i="4"/>
  <c r="C63" i="4" s="1"/>
  <c r="C62" i="4" s="1"/>
  <c r="C61" i="4" s="1"/>
  <c r="D63" i="4"/>
  <c r="E63" i="4" s="1"/>
  <c r="E60" i="4"/>
  <c r="D59" i="4"/>
  <c r="E59" i="4" s="1"/>
  <c r="C59" i="4"/>
  <c r="C58" i="4"/>
  <c r="C57" i="4" s="1"/>
  <c r="C56" i="4" s="1"/>
  <c r="E55" i="4"/>
  <c r="D54" i="4"/>
  <c r="C54" i="4"/>
  <c r="C53" i="4" s="1"/>
  <c r="C52" i="4" s="1"/>
  <c r="D53" i="4"/>
  <c r="E53" i="4" s="1"/>
  <c r="D50" i="4"/>
  <c r="E49" i="4"/>
  <c r="D48" i="4"/>
  <c r="E48" i="4" s="1"/>
  <c r="C48" i="4"/>
  <c r="C47" i="4"/>
  <c r="C46" i="4" s="1"/>
  <c r="C45" i="4" s="1"/>
  <c r="E44" i="4"/>
  <c r="D43" i="4"/>
  <c r="C43" i="4"/>
  <c r="C42" i="4" s="1"/>
  <c r="D42" i="4"/>
  <c r="E41" i="4"/>
  <c r="D40" i="4"/>
  <c r="E40" i="4" s="1"/>
  <c r="C40" i="4"/>
  <c r="C39" i="4"/>
  <c r="E37" i="4"/>
  <c r="D36" i="4"/>
  <c r="E36" i="4" s="1"/>
  <c r="C36" i="4"/>
  <c r="C35" i="4"/>
  <c r="D32" i="4"/>
  <c r="E31" i="4"/>
  <c r="D30" i="4"/>
  <c r="C30" i="4"/>
  <c r="C29" i="4" s="1"/>
  <c r="C28" i="4" s="1"/>
  <c r="D29" i="4"/>
  <c r="E29" i="4" s="1"/>
  <c r="E27" i="4"/>
  <c r="D26" i="4"/>
  <c r="C26" i="4"/>
  <c r="C25" i="4" s="1"/>
  <c r="D25" i="4"/>
  <c r="E25" i="4" s="1"/>
  <c r="D23" i="4"/>
  <c r="D21" i="4"/>
  <c r="E20" i="4"/>
  <c r="D19" i="4"/>
  <c r="E19" i="4" s="1"/>
  <c r="C19" i="4"/>
  <c r="D18" i="4"/>
  <c r="E18" i="4" s="1"/>
  <c r="C18" i="4"/>
  <c r="C17" i="4"/>
  <c r="D227" i="1"/>
  <c r="C227" i="1"/>
  <c r="E228" i="1"/>
  <c r="E229" i="1"/>
  <c r="E230" i="1"/>
  <c r="E231" i="1"/>
  <c r="D220" i="1"/>
  <c r="E220" i="1"/>
  <c r="C220" i="1"/>
  <c r="E223" i="1"/>
  <c r="D217" i="1"/>
  <c r="D216" i="1"/>
  <c r="D215" i="1"/>
  <c r="C217" i="1"/>
  <c r="C216" i="1"/>
  <c r="C215" i="1"/>
  <c r="E219" i="1"/>
  <c r="E212" i="1"/>
  <c r="D211" i="1"/>
  <c r="C211" i="1"/>
  <c r="C210" i="1"/>
  <c r="D186" i="1"/>
  <c r="D185" i="1"/>
  <c r="D184" i="1"/>
  <c r="C186" i="1"/>
  <c r="C185" i="1"/>
  <c r="D176" i="1"/>
  <c r="C176" i="1"/>
  <c r="E176" i="1"/>
  <c r="D170" i="1"/>
  <c r="D169" i="1"/>
  <c r="D168" i="1"/>
  <c r="D167" i="1"/>
  <c r="C170" i="1"/>
  <c r="C169" i="1"/>
  <c r="C168" i="1"/>
  <c r="C167" i="1"/>
  <c r="E172" i="1"/>
  <c r="E173" i="1"/>
  <c r="D160" i="1"/>
  <c r="D159" i="1"/>
  <c r="E159" i="1"/>
  <c r="C160" i="1"/>
  <c r="C159" i="1"/>
  <c r="C157" i="1"/>
  <c r="C156" i="1"/>
  <c r="D137" i="1"/>
  <c r="C137" i="1"/>
  <c r="E137" i="1"/>
  <c r="D148" i="1"/>
  <c r="C148" i="1"/>
  <c r="E151" i="1"/>
  <c r="D144" i="1"/>
  <c r="E144" i="1"/>
  <c r="C144" i="1"/>
  <c r="E140" i="1"/>
  <c r="E141" i="1"/>
  <c r="D133" i="1"/>
  <c r="D132" i="1"/>
  <c r="D131" i="1"/>
  <c r="E131" i="1"/>
  <c r="C133" i="1"/>
  <c r="C132" i="1"/>
  <c r="C131" i="1"/>
  <c r="C128" i="1"/>
  <c r="C127" i="1"/>
  <c r="D122" i="1"/>
  <c r="E122" i="1"/>
  <c r="D121" i="1"/>
  <c r="D120" i="1"/>
  <c r="C122" i="1"/>
  <c r="C121" i="1"/>
  <c r="D116" i="1"/>
  <c r="D115" i="1"/>
  <c r="C116" i="1"/>
  <c r="C115" i="1"/>
  <c r="C114" i="1"/>
  <c r="D111" i="1"/>
  <c r="D110" i="1"/>
  <c r="C111" i="1"/>
  <c r="C110" i="1"/>
  <c r="C109" i="1"/>
  <c r="C106" i="1"/>
  <c r="D106" i="1"/>
  <c r="D105" i="1"/>
  <c r="E108" i="1"/>
  <c r="D95" i="1"/>
  <c r="D94" i="1"/>
  <c r="D93" i="1"/>
  <c r="E93" i="1"/>
  <c r="C95" i="1"/>
  <c r="C94" i="1"/>
  <c r="C92" i="1"/>
  <c r="E87" i="1"/>
  <c r="D18" i="1"/>
  <c r="D17" i="1"/>
  <c r="C18" i="1"/>
  <c r="E18" i="1"/>
  <c r="C17" i="1"/>
  <c r="E17" i="1"/>
  <c r="D49" i="1"/>
  <c r="D48" i="1"/>
  <c r="D66" i="1"/>
  <c r="D65" i="1"/>
  <c r="D179" i="1"/>
  <c r="C179" i="1"/>
  <c r="D235" i="1"/>
  <c r="C142" i="1"/>
  <c r="C136" i="1"/>
  <c r="C213" i="1"/>
  <c r="D146" i="1"/>
  <c r="C146" i="1"/>
  <c r="E146" i="1"/>
  <c r="E135" i="1"/>
  <c r="D26" i="1"/>
  <c r="C26" i="1"/>
  <c r="C25" i="1"/>
  <c r="E27" i="1"/>
  <c r="E119" i="1"/>
  <c r="E64" i="1"/>
  <c r="E54" i="1"/>
  <c r="E31" i="1"/>
  <c r="C63" i="1"/>
  <c r="C62" i="1"/>
  <c r="C61" i="1"/>
  <c r="C60" i="1"/>
  <c r="C53" i="1"/>
  <c r="C52" i="1"/>
  <c r="C51" i="1"/>
  <c r="C30" i="1"/>
  <c r="C29" i="1"/>
  <c r="C28" i="1"/>
  <c r="C239" i="1"/>
  <c r="C238" i="1"/>
  <c r="C237" i="1"/>
  <c r="D181" i="1"/>
  <c r="C181" i="1"/>
  <c r="E181" i="1"/>
  <c r="D164" i="1"/>
  <c r="E164" i="1"/>
  <c r="D163" i="1"/>
  <c r="E163" i="1"/>
  <c r="C165" i="1"/>
  <c r="E124" i="1"/>
  <c r="E113" i="1"/>
  <c r="E77" i="1"/>
  <c r="D76" i="1"/>
  <c r="D75" i="1"/>
  <c r="D74" i="1"/>
  <c r="C76" i="1"/>
  <c r="E76" i="1"/>
  <c r="E73" i="1"/>
  <c r="D72" i="1"/>
  <c r="D71" i="1"/>
  <c r="C72" i="1"/>
  <c r="C71" i="1"/>
  <c r="C70" i="1"/>
  <c r="C69" i="1"/>
  <c r="D63" i="1"/>
  <c r="D62" i="1"/>
  <c r="E62" i="1"/>
  <c r="D61" i="1"/>
  <c r="E61" i="1"/>
  <c r="E59" i="1"/>
  <c r="D58" i="1"/>
  <c r="C58" i="1"/>
  <c r="E58" i="1"/>
  <c r="C57" i="1"/>
  <c r="C56" i="1"/>
  <c r="C55" i="1"/>
  <c r="D53" i="1"/>
  <c r="E53" i="1"/>
  <c r="E47" i="1"/>
  <c r="D46" i="1"/>
  <c r="D45" i="1"/>
  <c r="D44" i="1"/>
  <c r="C46" i="1"/>
  <c r="C45" i="1"/>
  <c r="C44" i="1"/>
  <c r="C43" i="1"/>
  <c r="E42" i="1"/>
  <c r="D41" i="1"/>
  <c r="D40" i="1"/>
  <c r="C41" i="1"/>
  <c r="C40" i="1"/>
  <c r="E39" i="1"/>
  <c r="D38" i="1"/>
  <c r="D37" i="1"/>
  <c r="C38" i="1"/>
  <c r="C37" i="1"/>
  <c r="E35" i="1"/>
  <c r="D34" i="1"/>
  <c r="D33" i="1"/>
  <c r="E33" i="1"/>
  <c r="C34" i="1"/>
  <c r="C33" i="1"/>
  <c r="D30" i="1"/>
  <c r="E30" i="1"/>
  <c r="D29" i="1"/>
  <c r="D28" i="1"/>
  <c r="D21" i="1"/>
  <c r="E20" i="1"/>
  <c r="D19" i="1"/>
  <c r="C19" i="1"/>
  <c r="E19" i="1"/>
  <c r="E90" i="1"/>
  <c r="C100" i="1"/>
  <c r="C99" i="1"/>
  <c r="C98" i="1"/>
  <c r="E86" i="1"/>
  <c r="E96" i="1"/>
  <c r="E91" i="1"/>
  <c r="D84" i="1"/>
  <c r="D83" i="1"/>
  <c r="D82" i="1"/>
  <c r="E89" i="1"/>
  <c r="D100" i="1"/>
  <c r="D99" i="1"/>
  <c r="D98" i="1"/>
  <c r="E101" i="1"/>
  <c r="E97" i="1"/>
  <c r="E85" i="1"/>
  <c r="C84" i="1"/>
  <c r="E84" i="1"/>
  <c r="C83" i="1"/>
  <c r="C82" i="1"/>
  <c r="E88" i="1"/>
  <c r="E107" i="1"/>
  <c r="E118" i="1"/>
  <c r="E117" i="1"/>
  <c r="E123" i="1"/>
  <c r="E112" i="1"/>
  <c r="E129" i="1"/>
  <c r="E155" i="1"/>
  <c r="D165" i="1"/>
  <c r="D190" i="1"/>
  <c r="D189" i="1"/>
  <c r="D208" i="1"/>
  <c r="E208" i="1"/>
  <c r="E182" i="1"/>
  <c r="E187" i="1"/>
  <c r="D195" i="1"/>
  <c r="E195" i="1"/>
  <c r="D213" i="1"/>
  <c r="E213" i="1"/>
  <c r="E138" i="1"/>
  <c r="E134" i="1"/>
  <c r="E139" i="1"/>
  <c r="C191" i="1"/>
  <c r="E147" i="1"/>
  <c r="C164" i="1"/>
  <c r="C163" i="1"/>
  <c r="E154" i="1"/>
  <c r="D128" i="1"/>
  <c r="E149" i="1"/>
  <c r="E180" i="1"/>
  <c r="E166" i="1"/>
  <c r="E150" i="1"/>
  <c r="C199" i="1"/>
  <c r="C198" i="1"/>
  <c r="C197" i="1"/>
  <c r="C203" i="1"/>
  <c r="C202" i="1"/>
  <c r="C201" i="1"/>
  <c r="E130" i="1"/>
  <c r="D191" i="1"/>
  <c r="E177" i="1"/>
  <c r="E192" i="1"/>
  <c r="E152" i="1"/>
  <c r="E145" i="1"/>
  <c r="D194" i="1"/>
  <c r="D193" i="1"/>
  <c r="E153" i="1"/>
  <c r="C190" i="1"/>
  <c r="C189" i="1"/>
  <c r="E189" i="1"/>
  <c r="E196" i="1"/>
  <c r="C208" i="1"/>
  <c r="C207" i="1"/>
  <c r="E209" i="1"/>
  <c r="E171" i="1"/>
  <c r="C195" i="1"/>
  <c r="C194" i="1"/>
  <c r="C193" i="1"/>
  <c r="D199" i="1"/>
  <c r="D198" i="1"/>
  <c r="D197" i="1"/>
  <c r="E200" i="1"/>
  <c r="E161" i="1"/>
  <c r="D142" i="1"/>
  <c r="D136" i="1"/>
  <c r="E136" i="1"/>
  <c r="E143" i="1"/>
  <c r="E204" i="1"/>
  <c r="D203" i="1"/>
  <c r="D202" i="1"/>
  <c r="D201" i="1"/>
  <c r="E165" i="1"/>
  <c r="E128" i="1"/>
  <c r="E160" i="1"/>
  <c r="E226" i="1"/>
  <c r="E26" i="1"/>
  <c r="D25" i="1"/>
  <c r="E25" i="1"/>
  <c r="E221" i="1"/>
  <c r="D127" i="1"/>
  <c r="E127" i="1"/>
  <c r="D126" i="1"/>
  <c r="E224" i="1"/>
  <c r="E133" i="1"/>
  <c r="E34" i="1"/>
  <c r="C235" i="1"/>
  <c r="C234" i="1"/>
  <c r="C233" i="1"/>
  <c r="C232" i="1"/>
  <c r="C93" i="1"/>
  <c r="E217" i="1"/>
  <c r="E63" i="1"/>
  <c r="E199" i="1"/>
  <c r="E214" i="1"/>
  <c r="C126" i="1"/>
  <c r="D57" i="1"/>
  <c r="D56" i="1"/>
  <c r="E179" i="1"/>
  <c r="D175" i="1"/>
  <c r="D174" i="1"/>
  <c r="C105" i="1"/>
  <c r="C104" i="1"/>
  <c r="C120" i="1"/>
  <c r="D207" i="1"/>
  <c r="D109" i="1"/>
  <c r="E225" i="1"/>
  <c r="E218" i="1"/>
  <c r="E222" i="1"/>
  <c r="D206" i="1"/>
  <c r="D188" i="1"/>
  <c r="C36" i="1"/>
  <c r="E126" i="1"/>
  <c r="C125" i="1"/>
  <c r="E120" i="1"/>
  <c r="E194" i="1"/>
  <c r="E191" i="1"/>
  <c r="E83" i="1"/>
  <c r="E40" i="1"/>
  <c r="E211" i="1"/>
  <c r="C240" i="1"/>
  <c r="E38" i="1"/>
  <c r="E193" i="1"/>
  <c r="E207" i="1"/>
  <c r="C32" i="1"/>
  <c r="C16" i="1"/>
  <c r="C14" i="1"/>
  <c r="E41" i="1"/>
  <c r="E46" i="1"/>
  <c r="C75" i="1"/>
  <c r="C74" i="1"/>
  <c r="E121" i="1"/>
  <c r="E95" i="1"/>
  <c r="E202" i="1"/>
  <c r="C206" i="1"/>
  <c r="E206" i="1"/>
  <c r="E148" i="1"/>
  <c r="E227" i="1"/>
  <c r="E82" i="1"/>
  <c r="E109" i="1"/>
  <c r="C103" i="1"/>
  <c r="E185" i="1"/>
  <c r="C184" i="1"/>
  <c r="E184" i="1"/>
  <c r="E37" i="1"/>
  <c r="D36" i="1"/>
  <c r="D234" i="1"/>
  <c r="E235" i="1"/>
  <c r="C81" i="1"/>
  <c r="C80" i="1"/>
  <c r="E110" i="1"/>
  <c r="E115" i="1"/>
  <c r="D114" i="1"/>
  <c r="E215" i="1"/>
  <c r="D104" i="1"/>
  <c r="E104" i="1"/>
  <c r="E105" i="1"/>
  <c r="D239" i="1"/>
  <c r="D240" i="1"/>
  <c r="E241" i="1"/>
  <c r="D125" i="1"/>
  <c r="E125" i="1"/>
  <c r="E142" i="1"/>
  <c r="E198" i="1"/>
  <c r="E170" i="1"/>
  <c r="D210" i="1"/>
  <c r="E216" i="1"/>
  <c r="E236" i="1"/>
  <c r="E106" i="1"/>
  <c r="C175" i="1"/>
  <c r="E175" i="1"/>
  <c r="E100" i="1"/>
  <c r="E197" i="1"/>
  <c r="E111" i="1"/>
  <c r="C158" i="1"/>
  <c r="C188" i="1"/>
  <c r="E74" i="1"/>
  <c r="C68" i="1"/>
  <c r="E29" i="1"/>
  <c r="C205" i="1"/>
  <c r="E186" i="1"/>
  <c r="E190" i="1"/>
  <c r="E94" i="1"/>
  <c r="E132" i="1"/>
  <c r="E116" i="1"/>
  <c r="C174" i="1"/>
  <c r="E174" i="1"/>
  <c r="D60" i="1"/>
  <c r="E60" i="1"/>
  <c r="E203" i="1"/>
  <c r="D52" i="1"/>
  <c r="E56" i="1"/>
  <c r="D55" i="1"/>
  <c r="E55" i="1"/>
  <c r="E28" i="1"/>
  <c r="D162" i="1"/>
  <c r="E167" i="1"/>
  <c r="E71" i="1"/>
  <c r="D70" i="1"/>
  <c r="E201" i="1"/>
  <c r="E44" i="1"/>
  <c r="D92" i="1"/>
  <c r="E98" i="1"/>
  <c r="E57" i="1"/>
  <c r="E45" i="1"/>
  <c r="D157" i="1"/>
  <c r="E99" i="1"/>
  <c r="E168" i="1"/>
  <c r="E75" i="1"/>
  <c r="D158" i="1"/>
  <c r="E158" i="1"/>
  <c r="E72" i="1"/>
  <c r="E169" i="1"/>
  <c r="E240" i="1"/>
  <c r="C183" i="1"/>
  <c r="E188" i="1"/>
  <c r="D233" i="1"/>
  <c r="E234" i="1"/>
  <c r="E210" i="1"/>
  <c r="D205" i="1"/>
  <c r="D32" i="1"/>
  <c r="E32" i="1"/>
  <c r="E36" i="1"/>
  <c r="D51" i="1"/>
  <c r="E52" i="1"/>
  <c r="C162" i="1"/>
  <c r="C102" i="1"/>
  <c r="C78" i="1"/>
  <c r="E239" i="1"/>
  <c r="D238" i="1"/>
  <c r="E114" i="1"/>
  <c r="D103" i="1"/>
  <c r="E103" i="1"/>
  <c r="C246" i="1"/>
  <c r="C248" i="1"/>
  <c r="C250" i="1"/>
  <c r="C252" i="1"/>
  <c r="D156" i="1"/>
  <c r="E156" i="1"/>
  <c r="E157" i="1"/>
  <c r="E92" i="1"/>
  <c r="D81" i="1"/>
  <c r="E70" i="1"/>
  <c r="D69" i="1"/>
  <c r="C247" i="1"/>
  <c r="C249" i="1"/>
  <c r="C251" i="1"/>
  <c r="C253" i="1"/>
  <c r="C242" i="1"/>
  <c r="C243" i="1"/>
  <c r="E162" i="1"/>
  <c r="E205" i="1"/>
  <c r="D183" i="1"/>
  <c r="E238" i="1"/>
  <c r="D237" i="1"/>
  <c r="E237" i="1"/>
  <c r="E51" i="1"/>
  <c r="D43" i="1"/>
  <c r="E233" i="1"/>
  <c r="D232" i="1"/>
  <c r="E232" i="1"/>
  <c r="E69" i="1"/>
  <c r="D68" i="1"/>
  <c r="E68" i="1"/>
  <c r="C244" i="1"/>
  <c r="C245" i="1"/>
  <c r="D80" i="1"/>
  <c r="E81" i="1"/>
  <c r="E43" i="1"/>
  <c r="D16" i="1"/>
  <c r="E16" i="1"/>
  <c r="E183" i="1"/>
  <c r="D102" i="1"/>
  <c r="E102" i="1"/>
  <c r="E80" i="1"/>
  <c r="D78" i="1"/>
  <c r="E78" i="1"/>
  <c r="D14" i="1"/>
  <c r="D246" i="1"/>
  <c r="E14" i="1"/>
  <c r="D242" i="1"/>
  <c r="D243" i="1"/>
  <c r="D247" i="1"/>
  <c r="E247" i="1"/>
  <c r="E246" i="1"/>
  <c r="D250" i="1"/>
  <c r="E250" i="1"/>
  <c r="D248" i="1"/>
  <c r="E242" i="1"/>
  <c r="D249" i="1"/>
  <c r="D251" i="1"/>
  <c r="E248" i="1"/>
  <c r="D252" i="1"/>
  <c r="E252" i="1"/>
  <c r="E243" i="1"/>
  <c r="D245" i="1"/>
  <c r="E245" i="1"/>
  <c r="D244" i="1"/>
  <c r="E244" i="1"/>
  <c r="E249" i="1"/>
  <c r="E251" i="1"/>
  <c r="D253" i="1"/>
  <c r="E253" i="1"/>
  <c r="D15" i="9" l="1"/>
  <c r="D14" i="9" s="1"/>
  <c r="E46" i="11"/>
  <c r="H23" i="6"/>
  <c r="F43" i="6"/>
  <c r="H24" i="6"/>
  <c r="H40" i="6"/>
  <c r="H46" i="6"/>
  <c r="G45" i="6"/>
  <c r="H51" i="6"/>
  <c r="H68" i="6"/>
  <c r="G67" i="6"/>
  <c r="H73" i="6"/>
  <c r="H77" i="6"/>
  <c r="H100" i="6"/>
  <c r="G99" i="6"/>
  <c r="H104" i="6"/>
  <c r="G103" i="6"/>
  <c r="H109" i="6"/>
  <c r="H116" i="6"/>
  <c r="G115" i="6"/>
  <c r="H115" i="6" s="1"/>
  <c r="F128" i="6"/>
  <c r="F123" i="6" s="1"/>
  <c r="H138" i="6"/>
  <c r="G137" i="6"/>
  <c r="H137" i="6" s="1"/>
  <c r="H143" i="6"/>
  <c r="H148" i="6"/>
  <c r="H152" i="6"/>
  <c r="G151" i="6"/>
  <c r="G22" i="6"/>
  <c r="G34" i="6"/>
  <c r="G38" i="6"/>
  <c r="H38" i="6" s="1"/>
  <c r="H50" i="6"/>
  <c r="G49" i="6"/>
  <c r="H56" i="6"/>
  <c r="G55" i="6"/>
  <c r="H62" i="6"/>
  <c r="G61" i="6"/>
  <c r="H72" i="6"/>
  <c r="G71" i="6"/>
  <c r="H71" i="6" s="1"/>
  <c r="G76" i="6"/>
  <c r="H76" i="6" s="1"/>
  <c r="H108" i="6"/>
  <c r="G107" i="6"/>
  <c r="H107" i="6" s="1"/>
  <c r="F114" i="6"/>
  <c r="F102" i="6" s="1"/>
  <c r="H121" i="6"/>
  <c r="H126" i="6"/>
  <c r="G125" i="6"/>
  <c r="H130" i="6"/>
  <c r="G129" i="6"/>
  <c r="H134" i="6"/>
  <c r="G133" i="6"/>
  <c r="H133" i="6" s="1"/>
  <c r="H139" i="6"/>
  <c r="H142" i="6"/>
  <c r="G141" i="6"/>
  <c r="H141" i="6" s="1"/>
  <c r="F148" i="6"/>
  <c r="F146" i="6"/>
  <c r="H146" i="6" s="1"/>
  <c r="H149" i="6"/>
  <c r="H158" i="6"/>
  <c r="G157" i="6"/>
  <c r="H176" i="6"/>
  <c r="G175" i="6"/>
  <c r="H180" i="6"/>
  <c r="G179" i="6"/>
  <c r="C29" i="7"/>
  <c r="E29" i="7" s="1"/>
  <c r="D32" i="7"/>
  <c r="C33" i="7"/>
  <c r="C32" i="7" s="1"/>
  <c r="C37" i="7"/>
  <c r="C41" i="7"/>
  <c r="C40" i="7" s="1"/>
  <c r="D44" i="7"/>
  <c r="E44" i="7" s="1"/>
  <c r="D48" i="7"/>
  <c r="C49" i="7"/>
  <c r="C48" i="7" s="1"/>
  <c r="C47" i="7" s="1"/>
  <c r="D55" i="7"/>
  <c r="D59" i="7"/>
  <c r="C60" i="7"/>
  <c r="C59" i="7" s="1"/>
  <c r="C58" i="7" s="1"/>
  <c r="D65" i="7"/>
  <c r="D73" i="7"/>
  <c r="D77" i="7"/>
  <c r="D81" i="7"/>
  <c r="D21" i="7"/>
  <c r="C38" i="4"/>
  <c r="C34" i="4" s="1"/>
  <c r="C16" i="4" s="1"/>
  <c r="C14" i="4" s="1"/>
  <c r="E42" i="4"/>
  <c r="D17" i="4"/>
  <c r="E26" i="4"/>
  <c r="E30" i="4"/>
  <c r="E43" i="4"/>
  <c r="E54" i="4"/>
  <c r="E64" i="4"/>
  <c r="E72" i="4"/>
  <c r="E76" i="4"/>
  <c r="E80" i="4"/>
  <c r="D28" i="4"/>
  <c r="E28" i="4" s="1"/>
  <c r="D35" i="4"/>
  <c r="D39" i="4"/>
  <c r="D47" i="4"/>
  <c r="D52" i="4"/>
  <c r="E52" i="4" s="1"/>
  <c r="D58" i="4"/>
  <c r="D62" i="4"/>
  <c r="D70" i="4"/>
  <c r="D74" i="4"/>
  <c r="E74" i="4" s="1"/>
  <c r="D78" i="4"/>
  <c r="E78" i="4" s="1"/>
  <c r="G32" i="6" l="1"/>
  <c r="H32" i="6" s="1"/>
  <c r="H34" i="6"/>
  <c r="G33" i="6"/>
  <c r="H33" i="6" s="1"/>
  <c r="G145" i="6"/>
  <c r="H145" i="6" s="1"/>
  <c r="H151" i="6"/>
  <c r="H114" i="6"/>
  <c r="H103" i="6"/>
  <c r="G102" i="6"/>
  <c r="H102" i="6" s="1"/>
  <c r="G97" i="6"/>
  <c r="H99" i="6"/>
  <c r="G98" i="6"/>
  <c r="H98" i="6" s="1"/>
  <c r="H67" i="6"/>
  <c r="G66" i="6"/>
  <c r="H179" i="6"/>
  <c r="G178" i="6"/>
  <c r="H178" i="6" s="1"/>
  <c r="H175" i="6"/>
  <c r="G174" i="6"/>
  <c r="H157" i="6"/>
  <c r="G156" i="6"/>
  <c r="H156" i="6" s="1"/>
  <c r="H129" i="6"/>
  <c r="G128" i="6"/>
  <c r="H125" i="6"/>
  <c r="G124" i="6"/>
  <c r="H124" i="6" s="1"/>
  <c r="H61" i="6"/>
  <c r="G60" i="6"/>
  <c r="H60" i="6" s="1"/>
  <c r="H55" i="6"/>
  <c r="G54" i="6"/>
  <c r="H54" i="6" s="1"/>
  <c r="H49" i="6"/>
  <c r="H22" i="6"/>
  <c r="G21" i="6"/>
  <c r="G44" i="6"/>
  <c r="H44" i="6" s="1"/>
  <c r="H45" i="6"/>
  <c r="F42" i="6"/>
  <c r="F18" i="6" s="1"/>
  <c r="E55" i="7"/>
  <c r="D54" i="7"/>
  <c r="E54" i="7" s="1"/>
  <c r="E48" i="7"/>
  <c r="D47" i="7"/>
  <c r="E47" i="7" s="1"/>
  <c r="C36" i="7"/>
  <c r="C20" i="7" s="1"/>
  <c r="C18" i="7" s="1"/>
  <c r="E49" i="7"/>
  <c r="E37" i="7"/>
  <c r="E81" i="7"/>
  <c r="D80" i="7"/>
  <c r="E80" i="7" s="1"/>
  <c r="E73" i="7"/>
  <c r="D72" i="7"/>
  <c r="E21" i="7"/>
  <c r="E77" i="7"/>
  <c r="D76" i="7"/>
  <c r="E76" i="7" s="1"/>
  <c r="E65" i="7"/>
  <c r="D64" i="7"/>
  <c r="E59" i="7"/>
  <c r="D58" i="7"/>
  <c r="E58" i="7" s="1"/>
  <c r="D40" i="7"/>
  <c r="E32" i="7"/>
  <c r="E60" i="7"/>
  <c r="E41" i="7"/>
  <c r="E33" i="7"/>
  <c r="E62" i="4"/>
  <c r="D61" i="4"/>
  <c r="E61" i="4" s="1"/>
  <c r="E39" i="4"/>
  <c r="D38" i="4"/>
  <c r="E38" i="4" s="1"/>
  <c r="E70" i="4"/>
  <c r="D69" i="4"/>
  <c r="E58" i="4"/>
  <c r="D57" i="4"/>
  <c r="E47" i="4"/>
  <c r="D46" i="4"/>
  <c r="E35" i="4"/>
  <c r="D34" i="4"/>
  <c r="E34" i="4" s="1"/>
  <c r="E17" i="4"/>
  <c r="H21" i="6" l="1"/>
  <c r="G20" i="6"/>
  <c r="H128" i="6"/>
  <c r="G123" i="6"/>
  <c r="H123" i="6" s="1"/>
  <c r="H174" i="6"/>
  <c r="G173" i="6"/>
  <c r="H173" i="6" s="1"/>
  <c r="H66" i="6"/>
  <c r="G65" i="6"/>
  <c r="H97" i="6"/>
  <c r="G96" i="6"/>
  <c r="H96" i="6" s="1"/>
  <c r="E72" i="7"/>
  <c r="D71" i="7"/>
  <c r="E64" i="7"/>
  <c r="D63" i="7"/>
  <c r="E63" i="7" s="1"/>
  <c r="E40" i="7"/>
  <c r="D36" i="7"/>
  <c r="E57" i="4"/>
  <c r="D56" i="4"/>
  <c r="E56" i="4" s="1"/>
  <c r="E46" i="4"/>
  <c r="D45" i="4"/>
  <c r="E69" i="4"/>
  <c r="D68" i="4"/>
  <c r="E68" i="4" s="1"/>
  <c r="H65" i="6" l="1"/>
  <c r="G43" i="6"/>
  <c r="H20" i="6"/>
  <c r="E71" i="7"/>
  <c r="D70" i="7"/>
  <c r="E70" i="7" s="1"/>
  <c r="E36" i="7"/>
  <c r="D20" i="7"/>
  <c r="E45" i="4"/>
  <c r="D16" i="4"/>
  <c r="H43" i="6" l="1"/>
  <c r="G42" i="6"/>
  <c r="E20" i="7"/>
  <c r="D18" i="7"/>
  <c r="E18" i="7" s="1"/>
  <c r="E16" i="4"/>
  <c r="D14" i="4"/>
  <c r="E14" i="4" s="1"/>
  <c r="H42" i="6" l="1"/>
  <c r="G18" i="6"/>
  <c r="H18" i="6" s="1"/>
</calcChain>
</file>

<file path=xl/sharedStrings.xml><?xml version="1.0" encoding="utf-8"?>
<sst xmlns="http://schemas.openxmlformats.org/spreadsheetml/2006/main" count="1748" uniqueCount="601">
  <si>
    <t>БЛАГОУСТРОЙСТВО</t>
  </si>
  <si>
    <t>ДРУГИЕ ВОПРОСЫ В ОБЛАСТИ ЖИЛИЩНО-КОММУНАЛЬНОГО ХОЗЯЙСТВА</t>
  </si>
  <si>
    <t>951 7900 0000000 000 000</t>
  </si>
  <si>
    <t>в  том числе:</t>
  </si>
  <si>
    <t>Изменение остатков средств на счетах по учету средств бюджета</t>
  </si>
  <si>
    <t>951 01 05 00 00 00 0000 000</t>
  </si>
  <si>
    <t>951 01 05 00 00 00 0000 500</t>
  </si>
  <si>
    <t>951 01 05 00 00 00 0000 600</t>
  </si>
  <si>
    <t>951 01 05 02 00 00 0000 500</t>
  </si>
  <si>
    <t>951 01 05 02 00 00 0000 600</t>
  </si>
  <si>
    <t>951 01 05 02 01 00 0000 510</t>
  </si>
  <si>
    <t>Уменьшение прочих остатков денежных средств бюджета</t>
  </si>
  <si>
    <t xml:space="preserve">Земельный налог, взимаемый по ставкам, установленным в сооветствии с подпунктом 2 пункта 1статьи 394 Налогового кодекса Российской Федерации </t>
  </si>
  <si>
    <t>000 1 06 06020 00 0000 110</t>
  </si>
  <si>
    <t xml:space="preserve">Земельный налог, взимаемый по ставкам, установленным в сооветствии с подпунктом 2 пункта 1статьи 394 Налогового кодекса Российской Федерации и применяемым к объектам налогообложения, расположенным в границах поселений </t>
  </si>
  <si>
    <t xml:space="preserve"> Доходы    от    продажи    земельных    участков,   государственная  собственность  на   которые   не  разграничена и  которые  расположены  в  границах поселений</t>
  </si>
  <si>
    <t>Дотации бюджетам поселений на выравнивание бюджетной обеспеченности</t>
  </si>
  <si>
    <t xml:space="preserve">Земельный налог, взимаемый по ставкам, установленным в сооветствии с подпунктом 1 пункта 1статьи 394 Налогового кодекса Российской Федерации </t>
  </si>
  <si>
    <t xml:space="preserve">Земельный налог, взимаемый по ставкам, установленным в сооветствии с подпунктом 1 пункта 1статьи 394 Налогового кодекса Российской Федерации и применяемым к объектам налогообложения, расположенным в границах поселений </t>
  </si>
  <si>
    <t>Результат исполнения бюджета (дефицит "--", профицит "+")</t>
  </si>
  <si>
    <t>Увеличение остатков средств бюджетов</t>
  </si>
  <si>
    <t>Уменьшение остатков средств бюджетов</t>
  </si>
  <si>
    <t>Увеличение прочих остатков средств бюджетов</t>
  </si>
  <si>
    <t>Уменьшение прочих остатков средств бюджетов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</si>
  <si>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</si>
  <si>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</si>
  <si>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</si>
  <si>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</si>
  <si>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ЗЕМЕЛЬНЫЙ НАЛОГ</t>
  </si>
  <si>
    <t>000 1 06 06000 00 0000 110</t>
  </si>
  <si>
    <t xml:space="preserve"> Наименование показателя</t>
  </si>
  <si>
    <t>2</t>
  </si>
  <si>
    <t>Доходы бюджета — всего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</si>
  <si>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</si>
  <si>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</si>
  <si>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</si>
  <si>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</si>
  <si>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</si>
  <si>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</si>
  <si>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</si>
  <si>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000 1 01 02010 01 0000 110</t>
  </si>
  <si>
    <t>000 1 01 02020 01 0000 110</t>
  </si>
  <si>
    <t>000 1 01 02030 01 0000 110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</si>
  <si>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</si>
  <si>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</si>
  <si>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</si>
  <si>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</si>
  <si>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</si>
  <si>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</si>
  <si>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</si>
  <si>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</si>
  <si>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</si>
  <si>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</si>
  <si>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000 1 14 00000 00 0000 000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</si>
  <si>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</si>
  <si>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>000 1 14 06000 00 0000 430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</si>
  <si>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</si>
  <si>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</si>
  <si>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</si>
  <si>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</si>
  <si>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</si>
  <si>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Расходы бюджета — всего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</si>
  <si>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</si>
  <si>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</si>
  <si>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</si>
  <si>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Культура</t>
  </si>
  <si>
    <t>182 1 01 02010 01 0000 110</t>
  </si>
  <si>
    <t>182 1 01 02030 01 0000 110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</si>
  <si>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</si>
  <si>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</si>
  <si>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Доходы    от    продажи    земельных    участков,   государственная  собственность  на   которые   не  разграничена</t>
  </si>
  <si>
    <t>000 1 14 06010 00 0000 430</t>
  </si>
  <si>
    <t>000 2 02 01000 00 0000 151</t>
  </si>
  <si>
    <t>Дотации на выравнивание бюджетной обеспеченности</t>
  </si>
  <si>
    <t>000 2 02 01001 00 0000 151</t>
  </si>
  <si>
    <t>ОБЩЕГОСУДАРСТВЕННЫЕ ВОПРОСЫ</t>
  </si>
  <si>
    <t>002 0000 0000000 000 000</t>
  </si>
  <si>
    <t>002 0800 0000000 000 000</t>
  </si>
  <si>
    <t>002 0801 0000000 000 000</t>
  </si>
  <si>
    <t>Администрация Пограничного городского поселения</t>
  </si>
  <si>
    <t>951 0000 0000000 000 000</t>
  </si>
  <si>
    <t>951 0100 0000000 000 000</t>
  </si>
  <si>
    <t>Функционирование  высшего должностного лица субъекта  Российской Федерации и муниципального образования</t>
  </si>
  <si>
    <t>951 0102 0000000 000 000</t>
  </si>
  <si>
    <t>Функционирование  Правительства Российской Федерации ,высших исполнительных органов государственной власти  субъектов Российской Федерации,местных администраций</t>
  </si>
  <si>
    <t xml:space="preserve">951 0104 0000000 000 000 </t>
  </si>
  <si>
    <t>НАЦИОНАЛЬНАЯ ЭКОНОМИКА</t>
  </si>
  <si>
    <t>Другие  вопросы в области национальной экономики</t>
  </si>
  <si>
    <t>ЖИЛИЩНО-КОММУНАЛЬНОЕ ХОЗЯЙСТВО</t>
  </si>
  <si>
    <t>КОММУНАЛЬНОЕ ХОЗЯЙСТВО</t>
  </si>
  <si>
    <t>Поддержка коммунального хозяйства</t>
  </si>
  <si>
    <t>951 01 05 02 01 00 0000 610</t>
  </si>
  <si>
    <t xml:space="preserve">                               (в рублях)</t>
  </si>
  <si>
    <t>ИСТОЧНИКИ ФИНАНСИРОВАНИЯ  ДЕФИЦИТА БЮДЖЕТОВ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</si>
  <si>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</si>
  <si>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951 0103 0000000 000 000</t>
  </si>
  <si>
    <t>000 2 02 02000 00 0000 151</t>
  </si>
  <si>
    <t>субсидии бюджетам субъектов Российской Федерации и муниципальных образований (межбюджетные субсидии)</t>
  </si>
  <si>
    <t>000 2 02 02999 00 0000 151</t>
  </si>
  <si>
    <t>Прочие субсидии</t>
  </si>
  <si>
    <t>Прочие субсидии бюджетам поселений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</si>
  <si>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</si>
  <si>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унитариных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</si>
  <si>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</si>
  <si>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 собственности (за исключением имущества бюджетных и автономных учреждений, а также имущества государственных и муниципальных унитарных предсприятий,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</si>
  <si>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 бюджетных и автономных учреждений, а также имущества муниципальных унитарных предсприятий, в том числе казенных)</t>
  </si>
  <si>
    <t>Иные межбюджетные трансферты</t>
  </si>
  <si>
    <t>Транспорт</t>
  </si>
  <si>
    <t>Код доходов,                   код расходов по бюджетной классификации</t>
  </si>
  <si>
    <t>Налог на доходы физических лиц с доходов,источником которых является налоговый агент,за исключением доходов,в отношении которых исчисление и уплата налога осуществляются в соответствии 227,227/1 и 228 Налогового кодексап Российской Федерации</t>
  </si>
  <si>
    <t>Налог на доходы физических лиц с доходов, полученных от осуществления деятельности физическими лицами , зарегистрированными в качестве индивидуальных предпринемателей,натариусов,занимающихся частной практикой,адвакатов,учредивших адвокатские кабинеты и других лиц,занимающихся частной практикой в соответствии со ст.227 Налогового кодекса РФ</t>
  </si>
  <si>
    <t>182 1 01 02020 01 0000 110</t>
  </si>
  <si>
    <t>Налог на доходы физических лиц с доходов,полученных физическими лицами в соответствии со ст.228 Налогового Кодекса РФ</t>
  </si>
  <si>
    <t>000 1 05 03010 01 0000 110</t>
  </si>
  <si>
    <t>182 1 05 03010 01 0000 110</t>
  </si>
  <si>
    <t>ДОХОДЫ ОТ ОКАЗАНИЯ ПЛАТНЫХ УСЛУГ (РАБОТ) И КОМПЕНСАЦИИ ЗАТРАТ ГОСУДАРСТВА</t>
  </si>
  <si>
    <t>000 113 00000 00 0000 000</t>
  </si>
  <si>
    <t>Доход от оказания платных услуг (работ)</t>
  </si>
  <si>
    <t>000 113 01000 00 0000 130</t>
  </si>
  <si>
    <t>Прочие доходы от оказания платных услуг (работ)</t>
  </si>
  <si>
    <t>000 113 01990 00 0000 130</t>
  </si>
  <si>
    <t>Прочие доходы от оказания платных услуг (работ) получателями средств бюджетов поселений</t>
  </si>
  <si>
    <t>НАЦИОНАЛЬНАЯ БЕЗОПАСНОСТЬ И ПРАВООХРАНИТЕЛЬНАЯ ДЕЯТЕЛЬНОСТЬ</t>
  </si>
  <si>
    <t>Обеспечение пожарной безопасности</t>
  </si>
  <si>
    <t>Дорожное хозяйство (дорожные фонды)</t>
  </si>
  <si>
    <t>ФИЗИЧЕСКАЯ КУЛЬТУРА И СПОРТ</t>
  </si>
  <si>
    <t xml:space="preserve">ФИЗИЧЕСКАЯ КУЛЬТУРА </t>
  </si>
  <si>
    <t xml:space="preserve">к решению муниципального комитета </t>
  </si>
  <si>
    <t>Пограничного городского поселения</t>
  </si>
  <si>
    <t>Приложение № 1</t>
  </si>
  <si>
    <t>Муниципальное казённое учреждение "Централизованная культурно-досуговая система Пограничного городского поселения"</t>
  </si>
  <si>
    <t>Фонд оплаты труда и страховые взносы</t>
  </si>
  <si>
    <t>Закупка товаров,работ,услуг в сфере информационно-коммуникационных технологий</t>
  </si>
  <si>
    <t>Прочая закупка товаров,работ и услуг для государственных нужд</t>
  </si>
  <si>
    <t>Уплата налога на имущество организаций и земельного налога</t>
  </si>
  <si>
    <t>Уплата прочих налогов,сборов и иных платежей</t>
  </si>
  <si>
    <t>Субсидии юридическим лицам (кроме государственных учреждений) и физическим лицам-производителям товаров,работ,услуг</t>
  </si>
  <si>
    <t xml:space="preserve">КУЛЬТУРА, КИНЕМАТОГРАФИЯ </t>
  </si>
  <si>
    <t>Иные выплаты персоналу, за исключением фонда олплаты труда</t>
  </si>
  <si>
    <t>ДРУГИЕ ВОПРОСЫ В ОБЛАСТИ КУЛЬТУРЫ, КИНЕМАТОГРАФИИ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</si>
  <si>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</si>
  <si>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</si>
  <si>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</si>
  <si>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000 1 03 02000 01 0000 000</t>
  </si>
  <si>
    <t>100 1 03 02000 01 0000 110</t>
  </si>
  <si>
    <t>Непрограммные направления расходов</t>
  </si>
  <si>
    <t>расходы на обеспечение деятельности (оказание услуг,выполнение работ) муниципальных учреждений культуры</t>
  </si>
  <si>
    <t xml:space="preserve"> 951 0106 0000000 000 000</t>
  </si>
  <si>
    <t>Муниципальная программа "Противодействие коррупции в Пограничном городском поселении на 2014-2016 годы"</t>
  </si>
  <si>
    <t>Мероприятия муниципальной программы "Противодействие коррупции в Пограничном городском поселении на 2014-2016 годы"</t>
  </si>
  <si>
    <t>Мероприятия в области противодействие коррупции</t>
  </si>
  <si>
    <t>Муниципальная программа "Развитие муниципальной службы в Пограничном городском поселении на 2014-2016 г."</t>
  </si>
  <si>
    <t>Руководство и управление в сфере установленных функций органов местного самоуправления Пограничного городского поселения</t>
  </si>
  <si>
    <t>Оценка недвижимости, признание прав и регулирование отношений по муниципальной собственности</t>
  </si>
  <si>
    <t>Содержание и обслуживание казны Пограничного городского поселения</t>
  </si>
  <si>
    <t>Межбюджетные трансферты бюджету муниципального района из бюджета поселения на осуществление части полномочий по решению вопросов местного значения в соответствии с с заключенными соглашениями</t>
  </si>
  <si>
    <t>Расходы на обеспечение деятельности (оказание услуг,выполнение работ) муниципальных учреждений</t>
  </si>
  <si>
    <t>Муниципальная программа ""Пожарная безопасность на 2014-2016 г."</t>
  </si>
  <si>
    <t>Мероприятия в области обеспечения пожарной безопасности</t>
  </si>
  <si>
    <t>Субсидии на возмещение неполученных доходов в связи с оказанием услуг по организации пассажирских перевозок автотранспортом общественного пользования в границах поселения</t>
  </si>
  <si>
    <t>Организация и проведение культурных мероприятий</t>
  </si>
  <si>
    <t>Обеспечение библиотечного и информационного обслуживания населения</t>
  </si>
  <si>
    <t>Глава Пограничного городского поселения</t>
  </si>
  <si>
    <t>Председатель Муниципального комитета Пограничного городского поселения</t>
  </si>
  <si>
    <t>Мероприятия муниципальной программы "Развитие муниципальной службы в Пограничном городском поселении на 2014-2016 годы"</t>
  </si>
  <si>
    <t>Мероприятия в области развития муниципальной службы</t>
  </si>
  <si>
    <t>Уплата налога на имущество орган. и зем.налога</t>
  </si>
  <si>
    <t>Иные выплаты персоналу</t>
  </si>
  <si>
    <t>Муниципальная программа "Модернизация дорожной сети в Пограничном городском поселении на 2014-2017 годы"</t>
  </si>
  <si>
    <t>Мероприятия в области дорожного хозяйства</t>
  </si>
  <si>
    <t>Мероприятия по землеустройству и землепользованию</t>
  </si>
  <si>
    <t>Мероприятия в области энергосбережения</t>
  </si>
  <si>
    <t>Муниципальная программа "Развития системы водоснабжения Пограничного городского поселения на 2012-2015 годы"</t>
  </si>
  <si>
    <t>Мероприятия в области водоснабжения</t>
  </si>
  <si>
    <t>Мероприятия связанные с вывозом мусора и ТБО.</t>
  </si>
  <si>
    <t>Муниципальная программа "Ремонт и модернизация сетей водоснабжения, водоотведения и теплоснабжения на 2014 год"</t>
  </si>
  <si>
    <t>Мероприятия связанные с ремонтом сетей водоснабжения и теплоснабжения</t>
  </si>
  <si>
    <t>Мероприятия в области благоустройства</t>
  </si>
  <si>
    <t>Уличное освещение</t>
  </si>
  <si>
    <t>Организация и содержание мест захоронения</t>
  </si>
  <si>
    <t>ОТЧЕТ</t>
  </si>
  <si>
    <t>182 1 06 06033 13 0000 110</t>
  </si>
  <si>
    <t>000 1 06 06043 13 0000 110</t>
  </si>
  <si>
    <t>000 1 06 06033 13 0000 110</t>
  </si>
  <si>
    <t>000 1 06 06030 00 0000 110</t>
  </si>
  <si>
    <t>182 1 06 01030 13 0000 110</t>
  </si>
  <si>
    <t>000 1 06 01030 13 0000 110</t>
  </si>
  <si>
    <t>182 1 06 06043 13 0000 110</t>
  </si>
  <si>
    <t>000 1 11 05010 13 0000 120</t>
  </si>
  <si>
    <t>951 1 11 09045 13 0000 120</t>
  </si>
  <si>
    <t>000 1 11 09045 13 0000 120</t>
  </si>
  <si>
    <t>000 113 01995 13 0000 130</t>
  </si>
  <si>
    <t>951 113 01995 13 0000 130</t>
  </si>
  <si>
    <t>000 1 14 06014 13 0000 430</t>
  </si>
  <si>
    <t>000 2 02 01001 13 0000 151</t>
  </si>
  <si>
    <t>951 2 02 01001 13 0000 151</t>
  </si>
  <si>
    <t>000 2 02 02999 13 0000 151</t>
  </si>
  <si>
    <t>951 2 02 02999 13 0000 151</t>
  </si>
  <si>
    <t xml:space="preserve">Земельный налог с организаций, обладающих зе-мельным участком, расположенным в границах городских поселений </t>
  </si>
  <si>
    <t xml:space="preserve">Земельный налог с физических лиц, обладающих земельным участком, расположенным в границах городских поселений </t>
  </si>
  <si>
    <t>Жилищное хозяйство</t>
  </si>
  <si>
    <t>Обеспечение  мероприятий по капитальному ремонту муниципального жилья за счет средств бюджета</t>
  </si>
  <si>
    <t>Расходы на оказание услуг,выполнение работ по благоустройству</t>
  </si>
  <si>
    <t>Пенсионное обеспечение</t>
  </si>
  <si>
    <t xml:space="preserve">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</si>
  <si>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</si>
  <si>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Прочие доходы от оказания платных услуг (работ) получателями средств бюджетов городских поселений</t>
  </si>
  <si>
    <t xml:space="preserve"> Доходы    от    продажи    земельных    участков,   государственная  собственность  на   которые   не  разграничена и  которые  расположены  в  границах городских поселений</t>
  </si>
  <si>
    <t>Дотации бюджетам городских поселений на выравнивание бюджетной обеспеченности</t>
  </si>
  <si>
    <t>Прочие субсидии бюджетам городских поселений</t>
  </si>
  <si>
    <t>951 01 05 02 01 13 0000 610</t>
  </si>
  <si>
    <t xml:space="preserve">951 01 05 02 01 13 0000 510 </t>
  </si>
  <si>
    <t>Уменьшение прочих остатков денежных средств бюджета городского поселения</t>
  </si>
  <si>
    <t>Увеличение прочих остатков денежных  средств бюджета городского поселения</t>
  </si>
  <si>
    <t xml:space="preserve">             об исполнении бюджета Пограничного городского поселения за 2016 год</t>
  </si>
  <si>
    <t>Уточненный бюджет 2016 года</t>
  </si>
  <si>
    <t>Кассовое исполнение за 2016 год</t>
  </si>
  <si>
    <t>Процент исполнения к уточненному бюджету 2016 года</t>
  </si>
  <si>
    <t>105516,29</t>
  </si>
  <si>
    <t>951 1 14 06014 13 0000 430</t>
  </si>
  <si>
    <t>951 1 11 05010 13 0000 120</t>
  </si>
  <si>
    <t>951 1 11 0701513 0000 120</t>
  </si>
  <si>
    <t>951 1 14 0631313 0000 430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</si>
  <si>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</si>
  <si>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</si>
  <si>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</si>
  <si>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000 1 11 07000 00 0000 120</t>
  </si>
  <si>
    <t>Платежи от государственных и муниципальных унитарных предприятий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</si>
  <si>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</si>
  <si>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</si>
  <si>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</si>
  <si>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</si>
  <si>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</si>
  <si>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002 0801 9999980010 000 </t>
  </si>
  <si>
    <t xml:space="preserve">002 0801 9999980010 111 </t>
  </si>
  <si>
    <t xml:space="preserve">002 0801 9999980010 112 </t>
  </si>
  <si>
    <t xml:space="preserve">002 0801 9999980010 119 </t>
  </si>
  <si>
    <t xml:space="preserve">002 0801 9999980010 242 </t>
  </si>
  <si>
    <t xml:space="preserve">002 0801 9999980010 244 </t>
  </si>
  <si>
    <t xml:space="preserve">002 0801 9999980010 851 </t>
  </si>
  <si>
    <t xml:space="preserve">002 0801 9999980010 852 </t>
  </si>
  <si>
    <t>002 0804 0000000000 000</t>
  </si>
  <si>
    <t>002 0804 1100000000 000</t>
  </si>
  <si>
    <t xml:space="preserve">  002 0804 1110100000 000 </t>
  </si>
  <si>
    <t xml:space="preserve"> 002 0804 1110170140 000 </t>
  </si>
  <si>
    <t xml:space="preserve"> 002 0804 1110170140 112  </t>
  </si>
  <si>
    <t xml:space="preserve"> 002 0804 1110170140 244  </t>
  </si>
  <si>
    <t>002 0804 1200000000 000</t>
  </si>
  <si>
    <t>002 0804 1210100000 000</t>
  </si>
  <si>
    <t>002 0804 1210170150 000</t>
  </si>
  <si>
    <t xml:space="preserve">002 0804 1210170150 244 </t>
  </si>
  <si>
    <t xml:space="preserve">002 0801 9999900000 000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</si>
  <si>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</si>
  <si>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Муниципальная программа "Развитие и модернизация культуры Пограничного городского поселения на 2015-2017год"</t>
  </si>
  <si>
    <t>Мероприятия муниципальной программы "Организация проведения социально значимых культурных мероприятий"</t>
  </si>
  <si>
    <t>Муниципальная программа "Сохранение,модернизация и развитие библиотечного дела в Пограничном городском поселении на 2015-2017 год"</t>
  </si>
  <si>
    <t>Мероприятия муниципальной программы "Обеспечение библиотечного и информационного обслуживания населения"</t>
  </si>
  <si>
    <t xml:space="preserve"> 951 0102 9999910010 121 </t>
  </si>
  <si>
    <t xml:space="preserve"> 951 0102 9999910010 000 </t>
  </si>
  <si>
    <t xml:space="preserve"> 951 0102 9999900000 000 </t>
  </si>
  <si>
    <t>Непрограмные направления расходов</t>
  </si>
  <si>
    <t xml:space="preserve"> 951 0102 9999910010 129</t>
  </si>
  <si>
    <t>Взносы  по   обязательному  социальному  страхованию на выплаты денежного содержания и иные выплаты работникам государственных (муниципальных) органов</t>
  </si>
  <si>
    <t xml:space="preserve"> 951 0103 9999910020 121 </t>
  </si>
  <si>
    <t xml:space="preserve"> 951 0103 9999910020 000 </t>
  </si>
  <si>
    <t>951 0103 9999900000 000</t>
  </si>
  <si>
    <t xml:space="preserve"> 951 0103 9999910020 129</t>
  </si>
  <si>
    <t>951 0104 9999900000 000</t>
  </si>
  <si>
    <t xml:space="preserve">951 0104 9999910030  000 </t>
  </si>
  <si>
    <t xml:space="preserve">951 0104 9999910030  121 </t>
  </si>
  <si>
    <t xml:space="preserve">951 0104 9999910030  122 </t>
  </si>
  <si>
    <t xml:space="preserve">951 0104 9999910030  129 </t>
  </si>
  <si>
    <t xml:space="preserve"> 951 0106 9999900000 000</t>
  </si>
  <si>
    <t>951 0106 9999910030 000</t>
  </si>
  <si>
    <t>951 0106 9999910030 121</t>
  </si>
  <si>
    <t>951 0106 9999910030 129</t>
  </si>
  <si>
    <t>Иные выплаты персоналу, за исключением фонда оплаты труда и командировочных расходов</t>
  </si>
  <si>
    <t>951 0113 0100000000 000</t>
  </si>
  <si>
    <t>951 0113 0000000000 000</t>
  </si>
  <si>
    <t>951 0113 0110100000 000</t>
  </si>
  <si>
    <t>951 0113 0110170040 000</t>
  </si>
  <si>
    <t>951 0113 0110170040 242</t>
  </si>
  <si>
    <t>951 0113 0110170040 244</t>
  </si>
  <si>
    <t>951 0113 0200000000 000</t>
  </si>
  <si>
    <t>951 0113 0210100000 000</t>
  </si>
  <si>
    <t>951 0113 0210170050 000</t>
  </si>
  <si>
    <t>951 0113 0210170050 242</t>
  </si>
  <si>
    <t>951 0113 0210170050 244</t>
  </si>
  <si>
    <t>951 0113 9999900000 000</t>
  </si>
  <si>
    <t>951 0113 9999910030 000</t>
  </si>
  <si>
    <t>951 0113 9999910030 242</t>
  </si>
  <si>
    <t>951 0113 9999910030 244</t>
  </si>
  <si>
    <t>951 0113 9999910030 852</t>
  </si>
  <si>
    <t>951 0113 9999910030 853</t>
  </si>
  <si>
    <t>Уплата иных платежей</t>
  </si>
  <si>
    <t xml:space="preserve">951 0113 9999920010 000 </t>
  </si>
  <si>
    <t xml:space="preserve">951 0113 9999920010 244 </t>
  </si>
  <si>
    <t xml:space="preserve">951 0113 9999920020 000 </t>
  </si>
  <si>
    <t xml:space="preserve">951 0113 9999920020 244 </t>
  </si>
  <si>
    <t xml:space="preserve">951 0113 9999920030 000 </t>
  </si>
  <si>
    <t xml:space="preserve">951 0113 9999920030 540 </t>
  </si>
  <si>
    <t xml:space="preserve">951 0113 9999970010 000 </t>
  </si>
  <si>
    <t xml:space="preserve">951 0113 9999970010 111 </t>
  </si>
  <si>
    <t xml:space="preserve">951 0113 9999970010 112 </t>
  </si>
  <si>
    <t xml:space="preserve">951 0113 9999970010 119 </t>
  </si>
  <si>
    <t xml:space="preserve">951 0113 9999970010 242 </t>
  </si>
  <si>
    <t xml:space="preserve">951 0113 9999970010 244 </t>
  </si>
  <si>
    <t xml:space="preserve">951 0113 9999970010 851 </t>
  </si>
  <si>
    <t xml:space="preserve">951 0113 9999970010 852 </t>
  </si>
  <si>
    <t>951 0300 0000000000 000</t>
  </si>
  <si>
    <t>951 0310 0000000000 000</t>
  </si>
  <si>
    <t>951 0310 0400000000 000</t>
  </si>
  <si>
    <t>951 0310 0410100000 000</t>
  </si>
  <si>
    <t>Мероприятия муниципальной программы "Организация выполнение и осуществление мер пожарной безопасности в Пограничном городском поселении"</t>
  </si>
  <si>
    <t>951 0310 0410170070 000</t>
  </si>
  <si>
    <t>951 0310 0410170070 244</t>
  </si>
  <si>
    <t>951 0400 0000000000 000</t>
  </si>
  <si>
    <t>951 0408 0000000000 000</t>
  </si>
  <si>
    <t>951 0408 9999900000 000</t>
  </si>
  <si>
    <t>951 0408 9999920040 000</t>
  </si>
  <si>
    <t>951 0408 9999920040 810</t>
  </si>
  <si>
    <t>951 0409 0000000000 000</t>
  </si>
  <si>
    <t>951 0409 0500000000 000</t>
  </si>
  <si>
    <t>Мероприятия муниципальной программы "Содержание и ремонт автомобильных дорог местного значения"</t>
  </si>
  <si>
    <t>951 0409 0510100000 000</t>
  </si>
  <si>
    <t>951 0409 0510170080 000</t>
  </si>
  <si>
    <t>951 0409 0510170080 244</t>
  </si>
  <si>
    <t>951 0409 1220392390 244</t>
  </si>
  <si>
    <t>951 0409 1220392400 244</t>
  </si>
  <si>
    <t>951 0412 0000000000 000</t>
  </si>
  <si>
    <t xml:space="preserve">951 0412 9999900000 000 </t>
  </si>
  <si>
    <t xml:space="preserve">951 0412 9999910030 000 </t>
  </si>
  <si>
    <t xml:space="preserve">951 0412 9999910030 121 </t>
  </si>
  <si>
    <t xml:space="preserve">951 0412 9999910030 129 </t>
  </si>
  <si>
    <t>951 0412 9999940010 000</t>
  </si>
  <si>
    <t>951 0412 9999940010 244</t>
  </si>
  <si>
    <t xml:space="preserve">951 0412 9999920030 000 </t>
  </si>
  <si>
    <t xml:space="preserve">951 0412 9999920030 540 </t>
  </si>
  <si>
    <t>951 0500 0000000000 000</t>
  </si>
  <si>
    <t>951 0501 0000000000 000</t>
  </si>
  <si>
    <t>951 0501 9999900000 000</t>
  </si>
  <si>
    <t xml:space="preserve">951 0501 9999920050 000 </t>
  </si>
  <si>
    <t xml:space="preserve">951 0501 9999920050 244 </t>
  </si>
  <si>
    <t>951 0502 0000000000 000</t>
  </si>
  <si>
    <t>951 0502 0600000000 000</t>
  </si>
  <si>
    <t>Мероприятия муниципальной программы "Энергосбережение и повышение энергетической эффективности Пограничного городского поселения"</t>
  </si>
  <si>
    <t xml:space="preserve"> 951 0502 0610100000 000 </t>
  </si>
  <si>
    <t xml:space="preserve"> 951 0502 0610170090 000 </t>
  </si>
  <si>
    <t xml:space="preserve"> 951 0502 0610170090 244 </t>
  </si>
  <si>
    <t>951 0502 0700000000 000</t>
  </si>
  <si>
    <t xml:space="preserve"> 951 0502 0710100000 000 </t>
  </si>
  <si>
    <t>Мероприятия муниципальной программы "Проектирование, строительство и ремонт системы водоснабжения Пограничного городского поселения"</t>
  </si>
  <si>
    <t xml:space="preserve"> 951 0502 0710170100 000 </t>
  </si>
  <si>
    <t xml:space="preserve"> 951 0502 0710170100 244 </t>
  </si>
  <si>
    <t>951 0502 0800000000 000</t>
  </si>
  <si>
    <t>Муниципальная программа "Организация сбора и вывоза бытовых отходов и мусора на 2015-2017 год"</t>
  </si>
  <si>
    <t>951 0502 0810100000 000</t>
  </si>
  <si>
    <t>Мероприятия муниципальной программы "Организация сбора и вывоза бытовых отходов и мусора "</t>
  </si>
  <si>
    <t>951 0502 0810170110 000</t>
  </si>
  <si>
    <t>951 0502 0810170110 244</t>
  </si>
  <si>
    <t>951 0502 0900000000 000</t>
  </si>
  <si>
    <t>951 0502 0910100000 000</t>
  </si>
  <si>
    <t>Мероприятия муниципальной программы "Ремонт и модернизация сетей водоснабжения, водоотведения и теплоснабжения "</t>
  </si>
  <si>
    <t>951 0502 0910170120 000</t>
  </si>
  <si>
    <t>951 0502 0910170120 244</t>
  </si>
  <si>
    <t>951 0503 0000000000 000</t>
  </si>
  <si>
    <t xml:space="preserve"> 951 0503  1000000000 000 </t>
  </si>
  <si>
    <t>Муниципальная программа "Благоустройство в Пограничном городском поселении на 2016-2018 годы"</t>
  </si>
  <si>
    <t>951 0503 1010100000 000</t>
  </si>
  <si>
    <t>Мероприятия муниципальной программы "Благоустройство ,содержание и ремонт объектов культурного наследия"</t>
  </si>
  <si>
    <t>951 0503 1010170130  000</t>
  </si>
  <si>
    <t>951 0503 1010170130  244</t>
  </si>
  <si>
    <t>951 0503 9999900000 000</t>
  </si>
  <si>
    <t xml:space="preserve"> 951 0503 9999920070 000 </t>
  </si>
  <si>
    <t xml:space="preserve">951 0503 9999920070 244 </t>
  </si>
  <si>
    <t xml:space="preserve">951 0503 9999920080 000 </t>
  </si>
  <si>
    <t xml:space="preserve">951 0503 9999920080 244 </t>
  </si>
  <si>
    <t>951 0505 0000000000 000</t>
  </si>
  <si>
    <t xml:space="preserve">951 0505 9999900000 000 </t>
  </si>
  <si>
    <t xml:space="preserve">951 0505 9999910030 000 </t>
  </si>
  <si>
    <t xml:space="preserve">951 0505 9999910030 121 </t>
  </si>
  <si>
    <t>951 0505 9999910030 129</t>
  </si>
  <si>
    <t xml:space="preserve">951 0505 9999970020 000 </t>
  </si>
  <si>
    <t xml:space="preserve">951 0505 9999970020 111 </t>
  </si>
  <si>
    <t xml:space="preserve">951 0505 9999970020 112 </t>
  </si>
  <si>
    <t>951 0505 9999970020 119</t>
  </si>
  <si>
    <t xml:space="preserve">951 0505 9999970020 242 </t>
  </si>
  <si>
    <t xml:space="preserve">951 0505 9999970020 244 </t>
  </si>
  <si>
    <t xml:space="preserve">951 0505 9999970020 852 </t>
  </si>
  <si>
    <t xml:space="preserve">951 0505 9999970030 000 </t>
  </si>
  <si>
    <t>расходы на приобретение муниципальными учреждениями недвижимого и особо ценного движимого имущества</t>
  </si>
  <si>
    <t xml:space="preserve">951 0505 9999970030 111 </t>
  </si>
  <si>
    <t>951 0505 9999970030 119</t>
  </si>
  <si>
    <t xml:space="preserve">951 0505 9999970030 244 </t>
  </si>
  <si>
    <t xml:space="preserve">951 0505 9999970030 852 </t>
  </si>
  <si>
    <t>СОЦИАЛЬНАЯ ПОЛИТИКА</t>
  </si>
  <si>
    <t>951 1000 0000000000 000</t>
  </si>
  <si>
    <t>951 1001 0000000000 000</t>
  </si>
  <si>
    <t xml:space="preserve">951 1001 9999900000 000 </t>
  </si>
  <si>
    <t>Социальная политика</t>
  </si>
  <si>
    <t>951 1001 9999910050 000</t>
  </si>
  <si>
    <t>Пенсии, выплачиваемые организациями сектора государственного управления</t>
  </si>
  <si>
    <t xml:space="preserve">951 1001 9999910050 312 </t>
  </si>
  <si>
    <t>951 1100 0000000000 000</t>
  </si>
  <si>
    <t>951 1101 0000000000 000</t>
  </si>
  <si>
    <t xml:space="preserve">951 1101 9999900000 000 </t>
  </si>
  <si>
    <t xml:space="preserve">951 1101 9999920030 000  </t>
  </si>
  <si>
    <t xml:space="preserve">951 1101 9999920030 540 </t>
  </si>
  <si>
    <r>
      <t xml:space="preserve">         За  2016 год  численность муниципальных служащих  и работников муниципальных казенных учреждений составила 64 человека, фактические расходы на их денежное содержание составили  18 236 335,21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рублей.</t>
    </r>
  </si>
  <si>
    <t>ИНФОРМАЦИЯ О ЧИСЛЕННОСТИ МУНИЦИПАЛЬНЫХ СЛУЖАЩИХ ОРГАНОВ МЕСТНОГО САМОУПРАВЛЕНИЯ  ПОГРАНИЧНОГО ГОРОДСКОГО ПОСЕЛЕНИЯ, РАБОТНИКОВ МУНИЦИПАЛЬНЫХ КАЗЕННЫХ УЧРЕЖДЕНИЙ  И ФАКТИЧЕСКИХ РАСХОДАХ НА ИХ ДЕНЕЖНОЕ СОДЕРЖАНИЕ ЗА  2016 ГОД</t>
  </si>
  <si>
    <t>от "28 " 02.2017 г.№ 152</t>
  </si>
  <si>
    <t>Приложение № 2</t>
  </si>
  <si>
    <t>от "28 " 02.2017 г.№152</t>
  </si>
  <si>
    <t xml:space="preserve"> Показатели доходов бюджета Пограничного городского поселения за 2016 год</t>
  </si>
  <si>
    <t>по кодам классификации доходов бюджетов</t>
  </si>
  <si>
    <t>Единный сельскохозяйственный налог (за налоговые периоды,истекшие до 1 января 2011 года)</t>
  </si>
  <si>
    <t>000 1 05 03020 01 0000 110</t>
  </si>
  <si>
    <t>182 1 05 03020 01 0000 110</t>
  </si>
  <si>
    <t xml:space="preserve"> Налог на имущество физических лиц, взимаемый по ставкам, применяемым к объектам налогообложения, расположенным в границах городских  поселений</t>
  </si>
  <si>
    <t>951 1 11 07015 13 0000 120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</si>
  <si>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 бюджетных и автономных учреждений, а также имущества муниципальных унитарных предсприятий, в том числе казенных)</t>
  </si>
  <si>
    <t>951 1 14 06313 13 0000 430</t>
  </si>
  <si>
    <t>000 2 02 04000 00 0000 151</t>
  </si>
  <si>
    <t>Прочие межбюджетные трансферты,передаваемые бюджетам</t>
  </si>
  <si>
    <t>000 2 02 04999 00 0000 151</t>
  </si>
  <si>
    <t>Прочие межбюджетные трансферты,передаваемые бюджетам поселений</t>
  </si>
  <si>
    <t>000 2 02 04999 10 0000 151</t>
  </si>
  <si>
    <t>Прочие межбюджетные трансферты,передаваемые бюджетам городских  поселений</t>
  </si>
  <si>
    <t>951 2 02 04999 10 0000 151</t>
  </si>
  <si>
    <t>Приложение № 3</t>
  </si>
  <si>
    <t xml:space="preserve">к решению Муниципального комитета </t>
  </si>
  <si>
    <t xml:space="preserve"> </t>
  </si>
  <si>
    <t>Показатели</t>
  </si>
  <si>
    <t xml:space="preserve"> доходов бюджета Пограничного городского поселения за 2016 год</t>
  </si>
  <si>
    <t xml:space="preserve"> по кодам видов доходов, подвидов доходов, классификации операций сектора</t>
  </si>
  <si>
    <t xml:space="preserve"> государственного управления, относящихся к доходам бюджета</t>
  </si>
  <si>
    <t xml:space="preserve">                              (в рублях)</t>
  </si>
  <si>
    <t>Код доходов</t>
  </si>
  <si>
    <t>Приложение 4</t>
  </si>
  <si>
    <t>к решению муниципального комитета</t>
  </si>
  <si>
    <t>от "28 " 02.2017 г. №152</t>
  </si>
  <si>
    <t>Показатели расходов бюджета Пограничного городского поселения</t>
  </si>
  <si>
    <t>за 2016 год в ведомственной структуре расходов бюджетов</t>
  </si>
  <si>
    <t xml:space="preserve">                             (в рублях)</t>
  </si>
  <si>
    <t>Ведомство</t>
  </si>
  <si>
    <t>Раздел, подраздел</t>
  </si>
  <si>
    <t>Целевая статья</t>
  </si>
  <si>
    <t>Вид расходов</t>
  </si>
  <si>
    <t>3</t>
  </si>
  <si>
    <t>4</t>
  </si>
  <si>
    <t>5</t>
  </si>
  <si>
    <t>002</t>
  </si>
  <si>
    <t>0000</t>
  </si>
  <si>
    <t>0000000000</t>
  </si>
  <si>
    <t>000</t>
  </si>
  <si>
    <t>0800</t>
  </si>
  <si>
    <t>0801</t>
  </si>
  <si>
    <t>9999900000</t>
  </si>
  <si>
    <t>9999980010</t>
  </si>
  <si>
    <t>111</t>
  </si>
  <si>
    <t>112</t>
  </si>
  <si>
    <t>Взносы по обязательному социальному страхованию на выплаты по оплате труда работников и ные выплаты работникам казенных учреждений</t>
  </si>
  <si>
    <t>119</t>
  </si>
  <si>
    <t>242</t>
  </si>
  <si>
    <t>244</t>
  </si>
  <si>
    <t>851</t>
  </si>
  <si>
    <t>852</t>
  </si>
  <si>
    <t>0804</t>
  </si>
  <si>
    <t>Муниципальная программа "Развитие и модернизация культуры Пограничного городского поселения на 2015-2017г."</t>
  </si>
  <si>
    <t>1100000000</t>
  </si>
  <si>
    <t>1110100000</t>
  </si>
  <si>
    <t>1110170140</t>
  </si>
  <si>
    <t>Муниципальная программа "Сохранение,модернизация и развитие библиотечного дела в Пограничном городском поселении на 2015-2017 г."</t>
  </si>
  <si>
    <t>1200000000</t>
  </si>
  <si>
    <t>1210100000</t>
  </si>
  <si>
    <t>1210170150</t>
  </si>
  <si>
    <t>951</t>
  </si>
  <si>
    <t>0100</t>
  </si>
  <si>
    <t>0102</t>
  </si>
  <si>
    <t>9999910010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</si>
  <si>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</si>
  <si>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</si>
  <si>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</si>
  <si>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0103</t>
  </si>
  <si>
    <t>9999910020</t>
  </si>
  <si>
    <t>0104</t>
  </si>
  <si>
    <t>9999910030</t>
  </si>
  <si>
    <t>Иные выплаты персоналу,за исключением фонда оплаты труда и командировочных расходов</t>
  </si>
  <si>
    <t>122</t>
  </si>
  <si>
    <t>0106</t>
  </si>
  <si>
    <t>0113</t>
  </si>
  <si>
    <t>0100000000</t>
  </si>
  <si>
    <t>0110100000</t>
  </si>
  <si>
    <t>0110170040</t>
  </si>
  <si>
    <t>0200000000</t>
  </si>
  <si>
    <t>0210100000</t>
  </si>
  <si>
    <t>0210170050</t>
  </si>
  <si>
    <t>853</t>
  </si>
  <si>
    <t>9999920010</t>
  </si>
  <si>
    <t>9999920020</t>
  </si>
  <si>
    <t>9999920030</t>
  </si>
  <si>
    <t>540</t>
  </si>
  <si>
    <t>9999970010</t>
  </si>
  <si>
    <t>0300</t>
  </si>
  <si>
    <t>0310</t>
  </si>
  <si>
    <t>0400000000</t>
  </si>
  <si>
    <t>0410100000</t>
  </si>
  <si>
    <t>0410170070</t>
  </si>
  <si>
    <t>0400</t>
  </si>
  <si>
    <t>0408</t>
  </si>
  <si>
    <t>9999920040</t>
  </si>
  <si>
    <t>810</t>
  </si>
  <si>
    <t>0409</t>
  </si>
  <si>
    <t>0500000000</t>
  </si>
  <si>
    <t>0510100000</t>
  </si>
  <si>
    <t>0510170080</t>
  </si>
  <si>
    <t>1220392390</t>
  </si>
  <si>
    <t>1220392400</t>
  </si>
  <si>
    <t>0412</t>
  </si>
  <si>
    <t>9999940010</t>
  </si>
  <si>
    <t>0500</t>
  </si>
  <si>
    <t>ЖИЛИЩНОЕ ХОЗЯЙСТВО</t>
  </si>
  <si>
    <t>0501</t>
  </si>
  <si>
    <t>9999920050</t>
  </si>
  <si>
    <t>0502</t>
  </si>
  <si>
    <t>0600000000</t>
  </si>
  <si>
    <t>0610100000</t>
  </si>
  <si>
    <t>0610170090</t>
  </si>
  <si>
    <t>Муниципальная программа "Развития системы водоснабжения Пограничного городского поселения на 2016-2019 годы"</t>
  </si>
  <si>
    <t>0700000000</t>
  </si>
  <si>
    <t>Мероприятия муниципальной программы "Проектирование,строительство и ремонт системы водоснабжения Пограничного городского поселения"</t>
  </si>
  <si>
    <t>0710100000</t>
  </si>
  <si>
    <t>0710170100</t>
  </si>
  <si>
    <t>0800000000</t>
  </si>
  <si>
    <t>Мероприятия муниципальной программы "Организация сбора и вывоза бытовых отходов и мусора"</t>
  </si>
  <si>
    <t>0810100000</t>
  </si>
  <si>
    <t>0810170110</t>
  </si>
  <si>
    <t>Муниципальная программа "Ремонт и модернизация сетей водоснабжения, водоотведения и теплоснабжения на 2015-2017 год"</t>
  </si>
  <si>
    <t>0900000000</t>
  </si>
  <si>
    <t>0910100000</t>
  </si>
  <si>
    <t>0910170120</t>
  </si>
  <si>
    <t>0503</t>
  </si>
  <si>
    <t>1000000000</t>
  </si>
  <si>
    <t>Мероприятия муниципальной программы "Благоустройство в Пограничном городском поселении на 2016-2018 годы"</t>
  </si>
  <si>
    <t>Мероприятия муниципальной программы "Благоустройство,содержание и ремонт объектов культурного наследия"</t>
  </si>
  <si>
    <t>1010100000</t>
  </si>
  <si>
    <t>1010170130</t>
  </si>
  <si>
    <t>9999920070</t>
  </si>
  <si>
    <t>9999920080</t>
  </si>
  <si>
    <t>0505</t>
  </si>
  <si>
    <t>9999970020</t>
  </si>
  <si>
    <t>9999970030</t>
  </si>
  <si>
    <t>1000</t>
  </si>
  <si>
    <t>1001</t>
  </si>
  <si>
    <t>9999910050</t>
  </si>
  <si>
    <t>Пенсии,выплачиваемые организациями сектора государственного управления</t>
  </si>
  <si>
    <t>312</t>
  </si>
  <si>
    <t>1100</t>
  </si>
  <si>
    <t>1101</t>
  </si>
  <si>
    <t>Приложение 5</t>
  </si>
  <si>
    <t>к решению Муниципального комитета</t>
  </si>
  <si>
    <t>за 2016 год по разделам и подразделам классификации расходов бюджетов</t>
  </si>
  <si>
    <t>Функционирование  Правительства Российской Федерации, высших исполнительных органов государственной власти  субъектов Российской Федерации,местных администраций</t>
  </si>
  <si>
    <t>Коммунальное хозяйство</t>
  </si>
  <si>
    <t>Благоустройство</t>
  </si>
  <si>
    <t>Другие  вопросы в области жилищно-коммунального хозяйства</t>
  </si>
  <si>
    <t>Другие вопросы в области культуры, кинематографии</t>
  </si>
  <si>
    <t>Всего расходов</t>
  </si>
  <si>
    <t>Приложение 6</t>
  </si>
  <si>
    <t>от "28 "02.2017 г. №152</t>
  </si>
  <si>
    <t xml:space="preserve">источников финансирования дефицита бюджета Пограничного городского поселения за 2016 год по кодам классификации источников финансирования дефицитов бюджетов
</t>
  </si>
  <si>
    <t>(в рублях)</t>
  </si>
  <si>
    <t>Наименование показателя</t>
  </si>
  <si>
    <t>Код источника внутреннего финансирования по бюджетной классификафии</t>
  </si>
  <si>
    <t>Уточненный бюджет                                             на 2016 год</t>
  </si>
  <si>
    <t>Кассовое исполнение                          за 2016 год</t>
  </si>
  <si>
    <t>Процент исполнения к уточненному бюджету   2016 года</t>
  </si>
  <si>
    <t>источников финансирования дефицита бюджета -всего</t>
  </si>
  <si>
    <t>Изменение остатков средств  на счетах по учету средств бюджета</t>
  </si>
  <si>
    <t>Уменьшение  остатков средств бюджетов</t>
  </si>
  <si>
    <t>Увеличение  прочих остатков средств бюджетов</t>
  </si>
  <si>
    <t xml:space="preserve">951 01 05 02 00 00 0000 500 </t>
  </si>
  <si>
    <t>Уменьшение прочих   остатков средств бюджетов</t>
  </si>
  <si>
    <t>Увеличение прочих остатков денежных средств бюджетов</t>
  </si>
  <si>
    <t>Уменьшение прочих остатков денежных средств бюджетов</t>
  </si>
  <si>
    <t>Увеличение прочих остатков денежных средств бюджета городского поселения</t>
  </si>
  <si>
    <t>951 01 05 02 01 13 0000 510</t>
  </si>
  <si>
    <t xml:space="preserve">951 01 05 02 01 13 0000 610 </t>
  </si>
  <si>
    <t>Приложение 7</t>
  </si>
  <si>
    <t>от "28 "02. 2017 г. №152</t>
  </si>
  <si>
    <t>источников финансирования дефицита бюджетаПограничного городского поселения  за 2016 год по кодам  групп,подгрупп,статей,видов источников финансирования  дефицитов бюджетов классификации операций сектора государственного управления, относящихся к источникам финансирования дефицитов бюджетов</t>
  </si>
  <si>
    <t>Код источника внутреннего финансирования по бюджетной классификации</t>
  </si>
  <si>
    <t>000 01 05 00 00 00 0000 000</t>
  </si>
  <si>
    <t>000 01 05 00 00 00 0000 500</t>
  </si>
  <si>
    <t>000 01 05 00 00 00 0000 600</t>
  </si>
  <si>
    <t xml:space="preserve">000 01 05 02 00 00 0000 500 </t>
  </si>
  <si>
    <t>000 01 05 02 00 00 0000 600</t>
  </si>
  <si>
    <t>000 01 05 02 01 00 0000 510</t>
  </si>
  <si>
    <t>000 01 05 02 01 00 0000 610</t>
  </si>
  <si>
    <t>000 01 05 02 01 13 0000 510</t>
  </si>
  <si>
    <t xml:space="preserve">000 01 05 02 01 13 0000 610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</si>
</sst>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73" formatCode="0.0"/>
  </numFmts>
  <fonts count="35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3"/>
      <name val="Times New Roman"/>
      <family val="1"/>
      <charset val="204"/>
    </font>
    <font>
      <sz val="13"/>
      <name val="Arial Cyr"/>
      <family val="2"/>
      <charset val="204"/>
    </font>
    <font>
      <sz val="10"/>
      <color rgb="FFFF000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Arial Cyr"/>
      <family val="2"/>
      <charset val="204"/>
    </font>
    <font>
      <sz val="1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6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7" borderId="1" applyNumberFormat="0" applyAlignment="0" applyProtection="0"/>
    <xf numFmtId="0" fontId="4" fillId="15" borderId="2" applyNumberFormat="0" applyAlignment="0" applyProtection="0"/>
    <xf numFmtId="0" fontId="5" fillId="15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6" borderId="7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17" borderId="0" applyNumberFormat="0" applyBorder="0" applyAlignment="0" applyProtection="0"/>
    <xf numFmtId="0" fontId="14" fillId="0" borderId="0" applyNumberFormat="0" applyFill="0" applyBorder="0" applyAlignment="0" applyProtection="0"/>
    <xf numFmtId="0" fontId="24" fillId="4" borderId="8" applyNumberFormat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</cellStyleXfs>
  <cellXfs count="289">
    <xf numFmtId="0" fontId="0" fillId="0" borderId="0" xfId="0"/>
    <xf numFmtId="49" fontId="0" fillId="0" borderId="0" xfId="0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/>
    <xf numFmtId="49" fontId="19" fillId="0" borderId="0" xfId="0" applyNumberFormat="1" applyFont="1" applyBorder="1"/>
    <xf numFmtId="0" fontId="20" fillId="0" borderId="10" xfId="0" applyNumberFormat="1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/>
    </xf>
    <xf numFmtId="3" fontId="20" fillId="0" borderId="10" xfId="0" applyNumberFormat="1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/>
    </xf>
    <xf numFmtId="164" fontId="22" fillId="0" borderId="10" xfId="0" applyNumberFormat="1" applyFont="1" applyBorder="1" applyAlignment="1">
      <alignment horizontal="center"/>
    </xf>
    <xf numFmtId="0" fontId="20" fillId="0" borderId="10" xfId="0" applyNumberFormat="1" applyFont="1" applyBorder="1" applyAlignment="1">
      <alignment horizontal="justify" vertical="center" wrapText="1"/>
    </xf>
    <xf numFmtId="164" fontId="20" fillId="0" borderId="10" xfId="0" applyNumberFormat="1" applyFont="1" applyBorder="1" applyAlignment="1">
      <alignment horizontal="center"/>
    </xf>
    <xf numFmtId="0" fontId="20" fillId="0" borderId="10" xfId="0" applyNumberFormat="1" applyFont="1" applyBorder="1" applyAlignment="1">
      <alignment horizontal="left" vertical="center" wrapText="1"/>
    </xf>
    <xf numFmtId="4" fontId="20" fillId="0" borderId="10" xfId="0" applyNumberFormat="1" applyFont="1" applyBorder="1" applyAlignment="1">
      <alignment horizontal="right"/>
    </xf>
    <xf numFmtId="49" fontId="20" fillId="0" borderId="11" xfId="0" applyNumberFormat="1" applyFont="1" applyBorder="1" applyAlignment="1">
      <alignment horizontal="center"/>
    </xf>
    <xf numFmtId="4" fontId="20" fillId="0" borderId="11" xfId="0" applyNumberFormat="1" applyFont="1" applyBorder="1" applyAlignment="1">
      <alignment horizontal="right"/>
    </xf>
    <xf numFmtId="164" fontId="20" fillId="0" borderId="11" xfId="0" applyNumberFormat="1" applyFont="1" applyBorder="1" applyAlignment="1">
      <alignment horizontal="center"/>
    </xf>
    <xf numFmtId="0" fontId="20" fillId="0" borderId="12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4" fontId="22" fillId="0" borderId="11" xfId="0" applyNumberFormat="1" applyFont="1" applyBorder="1" applyAlignment="1">
      <alignment horizontal="right"/>
    </xf>
    <xf numFmtId="4" fontId="22" fillId="0" borderId="12" xfId="0" applyNumberFormat="1" applyFont="1" applyBorder="1" applyAlignment="1">
      <alignment horizontal="right"/>
    </xf>
    <xf numFmtId="4" fontId="20" fillId="0" borderId="11" xfId="0" applyNumberFormat="1" applyFont="1" applyFill="1" applyBorder="1" applyAlignment="1">
      <alignment horizontal="right"/>
    </xf>
    <xf numFmtId="0" fontId="19" fillId="0" borderId="0" xfId="0" applyFont="1" applyAlignment="1">
      <alignment wrapText="1"/>
    </xf>
    <xf numFmtId="49" fontId="20" fillId="0" borderId="10" xfId="0" applyNumberFormat="1" applyFont="1" applyFill="1" applyBorder="1" applyAlignment="1">
      <alignment horizontal="center"/>
    </xf>
    <xf numFmtId="0" fontId="20" fillId="0" borderId="10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49" fontId="20" fillId="0" borderId="11" xfId="0" applyNumberFormat="1" applyFont="1" applyFill="1" applyBorder="1" applyAlignment="1">
      <alignment horizontal="center"/>
    </xf>
    <xf numFmtId="49" fontId="20" fillId="0" borderId="11" xfId="0" applyNumberFormat="1" applyFont="1" applyFill="1" applyBorder="1" applyAlignment="1">
      <alignment horizontal="left" wrapText="1"/>
    </xf>
    <xf numFmtId="164" fontId="20" fillId="0" borderId="11" xfId="0" applyNumberFormat="1" applyFont="1" applyFill="1" applyBorder="1" applyAlignment="1">
      <alignment horizontal="center"/>
    </xf>
    <xf numFmtId="0" fontId="22" fillId="18" borderId="11" xfId="0" applyFont="1" applyFill="1" applyBorder="1" applyAlignment="1">
      <alignment horizontal="left" vertical="center" wrapText="1"/>
    </xf>
    <xf numFmtId="49" fontId="20" fillId="18" borderId="13" xfId="0" applyNumberFormat="1" applyFont="1" applyFill="1" applyBorder="1" applyAlignment="1">
      <alignment horizontal="center"/>
    </xf>
    <xf numFmtId="164" fontId="22" fillId="18" borderId="10" xfId="0" applyNumberFormat="1" applyFont="1" applyFill="1" applyBorder="1" applyAlignment="1">
      <alignment horizontal="center"/>
    </xf>
    <xf numFmtId="0" fontId="22" fillId="18" borderId="10" xfId="0" applyNumberFormat="1" applyFont="1" applyFill="1" applyBorder="1" applyAlignment="1">
      <alignment horizontal="left" vertical="center" wrapText="1"/>
    </xf>
    <xf numFmtId="49" fontId="20" fillId="18" borderId="10" xfId="0" applyNumberFormat="1" applyFont="1" applyFill="1" applyBorder="1" applyAlignment="1">
      <alignment horizontal="center"/>
    </xf>
    <xf numFmtId="4" fontId="22" fillId="18" borderId="10" xfId="0" applyNumberFormat="1" applyFont="1" applyFill="1" applyBorder="1" applyAlignment="1">
      <alignment horizontal="right" vertical="center"/>
    </xf>
    <xf numFmtId="4" fontId="22" fillId="18" borderId="10" xfId="0" applyNumberFormat="1" applyFont="1" applyFill="1" applyBorder="1" applyAlignment="1">
      <alignment horizontal="right"/>
    </xf>
    <xf numFmtId="0" fontId="20" fillId="0" borderId="10" xfId="0" applyNumberFormat="1" applyFont="1" applyFill="1" applyBorder="1" applyAlignment="1">
      <alignment horizontal="left" vertical="center" wrapText="1"/>
    </xf>
    <xf numFmtId="4" fontId="20" fillId="0" borderId="10" xfId="0" applyNumberFormat="1" applyFont="1" applyFill="1" applyBorder="1" applyAlignment="1">
      <alignment horizontal="right"/>
    </xf>
    <xf numFmtId="164" fontId="20" fillId="0" borderId="10" xfId="0" applyNumberFormat="1" applyFont="1" applyFill="1" applyBorder="1" applyAlignment="1">
      <alignment horizontal="center"/>
    </xf>
    <xf numFmtId="0" fontId="20" fillId="0" borderId="10" xfId="0" applyFont="1" applyFill="1" applyBorder="1" applyAlignment="1">
      <alignment wrapText="1"/>
    </xf>
    <xf numFmtId="0" fontId="20" fillId="0" borderId="14" xfId="0" applyNumberFormat="1" applyFont="1" applyFill="1" applyBorder="1" applyAlignment="1">
      <alignment horizontal="left" vertical="center" wrapText="1"/>
    </xf>
    <xf numFmtId="49" fontId="20" fillId="0" borderId="14" xfId="0" applyNumberFormat="1" applyFont="1" applyFill="1" applyBorder="1" applyAlignment="1">
      <alignment horizontal="center"/>
    </xf>
    <xf numFmtId="4" fontId="20" fillId="0" borderId="14" xfId="0" applyNumberFormat="1" applyFont="1" applyFill="1" applyBorder="1" applyAlignment="1">
      <alignment horizontal="right"/>
    </xf>
    <xf numFmtId="0" fontId="20" fillId="0" borderId="11" xfId="0" applyNumberFormat="1" applyFont="1" applyFill="1" applyBorder="1" applyAlignment="1">
      <alignment horizontal="left" vertical="center" wrapText="1"/>
    </xf>
    <xf numFmtId="164" fontId="20" fillId="0" borderId="13" xfId="0" applyNumberFormat="1" applyFont="1" applyFill="1" applyBorder="1" applyAlignment="1">
      <alignment horizontal="center"/>
    </xf>
    <xf numFmtId="0" fontId="22" fillId="0" borderId="11" xfId="0" applyFont="1" applyFill="1" applyBorder="1" applyAlignment="1">
      <alignment horizontal="left" vertical="center" wrapText="1"/>
    </xf>
    <xf numFmtId="49" fontId="22" fillId="0" borderId="11" xfId="0" applyNumberFormat="1" applyFont="1" applyFill="1" applyBorder="1" applyAlignment="1">
      <alignment horizontal="center"/>
    </xf>
    <xf numFmtId="4" fontId="22" fillId="0" borderId="11" xfId="0" applyNumberFormat="1" applyFont="1" applyFill="1" applyBorder="1" applyAlignment="1">
      <alignment horizontal="right"/>
    </xf>
    <xf numFmtId="164" fontId="22" fillId="0" borderId="11" xfId="0" applyNumberFormat="1" applyFont="1" applyFill="1" applyBorder="1" applyAlignment="1">
      <alignment horizontal="center"/>
    </xf>
    <xf numFmtId="0" fontId="23" fillId="0" borderId="11" xfId="0" applyFont="1" applyFill="1" applyBorder="1" applyAlignment="1">
      <alignment horizontal="left" vertical="center" wrapText="1"/>
    </xf>
    <xf numFmtId="49" fontId="23" fillId="0" borderId="11" xfId="0" applyNumberFormat="1" applyFont="1" applyFill="1" applyBorder="1" applyAlignment="1">
      <alignment horizontal="center"/>
    </xf>
    <xf numFmtId="4" fontId="23" fillId="0" borderId="11" xfId="0" applyNumberFormat="1" applyFont="1" applyFill="1" applyBorder="1" applyAlignment="1">
      <alignment horizontal="right"/>
    </xf>
    <xf numFmtId="164" fontId="23" fillId="0" borderId="11" xfId="0" applyNumberFormat="1" applyFont="1" applyFill="1" applyBorder="1" applyAlignment="1">
      <alignment horizontal="center"/>
    </xf>
    <xf numFmtId="0" fontId="18" fillId="0" borderId="0" xfId="0" applyFont="1" applyFill="1"/>
    <xf numFmtId="0" fontId="0" fillId="0" borderId="0" xfId="0" applyFill="1"/>
    <xf numFmtId="0" fontId="18" fillId="0" borderId="0" xfId="0" applyFont="1" applyAlignment="1"/>
    <xf numFmtId="0" fontId="20" fillId="20" borderId="10" xfId="0" applyNumberFormat="1" applyFont="1" applyFill="1" applyBorder="1" applyAlignment="1">
      <alignment horizontal="left" vertical="center" wrapText="1"/>
    </xf>
    <xf numFmtId="49" fontId="20" fillId="20" borderId="10" xfId="0" applyNumberFormat="1" applyFont="1" applyFill="1" applyBorder="1" applyAlignment="1">
      <alignment horizontal="center"/>
    </xf>
    <xf numFmtId="4" fontId="20" fillId="20" borderId="10" xfId="0" applyNumberFormat="1" applyFont="1" applyFill="1" applyBorder="1" applyAlignment="1">
      <alignment horizontal="right"/>
    </xf>
    <xf numFmtId="164" fontId="20" fillId="20" borderId="10" xfId="0" applyNumberFormat="1" applyFont="1" applyFill="1" applyBorder="1" applyAlignment="1">
      <alignment horizontal="center"/>
    </xf>
    <xf numFmtId="0" fontId="20" fillId="21" borderId="10" xfId="0" applyNumberFormat="1" applyFont="1" applyFill="1" applyBorder="1" applyAlignment="1">
      <alignment horizontal="left" vertical="center" wrapText="1"/>
    </xf>
    <xf numFmtId="49" fontId="20" fillId="21" borderId="10" xfId="0" applyNumberFormat="1" applyFont="1" applyFill="1" applyBorder="1" applyAlignment="1">
      <alignment horizontal="center"/>
    </xf>
    <xf numFmtId="4" fontId="20" fillId="21" borderId="10" xfId="0" applyNumberFormat="1" applyFont="1" applyFill="1" applyBorder="1" applyAlignment="1">
      <alignment horizontal="right"/>
    </xf>
    <xf numFmtId="164" fontId="20" fillId="21" borderId="10" xfId="0" applyNumberFormat="1" applyFont="1" applyFill="1" applyBorder="1" applyAlignment="1">
      <alignment horizontal="center"/>
    </xf>
    <xf numFmtId="0" fontId="20" fillId="21" borderId="10" xfId="0" applyFont="1" applyFill="1" applyBorder="1" applyAlignment="1">
      <alignment wrapText="1"/>
    </xf>
    <xf numFmtId="49" fontId="20" fillId="21" borderId="10" xfId="0" applyNumberFormat="1" applyFont="1" applyFill="1" applyBorder="1" applyAlignment="1">
      <alignment horizontal="right"/>
    </xf>
    <xf numFmtId="0" fontId="20" fillId="21" borderId="14" xfId="0" applyNumberFormat="1" applyFont="1" applyFill="1" applyBorder="1" applyAlignment="1">
      <alignment horizontal="left" vertical="center" wrapText="1"/>
    </xf>
    <xf numFmtId="49" fontId="20" fillId="21" borderId="14" xfId="0" applyNumberFormat="1" applyFont="1" applyFill="1" applyBorder="1" applyAlignment="1">
      <alignment horizontal="center"/>
    </xf>
    <xf numFmtId="4" fontId="20" fillId="21" borderId="11" xfId="0" applyNumberFormat="1" applyFont="1" applyFill="1" applyBorder="1" applyAlignment="1">
      <alignment horizontal="right"/>
    </xf>
    <xf numFmtId="164" fontId="20" fillId="21" borderId="11" xfId="0" applyNumberFormat="1" applyFont="1" applyFill="1" applyBorder="1" applyAlignment="1">
      <alignment horizontal="center"/>
    </xf>
    <xf numFmtId="0" fontId="20" fillId="21" borderId="11" xfId="0" applyNumberFormat="1" applyFont="1" applyFill="1" applyBorder="1" applyAlignment="1">
      <alignment horizontal="left" vertical="center" wrapText="1"/>
    </xf>
    <xf numFmtId="49" fontId="20" fillId="21" borderId="11" xfId="0" applyNumberFormat="1" applyFont="1" applyFill="1" applyBorder="1" applyAlignment="1">
      <alignment horizontal="center"/>
    </xf>
    <xf numFmtId="0" fontId="0" fillId="20" borderId="0" xfId="0" applyFill="1"/>
    <xf numFmtId="0" fontId="20" fillId="20" borderId="11" xfId="0" applyNumberFormat="1" applyFont="1" applyFill="1" applyBorder="1" applyAlignment="1">
      <alignment horizontal="left" vertical="center" wrapText="1"/>
    </xf>
    <xf numFmtId="49" fontId="20" fillId="20" borderId="11" xfId="0" applyNumberFormat="1" applyFont="1" applyFill="1" applyBorder="1" applyAlignment="1">
      <alignment horizontal="center"/>
    </xf>
    <xf numFmtId="4" fontId="20" fillId="20" borderId="11" xfId="0" applyNumberFormat="1" applyFont="1" applyFill="1" applyBorder="1" applyAlignment="1">
      <alignment horizontal="right"/>
    </xf>
    <xf numFmtId="164" fontId="20" fillId="20" borderId="11" xfId="0" applyNumberFormat="1" applyFont="1" applyFill="1" applyBorder="1" applyAlignment="1">
      <alignment horizontal="center"/>
    </xf>
    <xf numFmtId="0" fontId="0" fillId="21" borderId="0" xfId="0" applyFill="1"/>
    <xf numFmtId="164" fontId="20" fillId="21" borderId="13" xfId="0" applyNumberFormat="1" applyFont="1" applyFill="1" applyBorder="1" applyAlignment="1">
      <alignment horizontal="center"/>
    </xf>
    <xf numFmtId="4" fontId="20" fillId="21" borderId="12" xfId="0" applyNumberFormat="1" applyFont="1" applyFill="1" applyBorder="1" applyAlignment="1">
      <alignment horizontal="right"/>
    </xf>
    <xf numFmtId="4" fontId="22" fillId="18" borderId="14" xfId="0" applyNumberFormat="1" applyFont="1" applyFill="1" applyBorder="1" applyAlignment="1">
      <alignment horizontal="right"/>
    </xf>
    <xf numFmtId="164" fontId="22" fillId="18" borderId="15" xfId="0" applyNumberFormat="1" applyFont="1" applyFill="1" applyBorder="1" applyAlignment="1">
      <alignment horizontal="center"/>
    </xf>
    <xf numFmtId="0" fontId="20" fillId="0" borderId="0" xfId="0" applyFont="1" applyBorder="1" applyAlignment="1">
      <alignment vertical="center"/>
    </xf>
    <xf numFmtId="0" fontId="18" fillId="0" borderId="0" xfId="0" applyFont="1"/>
    <xf numFmtId="0" fontId="20" fillId="22" borderId="11" xfId="0" applyFont="1" applyFill="1" applyBorder="1" applyAlignment="1">
      <alignment horizontal="left" vertical="center" wrapText="1"/>
    </xf>
    <xf numFmtId="49" fontId="20" fillId="22" borderId="11" xfId="0" applyNumberFormat="1" applyFont="1" applyFill="1" applyBorder="1" applyAlignment="1">
      <alignment horizontal="center"/>
    </xf>
    <xf numFmtId="4" fontId="20" fillId="22" borderId="11" xfId="0" applyNumberFormat="1" applyFont="1" applyFill="1" applyBorder="1" applyAlignment="1">
      <alignment horizontal="right"/>
    </xf>
    <xf numFmtId="164" fontId="20" fillId="22" borderId="11" xfId="0" applyNumberFormat="1" applyFont="1" applyFill="1" applyBorder="1" applyAlignment="1">
      <alignment horizontal="center"/>
    </xf>
    <xf numFmtId="0" fontId="0" fillId="22" borderId="0" xfId="0" applyFill="1"/>
    <xf numFmtId="0" fontId="20" fillId="23" borderId="11" xfId="0" applyFont="1" applyFill="1" applyBorder="1" applyAlignment="1">
      <alignment horizontal="left" vertical="center" wrapText="1"/>
    </xf>
    <xf numFmtId="49" fontId="20" fillId="23" borderId="11" xfId="0" applyNumberFormat="1" applyFont="1" applyFill="1" applyBorder="1" applyAlignment="1">
      <alignment horizontal="center"/>
    </xf>
    <xf numFmtId="4" fontId="20" fillId="23" borderId="11" xfId="0" applyNumberFormat="1" applyFont="1" applyFill="1" applyBorder="1" applyAlignment="1">
      <alignment horizontal="right"/>
    </xf>
    <xf numFmtId="164" fontId="20" fillId="23" borderId="11" xfId="0" applyNumberFormat="1" applyFont="1" applyFill="1" applyBorder="1" applyAlignment="1">
      <alignment horizontal="center"/>
    </xf>
    <xf numFmtId="0" fontId="0" fillId="23" borderId="0" xfId="0" applyFill="1"/>
    <xf numFmtId="0" fontId="20" fillId="24" borderId="11" xfId="0" applyFont="1" applyFill="1" applyBorder="1" applyAlignment="1">
      <alignment horizontal="left" vertical="center" wrapText="1"/>
    </xf>
    <xf numFmtId="49" fontId="20" fillId="24" borderId="11" xfId="0" applyNumberFormat="1" applyFont="1" applyFill="1" applyBorder="1" applyAlignment="1">
      <alignment horizontal="center"/>
    </xf>
    <xf numFmtId="4" fontId="20" fillId="24" borderId="11" xfId="0" applyNumberFormat="1" applyFont="1" applyFill="1" applyBorder="1" applyAlignment="1">
      <alignment horizontal="right"/>
    </xf>
    <xf numFmtId="164" fontId="20" fillId="24" borderId="11" xfId="0" applyNumberFormat="1" applyFont="1" applyFill="1" applyBorder="1" applyAlignment="1">
      <alignment horizontal="center"/>
    </xf>
    <xf numFmtId="0" fontId="0" fillId="24" borderId="0" xfId="0" applyFill="1"/>
    <xf numFmtId="0" fontId="27" fillId="0" borderId="0" xfId="0" applyFont="1" applyAlignment="1">
      <alignment horizontal="center"/>
    </xf>
    <xf numFmtId="0" fontId="20" fillId="25" borderId="11" xfId="0" applyFont="1" applyFill="1" applyBorder="1" applyAlignment="1">
      <alignment horizontal="left" vertical="center" wrapText="1"/>
    </xf>
    <xf numFmtId="49" fontId="20" fillId="25" borderId="11" xfId="0" applyNumberFormat="1" applyFont="1" applyFill="1" applyBorder="1" applyAlignment="1">
      <alignment horizontal="center"/>
    </xf>
    <xf numFmtId="4" fontId="20" fillId="25" borderId="11" xfId="0" applyNumberFormat="1" applyFont="1" applyFill="1" applyBorder="1" applyAlignment="1">
      <alignment horizontal="right"/>
    </xf>
    <xf numFmtId="0" fontId="20" fillId="26" borderId="11" xfId="0" applyNumberFormat="1" applyFont="1" applyFill="1" applyBorder="1" applyAlignment="1">
      <alignment horizontal="left" vertical="center" wrapText="1"/>
    </xf>
    <xf numFmtId="0" fontId="21" fillId="26" borderId="10" xfId="0" applyFont="1" applyFill="1" applyBorder="1" applyAlignment="1">
      <alignment wrapText="1"/>
    </xf>
    <xf numFmtId="49" fontId="21" fillId="26" borderId="10" xfId="0" applyNumberFormat="1" applyFont="1" applyFill="1" applyBorder="1" applyAlignment="1">
      <alignment horizontal="center"/>
    </xf>
    <xf numFmtId="4" fontId="20" fillId="26" borderId="11" xfId="0" applyNumberFormat="1" applyFont="1" applyFill="1" applyBorder="1" applyAlignment="1">
      <alignment horizontal="right"/>
    </xf>
    <xf numFmtId="164" fontId="20" fillId="26" borderId="10" xfId="0" applyNumberFormat="1" applyFont="1" applyFill="1" applyBorder="1" applyAlignment="1">
      <alignment horizontal="center"/>
    </xf>
    <xf numFmtId="0" fontId="21" fillId="0" borderId="10" xfId="0" applyFont="1" applyBorder="1" applyAlignment="1">
      <alignment wrapText="1"/>
    </xf>
    <xf numFmtId="49" fontId="21" fillId="0" borderId="10" xfId="0" applyNumberFormat="1" applyFont="1" applyBorder="1" applyAlignment="1">
      <alignment horizontal="center"/>
    </xf>
    <xf numFmtId="4" fontId="20" fillId="27" borderId="11" xfId="0" applyNumberFormat="1" applyFont="1" applyFill="1" applyBorder="1" applyAlignment="1">
      <alignment horizontal="right"/>
    </xf>
    <xf numFmtId="0" fontId="21" fillId="27" borderId="10" xfId="0" applyFont="1" applyFill="1" applyBorder="1" applyAlignment="1">
      <alignment wrapText="1"/>
    </xf>
    <xf numFmtId="49" fontId="21" fillId="27" borderId="10" xfId="0" applyNumberFormat="1" applyFont="1" applyFill="1" applyBorder="1" applyAlignment="1">
      <alignment horizontal="center"/>
    </xf>
    <xf numFmtId="0" fontId="20" fillId="27" borderId="11" xfId="0" applyNumberFormat="1" applyFont="1" applyFill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49" fontId="20" fillId="0" borderId="16" xfId="0" applyNumberFormat="1" applyFont="1" applyBorder="1" applyAlignment="1">
      <alignment horizontal="center"/>
    </xf>
    <xf numFmtId="164" fontId="20" fillId="25" borderId="11" xfId="0" applyNumberFormat="1" applyFont="1" applyFill="1" applyBorder="1" applyAlignment="1">
      <alignment horizontal="center"/>
    </xf>
    <xf numFmtId="49" fontId="20" fillId="28" borderId="11" xfId="0" applyNumberFormat="1" applyFont="1" applyFill="1" applyBorder="1" applyAlignment="1">
      <alignment horizontal="center"/>
    </xf>
    <xf numFmtId="4" fontId="20" fillId="28" borderId="11" xfId="0" applyNumberFormat="1" applyFont="1" applyFill="1" applyBorder="1" applyAlignment="1">
      <alignment horizontal="right"/>
    </xf>
    <xf numFmtId="164" fontId="20" fillId="28" borderId="11" xfId="0" applyNumberFormat="1" applyFont="1" applyFill="1" applyBorder="1" applyAlignment="1">
      <alignment horizontal="center"/>
    </xf>
    <xf numFmtId="0" fontId="20" fillId="28" borderId="11" xfId="0" applyFont="1" applyFill="1" applyBorder="1" applyAlignment="1">
      <alignment horizontal="left" vertical="center" wrapText="1"/>
    </xf>
    <xf numFmtId="49" fontId="20" fillId="29" borderId="11" xfId="0" applyNumberFormat="1" applyFont="1" applyFill="1" applyBorder="1" applyAlignment="1">
      <alignment horizontal="center"/>
    </xf>
    <xf numFmtId="0" fontId="20" fillId="29" borderId="11" xfId="0" applyFont="1" applyFill="1" applyBorder="1" applyAlignment="1">
      <alignment horizontal="left" vertical="center" wrapText="1"/>
    </xf>
    <xf numFmtId="4" fontId="20" fillId="29" borderId="11" xfId="0" applyNumberFormat="1" applyFont="1" applyFill="1" applyBorder="1" applyAlignment="1">
      <alignment horizontal="right"/>
    </xf>
    <xf numFmtId="164" fontId="20" fillId="29" borderId="11" xfId="0" applyNumberFormat="1" applyFont="1" applyFill="1" applyBorder="1" applyAlignment="1">
      <alignment horizontal="center"/>
    </xf>
    <xf numFmtId="164" fontId="20" fillId="25" borderId="10" xfId="0" applyNumberFormat="1" applyFont="1" applyFill="1" applyBorder="1" applyAlignment="1">
      <alignment horizont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/>
    <xf numFmtId="164" fontId="20" fillId="27" borderId="11" xfId="0" applyNumberFormat="1" applyFont="1" applyFill="1" applyBorder="1" applyAlignment="1">
      <alignment horizontal="center"/>
    </xf>
    <xf numFmtId="164" fontId="20" fillId="26" borderId="11" xfId="0" applyNumberFormat="1" applyFont="1" applyFill="1" applyBorder="1" applyAlignment="1">
      <alignment horizontal="center"/>
    </xf>
    <xf numFmtId="164" fontId="20" fillId="21" borderId="17" xfId="0" applyNumberFormat="1" applyFont="1" applyFill="1" applyBorder="1" applyAlignment="1">
      <alignment horizontal="center"/>
    </xf>
    <xf numFmtId="0" fontId="20" fillId="30" borderId="14" xfId="0" applyFont="1" applyFill="1" applyBorder="1" applyAlignment="1">
      <alignment horizontal="left" vertical="center" wrapText="1"/>
    </xf>
    <xf numFmtId="49" fontId="20" fillId="30" borderId="11" xfId="0" applyNumberFormat="1" applyFont="1" applyFill="1" applyBorder="1" applyAlignment="1">
      <alignment horizontal="center"/>
    </xf>
    <xf numFmtId="4" fontId="20" fillId="30" borderId="11" xfId="0" applyNumberFormat="1" applyFont="1" applyFill="1" applyBorder="1" applyAlignment="1">
      <alignment horizontal="right"/>
    </xf>
    <xf numFmtId="164" fontId="20" fillId="30" borderId="11" xfId="0" applyNumberFormat="1" applyFont="1" applyFill="1" applyBorder="1" applyAlignment="1">
      <alignment horizontal="center"/>
    </xf>
    <xf numFmtId="0" fontId="20" fillId="31" borderId="11" xfId="0" applyFont="1" applyFill="1" applyBorder="1" applyAlignment="1">
      <alignment horizontal="left" vertical="center" wrapText="1"/>
    </xf>
    <xf numFmtId="49" fontId="20" fillId="31" borderId="11" xfId="0" applyNumberFormat="1" applyFont="1" applyFill="1" applyBorder="1" applyAlignment="1">
      <alignment horizontal="center"/>
    </xf>
    <xf numFmtId="4" fontId="20" fillId="31" borderId="11" xfId="0" applyNumberFormat="1" applyFont="1" applyFill="1" applyBorder="1" applyAlignment="1">
      <alignment horizontal="right"/>
    </xf>
    <xf numFmtId="164" fontId="20" fillId="31" borderId="11" xfId="0" applyNumberFormat="1" applyFont="1" applyFill="1" applyBorder="1" applyAlignment="1">
      <alignment horizontal="center"/>
    </xf>
    <xf numFmtId="0" fontId="20" fillId="30" borderId="11" xfId="0" applyFont="1" applyFill="1" applyBorder="1" applyAlignment="1">
      <alignment horizontal="left" vertical="center" wrapText="1"/>
    </xf>
    <xf numFmtId="0" fontId="22" fillId="32" borderId="11" xfId="0" applyFont="1" applyFill="1" applyBorder="1" applyAlignment="1">
      <alignment horizontal="left" vertical="center" wrapText="1"/>
    </xf>
    <xf numFmtId="49" fontId="22" fillId="32" borderId="11" xfId="0" applyNumberFormat="1" applyFont="1" applyFill="1" applyBorder="1" applyAlignment="1">
      <alignment horizontal="center"/>
    </xf>
    <xf numFmtId="4" fontId="22" fillId="32" borderId="11" xfId="0" applyNumberFormat="1" applyFont="1" applyFill="1" applyBorder="1" applyAlignment="1">
      <alignment horizontal="right"/>
    </xf>
    <xf numFmtId="164" fontId="22" fillId="32" borderId="11" xfId="0" applyNumberFormat="1" applyFont="1" applyFill="1" applyBorder="1" applyAlignment="1">
      <alignment horizontal="center"/>
    </xf>
    <xf numFmtId="0" fontId="28" fillId="0" borderId="11" xfId="0" applyFont="1" applyFill="1" applyBorder="1" applyAlignment="1">
      <alignment horizontal="left" vertical="center" wrapText="1"/>
    </xf>
    <xf numFmtId="0" fontId="20" fillId="30" borderId="11" xfId="0" applyFont="1" applyFill="1" applyBorder="1" applyAlignment="1">
      <alignment horizontal="left" wrapText="1"/>
    </xf>
    <xf numFmtId="0" fontId="28" fillId="29" borderId="11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20" fillId="0" borderId="0" xfId="0" applyFont="1" applyAlignment="1">
      <alignment horizontal="justify"/>
    </xf>
    <xf numFmtId="49" fontId="25" fillId="0" borderId="0" xfId="0" applyNumberFormat="1" applyFont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49" fontId="21" fillId="0" borderId="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49" fontId="29" fillId="0" borderId="0" xfId="0" applyNumberFormat="1" applyFont="1"/>
    <xf numFmtId="49" fontId="29" fillId="0" borderId="0" xfId="0" applyNumberFormat="1" applyFont="1" applyBorder="1" applyAlignment="1">
      <alignment horizontal="center"/>
    </xf>
    <xf numFmtId="49" fontId="21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49" fontId="20" fillId="0" borderId="13" xfId="0" applyNumberFormat="1" applyFont="1" applyFill="1" applyBorder="1" applyAlignment="1">
      <alignment horizontal="center"/>
    </xf>
    <xf numFmtId="4" fontId="20" fillId="0" borderId="12" xfId="0" applyNumberFormat="1" applyFont="1" applyFill="1" applyBorder="1" applyAlignment="1">
      <alignment horizontal="right"/>
    </xf>
    <xf numFmtId="4" fontId="20" fillId="0" borderId="18" xfId="0" applyNumberFormat="1" applyFont="1" applyFill="1" applyBorder="1" applyAlignment="1">
      <alignment horizontal="right"/>
    </xf>
    <xf numFmtId="49" fontId="20" fillId="21" borderId="19" xfId="0" applyNumberFormat="1" applyFont="1" applyFill="1" applyBorder="1" applyAlignment="1">
      <alignment horizontal="center"/>
    </xf>
    <xf numFmtId="164" fontId="20" fillId="21" borderId="20" xfId="0" applyNumberFormat="1" applyFont="1" applyFill="1" applyBorder="1" applyAlignment="1">
      <alignment horizontal="center"/>
    </xf>
    <xf numFmtId="164" fontId="30" fillId="0" borderId="0" xfId="0" applyNumberFormat="1" applyFont="1" applyBorder="1" applyAlignment="1">
      <alignment horizontal="center"/>
    </xf>
    <xf numFmtId="0" fontId="29" fillId="0" borderId="0" xfId="0" applyFont="1" applyBorder="1" applyAlignment="1"/>
    <xf numFmtId="0" fontId="29" fillId="0" borderId="0" xfId="0" applyFont="1"/>
    <xf numFmtId="0" fontId="29" fillId="0" borderId="0" xfId="0" applyFont="1" applyBorder="1"/>
    <xf numFmtId="0" fontId="31" fillId="0" borderId="0" xfId="0" applyFont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/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Alignment="1">
      <alignment horizontal="left"/>
    </xf>
    <xf numFmtId="0" fontId="32" fillId="0" borderId="0" xfId="0" applyFont="1"/>
    <xf numFmtId="0" fontId="32" fillId="0" borderId="0" xfId="0" applyFont="1" applyAlignment="1">
      <alignment wrapText="1"/>
    </xf>
    <xf numFmtId="49" fontId="29" fillId="0" borderId="0" xfId="0" applyNumberFormat="1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49" fontId="21" fillId="0" borderId="21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/>
    </xf>
    <xf numFmtId="3" fontId="21" fillId="0" borderId="10" xfId="0" applyNumberFormat="1" applyFont="1" applyFill="1" applyBorder="1" applyAlignment="1">
      <alignment horizontal="center" vertical="center"/>
    </xf>
    <xf numFmtId="3" fontId="21" fillId="0" borderId="10" xfId="0" applyNumberFormat="1" applyFont="1" applyFill="1" applyBorder="1" applyAlignment="1">
      <alignment horizontal="center"/>
    </xf>
    <xf numFmtId="0" fontId="22" fillId="18" borderId="10" xfId="0" applyNumberFormat="1" applyFont="1" applyFill="1" applyBorder="1" applyAlignment="1">
      <alignment horizontal="left" wrapText="1"/>
    </xf>
    <xf numFmtId="0" fontId="20" fillId="0" borderId="10" xfId="0" applyNumberFormat="1" applyFont="1" applyBorder="1" applyAlignment="1">
      <alignment horizontal="justify" wrapText="1"/>
    </xf>
    <xf numFmtId="0" fontId="20" fillId="0" borderId="10" xfId="0" applyNumberFormat="1" applyFont="1" applyBorder="1" applyAlignment="1">
      <alignment horizontal="left" wrapText="1"/>
    </xf>
    <xf numFmtId="0" fontId="20" fillId="20" borderId="10" xfId="0" applyNumberFormat="1" applyFont="1" applyFill="1" applyBorder="1" applyAlignment="1">
      <alignment horizontal="left" wrapText="1"/>
    </xf>
    <xf numFmtId="0" fontId="20" fillId="0" borderId="10" xfId="0" applyNumberFormat="1" applyFont="1" applyFill="1" applyBorder="1" applyAlignment="1">
      <alignment horizontal="left" wrapText="1"/>
    </xf>
    <xf numFmtId="0" fontId="20" fillId="21" borderId="10" xfId="0" applyNumberFormat="1" applyFont="1" applyFill="1" applyBorder="1" applyAlignment="1">
      <alignment horizontal="left" wrapText="1"/>
    </xf>
    <xf numFmtId="0" fontId="20" fillId="0" borderId="14" xfId="0" applyNumberFormat="1" applyFont="1" applyFill="1" applyBorder="1" applyAlignment="1">
      <alignment horizontal="left" wrapText="1"/>
    </xf>
    <xf numFmtId="0" fontId="20" fillId="21" borderId="14" xfId="0" applyNumberFormat="1" applyFont="1" applyFill="1" applyBorder="1" applyAlignment="1">
      <alignment horizontal="left" wrapText="1"/>
    </xf>
    <xf numFmtId="0" fontId="20" fillId="26" borderId="11" xfId="0" applyNumberFormat="1" applyFont="1" applyFill="1" applyBorder="1" applyAlignment="1">
      <alignment horizontal="left" wrapText="1"/>
    </xf>
    <xf numFmtId="0" fontId="20" fillId="0" borderId="11" xfId="0" applyNumberFormat="1" applyFont="1" applyFill="1" applyBorder="1" applyAlignment="1">
      <alignment horizontal="left" wrapText="1"/>
    </xf>
    <xf numFmtId="0" fontId="20" fillId="21" borderId="11" xfId="0" applyNumberFormat="1" applyFont="1" applyFill="1" applyBorder="1" applyAlignment="1">
      <alignment horizontal="left" wrapText="1"/>
    </xf>
    <xf numFmtId="0" fontId="20" fillId="20" borderId="11" xfId="0" applyNumberFormat="1" applyFont="1" applyFill="1" applyBorder="1" applyAlignment="1">
      <alignment horizontal="left" wrapText="1"/>
    </xf>
    <xf numFmtId="0" fontId="20" fillId="27" borderId="11" xfId="0" applyNumberFormat="1" applyFont="1" applyFill="1" applyBorder="1" applyAlignment="1">
      <alignment horizontal="left" wrapText="1"/>
    </xf>
    <xf numFmtId="0" fontId="21" fillId="0" borderId="0" xfId="0" applyFont="1"/>
    <xf numFmtId="0" fontId="17" fillId="0" borderId="0" xfId="0" applyFont="1" applyBorder="1" applyAlignment="1"/>
    <xf numFmtId="0" fontId="17" fillId="0" borderId="0" xfId="0" applyFont="1"/>
    <xf numFmtId="0" fontId="17" fillId="0" borderId="0" xfId="0" applyFont="1" applyBorder="1"/>
    <xf numFmtId="0" fontId="33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26" fillId="0" borderId="0" xfId="0" applyFont="1" applyAlignment="1"/>
    <xf numFmtId="0" fontId="21" fillId="0" borderId="0" xfId="0" applyFont="1" applyAlignment="1"/>
    <xf numFmtId="0" fontId="30" fillId="0" borderId="0" xfId="0" applyFont="1" applyAlignment="1">
      <alignment horizontal="center"/>
    </xf>
    <xf numFmtId="0" fontId="20" fillId="0" borderId="22" xfId="0" applyFont="1" applyBorder="1" applyAlignment="1">
      <alignment horizontal="center" vertical="center" textRotation="90"/>
    </xf>
    <xf numFmtId="0" fontId="20" fillId="0" borderId="23" xfId="0" applyFont="1" applyBorder="1" applyAlignment="1">
      <alignment horizontal="center" vertical="center" textRotation="90" wrapText="1"/>
    </xf>
    <xf numFmtId="49" fontId="20" fillId="0" borderId="23" xfId="0" applyNumberFormat="1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/>
    </xf>
    <xf numFmtId="0" fontId="20" fillId="0" borderId="15" xfId="0" applyFont="1" applyBorder="1" applyAlignment="1">
      <alignment horizontal="center" vertical="center" textRotation="90" wrapText="1"/>
    </xf>
    <xf numFmtId="49" fontId="20" fillId="0" borderId="15" xfId="0" applyNumberFormat="1" applyFont="1" applyBorder="1" applyAlignment="1">
      <alignment horizontal="center" vertical="center" textRotation="90" wrapText="1"/>
    </xf>
    <xf numFmtId="0" fontId="20" fillId="0" borderId="25" xfId="0" applyNumberFormat="1" applyFont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right"/>
    </xf>
    <xf numFmtId="49" fontId="20" fillId="0" borderId="11" xfId="0" applyNumberFormat="1" applyFont="1" applyBorder="1" applyAlignment="1">
      <alignment horizontal="right"/>
    </xf>
    <xf numFmtId="49" fontId="20" fillId="0" borderId="11" xfId="0" applyNumberFormat="1" applyFont="1" applyFill="1" applyBorder="1" applyAlignment="1">
      <alignment horizontal="right"/>
    </xf>
    <xf numFmtId="49" fontId="20" fillId="22" borderId="11" xfId="0" applyNumberFormat="1" applyFont="1" applyFill="1" applyBorder="1" applyAlignment="1">
      <alignment horizontal="right"/>
    </xf>
    <xf numFmtId="49" fontId="20" fillId="29" borderId="11" xfId="0" applyNumberFormat="1" applyFont="1" applyFill="1" applyBorder="1" applyAlignment="1">
      <alignment horizontal="right"/>
    </xf>
    <xf numFmtId="49" fontId="20" fillId="25" borderId="11" xfId="0" applyNumberFormat="1" applyFont="1" applyFill="1" applyBorder="1" applyAlignment="1">
      <alignment horizontal="right"/>
    </xf>
    <xf numFmtId="49" fontId="20" fillId="24" borderId="11" xfId="0" applyNumberFormat="1" applyFont="1" applyFill="1" applyBorder="1" applyAlignment="1">
      <alignment horizontal="right"/>
    </xf>
    <xf numFmtId="49" fontId="20" fillId="30" borderId="11" xfId="0" applyNumberFormat="1" applyFont="1" applyFill="1" applyBorder="1" applyAlignment="1">
      <alignment horizontal="right"/>
    </xf>
    <xf numFmtId="49" fontId="20" fillId="28" borderId="11" xfId="0" applyNumberFormat="1" applyFont="1" applyFill="1" applyBorder="1" applyAlignment="1">
      <alignment horizontal="right"/>
    </xf>
    <xf numFmtId="49" fontId="20" fillId="23" borderId="11" xfId="0" applyNumberFormat="1" applyFont="1" applyFill="1" applyBorder="1" applyAlignment="1">
      <alignment horizontal="right"/>
    </xf>
    <xf numFmtId="49" fontId="20" fillId="0" borderId="11" xfId="0" applyNumberFormat="1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right" vertical="center"/>
    </xf>
    <xf numFmtId="4" fontId="20" fillId="0" borderId="11" xfId="0" applyNumberFormat="1" applyFont="1" applyFill="1" applyBorder="1" applyAlignment="1">
      <alignment horizontal="right" vertical="center"/>
    </xf>
    <xf numFmtId="164" fontId="20" fillId="0" borderId="11" xfId="0" applyNumberFormat="1" applyFont="1" applyFill="1" applyBorder="1" applyAlignment="1">
      <alignment horizontal="center" vertical="center"/>
    </xf>
    <xf numFmtId="49" fontId="20" fillId="31" borderId="11" xfId="0" applyNumberFormat="1" applyFont="1" applyFill="1" applyBorder="1" applyAlignment="1">
      <alignment horizontal="right"/>
    </xf>
    <xf numFmtId="0" fontId="20" fillId="0" borderId="2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49" fontId="20" fillId="0" borderId="23" xfId="0" applyNumberFormat="1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0" fillId="0" borderId="15" xfId="0" applyBorder="1" applyAlignment="1"/>
    <xf numFmtId="49" fontId="20" fillId="0" borderId="15" xfId="0" applyNumberFormat="1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3" fontId="20" fillId="0" borderId="25" xfId="0" applyNumberFormat="1" applyFont="1" applyBorder="1" applyAlignment="1">
      <alignment horizontal="center" vertical="center"/>
    </xf>
    <xf numFmtId="0" fontId="20" fillId="19" borderId="10" xfId="0" applyFont="1" applyFill="1" applyBorder="1" applyAlignment="1">
      <alignment horizontal="left" vertical="center" wrapText="1"/>
    </xf>
    <xf numFmtId="49" fontId="20" fillId="19" borderId="10" xfId="0" applyNumberFormat="1" applyFont="1" applyFill="1" applyBorder="1" applyAlignment="1">
      <alignment horizontal="center"/>
    </xf>
    <xf numFmtId="4" fontId="20" fillId="19" borderId="10" xfId="0" applyNumberFormat="1" applyFont="1" applyFill="1" applyBorder="1" applyAlignment="1">
      <alignment horizontal="right"/>
    </xf>
    <xf numFmtId="164" fontId="20" fillId="19" borderId="11" xfId="0" applyNumberFormat="1" applyFont="1" applyFill="1" applyBorder="1" applyAlignment="1">
      <alignment horizontal="center"/>
    </xf>
    <xf numFmtId="49" fontId="20" fillId="0" borderId="14" xfId="0" applyNumberFormat="1" applyFont="1" applyBorder="1" applyAlignment="1">
      <alignment horizontal="center"/>
    </xf>
    <xf numFmtId="4" fontId="20" fillId="0" borderId="14" xfId="0" applyNumberFormat="1" applyFont="1" applyBorder="1" applyAlignment="1">
      <alignment horizontal="right"/>
    </xf>
    <xf numFmtId="0" fontId="20" fillId="0" borderId="10" xfId="0" applyFont="1" applyBorder="1" applyAlignment="1">
      <alignment horizontal="left" vertical="center" wrapText="1"/>
    </xf>
    <xf numFmtId="4" fontId="20" fillId="0" borderId="16" xfId="0" applyNumberFormat="1" applyFont="1" applyBorder="1" applyAlignment="1">
      <alignment horizontal="right"/>
    </xf>
    <xf numFmtId="0" fontId="20" fillId="0" borderId="13" xfId="0" applyFont="1" applyBorder="1" applyAlignment="1">
      <alignment horizontal="left" vertical="center" wrapText="1"/>
    </xf>
    <xf numFmtId="49" fontId="20" fillId="0" borderId="13" xfId="0" applyNumberFormat="1" applyFont="1" applyBorder="1" applyAlignment="1">
      <alignment horizontal="center"/>
    </xf>
    <xf numFmtId="4" fontId="20" fillId="0" borderId="13" xfId="0" applyNumberFormat="1" applyFont="1" applyBorder="1" applyAlignment="1">
      <alignment horizontal="right"/>
    </xf>
    <xf numFmtId="4" fontId="20" fillId="0" borderId="13" xfId="0" applyNumberFormat="1" applyFont="1" applyBorder="1" applyAlignment="1">
      <alignment horizontal="center"/>
    </xf>
    <xf numFmtId="49" fontId="20" fillId="22" borderId="10" xfId="0" applyNumberFormat="1" applyFont="1" applyFill="1" applyBorder="1" applyAlignment="1">
      <alignment horizontal="center"/>
    </xf>
    <xf numFmtId="4" fontId="20" fillId="22" borderId="10" xfId="0" applyNumberFormat="1" applyFont="1" applyFill="1" applyBorder="1" applyAlignment="1">
      <alignment horizontal="right"/>
    </xf>
    <xf numFmtId="164" fontId="20" fillId="22" borderId="10" xfId="0" applyNumberFormat="1" applyFont="1" applyFill="1" applyBorder="1" applyAlignment="1">
      <alignment horizontal="center"/>
    </xf>
    <xf numFmtId="0" fontId="20" fillId="19" borderId="14" xfId="0" applyFont="1" applyFill="1" applyBorder="1" applyAlignment="1">
      <alignment horizontal="left" vertical="center" wrapText="1"/>
    </xf>
    <xf numFmtId="49" fontId="20" fillId="19" borderId="14" xfId="0" applyNumberFormat="1" applyFont="1" applyFill="1" applyBorder="1" applyAlignment="1">
      <alignment horizontal="center"/>
    </xf>
    <xf numFmtId="4" fontId="20" fillId="19" borderId="14" xfId="0" applyNumberFormat="1" applyFont="1" applyFill="1" applyBorder="1" applyAlignment="1">
      <alignment horizontal="right"/>
    </xf>
    <xf numFmtId="164" fontId="20" fillId="19" borderId="14" xfId="0" applyNumberFormat="1" applyFont="1" applyFill="1" applyBorder="1" applyAlignment="1">
      <alignment horizontal="center"/>
    </xf>
    <xf numFmtId="164" fontId="20" fillId="0" borderId="14" xfId="0" applyNumberFormat="1" applyFont="1" applyBorder="1" applyAlignment="1">
      <alignment horizontal="center"/>
    </xf>
    <xf numFmtId="0" fontId="20" fillId="19" borderId="11" xfId="0" applyFont="1" applyFill="1" applyBorder="1" applyAlignment="1">
      <alignment horizontal="left" vertical="center" wrapText="1"/>
    </xf>
    <xf numFmtId="49" fontId="20" fillId="19" borderId="11" xfId="0" applyNumberFormat="1" applyFont="1" applyFill="1" applyBorder="1" applyAlignment="1">
      <alignment horizontal="center"/>
    </xf>
    <xf numFmtId="4" fontId="20" fillId="19" borderId="11" xfId="0" applyNumberFormat="1" applyFont="1" applyFill="1" applyBorder="1" applyAlignment="1">
      <alignment horizontal="right"/>
    </xf>
    <xf numFmtId="0" fontId="20" fillId="19" borderId="15" xfId="0" applyFont="1" applyFill="1" applyBorder="1" applyAlignment="1">
      <alignment horizontal="left" vertical="center" wrapText="1"/>
    </xf>
    <xf numFmtId="49" fontId="20" fillId="19" borderId="15" xfId="0" applyNumberFormat="1" applyFont="1" applyFill="1" applyBorder="1" applyAlignment="1">
      <alignment horizontal="center"/>
    </xf>
    <xf numFmtId="4" fontId="20" fillId="19" borderId="26" xfId="0" applyNumberFormat="1" applyFont="1" applyFill="1" applyBorder="1" applyAlignment="1">
      <alignment horizontal="right"/>
    </xf>
    <xf numFmtId="0" fontId="20" fillId="0" borderId="17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49" fontId="22" fillId="0" borderId="14" xfId="0" applyNumberFormat="1" applyFont="1" applyBorder="1" applyAlignment="1">
      <alignment horizontal="center"/>
    </xf>
    <xf numFmtId="4" fontId="22" fillId="0" borderId="14" xfId="0" applyNumberFormat="1" applyFont="1" applyBorder="1" applyAlignment="1">
      <alignment horizontal="right"/>
    </xf>
    <xf numFmtId="164" fontId="22" fillId="0" borderId="14" xfId="0" applyNumberFormat="1" applyFont="1" applyBorder="1" applyAlignment="1">
      <alignment horizontal="center"/>
    </xf>
    <xf numFmtId="0" fontId="34" fillId="0" borderId="0" xfId="0" applyFont="1" applyFill="1" applyBorder="1" applyAlignment="1"/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top" wrapText="1"/>
    </xf>
    <xf numFmtId="0" fontId="21" fillId="0" borderId="0" xfId="0" applyFont="1" applyFill="1" applyAlignment="1">
      <alignment horizontal="right"/>
    </xf>
    <xf numFmtId="0" fontId="21" fillId="0" borderId="0" xfId="0" applyFont="1" applyFill="1" applyAlignment="1"/>
    <xf numFmtId="0" fontId="34" fillId="0" borderId="21" xfId="0" applyFont="1" applyFill="1" applyBorder="1" applyAlignment="1">
      <alignment horizontal="right"/>
    </xf>
    <xf numFmtId="0" fontId="34" fillId="0" borderId="10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vertical="center" wrapText="1"/>
    </xf>
    <xf numFmtId="0" fontId="34" fillId="0" borderId="10" xfId="0" applyFont="1" applyFill="1" applyBorder="1" applyAlignment="1">
      <alignment horizontal="left" vertical="center" wrapText="1"/>
    </xf>
    <xf numFmtId="4" fontId="34" fillId="0" borderId="10" xfId="0" applyNumberFormat="1" applyFont="1" applyFill="1" applyBorder="1" applyAlignment="1">
      <alignment vertical="center" wrapText="1"/>
    </xf>
    <xf numFmtId="49" fontId="34" fillId="0" borderId="10" xfId="0" applyNumberFormat="1" applyFont="1" applyFill="1" applyBorder="1" applyAlignment="1">
      <alignment horizontal="left" vertical="top" wrapText="1"/>
    </xf>
    <xf numFmtId="173" fontId="34" fillId="0" borderId="10" xfId="0" applyNumberFormat="1" applyFont="1" applyFill="1" applyBorder="1" applyAlignment="1">
      <alignment vertical="center"/>
    </xf>
    <xf numFmtId="0" fontId="21" fillId="0" borderId="0" xfId="0" applyFont="1" applyFill="1" applyBorder="1" applyAlignment="1"/>
    <xf numFmtId="0" fontId="34" fillId="0" borderId="0" xfId="0" applyFont="1" applyFill="1" applyAlignment="1">
      <alignment horizontal="right"/>
    </xf>
    <xf numFmtId="0" fontId="34" fillId="0" borderId="0" xfId="0" applyFont="1" applyFill="1"/>
    <xf numFmtId="0" fontId="21" fillId="0" borderId="21" xfId="0" applyFont="1" applyFill="1" applyBorder="1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6666"/>
      <rgbColor rgb="00FFFFC0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A0E0E0"/>
      <rgbColor rgb="00FFFF99"/>
      <rgbColor rgb="00A6CAF0"/>
      <rgbColor rgb="00CC9CCC"/>
      <rgbColor rgb="00CC99FF"/>
      <rgbColor rgb="00FFCC99"/>
      <rgbColor rgb="003333CC"/>
      <rgbColor rgb="0033CCCC"/>
      <rgbColor rgb="009999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299"/>
  <sheetViews>
    <sheetView topLeftCell="A235" zoomScale="80" zoomScaleNormal="80" zoomScaleSheetLayoutView="75" zoomScalePageLayoutView="70" workbookViewId="0">
      <selection activeCell="C6" sqref="C6"/>
    </sheetView>
  </sheetViews>
  <sheetFormatPr defaultRowHeight="12.75" x14ac:dyDescent="0.2"/>
  <cols>
    <col min="1" max="1" width="56.7109375" customWidth="1"/>
    <col min="2" max="2" width="32.85546875" customWidth="1"/>
    <col min="3" max="3" width="16.42578125" customWidth="1"/>
    <col min="4" max="4" width="16.28515625" customWidth="1"/>
    <col min="5" max="5" width="14" customWidth="1"/>
    <col min="6" max="6" width="0.42578125" customWidth="1"/>
    <col min="7" max="7" width="9" hidden="1" customWidth="1"/>
    <col min="8" max="9" width="9.140625" hidden="1" customWidth="1"/>
    <col min="10" max="10" width="0.140625" customWidth="1"/>
  </cols>
  <sheetData>
    <row r="2" spans="1:6" ht="25.5" customHeight="1" x14ac:dyDescent="0.2">
      <c r="C2" s="147" t="s">
        <v>129</v>
      </c>
      <c r="D2" s="147"/>
      <c r="E2" s="147"/>
    </row>
    <row r="3" spans="1:6" ht="22.5" customHeight="1" x14ac:dyDescent="0.2">
      <c r="C3" s="126" t="s">
        <v>127</v>
      </c>
      <c r="D3" s="82"/>
    </row>
    <row r="4" spans="1:6" ht="19.5" customHeight="1" x14ac:dyDescent="0.2">
      <c r="C4" s="126" t="s">
        <v>128</v>
      </c>
      <c r="D4" s="82"/>
    </row>
    <row r="5" spans="1:6" ht="21" customHeight="1" x14ac:dyDescent="0.25">
      <c r="C5" s="127" t="s">
        <v>410</v>
      </c>
      <c r="D5" s="55"/>
      <c r="E5" s="83"/>
    </row>
    <row r="7" spans="1:6" ht="16.5" x14ac:dyDescent="0.25">
      <c r="A7" s="150" t="s">
        <v>180</v>
      </c>
      <c r="B7" s="150"/>
      <c r="C7" s="150"/>
      <c r="D7" s="150"/>
      <c r="E7" s="150"/>
    </row>
    <row r="8" spans="1:6" ht="12.75" customHeight="1" x14ac:dyDescent="0.2">
      <c r="A8" s="151" t="s">
        <v>214</v>
      </c>
      <c r="B8" s="151"/>
      <c r="C8" s="151"/>
      <c r="D8" s="151"/>
      <c r="E8" s="152"/>
    </row>
    <row r="9" spans="1:6" ht="15.95" customHeight="1" x14ac:dyDescent="0.2">
      <c r="A9" s="151"/>
      <c r="B9" s="151"/>
      <c r="C9" s="151"/>
      <c r="D9" s="151"/>
      <c r="E9" s="152"/>
    </row>
    <row r="10" spans="1:6" ht="16.5" x14ac:dyDescent="0.2">
      <c r="A10" s="2"/>
      <c r="B10" s="3"/>
      <c r="C10" s="4"/>
      <c r="D10" s="153" t="s">
        <v>92</v>
      </c>
      <c r="E10" s="153"/>
    </row>
    <row r="11" spans="1:6" ht="12.75" customHeight="1" x14ac:dyDescent="0.2">
      <c r="A11" s="154" t="s">
        <v>30</v>
      </c>
      <c r="B11" s="155" t="s">
        <v>108</v>
      </c>
      <c r="C11" s="156" t="s">
        <v>215</v>
      </c>
      <c r="D11" s="155" t="s">
        <v>216</v>
      </c>
      <c r="E11" s="155" t="s">
        <v>217</v>
      </c>
    </row>
    <row r="12" spans="1:6" ht="75" customHeight="1" x14ac:dyDescent="0.2">
      <c r="A12" s="154"/>
      <c r="B12" s="155"/>
      <c r="C12" s="156"/>
      <c r="D12" s="156"/>
      <c r="E12" s="156"/>
    </row>
    <row r="13" spans="1:6" ht="15.75" x14ac:dyDescent="0.25">
      <c r="A13" s="5">
        <v>1</v>
      </c>
      <c r="B13" s="6" t="s">
        <v>31</v>
      </c>
      <c r="C13" s="7">
        <v>3</v>
      </c>
      <c r="D13" s="8">
        <v>4</v>
      </c>
      <c r="E13" s="8">
        <v>5</v>
      </c>
      <c r="F13" s="1"/>
    </row>
    <row r="14" spans="1:6" ht="15.75" x14ac:dyDescent="0.25">
      <c r="A14" s="32" t="s">
        <v>32</v>
      </c>
      <c r="B14" s="33"/>
      <c r="C14" s="34">
        <f>C16+C68</f>
        <v>52099271</v>
      </c>
      <c r="D14" s="35">
        <f>D16+D68</f>
        <v>53424764.849999994</v>
      </c>
      <c r="E14" s="31">
        <f>D14/C14*100</f>
        <v>102.54416966794027</v>
      </c>
      <c r="F14" s="1"/>
    </row>
    <row r="15" spans="1:6" ht="15.75" x14ac:dyDescent="0.25">
      <c r="A15" s="10" t="s">
        <v>33</v>
      </c>
      <c r="B15" s="6"/>
      <c r="C15" s="7"/>
      <c r="D15" s="8"/>
      <c r="E15" s="11"/>
      <c r="F15" s="1"/>
    </row>
    <row r="16" spans="1:6" ht="21" customHeight="1" x14ac:dyDescent="0.25">
      <c r="A16" s="12" t="s">
        <v>34</v>
      </c>
      <c r="B16" s="6" t="s">
        <v>35</v>
      </c>
      <c r="C16" s="13">
        <f>C17+C28+C32+C43+C59+C60+C25</f>
        <v>39154000</v>
      </c>
      <c r="D16" s="13">
        <f>D17+D28+D32+D43+D59+D60+D25</f>
        <v>40479493.849999994</v>
      </c>
      <c r="E16" s="11">
        <f>D16/C16*100</f>
        <v>103.38533444858761</v>
      </c>
      <c r="F16" s="1"/>
    </row>
    <row r="17" spans="1:29" ht="15.75" customHeight="1" x14ac:dyDescent="0.25">
      <c r="A17" s="56" t="s">
        <v>36</v>
      </c>
      <c r="B17" s="57" t="s">
        <v>37</v>
      </c>
      <c r="C17" s="58">
        <f>C18</f>
        <v>18700000</v>
      </c>
      <c r="D17" s="58">
        <f>D18</f>
        <v>19374333.390000001</v>
      </c>
      <c r="E17" s="59">
        <f>D17/C17*100</f>
        <v>103.6060609090909</v>
      </c>
      <c r="F17" s="1"/>
    </row>
    <row r="18" spans="1:29" ht="15.75" x14ac:dyDescent="0.25">
      <c r="A18" s="36" t="s">
        <v>38</v>
      </c>
      <c r="B18" s="23" t="s">
        <v>39</v>
      </c>
      <c r="C18" s="37">
        <f>C20+C22+C24</f>
        <v>18700000</v>
      </c>
      <c r="D18" s="37">
        <f>D20+D22+D24</f>
        <v>19374333.390000001</v>
      </c>
      <c r="E18" s="38">
        <f>D18/C18*100</f>
        <v>103.6060609090909</v>
      </c>
    </row>
    <row r="19" spans="1:29" ht="90" customHeight="1" x14ac:dyDescent="0.25">
      <c r="A19" s="36" t="s">
        <v>109</v>
      </c>
      <c r="B19" s="23" t="s">
        <v>40</v>
      </c>
      <c r="C19" s="37">
        <f>C20</f>
        <v>18700000</v>
      </c>
      <c r="D19" s="37">
        <f>D20</f>
        <v>19190950.68</v>
      </c>
      <c r="E19" s="38">
        <f>D19/C19*100</f>
        <v>102.62540470588235</v>
      </c>
    </row>
    <row r="20" spans="1:29" ht="95.25" customHeight="1" x14ac:dyDescent="0.25">
      <c r="A20" s="60" t="s">
        <v>109</v>
      </c>
      <c r="B20" s="61" t="s">
        <v>66</v>
      </c>
      <c r="C20" s="62">
        <v>18700000</v>
      </c>
      <c r="D20" s="62">
        <v>19190950.68</v>
      </c>
      <c r="E20" s="63">
        <f>D20/C20*100</f>
        <v>102.62540470588235</v>
      </c>
    </row>
    <row r="21" spans="1:29" ht="60" customHeight="1" x14ac:dyDescent="0.25">
      <c r="A21" s="39" t="s">
        <v>110</v>
      </c>
      <c r="B21" s="23" t="s">
        <v>41</v>
      </c>
      <c r="C21" s="37"/>
      <c r="D21" s="37" t="str">
        <f>D22</f>
        <v>105516,29</v>
      </c>
      <c r="E21" s="125"/>
    </row>
    <row r="22" spans="1:29" ht="116.25" customHeight="1" x14ac:dyDescent="0.25">
      <c r="A22" s="64" t="s">
        <v>110</v>
      </c>
      <c r="B22" s="61" t="s">
        <v>111</v>
      </c>
      <c r="C22" s="62"/>
      <c r="D22" s="65" t="s">
        <v>218</v>
      </c>
      <c r="E22" s="63"/>
    </row>
    <row r="23" spans="1:29" ht="47.25" x14ac:dyDescent="0.25">
      <c r="A23" s="40" t="s">
        <v>112</v>
      </c>
      <c r="B23" s="41" t="s">
        <v>42</v>
      </c>
      <c r="C23" s="42"/>
      <c r="D23" s="42"/>
      <c r="E23" s="125"/>
    </row>
    <row r="24" spans="1:29" ht="47.25" x14ac:dyDescent="0.25">
      <c r="A24" s="66" t="s">
        <v>112</v>
      </c>
      <c r="B24" s="67" t="s">
        <v>67</v>
      </c>
      <c r="C24" s="68"/>
      <c r="D24" s="68">
        <v>77866.42</v>
      </c>
      <c r="E24" s="63"/>
    </row>
    <row r="25" spans="1:29" s="72" customFormat="1" ht="49.5" x14ac:dyDescent="0.25">
      <c r="A25" s="104" t="s">
        <v>140</v>
      </c>
      <c r="B25" s="105" t="s">
        <v>141</v>
      </c>
      <c r="C25" s="106">
        <f>C26</f>
        <v>4252000</v>
      </c>
      <c r="D25" s="106">
        <f>D26</f>
        <v>4437213.83</v>
      </c>
      <c r="E25" s="107">
        <f t="shared" ref="E25:E31" si="0">D25/C25*100</f>
        <v>104.35592262464723</v>
      </c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</row>
    <row r="26" spans="1:29" s="72" customFormat="1" ht="51.75" customHeight="1" x14ac:dyDescent="0.25">
      <c r="A26" s="108" t="s">
        <v>142</v>
      </c>
      <c r="B26" s="109" t="s">
        <v>143</v>
      </c>
      <c r="C26" s="102">
        <f>C27</f>
        <v>4252000</v>
      </c>
      <c r="D26" s="102">
        <f>D27</f>
        <v>4437213.83</v>
      </c>
      <c r="E26" s="125">
        <f t="shared" si="0"/>
        <v>104.35592262464723</v>
      </c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</row>
    <row r="27" spans="1:29" s="72" customFormat="1" ht="49.5" customHeight="1" x14ac:dyDescent="0.25">
      <c r="A27" s="111" t="s">
        <v>142</v>
      </c>
      <c r="B27" s="112" t="s">
        <v>144</v>
      </c>
      <c r="C27" s="110">
        <v>4252000</v>
      </c>
      <c r="D27" s="110">
        <v>4437213.83</v>
      </c>
      <c r="E27" s="63">
        <f t="shared" si="0"/>
        <v>104.35592262464723</v>
      </c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</row>
    <row r="28" spans="1:29" ht="25.5" customHeight="1" x14ac:dyDescent="0.25">
      <c r="A28" s="103" t="s">
        <v>43</v>
      </c>
      <c r="B28" s="74" t="s">
        <v>44</v>
      </c>
      <c r="C28" s="75">
        <f t="shared" ref="C28:D30" si="1">C29</f>
        <v>1410000</v>
      </c>
      <c r="D28" s="75">
        <f t="shared" si="1"/>
        <v>1411007.45</v>
      </c>
      <c r="E28" s="63">
        <f t="shared" si="0"/>
        <v>100.07145035460994</v>
      </c>
    </row>
    <row r="29" spans="1:29" ht="24" customHeight="1" x14ac:dyDescent="0.25">
      <c r="A29" s="43" t="s">
        <v>45</v>
      </c>
      <c r="B29" s="26" t="s">
        <v>46</v>
      </c>
      <c r="C29" s="21">
        <f t="shared" si="1"/>
        <v>1410000</v>
      </c>
      <c r="D29" s="21">
        <f t="shared" si="1"/>
        <v>1411007.45</v>
      </c>
      <c r="E29" s="125">
        <f t="shared" si="0"/>
        <v>100.07145035460994</v>
      </c>
    </row>
    <row r="30" spans="1:29" s="77" customFormat="1" ht="30.75" customHeight="1" x14ac:dyDescent="0.25">
      <c r="A30" s="43" t="s">
        <v>45</v>
      </c>
      <c r="B30" s="26" t="s">
        <v>113</v>
      </c>
      <c r="C30" s="21">
        <f t="shared" si="1"/>
        <v>1410000</v>
      </c>
      <c r="D30" s="21">
        <f t="shared" si="1"/>
        <v>1411007.45</v>
      </c>
      <c r="E30" s="125">
        <f t="shared" si="0"/>
        <v>100.07145035460994</v>
      </c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</row>
    <row r="31" spans="1:29" ht="28.5" customHeight="1" x14ac:dyDescent="0.25">
      <c r="A31" s="70" t="s">
        <v>45</v>
      </c>
      <c r="B31" s="71" t="s">
        <v>114</v>
      </c>
      <c r="C31" s="68">
        <v>1410000</v>
      </c>
      <c r="D31" s="68">
        <v>1411007.45</v>
      </c>
      <c r="E31" s="63">
        <f t="shared" si="0"/>
        <v>100.07145035460994</v>
      </c>
    </row>
    <row r="32" spans="1:29" ht="27.75" customHeight="1" x14ac:dyDescent="0.25">
      <c r="A32" s="73" t="s">
        <v>24</v>
      </c>
      <c r="B32" s="74" t="s">
        <v>25</v>
      </c>
      <c r="C32" s="75">
        <f>C33+C36</f>
        <v>5250000</v>
      </c>
      <c r="D32" s="75">
        <f>D33+D36</f>
        <v>5414747.0999999996</v>
      </c>
      <c r="E32" s="76">
        <f t="shared" ref="E32:E41" si="2">D32/C32*100</f>
        <v>103.13804</v>
      </c>
    </row>
    <row r="33" spans="1:42" ht="33" customHeight="1" x14ac:dyDescent="0.25">
      <c r="A33" s="43" t="s">
        <v>26</v>
      </c>
      <c r="B33" s="26" t="s">
        <v>27</v>
      </c>
      <c r="C33" s="21">
        <f>C34</f>
        <v>650000</v>
      </c>
      <c r="D33" s="21">
        <f>D34</f>
        <v>691588.05</v>
      </c>
      <c r="E33" s="28">
        <f t="shared" si="2"/>
        <v>106.39816153846155</v>
      </c>
    </row>
    <row r="34" spans="1:42" ht="55.5" customHeight="1" x14ac:dyDescent="0.25">
      <c r="A34" s="43" t="s">
        <v>94</v>
      </c>
      <c r="B34" s="26" t="s">
        <v>186</v>
      </c>
      <c r="C34" s="21">
        <f>C35</f>
        <v>650000</v>
      </c>
      <c r="D34" s="21">
        <f>D35</f>
        <v>691588.05</v>
      </c>
      <c r="E34" s="28">
        <f t="shared" si="2"/>
        <v>106.39816153846155</v>
      </c>
    </row>
    <row r="35" spans="1:42" s="72" customFormat="1" ht="53.25" customHeight="1" x14ac:dyDescent="0.25">
      <c r="A35" s="70" t="s">
        <v>204</v>
      </c>
      <c r="B35" s="71" t="s">
        <v>185</v>
      </c>
      <c r="C35" s="68">
        <v>650000</v>
      </c>
      <c r="D35" s="68">
        <v>691588.05</v>
      </c>
      <c r="E35" s="69">
        <f t="shared" si="2"/>
        <v>106.39816153846155</v>
      </c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</row>
    <row r="36" spans="1:42" ht="15.75" x14ac:dyDescent="0.25">
      <c r="A36" s="43" t="s">
        <v>28</v>
      </c>
      <c r="B36" s="26" t="s">
        <v>29</v>
      </c>
      <c r="C36" s="21">
        <f>C37+C40</f>
        <v>4600000</v>
      </c>
      <c r="D36" s="21">
        <f>D37+D40</f>
        <v>4723159.05</v>
      </c>
      <c r="E36" s="28">
        <f t="shared" si="2"/>
        <v>102.67737065217391</v>
      </c>
    </row>
    <row r="37" spans="1:42" ht="57" customHeight="1" x14ac:dyDescent="0.25">
      <c r="A37" s="43" t="s">
        <v>17</v>
      </c>
      <c r="B37" s="26" t="s">
        <v>184</v>
      </c>
      <c r="C37" s="21">
        <f>C38</f>
        <v>3050000</v>
      </c>
      <c r="D37" s="21">
        <f>D38</f>
        <v>3217041.16</v>
      </c>
      <c r="E37" s="28">
        <f t="shared" si="2"/>
        <v>105.47675934426231</v>
      </c>
    </row>
    <row r="38" spans="1:42" ht="86.25" customHeight="1" x14ac:dyDescent="0.25">
      <c r="A38" s="43" t="s">
        <v>18</v>
      </c>
      <c r="B38" s="26" t="s">
        <v>183</v>
      </c>
      <c r="C38" s="21">
        <f>C39</f>
        <v>3050000</v>
      </c>
      <c r="D38" s="21">
        <f>D39</f>
        <v>3217041.16</v>
      </c>
      <c r="E38" s="28">
        <f t="shared" si="2"/>
        <v>105.47675934426231</v>
      </c>
    </row>
    <row r="39" spans="1:42" ht="60" customHeight="1" x14ac:dyDescent="0.25">
      <c r="A39" s="70" t="s">
        <v>198</v>
      </c>
      <c r="B39" s="71" t="s">
        <v>181</v>
      </c>
      <c r="C39" s="68">
        <v>3050000</v>
      </c>
      <c r="D39" s="68">
        <v>3217041.16</v>
      </c>
      <c r="E39" s="69">
        <f t="shared" si="2"/>
        <v>105.47675934426231</v>
      </c>
    </row>
    <row r="40" spans="1:42" ht="63" x14ac:dyDescent="0.25">
      <c r="A40" s="43" t="s">
        <v>12</v>
      </c>
      <c r="B40" s="26" t="s">
        <v>13</v>
      </c>
      <c r="C40" s="21">
        <f>C41</f>
        <v>1550000</v>
      </c>
      <c r="D40" s="21">
        <f>D41</f>
        <v>1506117.89</v>
      </c>
      <c r="E40" s="28">
        <f t="shared" si="2"/>
        <v>97.168896129032262</v>
      </c>
    </row>
    <row r="41" spans="1:42" s="72" customFormat="1" ht="94.5" x14ac:dyDescent="0.25">
      <c r="A41" s="43" t="s">
        <v>14</v>
      </c>
      <c r="B41" s="26" t="s">
        <v>182</v>
      </c>
      <c r="C41" s="21">
        <f>C42</f>
        <v>1550000</v>
      </c>
      <c r="D41" s="21">
        <f>D42</f>
        <v>1506117.89</v>
      </c>
      <c r="E41" s="28">
        <f t="shared" si="2"/>
        <v>97.168896129032262</v>
      </c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</row>
    <row r="42" spans="1:42" ht="61.5" customHeight="1" x14ac:dyDescent="0.25">
      <c r="A42" s="70" t="s">
        <v>199</v>
      </c>
      <c r="B42" s="71" t="s">
        <v>187</v>
      </c>
      <c r="C42" s="68">
        <v>1550000</v>
      </c>
      <c r="D42" s="68">
        <v>1506117.89</v>
      </c>
      <c r="E42" s="69">
        <f>D42/C42*100</f>
        <v>97.168896129032262</v>
      </c>
    </row>
    <row r="43" spans="1:42" ht="63" customHeight="1" x14ac:dyDescent="0.25">
      <c r="A43" s="73" t="s">
        <v>47</v>
      </c>
      <c r="B43" s="74" t="s">
        <v>48</v>
      </c>
      <c r="C43" s="75">
        <f>C44+C51</f>
        <v>7242000</v>
      </c>
      <c r="D43" s="75">
        <f>D44+D51+D48</f>
        <v>7459607.6400000006</v>
      </c>
      <c r="E43" s="76">
        <f t="shared" ref="E43:E64" si="3">D43/C43*100</f>
        <v>103.00480033140018</v>
      </c>
    </row>
    <row r="44" spans="1:42" ht="98.25" customHeight="1" x14ac:dyDescent="0.25">
      <c r="A44" s="43" t="s">
        <v>49</v>
      </c>
      <c r="B44" s="26" t="s">
        <v>50</v>
      </c>
      <c r="C44" s="21">
        <f t="shared" ref="C44:D46" si="4">C45</f>
        <v>7122000</v>
      </c>
      <c r="D44" s="21">
        <f t="shared" si="4"/>
        <v>7447008.6699999999</v>
      </c>
      <c r="E44" s="28">
        <f t="shared" si="3"/>
        <v>104.56344664420108</v>
      </c>
    </row>
    <row r="45" spans="1:42" ht="82.5" customHeight="1" x14ac:dyDescent="0.25">
      <c r="A45" s="43" t="s">
        <v>68</v>
      </c>
      <c r="B45" s="26" t="s">
        <v>69</v>
      </c>
      <c r="C45" s="21">
        <f t="shared" si="4"/>
        <v>7122000</v>
      </c>
      <c r="D45" s="21">
        <f t="shared" si="4"/>
        <v>7447008.6699999999</v>
      </c>
      <c r="E45" s="28">
        <f t="shared" si="3"/>
        <v>104.56344664420108</v>
      </c>
    </row>
    <row r="46" spans="1:42" ht="97.5" customHeight="1" x14ac:dyDescent="0.25">
      <c r="A46" s="43" t="s">
        <v>51</v>
      </c>
      <c r="B46" s="26" t="s">
        <v>188</v>
      </c>
      <c r="C46" s="21">
        <f t="shared" si="4"/>
        <v>7122000</v>
      </c>
      <c r="D46" s="21">
        <f t="shared" si="4"/>
        <v>7447008.6699999999</v>
      </c>
      <c r="E46" s="28">
        <f t="shared" si="3"/>
        <v>104.56344664420108</v>
      </c>
    </row>
    <row r="47" spans="1:42" s="72" customFormat="1" ht="98.25" customHeight="1" x14ac:dyDescent="0.25">
      <c r="A47" s="70" t="s">
        <v>205</v>
      </c>
      <c r="B47" s="71" t="s">
        <v>220</v>
      </c>
      <c r="C47" s="68">
        <v>7122000</v>
      </c>
      <c r="D47" s="68">
        <v>7447008.6699999999</v>
      </c>
      <c r="E47" s="69">
        <f t="shared" si="3"/>
        <v>104.56344664420108</v>
      </c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</row>
    <row r="48" spans="1:42" s="72" customFormat="1" ht="40.5" customHeight="1" x14ac:dyDescent="0.25">
      <c r="A48" s="43" t="s">
        <v>227</v>
      </c>
      <c r="B48" s="26" t="s">
        <v>226</v>
      </c>
      <c r="C48" s="21"/>
      <c r="D48" s="21">
        <f>D49</f>
        <v>1387.11</v>
      </c>
      <c r="E48" s="28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</row>
    <row r="49" spans="1:39" s="72" customFormat="1" ht="72" customHeight="1" x14ac:dyDescent="0.25">
      <c r="A49" s="43" t="s">
        <v>224</v>
      </c>
      <c r="B49" s="26" t="s">
        <v>225</v>
      </c>
      <c r="C49" s="21"/>
      <c r="D49" s="21">
        <f>D50</f>
        <v>1387.11</v>
      </c>
      <c r="E49" s="28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</row>
    <row r="50" spans="1:39" s="72" customFormat="1" ht="98.25" customHeight="1" x14ac:dyDescent="0.25">
      <c r="A50" s="70" t="s">
        <v>223</v>
      </c>
      <c r="B50" s="71" t="s">
        <v>221</v>
      </c>
      <c r="C50" s="68"/>
      <c r="D50" s="68">
        <v>1387.11</v>
      </c>
      <c r="E50" s="69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</row>
    <row r="51" spans="1:39" ht="110.25" customHeight="1" x14ac:dyDescent="0.25">
      <c r="A51" s="43" t="s">
        <v>102</v>
      </c>
      <c r="B51" s="26" t="s">
        <v>101</v>
      </c>
      <c r="C51" s="21">
        <f t="shared" ref="C51:D53" si="5">C52</f>
        <v>120000</v>
      </c>
      <c r="D51" s="21">
        <f t="shared" si="5"/>
        <v>11211.86</v>
      </c>
      <c r="E51" s="116">
        <f t="shared" si="3"/>
        <v>9.3432166666666685</v>
      </c>
    </row>
    <row r="52" spans="1:39" ht="101.25" customHeight="1" x14ac:dyDescent="0.25">
      <c r="A52" s="43" t="s">
        <v>104</v>
      </c>
      <c r="B52" s="26" t="s">
        <v>103</v>
      </c>
      <c r="C52" s="21">
        <f t="shared" si="5"/>
        <v>120000</v>
      </c>
      <c r="D52" s="21">
        <f t="shared" si="5"/>
        <v>11211.86</v>
      </c>
      <c r="E52" s="116">
        <f t="shared" si="3"/>
        <v>9.3432166666666685</v>
      </c>
    </row>
    <row r="53" spans="1:39" ht="103.5" customHeight="1" x14ac:dyDescent="0.25">
      <c r="A53" s="43" t="s">
        <v>105</v>
      </c>
      <c r="B53" s="26" t="s">
        <v>190</v>
      </c>
      <c r="C53" s="21">
        <f t="shared" si="5"/>
        <v>120000</v>
      </c>
      <c r="D53" s="21">
        <f t="shared" si="5"/>
        <v>11211.86</v>
      </c>
      <c r="E53" s="116">
        <f t="shared" si="3"/>
        <v>9.3432166666666685</v>
      </c>
    </row>
    <row r="54" spans="1:39" ht="102.75" customHeight="1" x14ac:dyDescent="0.25">
      <c r="A54" s="70" t="s">
        <v>105</v>
      </c>
      <c r="B54" s="71" t="s">
        <v>189</v>
      </c>
      <c r="C54" s="68">
        <v>120000</v>
      </c>
      <c r="D54" s="110">
        <v>11211.86</v>
      </c>
      <c r="E54" s="128">
        <f t="shared" si="3"/>
        <v>9.3432166666666685</v>
      </c>
    </row>
    <row r="55" spans="1:39" s="72" customFormat="1" ht="45.75" customHeight="1" x14ac:dyDescent="0.25">
      <c r="A55" s="73" t="s">
        <v>115</v>
      </c>
      <c r="B55" s="74" t="s">
        <v>116</v>
      </c>
      <c r="C55" s="75">
        <f t="shared" ref="C55:D58" si="6">C56</f>
        <v>2000000</v>
      </c>
      <c r="D55" s="75">
        <f t="shared" si="6"/>
        <v>2082134</v>
      </c>
      <c r="E55" s="76">
        <f t="shared" si="3"/>
        <v>104.10669999999999</v>
      </c>
    </row>
    <row r="56" spans="1:39" ht="27" customHeight="1" x14ac:dyDescent="0.25">
      <c r="A56" s="43" t="s">
        <v>117</v>
      </c>
      <c r="B56" s="26" t="s">
        <v>118</v>
      </c>
      <c r="C56" s="21">
        <f t="shared" si="6"/>
        <v>2000000</v>
      </c>
      <c r="D56" s="21">
        <f t="shared" si="6"/>
        <v>2082134</v>
      </c>
      <c r="E56" s="28">
        <f t="shared" si="3"/>
        <v>104.10669999999999</v>
      </c>
    </row>
    <row r="57" spans="1:39" ht="27" customHeight="1" x14ac:dyDescent="0.25">
      <c r="A57" s="43" t="s">
        <v>119</v>
      </c>
      <c r="B57" s="26" t="s">
        <v>120</v>
      </c>
      <c r="C57" s="21">
        <f t="shared" si="6"/>
        <v>2000000</v>
      </c>
      <c r="D57" s="21">
        <f t="shared" si="6"/>
        <v>2082134</v>
      </c>
      <c r="E57" s="28">
        <f t="shared" si="3"/>
        <v>104.10669999999999</v>
      </c>
    </row>
    <row r="58" spans="1:39" ht="32.25" customHeight="1" x14ac:dyDescent="0.25">
      <c r="A58" s="43" t="s">
        <v>121</v>
      </c>
      <c r="B58" s="26" t="s">
        <v>191</v>
      </c>
      <c r="C58" s="21">
        <f t="shared" si="6"/>
        <v>2000000</v>
      </c>
      <c r="D58" s="21">
        <f t="shared" si="6"/>
        <v>2082134</v>
      </c>
      <c r="E58" s="28">
        <f t="shared" si="3"/>
        <v>104.10669999999999</v>
      </c>
    </row>
    <row r="59" spans="1:39" ht="39.75" customHeight="1" x14ac:dyDescent="0.25">
      <c r="A59" s="70" t="s">
        <v>206</v>
      </c>
      <c r="B59" s="71" t="s">
        <v>192</v>
      </c>
      <c r="C59" s="68">
        <v>2000000</v>
      </c>
      <c r="D59" s="110">
        <v>2082134</v>
      </c>
      <c r="E59" s="128">
        <f t="shared" si="3"/>
        <v>104.10669999999999</v>
      </c>
    </row>
    <row r="60" spans="1:39" ht="37.5" customHeight="1" x14ac:dyDescent="0.25">
      <c r="A60" s="73" t="s">
        <v>52</v>
      </c>
      <c r="B60" s="74" t="s">
        <v>53</v>
      </c>
      <c r="C60" s="75">
        <f>C61</f>
        <v>300000</v>
      </c>
      <c r="D60" s="106">
        <f>D61+D65</f>
        <v>300450.44</v>
      </c>
      <c r="E60" s="129">
        <f t="shared" si="3"/>
        <v>100.15014666666666</v>
      </c>
    </row>
    <row r="61" spans="1:39" ht="67.5" customHeight="1" x14ac:dyDescent="0.25">
      <c r="A61" s="43" t="s">
        <v>54</v>
      </c>
      <c r="B61" s="26" t="s">
        <v>55</v>
      </c>
      <c r="C61" s="21">
        <f t="shared" ref="C61:D63" si="7">C62</f>
        <v>300000</v>
      </c>
      <c r="D61" s="21">
        <f t="shared" si="7"/>
        <v>291477.11</v>
      </c>
      <c r="E61" s="28">
        <f t="shared" si="3"/>
        <v>97.159036666666665</v>
      </c>
    </row>
    <row r="62" spans="1:39" ht="52.5" customHeight="1" x14ac:dyDescent="0.25">
      <c r="A62" s="43" t="s">
        <v>70</v>
      </c>
      <c r="B62" s="26" t="s">
        <v>71</v>
      </c>
      <c r="C62" s="21">
        <f t="shared" si="7"/>
        <v>300000</v>
      </c>
      <c r="D62" s="21">
        <f t="shared" si="7"/>
        <v>291477.11</v>
      </c>
      <c r="E62" s="28">
        <f t="shared" si="3"/>
        <v>97.159036666666665</v>
      </c>
    </row>
    <row r="63" spans="1:39" ht="67.5" customHeight="1" x14ac:dyDescent="0.25">
      <c r="A63" s="43" t="s">
        <v>15</v>
      </c>
      <c r="B63" s="26" t="s">
        <v>193</v>
      </c>
      <c r="C63" s="21">
        <f t="shared" si="7"/>
        <v>300000</v>
      </c>
      <c r="D63" s="21">
        <f t="shared" si="7"/>
        <v>291477.11</v>
      </c>
      <c r="E63" s="28">
        <f t="shared" si="3"/>
        <v>97.159036666666665</v>
      </c>
    </row>
    <row r="64" spans="1:39" s="72" customFormat="1" ht="69" customHeight="1" x14ac:dyDescent="0.25">
      <c r="A64" s="113" t="s">
        <v>207</v>
      </c>
      <c r="B64" s="71" t="s">
        <v>219</v>
      </c>
      <c r="C64" s="68">
        <v>300000</v>
      </c>
      <c r="D64" s="68">
        <v>291477.11</v>
      </c>
      <c r="E64" s="128">
        <f t="shared" si="3"/>
        <v>97.159036666666665</v>
      </c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</row>
    <row r="65" spans="1:39" s="72" customFormat="1" ht="93" customHeight="1" x14ac:dyDescent="0.25">
      <c r="A65" s="43" t="s">
        <v>232</v>
      </c>
      <c r="B65" s="26" t="s">
        <v>231</v>
      </c>
      <c r="C65" s="21"/>
      <c r="D65" s="21">
        <f>D66</f>
        <v>8973.33</v>
      </c>
      <c r="E65" s="28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</row>
    <row r="66" spans="1:39" s="72" customFormat="1" ht="91.5" customHeight="1" x14ac:dyDescent="0.25">
      <c r="A66" s="43" t="s">
        <v>230</v>
      </c>
      <c r="B66" s="26" t="s">
        <v>229</v>
      </c>
      <c r="C66" s="21"/>
      <c r="D66" s="21">
        <f>D67</f>
        <v>8973.33</v>
      </c>
      <c r="E66" s="28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</row>
    <row r="67" spans="1:39" s="72" customFormat="1" ht="102.75" customHeight="1" x14ac:dyDescent="0.25">
      <c r="A67" s="113" t="s">
        <v>228</v>
      </c>
      <c r="B67" s="71" t="s">
        <v>222</v>
      </c>
      <c r="C67" s="68"/>
      <c r="D67" s="68">
        <v>8973.33</v>
      </c>
      <c r="E67" s="128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</row>
    <row r="68" spans="1:39" ht="27" customHeight="1" x14ac:dyDescent="0.25">
      <c r="A68" s="73" t="s">
        <v>56</v>
      </c>
      <c r="B68" s="74" t="s">
        <v>57</v>
      </c>
      <c r="C68" s="75">
        <f>C69+C74</f>
        <v>12945271</v>
      </c>
      <c r="D68" s="75">
        <f>D69+D74</f>
        <v>12945271</v>
      </c>
      <c r="E68" s="76">
        <f t="shared" ref="E68:E78" si="8">D68/C68*100</f>
        <v>100</v>
      </c>
    </row>
    <row r="69" spans="1:39" ht="59.25" customHeight="1" x14ac:dyDescent="0.25">
      <c r="A69" s="43" t="s">
        <v>58</v>
      </c>
      <c r="B69" s="26" t="s">
        <v>59</v>
      </c>
      <c r="C69" s="21">
        <f t="shared" ref="C69:D72" si="9">C70</f>
        <v>8361000</v>
      </c>
      <c r="D69" s="21">
        <f t="shared" si="9"/>
        <v>8361000</v>
      </c>
      <c r="E69" s="28">
        <f t="shared" si="8"/>
        <v>100</v>
      </c>
    </row>
    <row r="70" spans="1:39" s="72" customFormat="1" ht="43.5" customHeight="1" x14ac:dyDescent="0.25">
      <c r="A70" s="43" t="s">
        <v>60</v>
      </c>
      <c r="B70" s="26" t="s">
        <v>72</v>
      </c>
      <c r="C70" s="21">
        <f t="shared" si="9"/>
        <v>8361000</v>
      </c>
      <c r="D70" s="21">
        <f t="shared" si="9"/>
        <v>8361000</v>
      </c>
      <c r="E70" s="28">
        <f t="shared" si="8"/>
        <v>100</v>
      </c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</row>
    <row r="71" spans="1:39" ht="28.5" customHeight="1" x14ac:dyDescent="0.25">
      <c r="A71" s="43" t="s">
        <v>73</v>
      </c>
      <c r="B71" s="26" t="s">
        <v>74</v>
      </c>
      <c r="C71" s="21">
        <f t="shared" si="9"/>
        <v>8361000</v>
      </c>
      <c r="D71" s="21">
        <f t="shared" si="9"/>
        <v>8361000</v>
      </c>
      <c r="E71" s="28">
        <f t="shared" si="8"/>
        <v>100</v>
      </c>
    </row>
    <row r="72" spans="1:39" ht="33.75" customHeight="1" x14ac:dyDescent="0.25">
      <c r="A72" s="43" t="s">
        <v>16</v>
      </c>
      <c r="B72" s="26" t="s">
        <v>194</v>
      </c>
      <c r="C72" s="21">
        <f t="shared" si="9"/>
        <v>8361000</v>
      </c>
      <c r="D72" s="21">
        <f t="shared" si="9"/>
        <v>8361000</v>
      </c>
      <c r="E72" s="28">
        <f t="shared" si="8"/>
        <v>100</v>
      </c>
    </row>
    <row r="73" spans="1:39" ht="37.5" customHeight="1" x14ac:dyDescent="0.25">
      <c r="A73" s="70" t="s">
        <v>208</v>
      </c>
      <c r="B73" s="71" t="s">
        <v>195</v>
      </c>
      <c r="C73" s="68">
        <v>8361000</v>
      </c>
      <c r="D73" s="68">
        <v>8361000</v>
      </c>
      <c r="E73" s="78">
        <f t="shared" si="8"/>
        <v>100</v>
      </c>
    </row>
    <row r="74" spans="1:39" ht="38.25" customHeight="1" x14ac:dyDescent="0.25">
      <c r="A74" s="43" t="s">
        <v>97</v>
      </c>
      <c r="B74" s="26" t="s">
        <v>96</v>
      </c>
      <c r="C74" s="21">
        <f t="shared" ref="C74:D76" si="10">C75</f>
        <v>4584271</v>
      </c>
      <c r="D74" s="21">
        <f t="shared" si="10"/>
        <v>4584271</v>
      </c>
      <c r="E74" s="44">
        <f t="shared" si="8"/>
        <v>100</v>
      </c>
    </row>
    <row r="75" spans="1:39" ht="26.25" customHeight="1" x14ac:dyDescent="0.25">
      <c r="A75" s="43" t="s">
        <v>99</v>
      </c>
      <c r="B75" s="26" t="s">
        <v>98</v>
      </c>
      <c r="C75" s="21">
        <f t="shared" si="10"/>
        <v>4584271</v>
      </c>
      <c r="D75" s="21">
        <f t="shared" si="10"/>
        <v>4584271</v>
      </c>
      <c r="E75" s="44">
        <f t="shared" si="8"/>
        <v>100</v>
      </c>
    </row>
    <row r="76" spans="1:39" ht="24.75" customHeight="1" x14ac:dyDescent="0.25">
      <c r="A76" s="43" t="s">
        <v>100</v>
      </c>
      <c r="B76" s="26" t="s">
        <v>196</v>
      </c>
      <c r="C76" s="21">
        <f t="shared" si="10"/>
        <v>4584271</v>
      </c>
      <c r="D76" s="21">
        <f t="shared" si="10"/>
        <v>4584271</v>
      </c>
      <c r="E76" s="44">
        <f t="shared" si="8"/>
        <v>100</v>
      </c>
    </row>
    <row r="77" spans="1:39" s="72" customFormat="1" ht="27.75" customHeight="1" x14ac:dyDescent="0.25">
      <c r="A77" s="70" t="s">
        <v>209</v>
      </c>
      <c r="B77" s="71" t="s">
        <v>197</v>
      </c>
      <c r="C77" s="68">
        <v>4584271</v>
      </c>
      <c r="D77" s="79">
        <v>4584271</v>
      </c>
      <c r="E77" s="130">
        <f t="shared" si="8"/>
        <v>100</v>
      </c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</row>
    <row r="78" spans="1:39" ht="29.25" customHeight="1" x14ac:dyDescent="0.25">
      <c r="A78" s="29" t="s">
        <v>61</v>
      </c>
      <c r="B78" s="30"/>
      <c r="C78" s="80">
        <f>C80+C102</f>
        <v>53742271</v>
      </c>
      <c r="D78" s="80">
        <f>D80+D102</f>
        <v>49775586.719999999</v>
      </c>
      <c r="E78" s="81">
        <f t="shared" si="8"/>
        <v>92.61906092505842</v>
      </c>
    </row>
    <row r="79" spans="1:39" ht="20.25" customHeight="1" x14ac:dyDescent="0.25">
      <c r="A79" s="17" t="s">
        <v>33</v>
      </c>
      <c r="B79" s="6"/>
      <c r="C79" s="19"/>
      <c r="D79" s="20"/>
      <c r="E79" s="9"/>
    </row>
    <row r="80" spans="1:39" ht="53.25" customHeight="1" x14ac:dyDescent="0.25">
      <c r="A80" s="45" t="s">
        <v>130</v>
      </c>
      <c r="B80" s="46" t="s">
        <v>76</v>
      </c>
      <c r="C80" s="47">
        <f>C81</f>
        <v>9832000</v>
      </c>
      <c r="D80" s="47">
        <f>D81</f>
        <v>9800929.5499999989</v>
      </c>
      <c r="E80" s="48">
        <f>D80/C80*100</f>
        <v>99.683986472742063</v>
      </c>
    </row>
    <row r="81" spans="1:5" ht="15.75" customHeight="1" x14ac:dyDescent="0.25">
      <c r="A81" s="18" t="s">
        <v>137</v>
      </c>
      <c r="B81" s="14" t="s">
        <v>77</v>
      </c>
      <c r="C81" s="15">
        <f>C82+C92</f>
        <v>9832000</v>
      </c>
      <c r="D81" s="15">
        <f>D82+D92</f>
        <v>9800929.5499999989</v>
      </c>
      <c r="E81" s="16">
        <f t="shared" ref="E81:E119" si="11">D81/C81*100</f>
        <v>99.683986472742063</v>
      </c>
    </row>
    <row r="82" spans="1:5" ht="14.25" customHeight="1" x14ac:dyDescent="0.25">
      <c r="A82" s="18" t="s">
        <v>65</v>
      </c>
      <c r="B82" s="14" t="s">
        <v>78</v>
      </c>
      <c r="C82" s="15">
        <f>C83</f>
        <v>9460000</v>
      </c>
      <c r="D82" s="15">
        <f>D83</f>
        <v>9428939.5299999993</v>
      </c>
      <c r="E82" s="16">
        <f t="shared" si="11"/>
        <v>99.671665221987311</v>
      </c>
    </row>
    <row r="83" spans="1:5" ht="24.75" customHeight="1" x14ac:dyDescent="0.25">
      <c r="A83" s="24" t="s">
        <v>145</v>
      </c>
      <c r="B83" s="23" t="s">
        <v>251</v>
      </c>
      <c r="C83" s="15">
        <f>C84</f>
        <v>9460000</v>
      </c>
      <c r="D83" s="15">
        <f>D84</f>
        <v>9428939.5299999993</v>
      </c>
      <c r="E83" s="16">
        <f t="shared" si="11"/>
        <v>99.671665221987311</v>
      </c>
    </row>
    <row r="84" spans="1:5" ht="53.25" customHeight="1" x14ac:dyDescent="0.25">
      <c r="A84" s="24" t="s">
        <v>146</v>
      </c>
      <c r="B84" s="23" t="s">
        <v>233</v>
      </c>
      <c r="C84" s="15">
        <f>C85+C86+C88+C89+C90+C91+C87</f>
        <v>9460000</v>
      </c>
      <c r="D84" s="15">
        <f>D85+D86+D88+D89+D90+D91+D87</f>
        <v>9428939.5299999993</v>
      </c>
      <c r="E84" s="16">
        <f t="shared" si="11"/>
        <v>99.671665221987311</v>
      </c>
    </row>
    <row r="85" spans="1:5" ht="20.25" customHeight="1" x14ac:dyDescent="0.25">
      <c r="A85" s="18" t="s">
        <v>131</v>
      </c>
      <c r="B85" s="14" t="s">
        <v>234</v>
      </c>
      <c r="C85" s="15">
        <v>5758000</v>
      </c>
      <c r="D85" s="15">
        <v>5738456.4400000004</v>
      </c>
      <c r="E85" s="16">
        <f t="shared" si="11"/>
        <v>99.660584230635635</v>
      </c>
    </row>
    <row r="86" spans="1:5" ht="31.5" x14ac:dyDescent="0.25">
      <c r="A86" s="18" t="s">
        <v>138</v>
      </c>
      <c r="B86" s="14" t="s">
        <v>235</v>
      </c>
      <c r="C86" s="15">
        <v>1000</v>
      </c>
      <c r="D86" s="15">
        <v>861.77</v>
      </c>
      <c r="E86" s="16">
        <f>D86/C86*100</f>
        <v>86.177000000000007</v>
      </c>
    </row>
    <row r="87" spans="1:5" ht="51.75" customHeight="1" x14ac:dyDescent="0.25">
      <c r="A87" s="18" t="s">
        <v>252</v>
      </c>
      <c r="B87" s="14" t="s">
        <v>236</v>
      </c>
      <c r="C87" s="15">
        <v>1652000</v>
      </c>
      <c r="D87" s="15">
        <v>1644933.22</v>
      </c>
      <c r="E87" s="16">
        <f>D87/C87*100</f>
        <v>99.57222881355932</v>
      </c>
    </row>
    <row r="88" spans="1:5" ht="38.25" customHeight="1" x14ac:dyDescent="0.25">
      <c r="A88" s="18" t="s">
        <v>132</v>
      </c>
      <c r="B88" s="14" t="s">
        <v>237</v>
      </c>
      <c r="C88" s="15">
        <v>66000</v>
      </c>
      <c r="D88" s="15">
        <v>65859.33</v>
      </c>
      <c r="E88" s="16">
        <f t="shared" si="11"/>
        <v>99.786863636363648</v>
      </c>
    </row>
    <row r="89" spans="1:5" ht="35.25" customHeight="1" x14ac:dyDescent="0.25">
      <c r="A89" s="18" t="s">
        <v>133</v>
      </c>
      <c r="B89" s="14" t="s">
        <v>238</v>
      </c>
      <c r="C89" s="15">
        <v>1913000</v>
      </c>
      <c r="D89" s="15">
        <v>1911674.81</v>
      </c>
      <c r="E89" s="16">
        <f t="shared" si="11"/>
        <v>99.930727130162055</v>
      </c>
    </row>
    <row r="90" spans="1:5" ht="31.5" x14ac:dyDescent="0.25">
      <c r="A90" s="18" t="s">
        <v>134</v>
      </c>
      <c r="B90" s="14" t="s">
        <v>239</v>
      </c>
      <c r="C90" s="15">
        <v>15000</v>
      </c>
      <c r="D90" s="15">
        <v>14134.39</v>
      </c>
      <c r="E90" s="16">
        <f t="shared" si="11"/>
        <v>94.229266666666661</v>
      </c>
    </row>
    <row r="91" spans="1:5" ht="15.75" x14ac:dyDescent="0.25">
      <c r="A91" s="18" t="s">
        <v>135</v>
      </c>
      <c r="B91" s="14" t="s">
        <v>240</v>
      </c>
      <c r="C91" s="15">
        <v>55000</v>
      </c>
      <c r="D91" s="15">
        <v>53019.57</v>
      </c>
      <c r="E91" s="16">
        <f t="shared" si="11"/>
        <v>96.399218181818185</v>
      </c>
    </row>
    <row r="92" spans="1:5" ht="33.75" customHeight="1" x14ac:dyDescent="0.25">
      <c r="A92" s="25" t="s">
        <v>139</v>
      </c>
      <c r="B92" s="14" t="s">
        <v>241</v>
      </c>
      <c r="C92" s="15">
        <f>C94+C98</f>
        <v>372000</v>
      </c>
      <c r="D92" s="15">
        <f>D94+D98</f>
        <v>371990.02</v>
      </c>
      <c r="E92" s="16">
        <f t="shared" si="11"/>
        <v>99.997317204301083</v>
      </c>
    </row>
    <row r="93" spans="1:5" ht="50.25" customHeight="1" x14ac:dyDescent="0.25">
      <c r="A93" s="25" t="s">
        <v>253</v>
      </c>
      <c r="B93" s="14" t="s">
        <v>242</v>
      </c>
      <c r="C93" s="15">
        <f>C94</f>
        <v>200000</v>
      </c>
      <c r="D93" s="15">
        <f>D94</f>
        <v>200000</v>
      </c>
      <c r="E93" s="16">
        <f t="shared" si="11"/>
        <v>100</v>
      </c>
    </row>
    <row r="94" spans="1:5" ht="52.5" customHeight="1" x14ac:dyDescent="0.25">
      <c r="A94" s="25" t="s">
        <v>254</v>
      </c>
      <c r="B94" s="14" t="s">
        <v>243</v>
      </c>
      <c r="C94" s="15">
        <f>C95</f>
        <v>200000</v>
      </c>
      <c r="D94" s="15">
        <f>D95</f>
        <v>200000</v>
      </c>
      <c r="E94" s="16">
        <f t="shared" si="11"/>
        <v>100</v>
      </c>
    </row>
    <row r="95" spans="1:5" ht="24" customHeight="1" x14ac:dyDescent="0.25">
      <c r="A95" s="18" t="s">
        <v>160</v>
      </c>
      <c r="B95" s="14" t="s">
        <v>244</v>
      </c>
      <c r="C95" s="15">
        <f>C96+C97</f>
        <v>200000</v>
      </c>
      <c r="D95" s="15">
        <f>D96+D97</f>
        <v>200000</v>
      </c>
      <c r="E95" s="16">
        <f t="shared" si="11"/>
        <v>100</v>
      </c>
    </row>
    <row r="96" spans="1:5" ht="30" customHeight="1" x14ac:dyDescent="0.25">
      <c r="A96" s="18" t="s">
        <v>138</v>
      </c>
      <c r="B96" s="14" t="s">
        <v>245</v>
      </c>
      <c r="C96" s="15">
        <v>3000</v>
      </c>
      <c r="D96" s="15">
        <v>3000</v>
      </c>
      <c r="E96" s="16">
        <f t="shared" si="11"/>
        <v>100</v>
      </c>
    </row>
    <row r="97" spans="1:34" ht="31.5" x14ac:dyDescent="0.25">
      <c r="A97" s="18" t="s">
        <v>133</v>
      </c>
      <c r="B97" s="14" t="s">
        <v>246</v>
      </c>
      <c r="C97" s="15">
        <v>197000</v>
      </c>
      <c r="D97" s="15">
        <v>197000</v>
      </c>
      <c r="E97" s="16">
        <f t="shared" si="11"/>
        <v>100</v>
      </c>
    </row>
    <row r="98" spans="1:34" ht="69" customHeight="1" x14ac:dyDescent="0.25">
      <c r="A98" s="18" t="s">
        <v>255</v>
      </c>
      <c r="B98" s="14" t="s">
        <v>247</v>
      </c>
      <c r="C98" s="15">
        <f t="shared" ref="C98:D100" si="12">C99</f>
        <v>172000</v>
      </c>
      <c r="D98" s="15">
        <f t="shared" si="12"/>
        <v>171990.02</v>
      </c>
      <c r="E98" s="16">
        <f t="shared" si="11"/>
        <v>99.994197674418601</v>
      </c>
    </row>
    <row r="99" spans="1:34" ht="55.5" customHeight="1" x14ac:dyDescent="0.25">
      <c r="A99" s="24" t="s">
        <v>256</v>
      </c>
      <c r="B99" s="14" t="s">
        <v>248</v>
      </c>
      <c r="C99" s="15">
        <f t="shared" si="12"/>
        <v>172000</v>
      </c>
      <c r="D99" s="15">
        <f t="shared" si="12"/>
        <v>171990.02</v>
      </c>
      <c r="E99" s="16">
        <f t="shared" si="11"/>
        <v>99.994197674418601</v>
      </c>
    </row>
    <row r="100" spans="1:34" ht="31.5" x14ac:dyDescent="0.25">
      <c r="A100" s="24" t="s">
        <v>161</v>
      </c>
      <c r="B100" s="115" t="s">
        <v>249</v>
      </c>
      <c r="C100" s="15">
        <f t="shared" si="12"/>
        <v>172000</v>
      </c>
      <c r="D100" s="15">
        <f t="shared" si="12"/>
        <v>171990.02</v>
      </c>
      <c r="E100" s="16">
        <f t="shared" si="11"/>
        <v>99.994197674418601</v>
      </c>
    </row>
    <row r="101" spans="1:34" ht="31.5" x14ac:dyDescent="0.25">
      <c r="A101" s="18" t="s">
        <v>133</v>
      </c>
      <c r="B101" s="14" t="s">
        <v>250</v>
      </c>
      <c r="C101" s="15">
        <v>172000</v>
      </c>
      <c r="D101" s="15">
        <v>171990.02</v>
      </c>
      <c r="E101" s="16">
        <f t="shared" si="11"/>
        <v>99.994197674418601</v>
      </c>
    </row>
    <row r="102" spans="1:34" ht="31.5" x14ac:dyDescent="0.25">
      <c r="A102" s="140" t="s">
        <v>79</v>
      </c>
      <c r="B102" s="141" t="s">
        <v>80</v>
      </c>
      <c r="C102" s="142">
        <f>C103+C162+C183+C157+C237+C233</f>
        <v>43910271</v>
      </c>
      <c r="D102" s="142">
        <f>D103+D162+D183+D157+D237+D233</f>
        <v>39974657.170000002</v>
      </c>
      <c r="E102" s="143">
        <f t="shared" si="11"/>
        <v>91.037145204592335</v>
      </c>
    </row>
    <row r="103" spans="1:34" ht="15.75" x14ac:dyDescent="0.25">
      <c r="A103" s="25" t="s">
        <v>75</v>
      </c>
      <c r="B103" s="26" t="s">
        <v>81</v>
      </c>
      <c r="C103" s="21">
        <f>C109+C114+C120+C125+C104</f>
        <v>11266000</v>
      </c>
      <c r="D103" s="21">
        <f>D109+D114+D120+D125+D104</f>
        <v>10283835.040000001</v>
      </c>
      <c r="E103" s="28">
        <f t="shared" si="11"/>
        <v>91.28204367122315</v>
      </c>
    </row>
    <row r="104" spans="1:34" s="88" customFormat="1" ht="47.25" x14ac:dyDescent="0.25">
      <c r="A104" s="84" t="s">
        <v>82</v>
      </c>
      <c r="B104" s="85" t="s">
        <v>83</v>
      </c>
      <c r="C104" s="86">
        <f>C105</f>
        <v>1265000</v>
      </c>
      <c r="D104" s="86">
        <f>D105</f>
        <v>1204445.75</v>
      </c>
      <c r="E104" s="87">
        <f t="shared" si="11"/>
        <v>95.213102766798414</v>
      </c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</row>
    <row r="105" spans="1:34" ht="29.25" customHeight="1" x14ac:dyDescent="0.25">
      <c r="A105" s="144" t="s">
        <v>260</v>
      </c>
      <c r="B105" s="26" t="s">
        <v>259</v>
      </c>
      <c r="C105" s="21">
        <f>C106</f>
        <v>1265000</v>
      </c>
      <c r="D105" s="21">
        <f>D106</f>
        <v>1204445.75</v>
      </c>
      <c r="E105" s="28">
        <f t="shared" si="11"/>
        <v>95.213102766798414</v>
      </c>
    </row>
    <row r="106" spans="1:34" ht="22.5" customHeight="1" x14ac:dyDescent="0.25">
      <c r="A106" s="144" t="s">
        <v>162</v>
      </c>
      <c r="B106" s="26" t="s">
        <v>258</v>
      </c>
      <c r="C106" s="21">
        <f>C107+C108</f>
        <v>1265000</v>
      </c>
      <c r="D106" s="21">
        <f>D107+D108</f>
        <v>1204445.75</v>
      </c>
      <c r="E106" s="28">
        <f t="shared" si="11"/>
        <v>95.213102766798414</v>
      </c>
    </row>
    <row r="107" spans="1:34" ht="22.5" customHeight="1" x14ac:dyDescent="0.25">
      <c r="A107" s="25" t="s">
        <v>131</v>
      </c>
      <c r="B107" s="26" t="s">
        <v>257</v>
      </c>
      <c r="C107" s="21">
        <v>972000</v>
      </c>
      <c r="D107" s="21">
        <v>959812.16</v>
      </c>
      <c r="E107" s="28">
        <f t="shared" si="11"/>
        <v>98.746106995884773</v>
      </c>
    </row>
    <row r="108" spans="1:34" ht="69.75" customHeight="1" x14ac:dyDescent="0.25">
      <c r="A108" s="25" t="s">
        <v>262</v>
      </c>
      <c r="B108" s="26" t="s">
        <v>261</v>
      </c>
      <c r="C108" s="21">
        <v>293000</v>
      </c>
      <c r="D108" s="21">
        <v>244633.59</v>
      </c>
      <c r="E108" s="28">
        <f t="shared" si="11"/>
        <v>83.492692832764504</v>
      </c>
    </row>
    <row r="109" spans="1:34" s="88" customFormat="1" ht="63" x14ac:dyDescent="0.25">
      <c r="A109" s="84" t="s">
        <v>62</v>
      </c>
      <c r="B109" s="85" t="s">
        <v>95</v>
      </c>
      <c r="C109" s="86">
        <f>C110</f>
        <v>1128000</v>
      </c>
      <c r="D109" s="86">
        <f>D110</f>
        <v>1122910.17</v>
      </c>
      <c r="E109" s="87">
        <f t="shared" si="11"/>
        <v>99.548773936170207</v>
      </c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</row>
    <row r="110" spans="1:34" ht="30" customHeight="1" x14ac:dyDescent="0.25">
      <c r="A110" s="144" t="s">
        <v>260</v>
      </c>
      <c r="B110" s="26" t="s">
        <v>265</v>
      </c>
      <c r="C110" s="21">
        <f>C111</f>
        <v>1128000</v>
      </c>
      <c r="D110" s="21">
        <f>D111</f>
        <v>1122910.17</v>
      </c>
      <c r="E110" s="28">
        <f t="shared" si="11"/>
        <v>99.548773936170207</v>
      </c>
    </row>
    <row r="111" spans="1:34" ht="30.75" customHeight="1" x14ac:dyDescent="0.25">
      <c r="A111" s="25" t="s">
        <v>163</v>
      </c>
      <c r="B111" s="26" t="s">
        <v>264</v>
      </c>
      <c r="C111" s="21">
        <f>C112+C113</f>
        <v>1128000</v>
      </c>
      <c r="D111" s="21">
        <f>D112+D113</f>
        <v>1122910.17</v>
      </c>
      <c r="E111" s="28">
        <f t="shared" si="11"/>
        <v>99.548773936170207</v>
      </c>
    </row>
    <row r="112" spans="1:34" ht="15.75" x14ac:dyDescent="0.25">
      <c r="A112" s="25" t="s">
        <v>131</v>
      </c>
      <c r="B112" s="26" t="s">
        <v>263</v>
      </c>
      <c r="C112" s="21">
        <v>874000</v>
      </c>
      <c r="D112" s="21">
        <v>872563.51</v>
      </c>
      <c r="E112" s="28">
        <f t="shared" si="11"/>
        <v>99.835641876430202</v>
      </c>
    </row>
    <row r="113" spans="1:37" ht="63" x14ac:dyDescent="0.25">
      <c r="A113" s="25" t="s">
        <v>262</v>
      </c>
      <c r="B113" s="26" t="s">
        <v>266</v>
      </c>
      <c r="C113" s="21">
        <v>254000</v>
      </c>
      <c r="D113" s="21">
        <v>250346.66</v>
      </c>
      <c r="E113" s="28">
        <f t="shared" si="11"/>
        <v>98.56167716535434</v>
      </c>
    </row>
    <row r="114" spans="1:37" s="88" customFormat="1" ht="63" x14ac:dyDescent="0.25">
      <c r="A114" s="84" t="s">
        <v>84</v>
      </c>
      <c r="B114" s="85" t="s">
        <v>85</v>
      </c>
      <c r="C114" s="86">
        <f>C115</f>
        <v>1533000</v>
      </c>
      <c r="D114" s="86">
        <f>D115</f>
        <v>1447996.6500000001</v>
      </c>
      <c r="E114" s="87">
        <f t="shared" si="11"/>
        <v>94.455097847358132</v>
      </c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</row>
    <row r="115" spans="1:37" ht="26.25" customHeight="1" x14ac:dyDescent="0.25">
      <c r="A115" s="144" t="s">
        <v>260</v>
      </c>
      <c r="B115" s="26" t="s">
        <v>267</v>
      </c>
      <c r="C115" s="21">
        <f>C116</f>
        <v>1533000</v>
      </c>
      <c r="D115" s="21">
        <f>D116</f>
        <v>1447996.6500000001</v>
      </c>
      <c r="E115" s="28">
        <f t="shared" si="11"/>
        <v>94.455097847358132</v>
      </c>
    </row>
    <row r="116" spans="1:37" ht="47.25" x14ac:dyDescent="0.25">
      <c r="A116" s="25" t="s">
        <v>152</v>
      </c>
      <c r="B116" s="26" t="s">
        <v>268</v>
      </c>
      <c r="C116" s="21">
        <f>C117+C118+C119</f>
        <v>1533000</v>
      </c>
      <c r="D116" s="21">
        <f>D117+D118+D119</f>
        <v>1447996.6500000001</v>
      </c>
      <c r="E116" s="28">
        <f t="shared" si="11"/>
        <v>94.455097847358132</v>
      </c>
    </row>
    <row r="117" spans="1:37" ht="15.75" x14ac:dyDescent="0.25">
      <c r="A117" s="25" t="s">
        <v>131</v>
      </c>
      <c r="B117" s="26" t="s">
        <v>269</v>
      </c>
      <c r="C117" s="21">
        <v>1174000</v>
      </c>
      <c r="D117" s="21">
        <v>1115265.1000000001</v>
      </c>
      <c r="E117" s="28">
        <f t="shared" si="11"/>
        <v>94.997027257240205</v>
      </c>
    </row>
    <row r="118" spans="1:37" ht="42" customHeight="1" x14ac:dyDescent="0.25">
      <c r="A118" s="25" t="s">
        <v>276</v>
      </c>
      <c r="B118" s="26" t="s">
        <v>270</v>
      </c>
      <c r="C118" s="21">
        <v>8000</v>
      </c>
      <c r="D118" s="21">
        <v>7680</v>
      </c>
      <c r="E118" s="28">
        <f t="shared" si="11"/>
        <v>96</v>
      </c>
    </row>
    <row r="119" spans="1:37" ht="63" x14ac:dyDescent="0.25">
      <c r="A119" s="25" t="s">
        <v>262</v>
      </c>
      <c r="B119" s="26" t="s">
        <v>271</v>
      </c>
      <c r="C119" s="21">
        <v>351000</v>
      </c>
      <c r="D119" s="21">
        <v>325051.55</v>
      </c>
      <c r="E119" s="28">
        <f t="shared" si="11"/>
        <v>92.607279202279202</v>
      </c>
    </row>
    <row r="120" spans="1:37" s="88" customFormat="1" ht="47.25" x14ac:dyDescent="0.25">
      <c r="A120" s="84" t="s">
        <v>63</v>
      </c>
      <c r="B120" s="85" t="s">
        <v>147</v>
      </c>
      <c r="C120" s="86">
        <f>C121</f>
        <v>1369000</v>
      </c>
      <c r="D120" s="86">
        <f>D121</f>
        <v>1352420.23</v>
      </c>
      <c r="E120" s="87">
        <f>D120/C120*100</f>
        <v>98.78891380569759</v>
      </c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</row>
    <row r="121" spans="1:37" ht="30.75" customHeight="1" x14ac:dyDescent="0.25">
      <c r="A121" s="144" t="s">
        <v>260</v>
      </c>
      <c r="B121" s="26" t="s">
        <v>272</v>
      </c>
      <c r="C121" s="21">
        <f>C122</f>
        <v>1369000</v>
      </c>
      <c r="D121" s="21">
        <f>D122</f>
        <v>1352420.23</v>
      </c>
      <c r="E121" s="28">
        <f>D121/C121*100</f>
        <v>98.78891380569759</v>
      </c>
    </row>
    <row r="122" spans="1:37" ht="47.25" x14ac:dyDescent="0.25">
      <c r="A122" s="25" t="s">
        <v>152</v>
      </c>
      <c r="B122" s="26" t="s">
        <v>273</v>
      </c>
      <c r="C122" s="21">
        <f>C123+C124</f>
        <v>1369000</v>
      </c>
      <c r="D122" s="21">
        <f>D123+D124</f>
        <v>1352420.23</v>
      </c>
      <c r="E122" s="28">
        <f>D122/C122*100</f>
        <v>98.78891380569759</v>
      </c>
    </row>
    <row r="123" spans="1:37" ht="15.75" x14ac:dyDescent="0.25">
      <c r="A123" s="25" t="s">
        <v>131</v>
      </c>
      <c r="B123" s="26" t="s">
        <v>274</v>
      </c>
      <c r="C123" s="21">
        <v>1054000</v>
      </c>
      <c r="D123" s="21">
        <v>1052881.6200000001</v>
      </c>
      <c r="E123" s="28">
        <f>D123/C123*100</f>
        <v>99.893891840607225</v>
      </c>
    </row>
    <row r="124" spans="1:37" ht="63" x14ac:dyDescent="0.25">
      <c r="A124" s="25" t="s">
        <v>262</v>
      </c>
      <c r="B124" s="26" t="s">
        <v>275</v>
      </c>
      <c r="C124" s="21">
        <v>315000</v>
      </c>
      <c r="D124" s="21">
        <v>299538.61</v>
      </c>
      <c r="E124" s="28">
        <f>D124/C124*100</f>
        <v>95.091622222222213</v>
      </c>
    </row>
    <row r="125" spans="1:37" s="88" customFormat="1" ht="15.75" x14ac:dyDescent="0.25">
      <c r="A125" s="84" t="s">
        <v>64</v>
      </c>
      <c r="B125" s="85" t="s">
        <v>278</v>
      </c>
      <c r="C125" s="86">
        <f>C126+C131+C136</f>
        <v>5971000</v>
      </c>
      <c r="D125" s="86">
        <f>D126+D131+D136</f>
        <v>5156062.24</v>
      </c>
      <c r="E125" s="87">
        <f t="shared" ref="E125:E189" si="13">D125/C125*100</f>
        <v>86.351737397420862</v>
      </c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</row>
    <row r="126" spans="1:37" s="93" customFormat="1" ht="44.25" customHeight="1" x14ac:dyDescent="0.25">
      <c r="A126" s="122" t="s">
        <v>148</v>
      </c>
      <c r="B126" s="121" t="s">
        <v>277</v>
      </c>
      <c r="C126" s="123">
        <f>C127</f>
        <v>224000</v>
      </c>
      <c r="D126" s="123">
        <f>D127</f>
        <v>161350</v>
      </c>
      <c r="E126" s="124">
        <f t="shared" si="13"/>
        <v>72.03125</v>
      </c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</row>
    <row r="127" spans="1:37" s="98" customFormat="1" ht="51.75" customHeight="1" x14ac:dyDescent="0.25">
      <c r="A127" s="18" t="s">
        <v>149</v>
      </c>
      <c r="B127" s="101" t="s">
        <v>279</v>
      </c>
      <c r="C127" s="102">
        <f>C128</f>
        <v>224000</v>
      </c>
      <c r="D127" s="102">
        <f>D128</f>
        <v>161350</v>
      </c>
      <c r="E127" s="116">
        <f t="shared" si="13"/>
        <v>72.03125</v>
      </c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</row>
    <row r="128" spans="1:37" s="98" customFormat="1" ht="21" customHeight="1" x14ac:dyDescent="0.25">
      <c r="A128" s="18" t="s">
        <v>150</v>
      </c>
      <c r="B128" s="101" t="s">
        <v>280</v>
      </c>
      <c r="C128" s="102">
        <f>C129+C130</f>
        <v>224000</v>
      </c>
      <c r="D128" s="102">
        <f>D129+D130</f>
        <v>161350</v>
      </c>
      <c r="E128" s="116">
        <f t="shared" si="13"/>
        <v>72.03125</v>
      </c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</row>
    <row r="129" spans="1:38" s="98" customFormat="1" ht="36.75" customHeight="1" x14ac:dyDescent="0.25">
      <c r="A129" s="18" t="s">
        <v>132</v>
      </c>
      <c r="B129" s="101" t="s">
        <v>281</v>
      </c>
      <c r="C129" s="102">
        <v>94000</v>
      </c>
      <c r="D129" s="102">
        <v>31350</v>
      </c>
      <c r="E129" s="116">
        <f t="shared" si="13"/>
        <v>33.351063829787236</v>
      </c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</row>
    <row r="130" spans="1:38" ht="31.5" x14ac:dyDescent="0.25">
      <c r="A130" s="18" t="s">
        <v>133</v>
      </c>
      <c r="B130" s="101" t="s">
        <v>282</v>
      </c>
      <c r="C130" s="21">
        <v>130000</v>
      </c>
      <c r="D130" s="21">
        <v>130000</v>
      </c>
      <c r="E130" s="28">
        <f t="shared" si="13"/>
        <v>100</v>
      </c>
    </row>
    <row r="131" spans="1:38" s="98" customFormat="1" ht="57" customHeight="1" x14ac:dyDescent="0.25">
      <c r="A131" s="122" t="s">
        <v>151</v>
      </c>
      <c r="B131" s="121" t="s">
        <v>283</v>
      </c>
      <c r="C131" s="96">
        <f>C132</f>
        <v>302000</v>
      </c>
      <c r="D131" s="96">
        <f>D132</f>
        <v>281012.40000000002</v>
      </c>
      <c r="E131" s="97">
        <f t="shared" si="13"/>
        <v>93.050463576158947</v>
      </c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</row>
    <row r="132" spans="1:38" s="98" customFormat="1" ht="52.5" customHeight="1" x14ac:dyDescent="0.25">
      <c r="A132" s="114" t="s">
        <v>164</v>
      </c>
      <c r="B132" s="101" t="s">
        <v>284</v>
      </c>
      <c r="C132" s="102">
        <f>C133</f>
        <v>302000</v>
      </c>
      <c r="D132" s="102">
        <f>D133</f>
        <v>281012.40000000002</v>
      </c>
      <c r="E132" s="28">
        <f t="shared" si="13"/>
        <v>93.050463576158947</v>
      </c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</row>
    <row r="133" spans="1:38" s="98" customFormat="1" ht="24.75" customHeight="1" x14ac:dyDescent="0.25">
      <c r="A133" s="114" t="s">
        <v>165</v>
      </c>
      <c r="B133" s="101" t="s">
        <v>285</v>
      </c>
      <c r="C133" s="102">
        <f>C134+C135</f>
        <v>302000</v>
      </c>
      <c r="D133" s="102">
        <f>D134+D135</f>
        <v>281012.40000000002</v>
      </c>
      <c r="E133" s="28">
        <f t="shared" si="13"/>
        <v>93.050463576158947</v>
      </c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</row>
    <row r="134" spans="1:38" s="98" customFormat="1" ht="31.5" x14ac:dyDescent="0.25">
      <c r="A134" s="18" t="s">
        <v>132</v>
      </c>
      <c r="B134" s="101" t="s">
        <v>286</v>
      </c>
      <c r="C134" s="102">
        <v>200000</v>
      </c>
      <c r="D134" s="102">
        <v>196379.5</v>
      </c>
      <c r="E134" s="28">
        <f t="shared" si="13"/>
        <v>98.189750000000004</v>
      </c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</row>
    <row r="135" spans="1:38" ht="31.5" x14ac:dyDescent="0.25">
      <c r="A135" s="18" t="s">
        <v>133</v>
      </c>
      <c r="B135" s="101" t="s">
        <v>287</v>
      </c>
      <c r="C135" s="21">
        <v>102000</v>
      </c>
      <c r="D135" s="21">
        <v>84632.9</v>
      </c>
      <c r="E135" s="28">
        <f t="shared" si="13"/>
        <v>82.973431372549015</v>
      </c>
    </row>
    <row r="136" spans="1:38" s="98" customFormat="1" ht="29.25" customHeight="1" x14ac:dyDescent="0.25">
      <c r="A136" s="146" t="s">
        <v>260</v>
      </c>
      <c r="B136" s="121" t="s">
        <v>288</v>
      </c>
      <c r="C136" s="96">
        <f>+C142+C144+C146+C148+C137</f>
        <v>5445000</v>
      </c>
      <c r="D136" s="96">
        <f>+D142+D144+D146+D148+D137</f>
        <v>4713699.84</v>
      </c>
      <c r="E136" s="97">
        <f t="shared" si="13"/>
        <v>86.56932672176309</v>
      </c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</row>
    <row r="137" spans="1:38" s="54" customFormat="1" ht="47.25" x14ac:dyDescent="0.25">
      <c r="A137" s="131" t="s">
        <v>152</v>
      </c>
      <c r="B137" s="132" t="s">
        <v>289</v>
      </c>
      <c r="C137" s="133">
        <f>C138+C139+C140+C141</f>
        <v>969000</v>
      </c>
      <c r="D137" s="133">
        <f>D138+D139+D140+D141</f>
        <v>720561.7</v>
      </c>
      <c r="E137" s="134">
        <f t="shared" si="13"/>
        <v>74.361372549019606</v>
      </c>
    </row>
    <row r="138" spans="1:38" s="54" customFormat="1" ht="31.5" x14ac:dyDescent="0.25">
      <c r="A138" s="18" t="s">
        <v>132</v>
      </c>
      <c r="B138" s="26" t="s">
        <v>290</v>
      </c>
      <c r="C138" s="21">
        <v>472000</v>
      </c>
      <c r="D138" s="21">
        <v>405573.74</v>
      </c>
      <c r="E138" s="28">
        <f t="shared" si="13"/>
        <v>85.926639830508478</v>
      </c>
    </row>
    <row r="139" spans="1:38" s="54" customFormat="1" ht="31.5" x14ac:dyDescent="0.25">
      <c r="A139" s="18" t="s">
        <v>133</v>
      </c>
      <c r="B139" s="26" t="s">
        <v>291</v>
      </c>
      <c r="C139" s="21">
        <v>437000</v>
      </c>
      <c r="D139" s="21">
        <v>257407.88</v>
      </c>
      <c r="E139" s="28">
        <f t="shared" si="13"/>
        <v>58.90340503432494</v>
      </c>
    </row>
    <row r="140" spans="1:38" s="54" customFormat="1" ht="15.75" x14ac:dyDescent="0.25">
      <c r="A140" s="114" t="s">
        <v>135</v>
      </c>
      <c r="B140" s="26" t="s">
        <v>292</v>
      </c>
      <c r="C140" s="21">
        <v>44000</v>
      </c>
      <c r="D140" s="21">
        <v>41614.080000000002</v>
      </c>
      <c r="E140" s="28">
        <f t="shared" si="13"/>
        <v>94.577454545454557</v>
      </c>
    </row>
    <row r="141" spans="1:38" s="54" customFormat="1" ht="15.75" x14ac:dyDescent="0.25">
      <c r="A141" s="114" t="s">
        <v>294</v>
      </c>
      <c r="B141" s="26" t="s">
        <v>293</v>
      </c>
      <c r="C141" s="21">
        <v>16000</v>
      </c>
      <c r="D141" s="21">
        <v>15966</v>
      </c>
      <c r="E141" s="28">
        <f t="shared" si="13"/>
        <v>99.787499999999994</v>
      </c>
    </row>
    <row r="142" spans="1:38" ht="47.25" x14ac:dyDescent="0.25">
      <c r="A142" s="120" t="s">
        <v>153</v>
      </c>
      <c r="B142" s="117" t="s">
        <v>295</v>
      </c>
      <c r="C142" s="118">
        <f>C143</f>
        <v>50000</v>
      </c>
      <c r="D142" s="118">
        <f>D143</f>
        <v>11000</v>
      </c>
      <c r="E142" s="119">
        <f t="shared" si="13"/>
        <v>22</v>
      </c>
    </row>
    <row r="143" spans="1:38" ht="31.5" x14ac:dyDescent="0.25">
      <c r="A143" s="18" t="s">
        <v>133</v>
      </c>
      <c r="B143" s="26" t="s">
        <v>296</v>
      </c>
      <c r="C143" s="21">
        <v>50000</v>
      </c>
      <c r="D143" s="21">
        <v>11000</v>
      </c>
      <c r="E143" s="28">
        <f t="shared" si="13"/>
        <v>22</v>
      </c>
    </row>
    <row r="144" spans="1:38" ht="31.5" x14ac:dyDescent="0.25">
      <c r="A144" s="120" t="s">
        <v>154</v>
      </c>
      <c r="B144" s="117" t="s">
        <v>297</v>
      </c>
      <c r="C144" s="118">
        <f>C145</f>
        <v>495000</v>
      </c>
      <c r="D144" s="118">
        <f>D145</f>
        <v>97480.94</v>
      </c>
      <c r="E144" s="119">
        <f t="shared" si="13"/>
        <v>19.693119191919191</v>
      </c>
    </row>
    <row r="145" spans="1:5" ht="31.5" x14ac:dyDescent="0.25">
      <c r="A145" s="18" t="s">
        <v>133</v>
      </c>
      <c r="B145" s="26" t="s">
        <v>298</v>
      </c>
      <c r="C145" s="21">
        <v>495000</v>
      </c>
      <c r="D145" s="21">
        <v>97480.94</v>
      </c>
      <c r="E145" s="28">
        <f t="shared" si="13"/>
        <v>19.693119191919191</v>
      </c>
    </row>
    <row r="146" spans="1:5" ht="77.25" customHeight="1" x14ac:dyDescent="0.25">
      <c r="A146" s="120" t="s">
        <v>155</v>
      </c>
      <c r="B146" s="117" t="s">
        <v>299</v>
      </c>
      <c r="C146" s="118">
        <f>C147</f>
        <v>660000</v>
      </c>
      <c r="D146" s="118">
        <f>D147</f>
        <v>660000</v>
      </c>
      <c r="E146" s="119">
        <f t="shared" si="13"/>
        <v>100</v>
      </c>
    </row>
    <row r="147" spans="1:5" ht="27" customHeight="1" x14ac:dyDescent="0.25">
      <c r="A147" s="25" t="s">
        <v>106</v>
      </c>
      <c r="B147" s="26" t="s">
        <v>300</v>
      </c>
      <c r="C147" s="21">
        <v>660000</v>
      </c>
      <c r="D147" s="21">
        <v>660000</v>
      </c>
      <c r="E147" s="28">
        <f t="shared" si="13"/>
        <v>100</v>
      </c>
    </row>
    <row r="148" spans="1:5" ht="39.75" customHeight="1" x14ac:dyDescent="0.25">
      <c r="A148" s="120" t="s">
        <v>156</v>
      </c>
      <c r="B148" s="117" t="s">
        <v>301</v>
      </c>
      <c r="C148" s="118">
        <f>C149+C150+C152+C153+C154+C155+C151</f>
        <v>3271000</v>
      </c>
      <c r="D148" s="118">
        <f>D149+D150+D152+D153+D154+D155+D151</f>
        <v>3224657.2</v>
      </c>
      <c r="E148" s="119">
        <f t="shared" si="13"/>
        <v>98.583222256190766</v>
      </c>
    </row>
    <row r="149" spans="1:5" ht="15.75" x14ac:dyDescent="0.25">
      <c r="A149" s="25" t="s">
        <v>131</v>
      </c>
      <c r="B149" s="26" t="s">
        <v>302</v>
      </c>
      <c r="C149" s="21">
        <v>2076200</v>
      </c>
      <c r="D149" s="21">
        <v>2076144.49</v>
      </c>
      <c r="E149" s="28">
        <f t="shared" si="13"/>
        <v>99.997326365475388</v>
      </c>
    </row>
    <row r="150" spans="1:5" ht="15.75" x14ac:dyDescent="0.25">
      <c r="A150" s="25" t="s">
        <v>167</v>
      </c>
      <c r="B150" s="26" t="s">
        <v>303</v>
      </c>
      <c r="C150" s="21">
        <v>3000</v>
      </c>
      <c r="D150" s="21">
        <v>2500</v>
      </c>
      <c r="E150" s="28">
        <f t="shared" si="13"/>
        <v>83.333333333333343</v>
      </c>
    </row>
    <row r="151" spans="1:5" ht="51.75" customHeight="1" x14ac:dyDescent="0.25">
      <c r="A151" s="18" t="s">
        <v>252</v>
      </c>
      <c r="B151" s="26" t="s">
        <v>304</v>
      </c>
      <c r="C151" s="21">
        <v>646000</v>
      </c>
      <c r="D151" s="21">
        <v>645592.72</v>
      </c>
      <c r="E151" s="28">
        <f t="shared" si="13"/>
        <v>99.936953560371506</v>
      </c>
    </row>
    <row r="152" spans="1:5" ht="31.5" x14ac:dyDescent="0.25">
      <c r="A152" s="18" t="s">
        <v>132</v>
      </c>
      <c r="B152" s="26" t="s">
        <v>305</v>
      </c>
      <c r="C152" s="21">
        <v>113000</v>
      </c>
      <c r="D152" s="21">
        <v>104178.76</v>
      </c>
      <c r="E152" s="28">
        <f t="shared" si="13"/>
        <v>92.193592920353979</v>
      </c>
    </row>
    <row r="153" spans="1:5" ht="31.5" x14ac:dyDescent="0.25">
      <c r="A153" s="18" t="s">
        <v>133</v>
      </c>
      <c r="B153" s="26" t="s">
        <v>306</v>
      </c>
      <c r="C153" s="21">
        <v>342800</v>
      </c>
      <c r="D153" s="21">
        <v>312243.93</v>
      </c>
      <c r="E153" s="28">
        <f t="shared" si="13"/>
        <v>91.08632730455075</v>
      </c>
    </row>
    <row r="154" spans="1:5" ht="15.75" x14ac:dyDescent="0.25">
      <c r="A154" s="25" t="s">
        <v>166</v>
      </c>
      <c r="B154" s="26" t="s">
        <v>307</v>
      </c>
      <c r="C154" s="21">
        <v>83500</v>
      </c>
      <c r="D154" s="21">
        <v>78873.279999999999</v>
      </c>
      <c r="E154" s="28">
        <f t="shared" si="13"/>
        <v>94.459017964071862</v>
      </c>
    </row>
    <row r="155" spans="1:5" ht="15.75" x14ac:dyDescent="0.25">
      <c r="A155" s="25" t="s">
        <v>135</v>
      </c>
      <c r="B155" s="26" t="s">
        <v>308</v>
      </c>
      <c r="C155" s="21">
        <v>6500</v>
      </c>
      <c r="D155" s="21">
        <v>5124.0200000000004</v>
      </c>
      <c r="E155" s="28">
        <f t="shared" si="13"/>
        <v>78.831076923076921</v>
      </c>
    </row>
    <row r="156" spans="1:5" ht="31.5" x14ac:dyDescent="0.25">
      <c r="A156" s="84" t="s">
        <v>122</v>
      </c>
      <c r="B156" s="85" t="s">
        <v>309</v>
      </c>
      <c r="C156" s="86">
        <f t="shared" ref="C156:D159" si="14">C157</f>
        <v>275000</v>
      </c>
      <c r="D156" s="86">
        <f t="shared" si="14"/>
        <v>267970.43</v>
      </c>
      <c r="E156" s="87">
        <f t="shared" si="13"/>
        <v>97.443792727272722</v>
      </c>
    </row>
    <row r="157" spans="1:5" ht="27" customHeight="1" x14ac:dyDescent="0.25">
      <c r="A157" s="25" t="s">
        <v>123</v>
      </c>
      <c r="B157" s="26" t="s">
        <v>310</v>
      </c>
      <c r="C157" s="21">
        <f>C159</f>
        <v>275000</v>
      </c>
      <c r="D157" s="21">
        <f>D159</f>
        <v>267970.43</v>
      </c>
      <c r="E157" s="28">
        <f t="shared" si="13"/>
        <v>97.443792727272722</v>
      </c>
    </row>
    <row r="158" spans="1:5" ht="33.75" customHeight="1" x14ac:dyDescent="0.25">
      <c r="A158" s="25" t="s">
        <v>157</v>
      </c>
      <c r="B158" s="26" t="s">
        <v>311</v>
      </c>
      <c r="C158" s="21">
        <f>C159</f>
        <v>275000</v>
      </c>
      <c r="D158" s="21">
        <f>D159</f>
        <v>267970.43</v>
      </c>
      <c r="E158" s="28">
        <f t="shared" si="13"/>
        <v>97.443792727272722</v>
      </c>
    </row>
    <row r="159" spans="1:5" ht="63" x14ac:dyDescent="0.25">
      <c r="A159" s="25" t="s">
        <v>313</v>
      </c>
      <c r="B159" s="26" t="s">
        <v>312</v>
      </c>
      <c r="C159" s="21">
        <f t="shared" si="14"/>
        <v>275000</v>
      </c>
      <c r="D159" s="21">
        <f t="shared" si="14"/>
        <v>267970.43</v>
      </c>
      <c r="E159" s="28">
        <f t="shared" si="13"/>
        <v>97.443792727272722</v>
      </c>
    </row>
    <row r="160" spans="1:5" ht="31.5" x14ac:dyDescent="0.25">
      <c r="A160" s="18" t="s">
        <v>158</v>
      </c>
      <c r="B160" s="26" t="s">
        <v>314</v>
      </c>
      <c r="C160" s="21">
        <f>C161</f>
        <v>275000</v>
      </c>
      <c r="D160" s="21">
        <f>D161</f>
        <v>267970.43</v>
      </c>
      <c r="E160" s="28">
        <f t="shared" si="13"/>
        <v>97.443792727272722</v>
      </c>
    </row>
    <row r="161" spans="1:36" ht="31.5" x14ac:dyDescent="0.25">
      <c r="A161" s="18" t="s">
        <v>133</v>
      </c>
      <c r="B161" s="26" t="s">
        <v>315</v>
      </c>
      <c r="C161" s="21">
        <v>275000</v>
      </c>
      <c r="D161" s="21">
        <v>267970.43</v>
      </c>
      <c r="E161" s="28">
        <f t="shared" si="13"/>
        <v>97.443792727272722</v>
      </c>
    </row>
    <row r="162" spans="1:36" s="88" customFormat="1" ht="15.75" x14ac:dyDescent="0.25">
      <c r="A162" s="84" t="s">
        <v>86</v>
      </c>
      <c r="B162" s="85" t="s">
        <v>316</v>
      </c>
      <c r="C162" s="86">
        <f>C163+C174+C167</f>
        <v>14104271</v>
      </c>
      <c r="D162" s="86">
        <f>D163+D174+D167</f>
        <v>13284216.630000001</v>
      </c>
      <c r="E162" s="87">
        <f>D162/C162*100</f>
        <v>94.185772735081457</v>
      </c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</row>
    <row r="163" spans="1:36" s="93" customFormat="1" ht="21" customHeight="1" x14ac:dyDescent="0.25">
      <c r="A163" s="89" t="s">
        <v>107</v>
      </c>
      <c r="B163" s="90" t="s">
        <v>317</v>
      </c>
      <c r="C163" s="91">
        <f>C164</f>
        <v>2060000</v>
      </c>
      <c r="D163" s="91">
        <f>D164</f>
        <v>1896272.44</v>
      </c>
      <c r="E163" s="92">
        <f t="shared" si="13"/>
        <v>92.052060194174757</v>
      </c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</row>
    <row r="164" spans="1:36" ht="30.75" customHeight="1" x14ac:dyDescent="0.25">
      <c r="A164" s="144" t="s">
        <v>260</v>
      </c>
      <c r="B164" s="26" t="s">
        <v>318</v>
      </c>
      <c r="C164" s="21">
        <f>C166</f>
        <v>2060000</v>
      </c>
      <c r="D164" s="21">
        <f>D166</f>
        <v>1896272.44</v>
      </c>
      <c r="E164" s="28">
        <f t="shared" si="13"/>
        <v>92.052060194174757</v>
      </c>
    </row>
    <row r="165" spans="1:36" ht="72" customHeight="1" x14ac:dyDescent="0.25">
      <c r="A165" s="25" t="s">
        <v>159</v>
      </c>
      <c r="B165" s="26" t="s">
        <v>319</v>
      </c>
      <c r="C165" s="21">
        <f>C166</f>
        <v>2060000</v>
      </c>
      <c r="D165" s="21">
        <f>D166</f>
        <v>1896272.44</v>
      </c>
      <c r="E165" s="28">
        <f t="shared" si="13"/>
        <v>92.052060194174757</v>
      </c>
    </row>
    <row r="166" spans="1:36" ht="51" customHeight="1" x14ac:dyDescent="0.25">
      <c r="A166" s="25" t="s">
        <v>136</v>
      </c>
      <c r="B166" s="26" t="s">
        <v>320</v>
      </c>
      <c r="C166" s="21">
        <v>2060000</v>
      </c>
      <c r="D166" s="21">
        <v>1896272.44</v>
      </c>
      <c r="E166" s="28">
        <f t="shared" si="13"/>
        <v>92.052060194174757</v>
      </c>
    </row>
    <row r="167" spans="1:36" s="93" customFormat="1" ht="15.75" x14ac:dyDescent="0.25">
      <c r="A167" s="89" t="s">
        <v>124</v>
      </c>
      <c r="B167" s="90" t="s">
        <v>321</v>
      </c>
      <c r="C167" s="91">
        <f t="shared" ref="C167:D169" si="15">C168</f>
        <v>10636271</v>
      </c>
      <c r="D167" s="91">
        <f t="shared" si="15"/>
        <v>10118692.800000001</v>
      </c>
      <c r="E167" s="92">
        <f t="shared" si="13"/>
        <v>95.133837789578706</v>
      </c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</row>
    <row r="168" spans="1:36" s="93" customFormat="1" ht="47.25" x14ac:dyDescent="0.25">
      <c r="A168" s="100" t="s">
        <v>168</v>
      </c>
      <c r="B168" s="101" t="s">
        <v>322</v>
      </c>
      <c r="C168" s="102">
        <f t="shared" si="15"/>
        <v>10636271</v>
      </c>
      <c r="D168" s="102">
        <f t="shared" si="15"/>
        <v>10118692.800000001</v>
      </c>
      <c r="E168" s="28">
        <f t="shared" si="13"/>
        <v>95.133837789578706</v>
      </c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</row>
    <row r="169" spans="1:36" ht="54" customHeight="1" x14ac:dyDescent="0.25">
      <c r="A169" s="25" t="s">
        <v>323</v>
      </c>
      <c r="B169" s="26" t="s">
        <v>324</v>
      </c>
      <c r="C169" s="21">
        <f t="shared" si="15"/>
        <v>10636271</v>
      </c>
      <c r="D169" s="21">
        <f t="shared" si="15"/>
        <v>10118692.800000001</v>
      </c>
      <c r="E169" s="28">
        <f t="shared" si="13"/>
        <v>95.133837789578706</v>
      </c>
    </row>
    <row r="170" spans="1:36" ht="15.75" x14ac:dyDescent="0.25">
      <c r="A170" s="25" t="s">
        <v>169</v>
      </c>
      <c r="B170" s="26" t="s">
        <v>325</v>
      </c>
      <c r="C170" s="21">
        <f>C171+C172+C173</f>
        <v>10636271</v>
      </c>
      <c r="D170" s="21">
        <f>D171+D172+D173</f>
        <v>10118692.800000001</v>
      </c>
      <c r="E170" s="28">
        <f t="shared" si="13"/>
        <v>95.133837789578706</v>
      </c>
    </row>
    <row r="171" spans="1:36" ht="36.75" customHeight="1" x14ac:dyDescent="0.25">
      <c r="A171" s="18" t="s">
        <v>133</v>
      </c>
      <c r="B171" s="26" t="s">
        <v>326</v>
      </c>
      <c r="C171" s="21">
        <v>6052000</v>
      </c>
      <c r="D171" s="21">
        <v>5534421.7999999998</v>
      </c>
      <c r="E171" s="28">
        <f t="shared" si="13"/>
        <v>91.447815598149376</v>
      </c>
    </row>
    <row r="172" spans="1:36" ht="36.75" customHeight="1" x14ac:dyDescent="0.25">
      <c r="A172" s="18" t="s">
        <v>133</v>
      </c>
      <c r="B172" s="26" t="s">
        <v>327</v>
      </c>
      <c r="C172" s="21">
        <v>4200000</v>
      </c>
      <c r="D172" s="21">
        <v>4200000</v>
      </c>
      <c r="E172" s="28">
        <f t="shared" si="13"/>
        <v>100</v>
      </c>
    </row>
    <row r="173" spans="1:36" ht="36.75" customHeight="1" x14ac:dyDescent="0.25">
      <c r="A173" s="18" t="s">
        <v>133</v>
      </c>
      <c r="B173" s="26" t="s">
        <v>328</v>
      </c>
      <c r="C173" s="21">
        <v>384271</v>
      </c>
      <c r="D173" s="21">
        <v>384271</v>
      </c>
      <c r="E173" s="28">
        <f t="shared" si="13"/>
        <v>100</v>
      </c>
    </row>
    <row r="174" spans="1:36" s="93" customFormat="1" ht="27" customHeight="1" x14ac:dyDescent="0.25">
      <c r="A174" s="89" t="s">
        <v>87</v>
      </c>
      <c r="B174" s="90" t="s">
        <v>329</v>
      </c>
      <c r="C174" s="91">
        <f>C181+C179+C176</f>
        <v>1408000</v>
      </c>
      <c r="D174" s="91">
        <f>D181+D179+D176</f>
        <v>1269251.3899999999</v>
      </c>
      <c r="E174" s="92">
        <f t="shared" si="13"/>
        <v>90.145695312499996</v>
      </c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</row>
    <row r="175" spans="1:36" ht="30.75" customHeight="1" x14ac:dyDescent="0.25">
      <c r="A175" s="144" t="s">
        <v>260</v>
      </c>
      <c r="B175" s="26" t="s">
        <v>330</v>
      </c>
      <c r="C175" s="21">
        <f>C176+C179+C181</f>
        <v>1408000</v>
      </c>
      <c r="D175" s="21">
        <f>D176+D179+D181</f>
        <v>1269251.3899999999</v>
      </c>
      <c r="E175" s="28">
        <f t="shared" si="13"/>
        <v>90.145695312499996</v>
      </c>
    </row>
    <row r="176" spans="1:36" s="98" customFormat="1" ht="47.25" x14ac:dyDescent="0.25">
      <c r="A176" s="94" t="s">
        <v>152</v>
      </c>
      <c r="B176" s="95" t="s">
        <v>331</v>
      </c>
      <c r="C176" s="96">
        <f>C177+C178</f>
        <v>998000</v>
      </c>
      <c r="D176" s="96">
        <f>D177+D178</f>
        <v>864251.3899999999</v>
      </c>
      <c r="E176" s="97">
        <f t="shared" si="13"/>
        <v>86.598335671342682</v>
      </c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</row>
    <row r="177" spans="1:30" ht="15.75" x14ac:dyDescent="0.25">
      <c r="A177" s="25" t="s">
        <v>131</v>
      </c>
      <c r="B177" s="26" t="s">
        <v>332</v>
      </c>
      <c r="C177" s="21">
        <v>754000</v>
      </c>
      <c r="D177" s="21">
        <v>622516.46</v>
      </c>
      <c r="E177" s="28">
        <f t="shared" si="13"/>
        <v>82.561864721485406</v>
      </c>
    </row>
    <row r="178" spans="1:30" ht="63" x14ac:dyDescent="0.25">
      <c r="A178" s="25" t="s">
        <v>262</v>
      </c>
      <c r="B178" s="26" t="s">
        <v>333</v>
      </c>
      <c r="C178" s="21">
        <v>244000</v>
      </c>
      <c r="D178" s="21">
        <v>241734.93</v>
      </c>
      <c r="E178" s="28"/>
    </row>
    <row r="179" spans="1:30" s="98" customFormat="1" ht="15.75" x14ac:dyDescent="0.25">
      <c r="A179" s="94" t="s">
        <v>170</v>
      </c>
      <c r="B179" s="95" t="s">
        <v>334</v>
      </c>
      <c r="C179" s="96">
        <f>C180</f>
        <v>110000</v>
      </c>
      <c r="D179" s="96">
        <f>D180</f>
        <v>105000</v>
      </c>
      <c r="E179" s="97">
        <f t="shared" si="13"/>
        <v>95.454545454545453</v>
      </c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</row>
    <row r="180" spans="1:30" ht="31.5" x14ac:dyDescent="0.25">
      <c r="A180" s="18" t="s">
        <v>133</v>
      </c>
      <c r="B180" s="26" t="s">
        <v>335</v>
      </c>
      <c r="C180" s="21">
        <v>110000</v>
      </c>
      <c r="D180" s="21">
        <v>105000</v>
      </c>
      <c r="E180" s="28">
        <f t="shared" si="13"/>
        <v>95.454545454545453</v>
      </c>
    </row>
    <row r="181" spans="1:30" s="98" customFormat="1" ht="78.75" x14ac:dyDescent="0.25">
      <c r="A181" s="94" t="s">
        <v>155</v>
      </c>
      <c r="B181" s="95" t="s">
        <v>336</v>
      </c>
      <c r="C181" s="96">
        <f>C182</f>
        <v>300000</v>
      </c>
      <c r="D181" s="96">
        <f>D182</f>
        <v>300000</v>
      </c>
      <c r="E181" s="97">
        <f t="shared" si="13"/>
        <v>100</v>
      </c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</row>
    <row r="182" spans="1:30" ht="15.75" x14ac:dyDescent="0.25">
      <c r="A182" s="25" t="s">
        <v>106</v>
      </c>
      <c r="B182" s="26" t="s">
        <v>337</v>
      </c>
      <c r="C182" s="21">
        <v>300000</v>
      </c>
      <c r="D182" s="21">
        <v>300000</v>
      </c>
      <c r="E182" s="28">
        <f t="shared" si="13"/>
        <v>100</v>
      </c>
    </row>
    <row r="183" spans="1:30" s="88" customFormat="1" ht="15.75" x14ac:dyDescent="0.25">
      <c r="A183" s="84" t="s">
        <v>88</v>
      </c>
      <c r="B183" s="85" t="s">
        <v>338</v>
      </c>
      <c r="C183" s="86">
        <f>C188+C205+C215+C184</f>
        <v>17622000</v>
      </c>
      <c r="D183" s="86">
        <f>D188+D205+D215+D184</f>
        <v>15495812.859999999</v>
      </c>
      <c r="E183" s="87">
        <f t="shared" si="13"/>
        <v>87.93447315855181</v>
      </c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</row>
    <row r="184" spans="1:30" s="54" customFormat="1" ht="15.75" x14ac:dyDescent="0.25">
      <c r="A184" s="135" t="s">
        <v>200</v>
      </c>
      <c r="B184" s="136" t="s">
        <v>339</v>
      </c>
      <c r="C184" s="137">
        <f t="shared" ref="C184:D186" si="16">C185</f>
        <v>482000</v>
      </c>
      <c r="D184" s="137">
        <f t="shared" si="16"/>
        <v>481880.5</v>
      </c>
      <c r="E184" s="138">
        <f>D184/C184*100</f>
        <v>99.975207468879674</v>
      </c>
    </row>
    <row r="185" spans="1:30" s="54" customFormat="1" ht="33.75" customHeight="1" x14ac:dyDescent="0.25">
      <c r="A185" s="144" t="s">
        <v>260</v>
      </c>
      <c r="B185" s="26" t="s">
        <v>340</v>
      </c>
      <c r="C185" s="21">
        <f t="shared" si="16"/>
        <v>482000</v>
      </c>
      <c r="D185" s="21">
        <f t="shared" si="16"/>
        <v>481880.5</v>
      </c>
      <c r="E185" s="28">
        <f>D185/C185*100</f>
        <v>99.975207468879674</v>
      </c>
    </row>
    <row r="186" spans="1:30" s="54" customFormat="1" ht="36.75" customHeight="1" x14ac:dyDescent="0.25">
      <c r="A186" s="25" t="s">
        <v>201</v>
      </c>
      <c r="B186" s="26" t="s">
        <v>341</v>
      </c>
      <c r="C186" s="21">
        <f t="shared" si="16"/>
        <v>482000</v>
      </c>
      <c r="D186" s="21">
        <f t="shared" si="16"/>
        <v>481880.5</v>
      </c>
      <c r="E186" s="28">
        <f>D186/C186*100</f>
        <v>99.975207468879674</v>
      </c>
    </row>
    <row r="187" spans="1:30" s="54" customFormat="1" ht="31.5" x14ac:dyDescent="0.25">
      <c r="A187" s="18" t="s">
        <v>133</v>
      </c>
      <c r="B187" s="26" t="s">
        <v>342</v>
      </c>
      <c r="C187" s="21">
        <v>482000</v>
      </c>
      <c r="D187" s="21">
        <v>481880.5</v>
      </c>
      <c r="E187" s="28">
        <f>D187/C187*100</f>
        <v>99.975207468879674</v>
      </c>
    </row>
    <row r="188" spans="1:30" s="93" customFormat="1" ht="15.75" x14ac:dyDescent="0.25">
      <c r="A188" s="135" t="s">
        <v>89</v>
      </c>
      <c r="B188" s="90" t="s">
        <v>343</v>
      </c>
      <c r="C188" s="91">
        <f>C189+C193+C197+C201</f>
        <v>4080000</v>
      </c>
      <c r="D188" s="91">
        <f>D189+D193+D197+D201</f>
        <v>2191101.31</v>
      </c>
      <c r="E188" s="92">
        <f t="shared" si="13"/>
        <v>53.703463480392152</v>
      </c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</row>
    <row r="189" spans="1:30" ht="15.75" x14ac:dyDescent="0.25">
      <c r="A189" s="122" t="s">
        <v>90</v>
      </c>
      <c r="B189" s="121" t="s">
        <v>344</v>
      </c>
      <c r="C189" s="123">
        <f>C190</f>
        <v>440000</v>
      </c>
      <c r="D189" s="123">
        <f>D190</f>
        <v>424352.05</v>
      </c>
      <c r="E189" s="124">
        <f t="shared" si="13"/>
        <v>96.443647727272733</v>
      </c>
    </row>
    <row r="190" spans="1:30" ht="47.25" x14ac:dyDescent="0.25">
      <c r="A190" s="27" t="s">
        <v>345</v>
      </c>
      <c r="B190" s="26" t="s">
        <v>346</v>
      </c>
      <c r="C190" s="21">
        <f>C192</f>
        <v>440000</v>
      </c>
      <c r="D190" s="21">
        <f>D192</f>
        <v>424352.05</v>
      </c>
      <c r="E190" s="28">
        <f t="shared" ref="E190:E209" si="17">D190/C190*100</f>
        <v>96.443647727272733</v>
      </c>
    </row>
    <row r="191" spans="1:30" ht="15.75" x14ac:dyDescent="0.25">
      <c r="A191" s="27" t="s">
        <v>171</v>
      </c>
      <c r="B191" s="26" t="s">
        <v>347</v>
      </c>
      <c r="C191" s="21">
        <f>C192</f>
        <v>440000</v>
      </c>
      <c r="D191" s="21">
        <f>D192</f>
        <v>424352.05</v>
      </c>
      <c r="E191" s="28">
        <f t="shared" si="17"/>
        <v>96.443647727272733</v>
      </c>
    </row>
    <row r="192" spans="1:30" ht="31.5" x14ac:dyDescent="0.25">
      <c r="A192" s="18" t="s">
        <v>133</v>
      </c>
      <c r="B192" s="26" t="s">
        <v>348</v>
      </c>
      <c r="C192" s="21">
        <v>440000</v>
      </c>
      <c r="D192" s="21">
        <v>424352.05</v>
      </c>
      <c r="E192" s="28">
        <f t="shared" si="17"/>
        <v>96.443647727272733</v>
      </c>
    </row>
    <row r="193" spans="1:30" ht="56.25" customHeight="1" x14ac:dyDescent="0.25">
      <c r="A193" s="122" t="s">
        <v>172</v>
      </c>
      <c r="B193" s="121" t="s">
        <v>349</v>
      </c>
      <c r="C193" s="123">
        <f>C194</f>
        <v>2800000</v>
      </c>
      <c r="D193" s="123">
        <f>D194</f>
        <v>1087317.58</v>
      </c>
      <c r="E193" s="124">
        <f t="shared" si="17"/>
        <v>38.832770714285722</v>
      </c>
    </row>
    <row r="194" spans="1:30" ht="51.75" customHeight="1" x14ac:dyDescent="0.25">
      <c r="A194" s="25" t="s">
        <v>351</v>
      </c>
      <c r="B194" s="26" t="s">
        <v>350</v>
      </c>
      <c r="C194" s="21">
        <f>C196</f>
        <v>2800000</v>
      </c>
      <c r="D194" s="21">
        <f>D196</f>
        <v>1087317.58</v>
      </c>
      <c r="E194" s="28">
        <f t="shared" si="17"/>
        <v>38.832770714285722</v>
      </c>
    </row>
    <row r="195" spans="1:30" ht="15.75" x14ac:dyDescent="0.25">
      <c r="A195" s="25" t="s">
        <v>173</v>
      </c>
      <c r="B195" s="26" t="s">
        <v>352</v>
      </c>
      <c r="C195" s="21">
        <f>C196</f>
        <v>2800000</v>
      </c>
      <c r="D195" s="21">
        <f>D196</f>
        <v>1087317.58</v>
      </c>
      <c r="E195" s="28">
        <f t="shared" si="17"/>
        <v>38.832770714285722</v>
      </c>
    </row>
    <row r="196" spans="1:30" ht="31.5" x14ac:dyDescent="0.25">
      <c r="A196" s="18" t="s">
        <v>133</v>
      </c>
      <c r="B196" s="26" t="s">
        <v>353</v>
      </c>
      <c r="C196" s="21">
        <v>2800000</v>
      </c>
      <c r="D196" s="21">
        <v>1087317.58</v>
      </c>
      <c r="E196" s="28">
        <f t="shared" si="17"/>
        <v>38.832770714285722</v>
      </c>
    </row>
    <row r="197" spans="1:30" ht="32.25" customHeight="1" x14ac:dyDescent="0.25">
      <c r="A197" s="122" t="s">
        <v>355</v>
      </c>
      <c r="B197" s="121" t="s">
        <v>354</v>
      </c>
      <c r="C197" s="123">
        <f t="shared" ref="C197:D199" si="18">C198</f>
        <v>450000</v>
      </c>
      <c r="D197" s="123">
        <f t="shared" si="18"/>
        <v>393452.11</v>
      </c>
      <c r="E197" s="124">
        <f t="shared" si="17"/>
        <v>87.433802222222226</v>
      </c>
    </row>
    <row r="198" spans="1:30" ht="48" customHeight="1" x14ac:dyDescent="0.25">
      <c r="A198" s="25" t="s">
        <v>357</v>
      </c>
      <c r="B198" s="26" t="s">
        <v>356</v>
      </c>
      <c r="C198" s="21">
        <f t="shared" si="18"/>
        <v>450000</v>
      </c>
      <c r="D198" s="21">
        <f t="shared" si="18"/>
        <v>393452.11</v>
      </c>
      <c r="E198" s="28">
        <f t="shared" si="17"/>
        <v>87.433802222222226</v>
      </c>
    </row>
    <row r="199" spans="1:30" ht="23.25" customHeight="1" x14ac:dyDescent="0.25">
      <c r="A199" s="25" t="s">
        <v>174</v>
      </c>
      <c r="B199" s="26" t="s">
        <v>358</v>
      </c>
      <c r="C199" s="21">
        <f t="shared" si="18"/>
        <v>450000</v>
      </c>
      <c r="D199" s="21">
        <f t="shared" si="18"/>
        <v>393452.11</v>
      </c>
      <c r="E199" s="28">
        <f t="shared" si="17"/>
        <v>87.433802222222226</v>
      </c>
    </row>
    <row r="200" spans="1:30" ht="33" customHeight="1" x14ac:dyDescent="0.25">
      <c r="A200" s="18" t="s">
        <v>133</v>
      </c>
      <c r="B200" s="26" t="s">
        <v>359</v>
      </c>
      <c r="C200" s="21">
        <v>450000</v>
      </c>
      <c r="D200" s="21">
        <v>393452.11</v>
      </c>
      <c r="E200" s="28">
        <f t="shared" si="17"/>
        <v>87.433802222222226</v>
      </c>
    </row>
    <row r="201" spans="1:30" ht="47.25" x14ac:dyDescent="0.25">
      <c r="A201" s="122" t="s">
        <v>175</v>
      </c>
      <c r="B201" s="121" t="s">
        <v>360</v>
      </c>
      <c r="C201" s="123">
        <f t="shared" ref="C201:D203" si="19">C202</f>
        <v>390000</v>
      </c>
      <c r="D201" s="123">
        <f t="shared" si="19"/>
        <v>285979.57</v>
      </c>
      <c r="E201" s="124">
        <f t="shared" si="17"/>
        <v>73.328094871794875</v>
      </c>
    </row>
    <row r="202" spans="1:30" ht="55.5" customHeight="1" x14ac:dyDescent="0.25">
      <c r="A202" s="100" t="s">
        <v>362</v>
      </c>
      <c r="B202" s="26" t="s">
        <v>361</v>
      </c>
      <c r="C202" s="21">
        <f t="shared" si="19"/>
        <v>390000</v>
      </c>
      <c r="D202" s="21">
        <f t="shared" si="19"/>
        <v>285979.57</v>
      </c>
      <c r="E202" s="28">
        <f t="shared" si="17"/>
        <v>73.328094871794875</v>
      </c>
    </row>
    <row r="203" spans="1:30" ht="38.25" customHeight="1" x14ac:dyDescent="0.25">
      <c r="A203" s="25" t="s">
        <v>176</v>
      </c>
      <c r="B203" s="26" t="s">
        <v>363</v>
      </c>
      <c r="C203" s="21">
        <f t="shared" si="19"/>
        <v>390000</v>
      </c>
      <c r="D203" s="21">
        <f t="shared" si="19"/>
        <v>285979.57</v>
      </c>
      <c r="E203" s="28">
        <f t="shared" si="17"/>
        <v>73.328094871794875</v>
      </c>
    </row>
    <row r="204" spans="1:30" ht="31.5" x14ac:dyDescent="0.25">
      <c r="A204" s="18" t="s">
        <v>133</v>
      </c>
      <c r="B204" s="26" t="s">
        <v>364</v>
      </c>
      <c r="C204" s="21">
        <v>390000</v>
      </c>
      <c r="D204" s="21">
        <v>285979.57</v>
      </c>
      <c r="E204" s="28">
        <f t="shared" si="17"/>
        <v>73.328094871794875</v>
      </c>
    </row>
    <row r="205" spans="1:30" s="93" customFormat="1" ht="15.75" x14ac:dyDescent="0.25">
      <c r="A205" s="89" t="s">
        <v>0</v>
      </c>
      <c r="B205" s="90" t="s">
        <v>365</v>
      </c>
      <c r="C205" s="91">
        <f>C207+C210</f>
        <v>2552000</v>
      </c>
      <c r="D205" s="91">
        <f>D207+D210</f>
        <v>2360761.7200000002</v>
      </c>
      <c r="E205" s="92">
        <f t="shared" si="17"/>
        <v>92.506336990595614</v>
      </c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</row>
    <row r="206" spans="1:30" ht="39.75" customHeight="1" x14ac:dyDescent="0.25">
      <c r="A206" s="25" t="s">
        <v>367</v>
      </c>
      <c r="B206" s="26" t="s">
        <v>366</v>
      </c>
      <c r="C206" s="21">
        <f>C209+C211+C214</f>
        <v>2552000</v>
      </c>
      <c r="D206" s="21">
        <f>D209+D211+D214</f>
        <v>2360761.7200000002</v>
      </c>
      <c r="E206" s="28">
        <f t="shared" si="17"/>
        <v>92.506336990595614</v>
      </c>
    </row>
    <row r="207" spans="1:30" s="98" customFormat="1" ht="52.5" customHeight="1" x14ac:dyDescent="0.25">
      <c r="A207" s="94" t="s">
        <v>369</v>
      </c>
      <c r="B207" s="95" t="s">
        <v>368</v>
      </c>
      <c r="C207" s="96">
        <f>C209</f>
        <v>662000</v>
      </c>
      <c r="D207" s="96">
        <f>D209</f>
        <v>629674.35</v>
      </c>
      <c r="E207" s="97">
        <f t="shared" si="17"/>
        <v>95.116971299093649</v>
      </c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</row>
    <row r="208" spans="1:30" s="98" customFormat="1" ht="15.75" x14ac:dyDescent="0.25">
      <c r="A208" s="100" t="s">
        <v>177</v>
      </c>
      <c r="B208" s="101" t="s">
        <v>370</v>
      </c>
      <c r="C208" s="102">
        <f>C209</f>
        <v>662000</v>
      </c>
      <c r="D208" s="102">
        <f>D209</f>
        <v>629674.35</v>
      </c>
      <c r="E208" s="28">
        <f t="shared" si="17"/>
        <v>95.116971299093649</v>
      </c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</row>
    <row r="209" spans="1:30" ht="31.5" x14ac:dyDescent="0.25">
      <c r="A209" s="18" t="s">
        <v>133</v>
      </c>
      <c r="B209" s="101" t="s">
        <v>371</v>
      </c>
      <c r="C209" s="21">
        <v>662000</v>
      </c>
      <c r="D209" s="21">
        <v>629674.35</v>
      </c>
      <c r="E209" s="28">
        <f t="shared" si="17"/>
        <v>95.116971299093649</v>
      </c>
    </row>
    <row r="210" spans="1:30" s="98" customFormat="1" ht="27.75" customHeight="1" x14ac:dyDescent="0.25">
      <c r="A210" s="146" t="s">
        <v>260</v>
      </c>
      <c r="B210" s="95" t="s">
        <v>372</v>
      </c>
      <c r="C210" s="96">
        <f>C211+C213</f>
        <v>1890000</v>
      </c>
      <c r="D210" s="96">
        <f>D211+D213</f>
        <v>1731087.37</v>
      </c>
      <c r="E210" s="97">
        <f>D210/C210*100</f>
        <v>91.591924338624338</v>
      </c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</row>
    <row r="211" spans="1:30" ht="15.75" x14ac:dyDescent="0.25">
      <c r="A211" s="120" t="s">
        <v>178</v>
      </c>
      <c r="B211" s="117" t="s">
        <v>373</v>
      </c>
      <c r="C211" s="118">
        <f>C212</f>
        <v>1660000</v>
      </c>
      <c r="D211" s="118">
        <f>D212</f>
        <v>1575125.62</v>
      </c>
      <c r="E211" s="119">
        <f>D211/C211*100</f>
        <v>94.887085542168677</v>
      </c>
    </row>
    <row r="212" spans="1:30" ht="31.5" x14ac:dyDescent="0.25">
      <c r="A212" s="18" t="s">
        <v>133</v>
      </c>
      <c r="B212" s="26" t="s">
        <v>374</v>
      </c>
      <c r="C212" s="21">
        <v>1660000</v>
      </c>
      <c r="D212" s="21">
        <v>1575125.62</v>
      </c>
      <c r="E212" s="28">
        <f>D212/C212*100</f>
        <v>94.887085542168677</v>
      </c>
    </row>
    <row r="213" spans="1:30" s="98" customFormat="1" ht="15.75" x14ac:dyDescent="0.25">
      <c r="A213" s="120" t="s">
        <v>179</v>
      </c>
      <c r="B213" s="117" t="s">
        <v>375</v>
      </c>
      <c r="C213" s="118">
        <f>C214</f>
        <v>230000</v>
      </c>
      <c r="D213" s="118">
        <f>D214</f>
        <v>155961.75</v>
      </c>
      <c r="E213" s="119">
        <f t="shared" ref="E213:E221" si="20">D213/C213*100</f>
        <v>67.809456521739136</v>
      </c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</row>
    <row r="214" spans="1:30" ht="31.5" x14ac:dyDescent="0.25">
      <c r="A214" s="18" t="s">
        <v>133</v>
      </c>
      <c r="B214" s="26" t="s">
        <v>376</v>
      </c>
      <c r="C214" s="21">
        <v>230000</v>
      </c>
      <c r="D214" s="21">
        <v>155961.75</v>
      </c>
      <c r="E214" s="28">
        <f t="shared" si="20"/>
        <v>67.809456521739136</v>
      </c>
    </row>
    <row r="215" spans="1:30" s="93" customFormat="1" ht="31.5" x14ac:dyDescent="0.25">
      <c r="A215" s="89" t="s">
        <v>1</v>
      </c>
      <c r="B215" s="90" t="s">
        <v>377</v>
      </c>
      <c r="C215" s="91">
        <f>C216+C220+C227</f>
        <v>10508000</v>
      </c>
      <c r="D215" s="91">
        <f>D216+D220+D227</f>
        <v>10462069.33</v>
      </c>
      <c r="E215" s="92">
        <f t="shared" si="20"/>
        <v>99.56289807765512</v>
      </c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</row>
    <row r="216" spans="1:30" ht="33" customHeight="1" x14ac:dyDescent="0.25">
      <c r="A216" s="100" t="s">
        <v>145</v>
      </c>
      <c r="B216" s="26" t="s">
        <v>378</v>
      </c>
      <c r="C216" s="21">
        <f>C217</f>
        <v>1490000</v>
      </c>
      <c r="D216" s="21">
        <f>D217</f>
        <v>1473459.6199999999</v>
      </c>
      <c r="E216" s="28">
        <f t="shared" si="20"/>
        <v>98.889907382550319</v>
      </c>
    </row>
    <row r="217" spans="1:30" ht="47.25" x14ac:dyDescent="0.25">
      <c r="A217" s="139" t="s">
        <v>152</v>
      </c>
      <c r="B217" s="132" t="s">
        <v>379</v>
      </c>
      <c r="C217" s="133">
        <f>C218+C219</f>
        <v>1490000</v>
      </c>
      <c r="D217" s="133">
        <f>D218+D219</f>
        <v>1473459.6199999999</v>
      </c>
      <c r="E217" s="134">
        <f t="shared" si="20"/>
        <v>98.889907382550319</v>
      </c>
    </row>
    <row r="218" spans="1:30" ht="15.75" x14ac:dyDescent="0.25">
      <c r="A218" s="25" t="s">
        <v>131</v>
      </c>
      <c r="B218" s="26" t="s">
        <v>380</v>
      </c>
      <c r="C218" s="21">
        <v>1146000</v>
      </c>
      <c r="D218" s="21">
        <v>1139577.3999999999</v>
      </c>
      <c r="E218" s="28">
        <f t="shared" si="20"/>
        <v>99.43956369982547</v>
      </c>
    </row>
    <row r="219" spans="1:30" ht="63" x14ac:dyDescent="0.25">
      <c r="A219" s="25" t="s">
        <v>262</v>
      </c>
      <c r="B219" s="26" t="s">
        <v>381</v>
      </c>
      <c r="C219" s="21">
        <v>344000</v>
      </c>
      <c r="D219" s="21">
        <v>333882.21999999997</v>
      </c>
      <c r="E219" s="28">
        <f t="shared" si="20"/>
        <v>97.058784883720918</v>
      </c>
    </row>
    <row r="220" spans="1:30" ht="41.25" customHeight="1" x14ac:dyDescent="0.25">
      <c r="A220" s="145" t="s">
        <v>202</v>
      </c>
      <c r="B220" s="132" t="s">
        <v>382</v>
      </c>
      <c r="C220" s="133">
        <f>C221+C222+C223+C224+C225+C226</f>
        <v>7052000</v>
      </c>
      <c r="D220" s="133">
        <f>D221+D222+D223+D224+D225+D226</f>
        <v>7024149.8600000003</v>
      </c>
      <c r="E220" s="134">
        <f t="shared" si="20"/>
        <v>99.605074588769156</v>
      </c>
    </row>
    <row r="221" spans="1:30" ht="23.25" customHeight="1" x14ac:dyDescent="0.25">
      <c r="A221" s="25" t="s">
        <v>131</v>
      </c>
      <c r="B221" s="26" t="s">
        <v>383</v>
      </c>
      <c r="C221" s="21">
        <v>3639000</v>
      </c>
      <c r="D221" s="21">
        <v>3637904.29</v>
      </c>
      <c r="E221" s="28">
        <f t="shared" si="20"/>
        <v>99.969889804891451</v>
      </c>
    </row>
    <row r="222" spans="1:30" ht="15.75" x14ac:dyDescent="0.25">
      <c r="A222" s="25" t="s">
        <v>167</v>
      </c>
      <c r="B222" s="26" t="s">
        <v>384</v>
      </c>
      <c r="C222" s="21">
        <v>1000</v>
      </c>
      <c r="D222" s="21">
        <v>0</v>
      </c>
      <c r="E222" s="28">
        <f t="shared" ref="E222:E232" si="21">D222/C222*100</f>
        <v>0</v>
      </c>
    </row>
    <row r="223" spans="1:30" ht="47.25" x14ac:dyDescent="0.25">
      <c r="A223" s="18" t="s">
        <v>252</v>
      </c>
      <c r="B223" s="26" t="s">
        <v>385</v>
      </c>
      <c r="C223" s="21">
        <v>1079000</v>
      </c>
      <c r="D223" s="21">
        <v>1074899.7</v>
      </c>
      <c r="E223" s="28">
        <f t="shared" si="21"/>
        <v>99.619990732159408</v>
      </c>
    </row>
    <row r="224" spans="1:30" ht="31.5" x14ac:dyDescent="0.25">
      <c r="A224" s="18" t="s">
        <v>132</v>
      </c>
      <c r="B224" s="26" t="s">
        <v>386</v>
      </c>
      <c r="C224" s="21">
        <v>10000</v>
      </c>
      <c r="D224" s="21">
        <v>0</v>
      </c>
      <c r="E224" s="28">
        <f t="shared" si="21"/>
        <v>0</v>
      </c>
    </row>
    <row r="225" spans="1:30" ht="31.5" x14ac:dyDescent="0.25">
      <c r="A225" s="18" t="s">
        <v>133</v>
      </c>
      <c r="B225" s="26" t="s">
        <v>387</v>
      </c>
      <c r="C225" s="21">
        <v>2296000</v>
      </c>
      <c r="D225" s="21">
        <v>2296000</v>
      </c>
      <c r="E225" s="28">
        <f t="shared" si="21"/>
        <v>100</v>
      </c>
    </row>
    <row r="226" spans="1:30" ht="15.75" x14ac:dyDescent="0.25">
      <c r="A226" s="25" t="s">
        <v>135</v>
      </c>
      <c r="B226" s="26" t="s">
        <v>388</v>
      </c>
      <c r="C226" s="21">
        <v>27000</v>
      </c>
      <c r="D226" s="21">
        <v>15345.87</v>
      </c>
      <c r="E226" s="28">
        <f t="shared" si="21"/>
        <v>56.836555555555556</v>
      </c>
    </row>
    <row r="227" spans="1:30" ht="52.5" customHeight="1" x14ac:dyDescent="0.25">
      <c r="A227" s="139" t="s">
        <v>390</v>
      </c>
      <c r="B227" s="132" t="s">
        <v>389</v>
      </c>
      <c r="C227" s="133">
        <f>C228+C229+C230+C231</f>
        <v>1966000</v>
      </c>
      <c r="D227" s="133">
        <f>D228+D229+D230+D231</f>
        <v>1964459.85</v>
      </c>
      <c r="E227" s="134">
        <f t="shared" si="21"/>
        <v>99.921660732451684</v>
      </c>
    </row>
    <row r="228" spans="1:30" ht="15.75" x14ac:dyDescent="0.25">
      <c r="A228" s="25" t="s">
        <v>131</v>
      </c>
      <c r="B228" s="26" t="s">
        <v>391</v>
      </c>
      <c r="C228" s="21">
        <v>1021500</v>
      </c>
      <c r="D228" s="21">
        <v>1021213.74</v>
      </c>
      <c r="E228" s="28">
        <f t="shared" si="21"/>
        <v>99.971976505139509</v>
      </c>
    </row>
    <row r="229" spans="1:30" ht="47.25" x14ac:dyDescent="0.25">
      <c r="A229" s="18" t="s">
        <v>252</v>
      </c>
      <c r="B229" s="26" t="s">
        <v>392</v>
      </c>
      <c r="C229" s="21">
        <v>274500</v>
      </c>
      <c r="D229" s="21">
        <v>274058.96000000002</v>
      </c>
      <c r="E229" s="28">
        <f t="shared" si="21"/>
        <v>99.839329690346091</v>
      </c>
    </row>
    <row r="230" spans="1:30" ht="31.5" x14ac:dyDescent="0.25">
      <c r="A230" s="18" t="s">
        <v>133</v>
      </c>
      <c r="B230" s="26" t="s">
        <v>393</v>
      </c>
      <c r="C230" s="21">
        <v>594000</v>
      </c>
      <c r="D230" s="21">
        <v>593416.15</v>
      </c>
      <c r="E230" s="28">
        <f t="shared" si="21"/>
        <v>99.901708754208755</v>
      </c>
    </row>
    <row r="231" spans="1:30" ht="15.75" x14ac:dyDescent="0.25">
      <c r="A231" s="25" t="s">
        <v>135</v>
      </c>
      <c r="B231" s="26" t="s">
        <v>394</v>
      </c>
      <c r="C231" s="21">
        <v>76000</v>
      </c>
      <c r="D231" s="21">
        <v>75771</v>
      </c>
      <c r="E231" s="28">
        <f t="shared" si="21"/>
        <v>99.698684210526309</v>
      </c>
    </row>
    <row r="232" spans="1:30" ht="23.25" customHeight="1" x14ac:dyDescent="0.25">
      <c r="A232" s="84" t="s">
        <v>395</v>
      </c>
      <c r="B232" s="85" t="s">
        <v>396</v>
      </c>
      <c r="C232" s="86">
        <f>C233</f>
        <v>243000</v>
      </c>
      <c r="D232" s="86">
        <f>D233</f>
        <v>242822.21</v>
      </c>
      <c r="E232" s="87">
        <f t="shared" si="21"/>
        <v>99.926835390946493</v>
      </c>
    </row>
    <row r="233" spans="1:30" ht="24" customHeight="1" x14ac:dyDescent="0.25">
      <c r="A233" s="25" t="s">
        <v>203</v>
      </c>
      <c r="B233" s="26" t="s">
        <v>397</v>
      </c>
      <c r="C233" s="21">
        <f t="shared" ref="C233:D235" si="22">C234</f>
        <v>243000</v>
      </c>
      <c r="D233" s="21">
        <f t="shared" si="22"/>
        <v>242822.21</v>
      </c>
      <c r="E233" s="28">
        <f t="shared" ref="E233:E244" si="23">D233/C233*100</f>
        <v>99.926835390946493</v>
      </c>
    </row>
    <row r="234" spans="1:30" ht="30.75" customHeight="1" x14ac:dyDescent="0.25">
      <c r="A234" s="100" t="s">
        <v>145</v>
      </c>
      <c r="B234" s="26" t="s">
        <v>398</v>
      </c>
      <c r="C234" s="21">
        <f t="shared" si="22"/>
        <v>243000</v>
      </c>
      <c r="D234" s="21">
        <f t="shared" si="22"/>
        <v>242822.21</v>
      </c>
      <c r="E234" s="28">
        <f t="shared" si="23"/>
        <v>99.926835390946493</v>
      </c>
    </row>
    <row r="235" spans="1:30" ht="23.25" customHeight="1" x14ac:dyDescent="0.25">
      <c r="A235" s="25" t="s">
        <v>399</v>
      </c>
      <c r="B235" s="26" t="s">
        <v>400</v>
      </c>
      <c r="C235" s="21">
        <f t="shared" si="22"/>
        <v>243000</v>
      </c>
      <c r="D235" s="21">
        <f t="shared" si="22"/>
        <v>242822.21</v>
      </c>
      <c r="E235" s="28">
        <f t="shared" si="23"/>
        <v>99.926835390946493</v>
      </c>
    </row>
    <row r="236" spans="1:30" ht="39" customHeight="1" x14ac:dyDescent="0.25">
      <c r="A236" s="25" t="s">
        <v>401</v>
      </c>
      <c r="B236" s="26" t="s">
        <v>402</v>
      </c>
      <c r="C236" s="21">
        <v>243000</v>
      </c>
      <c r="D236" s="21">
        <v>242822.21</v>
      </c>
      <c r="E236" s="28">
        <f t="shared" si="23"/>
        <v>99.926835390946493</v>
      </c>
    </row>
    <row r="237" spans="1:30" s="88" customFormat="1" ht="15.75" x14ac:dyDescent="0.25">
      <c r="A237" s="84" t="s">
        <v>125</v>
      </c>
      <c r="B237" s="85" t="s">
        <v>403</v>
      </c>
      <c r="C237" s="86">
        <f>C238</f>
        <v>400000</v>
      </c>
      <c r="D237" s="86">
        <f>D238</f>
        <v>400000</v>
      </c>
      <c r="E237" s="87">
        <f t="shared" si="23"/>
        <v>100</v>
      </c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</row>
    <row r="238" spans="1:30" ht="15.75" x14ac:dyDescent="0.25">
      <c r="A238" s="25" t="s">
        <v>126</v>
      </c>
      <c r="B238" s="26" t="s">
        <v>404</v>
      </c>
      <c r="C238" s="21">
        <f>C239</f>
        <v>400000</v>
      </c>
      <c r="D238" s="21">
        <f>D239</f>
        <v>400000</v>
      </c>
      <c r="E238" s="28">
        <f t="shared" si="23"/>
        <v>100</v>
      </c>
    </row>
    <row r="239" spans="1:30" ht="29.25" customHeight="1" x14ac:dyDescent="0.25">
      <c r="A239" s="100" t="s">
        <v>145</v>
      </c>
      <c r="B239" s="26" t="s">
        <v>405</v>
      </c>
      <c r="C239" s="21">
        <f>C241</f>
        <v>400000</v>
      </c>
      <c r="D239" s="21">
        <f>D241</f>
        <v>400000</v>
      </c>
      <c r="E239" s="28">
        <f t="shared" si="23"/>
        <v>100</v>
      </c>
    </row>
    <row r="240" spans="1:30" ht="69" customHeight="1" x14ac:dyDescent="0.25">
      <c r="A240" s="100" t="s">
        <v>155</v>
      </c>
      <c r="B240" s="26" t="s">
        <v>406</v>
      </c>
      <c r="C240" s="21">
        <f>C241</f>
        <v>400000</v>
      </c>
      <c r="D240" s="21">
        <f>D241</f>
        <v>400000</v>
      </c>
      <c r="E240" s="28">
        <f t="shared" si="23"/>
        <v>100</v>
      </c>
    </row>
    <row r="241" spans="1:5" ht="18" customHeight="1" x14ac:dyDescent="0.25">
      <c r="A241" s="25" t="s">
        <v>106</v>
      </c>
      <c r="B241" s="26" t="s">
        <v>407</v>
      </c>
      <c r="C241" s="21">
        <v>400000</v>
      </c>
      <c r="D241" s="21">
        <v>400000</v>
      </c>
      <c r="E241" s="28">
        <f t="shared" si="23"/>
        <v>100</v>
      </c>
    </row>
    <row r="242" spans="1:5" ht="36.75" customHeight="1" x14ac:dyDescent="0.25">
      <c r="A242" s="49" t="s">
        <v>19</v>
      </c>
      <c r="B242" s="50" t="s">
        <v>2</v>
      </c>
      <c r="C242" s="51">
        <f>C14-C78</f>
        <v>-1643000</v>
      </c>
      <c r="D242" s="51">
        <f>D14-D78</f>
        <v>3649178.1299999952</v>
      </c>
      <c r="E242" s="52">
        <f t="shared" si="23"/>
        <v>-222.10457273280556</v>
      </c>
    </row>
    <row r="243" spans="1:5" ht="31.5" x14ac:dyDescent="0.25">
      <c r="A243" s="25" t="s">
        <v>93</v>
      </c>
      <c r="B243" s="26"/>
      <c r="C243" s="21">
        <f>C242</f>
        <v>-1643000</v>
      </c>
      <c r="D243" s="21">
        <f>D242</f>
        <v>3649178.1299999952</v>
      </c>
      <c r="E243" s="28">
        <f t="shared" si="23"/>
        <v>-222.10457273280556</v>
      </c>
    </row>
    <row r="244" spans="1:5" ht="15.75" x14ac:dyDescent="0.25">
      <c r="A244" s="25" t="s">
        <v>3</v>
      </c>
      <c r="B244" s="26"/>
      <c r="C244" s="21">
        <f>C243</f>
        <v>-1643000</v>
      </c>
      <c r="D244" s="21">
        <f>D243</f>
        <v>3649178.1299999952</v>
      </c>
      <c r="E244" s="28">
        <f t="shared" si="23"/>
        <v>-222.10457273280556</v>
      </c>
    </row>
    <row r="245" spans="1:5" ht="38.25" customHeight="1" x14ac:dyDescent="0.25">
      <c r="A245" s="25" t="s">
        <v>4</v>
      </c>
      <c r="B245" s="26" t="s">
        <v>5</v>
      </c>
      <c r="C245" s="21">
        <f>C243</f>
        <v>-1643000</v>
      </c>
      <c r="D245" s="21">
        <f>D243</f>
        <v>3649178.1299999952</v>
      </c>
      <c r="E245" s="28">
        <f t="shared" ref="E245:E253" si="24">D245/C245*100</f>
        <v>-222.10457273280556</v>
      </c>
    </row>
    <row r="246" spans="1:5" ht="15.75" x14ac:dyDescent="0.25">
      <c r="A246" s="25" t="s">
        <v>20</v>
      </c>
      <c r="B246" s="26" t="s">
        <v>6</v>
      </c>
      <c r="C246" s="21">
        <f>-C14</f>
        <v>-52099271</v>
      </c>
      <c r="D246" s="21">
        <f>-D14</f>
        <v>-53424764.849999994</v>
      </c>
      <c r="E246" s="28">
        <f t="shared" si="24"/>
        <v>102.54416966794027</v>
      </c>
    </row>
    <row r="247" spans="1:5" ht="15.75" x14ac:dyDescent="0.25">
      <c r="A247" s="25" t="s">
        <v>21</v>
      </c>
      <c r="B247" s="26" t="s">
        <v>7</v>
      </c>
      <c r="C247" s="21">
        <f>C78</f>
        <v>53742271</v>
      </c>
      <c r="D247" s="21">
        <f>D78</f>
        <v>49775586.719999999</v>
      </c>
      <c r="E247" s="28">
        <f t="shared" si="24"/>
        <v>92.61906092505842</v>
      </c>
    </row>
    <row r="248" spans="1:5" ht="15.75" x14ac:dyDescent="0.25">
      <c r="A248" s="25" t="s">
        <v>22</v>
      </c>
      <c r="B248" s="26" t="s">
        <v>8</v>
      </c>
      <c r="C248" s="21">
        <f>C246</f>
        <v>-52099271</v>
      </c>
      <c r="D248" s="21">
        <f>D246</f>
        <v>-53424764.849999994</v>
      </c>
      <c r="E248" s="28">
        <f t="shared" si="24"/>
        <v>102.54416966794027</v>
      </c>
    </row>
    <row r="249" spans="1:5" ht="15.75" x14ac:dyDescent="0.25">
      <c r="A249" s="25" t="s">
        <v>23</v>
      </c>
      <c r="B249" s="26" t="s">
        <v>9</v>
      </c>
      <c r="C249" s="21">
        <f>C247</f>
        <v>53742271</v>
      </c>
      <c r="D249" s="21">
        <f>D247</f>
        <v>49775586.719999999</v>
      </c>
      <c r="E249" s="28">
        <f t="shared" si="24"/>
        <v>92.61906092505842</v>
      </c>
    </row>
    <row r="250" spans="1:5" ht="21.75" customHeight="1" x14ac:dyDescent="0.25">
      <c r="A250" s="25" t="s">
        <v>22</v>
      </c>
      <c r="B250" s="26" t="s">
        <v>10</v>
      </c>
      <c r="C250" s="21">
        <f>C248</f>
        <v>-52099271</v>
      </c>
      <c r="D250" s="21">
        <f>D246</f>
        <v>-53424764.849999994</v>
      </c>
      <c r="E250" s="28">
        <f t="shared" si="24"/>
        <v>102.54416966794027</v>
      </c>
    </row>
    <row r="251" spans="1:5" ht="31.5" x14ac:dyDescent="0.25">
      <c r="A251" s="25" t="s">
        <v>11</v>
      </c>
      <c r="B251" s="26" t="s">
        <v>91</v>
      </c>
      <c r="C251" s="21">
        <f>C249</f>
        <v>53742271</v>
      </c>
      <c r="D251" s="21">
        <f>D249</f>
        <v>49775586.719999999</v>
      </c>
      <c r="E251" s="28">
        <f t="shared" si="24"/>
        <v>92.61906092505842</v>
      </c>
    </row>
    <row r="252" spans="1:5" ht="34.5" customHeight="1" x14ac:dyDescent="0.25">
      <c r="A252" s="25" t="s">
        <v>213</v>
      </c>
      <c r="B252" s="26" t="s">
        <v>211</v>
      </c>
      <c r="C252" s="21">
        <f>C250</f>
        <v>-52099271</v>
      </c>
      <c r="D252" s="21">
        <f>D248</f>
        <v>-53424764.849999994</v>
      </c>
      <c r="E252" s="28">
        <f t="shared" si="24"/>
        <v>102.54416966794027</v>
      </c>
    </row>
    <row r="253" spans="1:5" ht="32.25" customHeight="1" x14ac:dyDescent="0.25">
      <c r="A253" s="25" t="s">
        <v>212</v>
      </c>
      <c r="B253" s="26" t="s">
        <v>210</v>
      </c>
      <c r="C253" s="21">
        <f>C251</f>
        <v>53742271</v>
      </c>
      <c r="D253" s="21">
        <f>D251</f>
        <v>49775586.719999999</v>
      </c>
      <c r="E253" s="28">
        <f t="shared" si="24"/>
        <v>92.61906092505842</v>
      </c>
    </row>
    <row r="254" spans="1:5" ht="15" x14ac:dyDescent="0.2">
      <c r="A254" s="53"/>
      <c r="B254" s="53"/>
      <c r="C254" s="53"/>
      <c r="D254" s="53"/>
      <c r="E254" s="53"/>
    </row>
    <row r="255" spans="1:5" ht="8.25" customHeight="1" x14ac:dyDescent="0.2">
      <c r="A255" s="54"/>
      <c r="B255" s="54"/>
      <c r="C255" s="54"/>
      <c r="D255" s="54"/>
      <c r="E255" s="54"/>
    </row>
    <row r="257" spans="1:5" ht="52.5" customHeight="1" x14ac:dyDescent="0.25">
      <c r="A257" s="148" t="s">
        <v>409</v>
      </c>
      <c r="B257" s="148"/>
      <c r="C257" s="148"/>
      <c r="D257" s="148"/>
      <c r="E257" s="148"/>
    </row>
    <row r="258" spans="1:5" ht="59.25" customHeight="1" x14ac:dyDescent="0.25">
      <c r="A258" s="149" t="s">
        <v>408</v>
      </c>
      <c r="B258" s="149"/>
      <c r="C258" s="149"/>
      <c r="D258" s="149"/>
      <c r="E258" s="149"/>
    </row>
    <row r="261" spans="1:5" x14ac:dyDescent="0.2">
      <c r="A261" s="99"/>
    </row>
    <row r="266" spans="1:5" ht="60.75" customHeight="1" x14ac:dyDescent="0.2"/>
    <row r="267" spans="1:5" ht="42.75" customHeight="1" x14ac:dyDescent="0.2"/>
    <row r="273" ht="42.75" customHeight="1" x14ac:dyDescent="0.2"/>
    <row r="274" ht="57" customHeight="1" x14ac:dyDescent="0.2"/>
    <row r="275" ht="38.25" customHeight="1" x14ac:dyDescent="0.2"/>
    <row r="276" ht="22.5" customHeight="1" x14ac:dyDescent="0.2"/>
    <row r="277" ht="24" customHeight="1" x14ac:dyDescent="0.2"/>
    <row r="278" ht="22.5" customHeight="1" x14ac:dyDescent="0.2"/>
    <row r="293" spans="1:5" ht="15" customHeight="1" x14ac:dyDescent="0.2"/>
    <row r="294" spans="1:5" ht="18" customHeight="1" x14ac:dyDescent="0.2"/>
    <row r="298" spans="1:5" ht="75" customHeight="1" x14ac:dyDescent="0.2"/>
    <row r="299" spans="1:5" s="22" customFormat="1" ht="63.75" customHeight="1" x14ac:dyDescent="0.2">
      <c r="A299"/>
      <c r="B299"/>
      <c r="C299"/>
      <c r="D299"/>
      <c r="E299"/>
    </row>
  </sheetData>
  <sheetProtection selectLockedCells="1" selectUnlockedCells="1"/>
  <mergeCells count="11">
    <mergeCell ref="E11:E12"/>
    <mergeCell ref="C2:E2"/>
    <mergeCell ref="A257:E257"/>
    <mergeCell ref="A258:E258"/>
    <mergeCell ref="A7:E7"/>
    <mergeCell ref="A8:E9"/>
    <mergeCell ref="D10:E10"/>
    <mergeCell ref="A11:A12"/>
    <mergeCell ref="B11:B12"/>
    <mergeCell ref="C11:C12"/>
    <mergeCell ref="D11:D12"/>
  </mergeCells>
  <phoneticPr fontId="17" type="noConversion"/>
  <pageMargins left="0.98425196850393704" right="0.59055118110236227" top="0.78740157480314965" bottom="0.78740157480314965" header="0" footer="0"/>
  <pageSetup paperSize="8" scale="99" firstPageNumber="0" orientation="portrait" horizontalDpi="300" verticalDpi="300" r:id="rId1"/>
  <headerFooter alignWithMargins="0">
    <oddFooter>&amp;C&amp;8&amp;P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7"/>
  <sheetViews>
    <sheetView topLeftCell="A70" workbookViewId="0">
      <selection activeCell="H19" sqref="H19"/>
    </sheetView>
  </sheetViews>
  <sheetFormatPr defaultRowHeight="12.75" x14ac:dyDescent="0.2"/>
  <cols>
    <col min="1" max="1" width="50.42578125" customWidth="1"/>
    <col min="2" max="2" width="30.42578125" customWidth="1"/>
    <col min="3" max="3" width="17.28515625" customWidth="1"/>
    <col min="4" max="4" width="17.140625" customWidth="1"/>
    <col min="5" max="5" width="16.140625" customWidth="1"/>
    <col min="6" max="6" width="10.140625" customWidth="1"/>
  </cols>
  <sheetData>
    <row r="2" spans="1:6" ht="16.5" x14ac:dyDescent="0.2">
      <c r="C2" s="147" t="s">
        <v>411</v>
      </c>
      <c r="D2" s="147"/>
      <c r="E2" s="147"/>
    </row>
    <row r="3" spans="1:6" ht="16.5" x14ac:dyDescent="0.2">
      <c r="C3" s="126" t="s">
        <v>127</v>
      </c>
      <c r="D3" s="82"/>
    </row>
    <row r="4" spans="1:6" ht="16.5" x14ac:dyDescent="0.2">
      <c r="C4" s="126" t="s">
        <v>128</v>
      </c>
      <c r="D4" s="82"/>
    </row>
    <row r="5" spans="1:6" ht="16.5" x14ac:dyDescent="0.25">
      <c r="C5" s="127" t="s">
        <v>412</v>
      </c>
      <c r="D5" s="55"/>
      <c r="E5" s="83"/>
    </row>
    <row r="7" spans="1:6" ht="16.5" x14ac:dyDescent="0.25">
      <c r="A7" s="157" t="s">
        <v>413</v>
      </c>
      <c r="B7" s="157"/>
      <c r="C7" s="157"/>
      <c r="D7" s="157"/>
      <c r="E7" s="157"/>
    </row>
    <row r="8" spans="1:6" ht="16.5" x14ac:dyDescent="0.25">
      <c r="A8" s="157" t="s">
        <v>414</v>
      </c>
      <c r="B8" s="157"/>
      <c r="C8" s="157"/>
      <c r="D8" s="157"/>
      <c r="E8" s="157"/>
    </row>
    <row r="9" spans="1:6" x14ac:dyDescent="0.2">
      <c r="A9" s="158"/>
      <c r="B9" s="159"/>
      <c r="C9" s="160"/>
      <c r="D9" s="160"/>
      <c r="E9" s="161"/>
    </row>
    <row r="10" spans="1:6" ht="16.5" x14ac:dyDescent="0.2">
      <c r="A10" s="2"/>
      <c r="B10" s="3"/>
      <c r="C10" s="4"/>
      <c r="D10" s="153" t="s">
        <v>92</v>
      </c>
      <c r="E10" s="153"/>
    </row>
    <row r="11" spans="1:6" x14ac:dyDescent="0.2">
      <c r="A11" s="154" t="s">
        <v>30</v>
      </c>
      <c r="B11" s="155" t="s">
        <v>108</v>
      </c>
      <c r="C11" s="162" t="s">
        <v>215</v>
      </c>
      <c r="D11" s="163" t="s">
        <v>216</v>
      </c>
      <c r="E11" s="163" t="s">
        <v>217</v>
      </c>
    </row>
    <row r="12" spans="1:6" x14ac:dyDescent="0.2">
      <c r="A12" s="154"/>
      <c r="B12" s="155"/>
      <c r="C12" s="162"/>
      <c r="D12" s="162"/>
      <c r="E12" s="162"/>
    </row>
    <row r="13" spans="1:6" ht="15.75" x14ac:dyDescent="0.25">
      <c r="A13" s="5">
        <v>1</v>
      </c>
      <c r="B13" s="6" t="s">
        <v>31</v>
      </c>
      <c r="C13" s="7">
        <v>3</v>
      </c>
      <c r="D13" s="8">
        <v>4</v>
      </c>
      <c r="E13" s="8">
        <v>5</v>
      </c>
      <c r="F13" s="1"/>
    </row>
    <row r="14" spans="1:6" ht="15.75" x14ac:dyDescent="0.25">
      <c r="A14" s="32" t="s">
        <v>32</v>
      </c>
      <c r="B14" s="33"/>
      <c r="C14" s="34">
        <f>C16+C68</f>
        <v>52099271</v>
      </c>
      <c r="D14" s="35">
        <f>D16+D68</f>
        <v>53424764.849999994</v>
      </c>
      <c r="E14" s="31">
        <f>D14/C14*100</f>
        <v>102.54416966794027</v>
      </c>
      <c r="F14" s="1"/>
    </row>
    <row r="15" spans="1:6" ht="15.75" x14ac:dyDescent="0.25">
      <c r="A15" s="10" t="s">
        <v>33</v>
      </c>
      <c r="B15" s="6"/>
      <c r="C15" s="7"/>
      <c r="D15" s="8"/>
      <c r="E15" s="11"/>
      <c r="F15" s="1"/>
    </row>
    <row r="16" spans="1:6" ht="15.75" x14ac:dyDescent="0.25">
      <c r="A16" s="12" t="s">
        <v>34</v>
      </c>
      <c r="B16" s="6" t="s">
        <v>35</v>
      </c>
      <c r="C16" s="13">
        <f>C17+C28+C34+C45+C60+C61+C25</f>
        <v>39154000</v>
      </c>
      <c r="D16" s="13">
        <f>D17+D28+D34+D45+D60+D61+D25</f>
        <v>40479493.849999994</v>
      </c>
      <c r="E16" s="11">
        <f>D16/C16*100</f>
        <v>103.38533444858761</v>
      </c>
      <c r="F16" s="1"/>
    </row>
    <row r="17" spans="1:6" ht="15.75" x14ac:dyDescent="0.25">
      <c r="A17" s="56" t="s">
        <v>36</v>
      </c>
      <c r="B17" s="57" t="s">
        <v>37</v>
      </c>
      <c r="C17" s="58">
        <f>C18</f>
        <v>18700000</v>
      </c>
      <c r="D17" s="58">
        <f>D18</f>
        <v>19374333.390000001</v>
      </c>
      <c r="E17" s="59">
        <f>D17/C17*100</f>
        <v>103.6060609090909</v>
      </c>
      <c r="F17" s="1"/>
    </row>
    <row r="18" spans="1:6" ht="15.75" x14ac:dyDescent="0.25">
      <c r="A18" s="36" t="s">
        <v>38</v>
      </c>
      <c r="B18" s="23" t="s">
        <v>39</v>
      </c>
      <c r="C18" s="37">
        <f>C20+C22+C24</f>
        <v>18700000</v>
      </c>
      <c r="D18" s="37">
        <f>D20+D22+D24</f>
        <v>19374333.390000001</v>
      </c>
      <c r="E18" s="38">
        <f>D18/C18*100</f>
        <v>103.6060609090909</v>
      </c>
    </row>
    <row r="19" spans="1:6" ht="94.5" x14ac:dyDescent="0.25">
      <c r="A19" s="36" t="s">
        <v>109</v>
      </c>
      <c r="B19" s="23" t="s">
        <v>40</v>
      </c>
      <c r="C19" s="37">
        <f>C20</f>
        <v>18700000</v>
      </c>
      <c r="D19" s="37">
        <f>D20</f>
        <v>19190950.68</v>
      </c>
      <c r="E19" s="38">
        <f>D19/C19*100</f>
        <v>102.62540470588235</v>
      </c>
    </row>
    <row r="20" spans="1:6" ht="94.5" x14ac:dyDescent="0.25">
      <c r="A20" s="60" t="s">
        <v>109</v>
      </c>
      <c r="B20" s="61" t="s">
        <v>66</v>
      </c>
      <c r="C20" s="62">
        <v>18700000</v>
      </c>
      <c r="D20" s="62">
        <v>19190950.68</v>
      </c>
      <c r="E20" s="63">
        <f>D20/C20*100</f>
        <v>102.62540470588235</v>
      </c>
    </row>
    <row r="21" spans="1:6" ht="141.75" x14ac:dyDescent="0.25">
      <c r="A21" s="39" t="s">
        <v>110</v>
      </c>
      <c r="B21" s="23" t="s">
        <v>41</v>
      </c>
      <c r="C21" s="37"/>
      <c r="D21" s="37" t="str">
        <f>D22</f>
        <v>105516,29</v>
      </c>
      <c r="E21" s="125"/>
    </row>
    <row r="22" spans="1:6" ht="141.75" x14ac:dyDescent="0.25">
      <c r="A22" s="64" t="s">
        <v>110</v>
      </c>
      <c r="B22" s="61" t="s">
        <v>111</v>
      </c>
      <c r="C22" s="62"/>
      <c r="D22" s="65" t="s">
        <v>218</v>
      </c>
      <c r="E22" s="63"/>
    </row>
    <row r="23" spans="1:6" ht="47.25" x14ac:dyDescent="0.25">
      <c r="A23" s="40" t="s">
        <v>112</v>
      </c>
      <c r="B23" s="41" t="s">
        <v>42</v>
      </c>
      <c r="C23" s="42"/>
      <c r="D23" s="42">
        <f>D24</f>
        <v>77866.42</v>
      </c>
      <c r="E23" s="125"/>
    </row>
    <row r="24" spans="1:6" ht="47.25" x14ac:dyDescent="0.25">
      <c r="A24" s="66" t="s">
        <v>112</v>
      </c>
      <c r="B24" s="67" t="s">
        <v>67</v>
      </c>
      <c r="C24" s="68"/>
      <c r="D24" s="68">
        <v>77866.42</v>
      </c>
      <c r="E24" s="63"/>
    </row>
    <row r="25" spans="1:6" ht="49.5" x14ac:dyDescent="0.25">
      <c r="A25" s="104" t="s">
        <v>140</v>
      </c>
      <c r="B25" s="105" t="s">
        <v>141</v>
      </c>
      <c r="C25" s="106">
        <f>C26</f>
        <v>4252000</v>
      </c>
      <c r="D25" s="106">
        <f>D26</f>
        <v>4437213.83</v>
      </c>
      <c r="E25" s="107">
        <f t="shared" ref="E25:E31" si="0">D25/C25*100</f>
        <v>104.35592262464723</v>
      </c>
      <c r="F25" s="54"/>
    </row>
    <row r="26" spans="1:6" ht="49.5" x14ac:dyDescent="0.25">
      <c r="A26" s="108" t="s">
        <v>142</v>
      </c>
      <c r="B26" s="109" t="s">
        <v>143</v>
      </c>
      <c r="C26" s="102">
        <f>C27</f>
        <v>4252000</v>
      </c>
      <c r="D26" s="102">
        <f>D27</f>
        <v>4437213.83</v>
      </c>
      <c r="E26" s="125">
        <f t="shared" si="0"/>
        <v>104.35592262464723</v>
      </c>
      <c r="F26" s="54"/>
    </row>
    <row r="27" spans="1:6" ht="49.5" x14ac:dyDescent="0.25">
      <c r="A27" s="111" t="s">
        <v>142</v>
      </c>
      <c r="B27" s="112" t="s">
        <v>144</v>
      </c>
      <c r="C27" s="110">
        <v>4252000</v>
      </c>
      <c r="D27" s="110">
        <v>4437213.83</v>
      </c>
      <c r="E27" s="63">
        <f t="shared" si="0"/>
        <v>104.35592262464723</v>
      </c>
      <c r="F27" s="54"/>
    </row>
    <row r="28" spans="1:6" ht="15.75" x14ac:dyDescent="0.25">
      <c r="A28" s="103" t="s">
        <v>43</v>
      </c>
      <c r="B28" s="74" t="s">
        <v>44</v>
      </c>
      <c r="C28" s="75">
        <f>C29</f>
        <v>1410000</v>
      </c>
      <c r="D28" s="106">
        <f>D29</f>
        <v>1411007.45</v>
      </c>
      <c r="E28" s="107">
        <f t="shared" si="0"/>
        <v>100.07145035460994</v>
      </c>
    </row>
    <row r="29" spans="1:6" ht="15.75" x14ac:dyDescent="0.25">
      <c r="A29" s="43" t="s">
        <v>45</v>
      </c>
      <c r="B29" s="26" t="s">
        <v>46</v>
      </c>
      <c r="C29" s="21">
        <f>C30</f>
        <v>1410000</v>
      </c>
      <c r="D29" s="21">
        <f>D30+D32</f>
        <v>1411007.45</v>
      </c>
      <c r="E29" s="125">
        <f t="shared" si="0"/>
        <v>100.07145035460994</v>
      </c>
    </row>
    <row r="30" spans="1:6" ht="15.75" x14ac:dyDescent="0.25">
      <c r="A30" s="43" t="s">
        <v>45</v>
      </c>
      <c r="B30" s="26" t="s">
        <v>113</v>
      </c>
      <c r="C30" s="21">
        <f>C31</f>
        <v>1410000</v>
      </c>
      <c r="D30" s="21">
        <f>D31</f>
        <v>1411007.45</v>
      </c>
      <c r="E30" s="125">
        <f t="shared" si="0"/>
        <v>100.07145035460994</v>
      </c>
      <c r="F30" s="54"/>
    </row>
    <row r="31" spans="1:6" ht="15.75" x14ac:dyDescent="0.25">
      <c r="A31" s="70" t="s">
        <v>45</v>
      </c>
      <c r="B31" s="71" t="s">
        <v>114</v>
      </c>
      <c r="C31" s="68">
        <v>1410000</v>
      </c>
      <c r="D31" s="68">
        <v>1411007.45</v>
      </c>
      <c r="E31" s="63">
        <f t="shared" si="0"/>
        <v>100.07145035460994</v>
      </c>
    </row>
    <row r="32" spans="1:6" ht="47.25" x14ac:dyDescent="0.25">
      <c r="A32" s="43" t="s">
        <v>415</v>
      </c>
      <c r="B32" s="26" t="s">
        <v>416</v>
      </c>
      <c r="C32" s="21"/>
      <c r="D32" s="21">
        <f>D33</f>
        <v>0</v>
      </c>
      <c r="E32" s="28"/>
    </row>
    <row r="33" spans="1:6" ht="47.25" x14ac:dyDescent="0.25">
      <c r="A33" s="70" t="s">
        <v>415</v>
      </c>
      <c r="B33" s="71" t="s">
        <v>417</v>
      </c>
      <c r="C33" s="110">
        <v>0</v>
      </c>
      <c r="D33" s="68">
        <v>0</v>
      </c>
      <c r="E33" s="69"/>
    </row>
    <row r="34" spans="1:6" ht="15.75" x14ac:dyDescent="0.25">
      <c r="A34" s="73" t="s">
        <v>24</v>
      </c>
      <c r="B34" s="74" t="s">
        <v>25</v>
      </c>
      <c r="C34" s="75">
        <f>C35+C38</f>
        <v>5250000</v>
      </c>
      <c r="D34" s="75">
        <f>D35+D38</f>
        <v>5414747.0999999996</v>
      </c>
      <c r="E34" s="76">
        <f t="shared" ref="E34:E43" si="1">D34/C34*100</f>
        <v>103.13804</v>
      </c>
    </row>
    <row r="35" spans="1:6" ht="15.75" x14ac:dyDescent="0.25">
      <c r="A35" s="43" t="s">
        <v>26</v>
      </c>
      <c r="B35" s="26" t="s">
        <v>27</v>
      </c>
      <c r="C35" s="21">
        <f>C36</f>
        <v>650000</v>
      </c>
      <c r="D35" s="21">
        <f>D36</f>
        <v>691588.05</v>
      </c>
      <c r="E35" s="28">
        <f t="shared" si="1"/>
        <v>106.39816153846155</v>
      </c>
    </row>
    <row r="36" spans="1:6" ht="63" x14ac:dyDescent="0.25">
      <c r="A36" s="43" t="s">
        <v>94</v>
      </c>
      <c r="B36" s="26" t="s">
        <v>186</v>
      </c>
      <c r="C36" s="21">
        <f>C37</f>
        <v>650000</v>
      </c>
      <c r="D36" s="21">
        <f>D37</f>
        <v>691588.05</v>
      </c>
      <c r="E36" s="28">
        <f t="shared" si="1"/>
        <v>106.39816153846155</v>
      </c>
      <c r="F36" s="54"/>
    </row>
    <row r="37" spans="1:6" ht="63" x14ac:dyDescent="0.25">
      <c r="A37" s="70" t="s">
        <v>418</v>
      </c>
      <c r="B37" s="71" t="s">
        <v>185</v>
      </c>
      <c r="C37" s="68">
        <v>650000</v>
      </c>
      <c r="D37" s="68">
        <v>691588.05</v>
      </c>
      <c r="E37" s="69">
        <f t="shared" si="1"/>
        <v>106.39816153846155</v>
      </c>
    </row>
    <row r="38" spans="1:6" ht="15.75" x14ac:dyDescent="0.25">
      <c r="A38" s="43" t="s">
        <v>28</v>
      </c>
      <c r="B38" s="26" t="s">
        <v>29</v>
      </c>
      <c r="C38" s="21">
        <f>C39+C42</f>
        <v>4600000</v>
      </c>
      <c r="D38" s="21">
        <f>D39+D42</f>
        <v>4723159.05</v>
      </c>
      <c r="E38" s="28">
        <f t="shared" si="1"/>
        <v>102.67737065217391</v>
      </c>
    </row>
    <row r="39" spans="1:6" ht="63" x14ac:dyDescent="0.25">
      <c r="A39" s="43" t="s">
        <v>17</v>
      </c>
      <c r="B39" s="26" t="s">
        <v>184</v>
      </c>
      <c r="C39" s="21">
        <f>C40</f>
        <v>3050000</v>
      </c>
      <c r="D39" s="21">
        <f>D40</f>
        <v>3217041.16</v>
      </c>
      <c r="E39" s="28">
        <f t="shared" si="1"/>
        <v>105.47675934426231</v>
      </c>
    </row>
    <row r="40" spans="1:6" ht="94.5" x14ac:dyDescent="0.25">
      <c r="A40" s="43" t="s">
        <v>18</v>
      </c>
      <c r="B40" s="26" t="s">
        <v>183</v>
      </c>
      <c r="C40" s="21">
        <f>C41</f>
        <v>3050000</v>
      </c>
      <c r="D40" s="21">
        <f>D41</f>
        <v>3217041.16</v>
      </c>
      <c r="E40" s="28">
        <f t="shared" si="1"/>
        <v>105.47675934426231</v>
      </c>
    </row>
    <row r="41" spans="1:6" ht="47.25" x14ac:dyDescent="0.25">
      <c r="A41" s="70" t="s">
        <v>198</v>
      </c>
      <c r="B41" s="71" t="s">
        <v>181</v>
      </c>
      <c r="C41" s="68">
        <v>3050000</v>
      </c>
      <c r="D41" s="68">
        <v>3217041.16</v>
      </c>
      <c r="E41" s="69">
        <f t="shared" si="1"/>
        <v>105.47675934426231</v>
      </c>
    </row>
    <row r="42" spans="1:6" ht="63" x14ac:dyDescent="0.25">
      <c r="A42" s="43" t="s">
        <v>12</v>
      </c>
      <c r="B42" s="26" t="s">
        <v>13</v>
      </c>
      <c r="C42" s="21">
        <f>C43</f>
        <v>1550000</v>
      </c>
      <c r="D42" s="21">
        <f>D43</f>
        <v>1506117.89</v>
      </c>
      <c r="E42" s="28">
        <f t="shared" si="1"/>
        <v>97.168896129032262</v>
      </c>
    </row>
    <row r="43" spans="1:6" ht="94.5" x14ac:dyDescent="0.25">
      <c r="A43" s="43" t="s">
        <v>14</v>
      </c>
      <c r="B43" s="26" t="s">
        <v>182</v>
      </c>
      <c r="C43" s="21">
        <f>C44</f>
        <v>1550000</v>
      </c>
      <c r="D43" s="21">
        <f>D44</f>
        <v>1506117.89</v>
      </c>
      <c r="E43" s="28">
        <f t="shared" si="1"/>
        <v>97.168896129032262</v>
      </c>
    </row>
    <row r="44" spans="1:6" ht="47.25" x14ac:dyDescent="0.25">
      <c r="A44" s="70" t="s">
        <v>199</v>
      </c>
      <c r="B44" s="71" t="s">
        <v>187</v>
      </c>
      <c r="C44" s="68">
        <v>1550000</v>
      </c>
      <c r="D44" s="68">
        <v>1506117.89</v>
      </c>
      <c r="E44" s="69">
        <f>D44/C44*100</f>
        <v>97.168896129032262</v>
      </c>
    </row>
    <row r="45" spans="1:6" ht="63" x14ac:dyDescent="0.25">
      <c r="A45" s="73" t="s">
        <v>47</v>
      </c>
      <c r="B45" s="74" t="s">
        <v>48</v>
      </c>
      <c r="C45" s="75">
        <f>C46+C52</f>
        <v>7242000</v>
      </c>
      <c r="D45" s="75">
        <f>D46+D52+D50</f>
        <v>7459607.6400000006</v>
      </c>
      <c r="E45" s="76">
        <f t="shared" ref="E45:E77" si="2">D45/C45*100</f>
        <v>103.00480033140018</v>
      </c>
    </row>
    <row r="46" spans="1:6" ht="110.25" x14ac:dyDescent="0.25">
      <c r="A46" s="43" t="s">
        <v>49</v>
      </c>
      <c r="B46" s="26" t="s">
        <v>50</v>
      </c>
      <c r="C46" s="21">
        <f t="shared" ref="C46:D48" si="3">C47</f>
        <v>7122000</v>
      </c>
      <c r="D46" s="21">
        <f t="shared" si="3"/>
        <v>7447008.6699999999</v>
      </c>
      <c r="E46" s="28">
        <f t="shared" si="2"/>
        <v>104.56344664420108</v>
      </c>
    </row>
    <row r="47" spans="1:6" ht="94.5" x14ac:dyDescent="0.25">
      <c r="A47" s="43" t="s">
        <v>68</v>
      </c>
      <c r="B47" s="26" t="s">
        <v>69</v>
      </c>
      <c r="C47" s="21">
        <f t="shared" si="3"/>
        <v>7122000</v>
      </c>
      <c r="D47" s="21">
        <f t="shared" si="3"/>
        <v>7447008.6699999999</v>
      </c>
      <c r="E47" s="28">
        <f t="shared" si="2"/>
        <v>104.56344664420108</v>
      </c>
    </row>
    <row r="48" spans="1:6" ht="110.25" x14ac:dyDescent="0.25">
      <c r="A48" s="43" t="s">
        <v>51</v>
      </c>
      <c r="B48" s="26" t="s">
        <v>188</v>
      </c>
      <c r="C48" s="21">
        <f t="shared" si="3"/>
        <v>7122000</v>
      </c>
      <c r="D48" s="21">
        <f t="shared" si="3"/>
        <v>7447008.6699999999</v>
      </c>
      <c r="E48" s="28">
        <f t="shared" si="2"/>
        <v>104.56344664420108</v>
      </c>
      <c r="F48" s="54"/>
    </row>
    <row r="49" spans="1:6" ht="110.25" x14ac:dyDescent="0.25">
      <c r="A49" s="70" t="s">
        <v>205</v>
      </c>
      <c r="B49" s="71" t="s">
        <v>220</v>
      </c>
      <c r="C49" s="68">
        <v>7122000</v>
      </c>
      <c r="D49" s="68">
        <v>7447008.6699999999</v>
      </c>
      <c r="E49" s="69">
        <f t="shared" si="2"/>
        <v>104.56344664420108</v>
      </c>
    </row>
    <row r="50" spans="1:6" ht="31.5" x14ac:dyDescent="0.25">
      <c r="A50" s="43" t="s">
        <v>227</v>
      </c>
      <c r="B50" s="26" t="s">
        <v>226</v>
      </c>
      <c r="C50" s="21"/>
      <c r="D50" s="21">
        <f>D51</f>
        <v>1387.11</v>
      </c>
      <c r="E50" s="28">
        <v>0</v>
      </c>
    </row>
    <row r="51" spans="1:6" ht="78.75" x14ac:dyDescent="0.25">
      <c r="A51" s="70" t="s">
        <v>223</v>
      </c>
      <c r="B51" s="71" t="s">
        <v>419</v>
      </c>
      <c r="C51" s="68"/>
      <c r="D51" s="68">
        <v>1387.11</v>
      </c>
      <c r="E51" s="69">
        <v>0</v>
      </c>
    </row>
    <row r="52" spans="1:6" ht="110.25" x14ac:dyDescent="0.25">
      <c r="A52" s="43" t="s">
        <v>102</v>
      </c>
      <c r="B52" s="26" t="s">
        <v>101</v>
      </c>
      <c r="C52" s="21">
        <f t="shared" ref="C52:D54" si="4">C53</f>
        <v>120000</v>
      </c>
      <c r="D52" s="21">
        <f t="shared" si="4"/>
        <v>11211.86</v>
      </c>
      <c r="E52" s="116">
        <f t="shared" si="2"/>
        <v>9.3432166666666685</v>
      </c>
    </row>
    <row r="53" spans="1:6" ht="110.25" x14ac:dyDescent="0.25">
      <c r="A53" s="43" t="s">
        <v>104</v>
      </c>
      <c r="B53" s="26" t="s">
        <v>103</v>
      </c>
      <c r="C53" s="21">
        <f t="shared" si="4"/>
        <v>120000</v>
      </c>
      <c r="D53" s="21">
        <f t="shared" si="4"/>
        <v>11211.86</v>
      </c>
      <c r="E53" s="116">
        <f t="shared" si="2"/>
        <v>9.3432166666666685</v>
      </c>
    </row>
    <row r="54" spans="1:6" ht="94.5" x14ac:dyDescent="0.25">
      <c r="A54" s="43" t="s">
        <v>105</v>
      </c>
      <c r="B54" s="26" t="s">
        <v>190</v>
      </c>
      <c r="C54" s="21">
        <f t="shared" si="4"/>
        <v>120000</v>
      </c>
      <c r="D54" s="21">
        <f t="shared" si="4"/>
        <v>11211.86</v>
      </c>
      <c r="E54" s="116">
        <f t="shared" si="2"/>
        <v>9.3432166666666685</v>
      </c>
    </row>
    <row r="55" spans="1:6" ht="110.25" x14ac:dyDescent="0.25">
      <c r="A55" s="70" t="s">
        <v>420</v>
      </c>
      <c r="B55" s="71" t="s">
        <v>189</v>
      </c>
      <c r="C55" s="68">
        <v>120000</v>
      </c>
      <c r="D55" s="110">
        <v>11211.86</v>
      </c>
      <c r="E55" s="128">
        <f t="shared" si="2"/>
        <v>9.3432166666666685</v>
      </c>
    </row>
    <row r="56" spans="1:6" ht="47.25" x14ac:dyDescent="0.25">
      <c r="A56" s="73" t="s">
        <v>115</v>
      </c>
      <c r="B56" s="74" t="s">
        <v>116</v>
      </c>
      <c r="C56" s="75">
        <f t="shared" ref="C56:D59" si="5">C57</f>
        <v>2000000</v>
      </c>
      <c r="D56" s="75">
        <f t="shared" si="5"/>
        <v>2082134</v>
      </c>
      <c r="E56" s="76">
        <f t="shared" si="2"/>
        <v>104.10669999999999</v>
      </c>
    </row>
    <row r="57" spans="1:6" ht="15.75" x14ac:dyDescent="0.25">
      <c r="A57" s="43" t="s">
        <v>117</v>
      </c>
      <c r="B57" s="26" t="s">
        <v>118</v>
      </c>
      <c r="C57" s="21">
        <f t="shared" si="5"/>
        <v>2000000</v>
      </c>
      <c r="D57" s="21">
        <f t="shared" si="5"/>
        <v>2082134</v>
      </c>
      <c r="E57" s="28">
        <f t="shared" si="2"/>
        <v>104.10669999999999</v>
      </c>
      <c r="F57" s="54"/>
    </row>
    <row r="58" spans="1:6" ht="31.5" x14ac:dyDescent="0.25">
      <c r="A58" s="43" t="s">
        <v>119</v>
      </c>
      <c r="B58" s="26" t="s">
        <v>120</v>
      </c>
      <c r="C58" s="21">
        <f t="shared" si="5"/>
        <v>2000000</v>
      </c>
      <c r="D58" s="21">
        <f t="shared" si="5"/>
        <v>2082134</v>
      </c>
      <c r="E58" s="28">
        <f t="shared" si="2"/>
        <v>104.10669999999999</v>
      </c>
    </row>
    <row r="59" spans="1:6" ht="47.25" x14ac:dyDescent="0.25">
      <c r="A59" s="43" t="s">
        <v>121</v>
      </c>
      <c r="B59" s="26" t="s">
        <v>191</v>
      </c>
      <c r="C59" s="21">
        <f t="shared" si="5"/>
        <v>2000000</v>
      </c>
      <c r="D59" s="21">
        <f t="shared" si="5"/>
        <v>2082134</v>
      </c>
      <c r="E59" s="28">
        <f t="shared" si="2"/>
        <v>104.10669999999999</v>
      </c>
    </row>
    <row r="60" spans="1:6" ht="47.25" x14ac:dyDescent="0.25">
      <c r="A60" s="70" t="s">
        <v>206</v>
      </c>
      <c r="B60" s="71" t="s">
        <v>192</v>
      </c>
      <c r="C60" s="68">
        <v>2000000</v>
      </c>
      <c r="D60" s="110">
        <v>2082134</v>
      </c>
      <c r="E60" s="128">
        <f t="shared" si="2"/>
        <v>104.10669999999999</v>
      </c>
    </row>
    <row r="61" spans="1:6" ht="31.5" x14ac:dyDescent="0.25">
      <c r="A61" s="73" t="s">
        <v>52</v>
      </c>
      <c r="B61" s="74" t="s">
        <v>53</v>
      </c>
      <c r="C61" s="75">
        <f>C62+C66</f>
        <v>300000</v>
      </c>
      <c r="D61" s="75">
        <f>D62+D66</f>
        <v>300450.44</v>
      </c>
      <c r="E61" s="129">
        <f t="shared" si="2"/>
        <v>100.15014666666666</v>
      </c>
    </row>
    <row r="62" spans="1:6" ht="63" x14ac:dyDescent="0.25">
      <c r="A62" s="43" t="s">
        <v>54</v>
      </c>
      <c r="B62" s="26" t="s">
        <v>55</v>
      </c>
      <c r="C62" s="21">
        <f t="shared" ref="C62:D64" si="6">C63</f>
        <v>300000</v>
      </c>
      <c r="D62" s="21">
        <f t="shared" si="6"/>
        <v>291477.11</v>
      </c>
      <c r="E62" s="28">
        <f t="shared" si="2"/>
        <v>97.159036666666665</v>
      </c>
    </row>
    <row r="63" spans="1:6" ht="47.25" x14ac:dyDescent="0.25">
      <c r="A63" s="43" t="s">
        <v>70</v>
      </c>
      <c r="B63" s="26" t="s">
        <v>71</v>
      </c>
      <c r="C63" s="21">
        <f t="shared" si="6"/>
        <v>300000</v>
      </c>
      <c r="D63" s="21">
        <f t="shared" si="6"/>
        <v>291477.11</v>
      </c>
      <c r="E63" s="28">
        <f t="shared" si="2"/>
        <v>97.159036666666665</v>
      </c>
    </row>
    <row r="64" spans="1:6" ht="63" x14ac:dyDescent="0.25">
      <c r="A64" s="43" t="s">
        <v>15</v>
      </c>
      <c r="B64" s="26" t="s">
        <v>193</v>
      </c>
      <c r="C64" s="21">
        <f t="shared" si="6"/>
        <v>300000</v>
      </c>
      <c r="D64" s="21">
        <f t="shared" si="6"/>
        <v>291477.11</v>
      </c>
      <c r="E64" s="28">
        <f t="shared" si="2"/>
        <v>97.159036666666665</v>
      </c>
    </row>
    <row r="65" spans="1:6" ht="63" x14ac:dyDescent="0.25">
      <c r="A65" s="113" t="s">
        <v>207</v>
      </c>
      <c r="B65" s="71" t="s">
        <v>219</v>
      </c>
      <c r="C65" s="68">
        <v>300000</v>
      </c>
      <c r="D65" s="68">
        <v>291477.11</v>
      </c>
      <c r="E65" s="128">
        <f t="shared" si="2"/>
        <v>97.159036666666665</v>
      </c>
      <c r="F65" s="54"/>
    </row>
    <row r="66" spans="1:6" ht="94.5" x14ac:dyDescent="0.25">
      <c r="A66" s="43" t="s">
        <v>232</v>
      </c>
      <c r="B66" s="26" t="s">
        <v>231</v>
      </c>
      <c r="C66" s="21">
        <f>C67</f>
        <v>0</v>
      </c>
      <c r="D66" s="21">
        <f>D67</f>
        <v>8973.33</v>
      </c>
      <c r="E66" s="28">
        <v>0</v>
      </c>
      <c r="F66" s="54"/>
    </row>
    <row r="67" spans="1:6" ht="110.25" x14ac:dyDescent="0.25">
      <c r="A67" s="113" t="s">
        <v>228</v>
      </c>
      <c r="B67" s="71" t="s">
        <v>421</v>
      </c>
      <c r="C67" s="68">
        <v>0</v>
      </c>
      <c r="D67" s="68">
        <v>8973.33</v>
      </c>
      <c r="E67" s="128">
        <v>0</v>
      </c>
      <c r="F67" s="54"/>
    </row>
    <row r="68" spans="1:6" ht="15.75" x14ac:dyDescent="0.25">
      <c r="A68" s="73" t="s">
        <v>56</v>
      </c>
      <c r="B68" s="74" t="s">
        <v>57</v>
      </c>
      <c r="C68" s="75">
        <f>C69+C74</f>
        <v>12945271</v>
      </c>
      <c r="D68" s="75">
        <f>D69+D74</f>
        <v>12945271</v>
      </c>
      <c r="E68" s="76">
        <f t="shared" si="2"/>
        <v>100</v>
      </c>
    </row>
    <row r="69" spans="1:6" ht="47.25" x14ac:dyDescent="0.25">
      <c r="A69" s="43" t="s">
        <v>58</v>
      </c>
      <c r="B69" s="26" t="s">
        <v>59</v>
      </c>
      <c r="C69" s="21">
        <f t="shared" ref="C69:D72" si="7">C70</f>
        <v>8361000</v>
      </c>
      <c r="D69" s="21">
        <f t="shared" si="7"/>
        <v>8361000</v>
      </c>
      <c r="E69" s="28">
        <f t="shared" si="2"/>
        <v>100</v>
      </c>
    </row>
    <row r="70" spans="1:6" ht="31.5" x14ac:dyDescent="0.25">
      <c r="A70" s="43" t="s">
        <v>60</v>
      </c>
      <c r="B70" s="26" t="s">
        <v>72</v>
      </c>
      <c r="C70" s="21">
        <f t="shared" si="7"/>
        <v>8361000</v>
      </c>
      <c r="D70" s="21">
        <f t="shared" si="7"/>
        <v>8361000</v>
      </c>
      <c r="E70" s="28">
        <f t="shared" si="2"/>
        <v>100</v>
      </c>
    </row>
    <row r="71" spans="1:6" ht="31.5" x14ac:dyDescent="0.25">
      <c r="A71" s="43" t="s">
        <v>73</v>
      </c>
      <c r="B71" s="26" t="s">
        <v>74</v>
      </c>
      <c r="C71" s="21">
        <f t="shared" si="7"/>
        <v>8361000</v>
      </c>
      <c r="D71" s="21">
        <f t="shared" si="7"/>
        <v>8361000</v>
      </c>
      <c r="E71" s="28">
        <f t="shared" si="2"/>
        <v>100</v>
      </c>
    </row>
    <row r="72" spans="1:6" ht="31.5" x14ac:dyDescent="0.25">
      <c r="A72" s="43" t="s">
        <v>16</v>
      </c>
      <c r="B72" s="26" t="s">
        <v>194</v>
      </c>
      <c r="C72" s="21">
        <f t="shared" si="7"/>
        <v>8361000</v>
      </c>
      <c r="D72" s="21">
        <f t="shared" si="7"/>
        <v>8361000</v>
      </c>
      <c r="E72" s="28">
        <f t="shared" si="2"/>
        <v>100</v>
      </c>
      <c r="F72" s="54"/>
    </row>
    <row r="73" spans="1:6" ht="31.5" x14ac:dyDescent="0.25">
      <c r="A73" s="70" t="s">
        <v>16</v>
      </c>
      <c r="B73" s="71" t="s">
        <v>195</v>
      </c>
      <c r="C73" s="68">
        <v>8361000</v>
      </c>
      <c r="D73" s="68">
        <v>8361000</v>
      </c>
      <c r="E73" s="78">
        <f t="shared" si="2"/>
        <v>100</v>
      </c>
    </row>
    <row r="74" spans="1:6" ht="47.25" x14ac:dyDescent="0.25">
      <c r="A74" s="43" t="s">
        <v>97</v>
      </c>
      <c r="B74" s="26" t="s">
        <v>96</v>
      </c>
      <c r="C74" s="21">
        <f t="shared" ref="C74:D76" si="8">C75</f>
        <v>4584271</v>
      </c>
      <c r="D74" s="21">
        <f t="shared" si="8"/>
        <v>4584271</v>
      </c>
      <c r="E74" s="44">
        <f t="shared" si="2"/>
        <v>100</v>
      </c>
    </row>
    <row r="75" spans="1:6" ht="15.75" x14ac:dyDescent="0.25">
      <c r="A75" s="43" t="s">
        <v>99</v>
      </c>
      <c r="B75" s="26" t="s">
        <v>98</v>
      </c>
      <c r="C75" s="21">
        <f t="shared" si="8"/>
        <v>4584271</v>
      </c>
      <c r="D75" s="21">
        <f t="shared" si="8"/>
        <v>4584271</v>
      </c>
      <c r="E75" s="44">
        <f t="shared" si="2"/>
        <v>100</v>
      </c>
    </row>
    <row r="76" spans="1:6" ht="15.75" x14ac:dyDescent="0.25">
      <c r="A76" s="43" t="s">
        <v>100</v>
      </c>
      <c r="B76" s="26" t="s">
        <v>196</v>
      </c>
      <c r="C76" s="21">
        <f t="shared" si="8"/>
        <v>4584271</v>
      </c>
      <c r="D76" s="21">
        <f t="shared" si="8"/>
        <v>4584271</v>
      </c>
      <c r="E76" s="44">
        <f t="shared" si="2"/>
        <v>100</v>
      </c>
    </row>
    <row r="77" spans="1:6" ht="31.5" x14ac:dyDescent="0.25">
      <c r="A77" s="70" t="s">
        <v>209</v>
      </c>
      <c r="B77" s="71" t="s">
        <v>197</v>
      </c>
      <c r="C77" s="68">
        <v>4584271</v>
      </c>
      <c r="D77" s="79">
        <v>4584271</v>
      </c>
      <c r="E77" s="130">
        <f t="shared" si="2"/>
        <v>100</v>
      </c>
    </row>
    <row r="78" spans="1:6" ht="15.75" x14ac:dyDescent="0.25">
      <c r="A78" s="43" t="s">
        <v>106</v>
      </c>
      <c r="B78" s="164" t="s">
        <v>422</v>
      </c>
      <c r="C78" s="165">
        <f t="shared" ref="C78:D80" si="9">C79</f>
        <v>696000</v>
      </c>
      <c r="D78" s="165">
        <f t="shared" si="9"/>
        <v>696000</v>
      </c>
      <c r="E78" s="44">
        <f>D78/C78*100</f>
        <v>100</v>
      </c>
    </row>
    <row r="79" spans="1:6" ht="31.5" x14ac:dyDescent="0.25">
      <c r="A79" s="43" t="s">
        <v>423</v>
      </c>
      <c r="B79" s="164" t="s">
        <v>424</v>
      </c>
      <c r="C79" s="165">
        <f t="shared" si="9"/>
        <v>696000</v>
      </c>
      <c r="D79" s="165">
        <f t="shared" si="9"/>
        <v>696000</v>
      </c>
      <c r="E79" s="44">
        <f>D79/C79*100</f>
        <v>100</v>
      </c>
    </row>
    <row r="80" spans="1:6" ht="31.5" x14ac:dyDescent="0.25">
      <c r="A80" s="43" t="s">
        <v>425</v>
      </c>
      <c r="B80" s="164" t="s">
        <v>426</v>
      </c>
      <c r="C80" s="166">
        <f t="shared" si="9"/>
        <v>696000</v>
      </c>
      <c r="D80" s="166">
        <f t="shared" si="9"/>
        <v>696000</v>
      </c>
      <c r="E80" s="44">
        <f>D80/C80*100</f>
        <v>100</v>
      </c>
    </row>
    <row r="81" spans="1:6" ht="47.25" x14ac:dyDescent="0.25">
      <c r="A81" s="70" t="s">
        <v>427</v>
      </c>
      <c r="B81" s="167" t="s">
        <v>428</v>
      </c>
      <c r="C81" s="62">
        <v>696000</v>
      </c>
      <c r="D81" s="62">
        <v>696000</v>
      </c>
      <c r="E81" s="168">
        <f>D81/C81*100</f>
        <v>100</v>
      </c>
    </row>
    <row r="85" spans="1:6" ht="16.5" x14ac:dyDescent="0.25">
      <c r="F85" s="169"/>
    </row>
    <row r="86" spans="1:6" ht="16.5" x14ac:dyDescent="0.25">
      <c r="F86" s="169"/>
    </row>
    <row r="123" spans="6:6" x14ac:dyDescent="0.2">
      <c r="F123" s="88"/>
    </row>
    <row r="397" spans="6:6" x14ac:dyDescent="0.2">
      <c r="F397" s="22"/>
    </row>
  </sheetData>
  <mergeCells count="9">
    <mergeCell ref="C2:E2"/>
    <mergeCell ref="A7:E7"/>
    <mergeCell ref="A8:E8"/>
    <mergeCell ref="D10:E10"/>
    <mergeCell ref="A11:A12"/>
    <mergeCell ref="B11:B12"/>
    <mergeCell ref="C11:C12"/>
    <mergeCell ref="D11:D12"/>
    <mergeCell ref="E11:E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workbookViewId="0">
      <selection activeCell="A7" sqref="A7"/>
    </sheetView>
  </sheetViews>
  <sheetFormatPr defaultRowHeight="12.75" x14ac:dyDescent="0.2"/>
  <cols>
    <col min="1" max="1" width="53.5703125" style="175" customWidth="1"/>
    <col min="2" max="2" width="29.85546875" style="175" customWidth="1"/>
    <col min="3" max="3" width="16.140625" style="175" customWidth="1"/>
    <col min="4" max="4" width="15.85546875" style="175" customWidth="1"/>
    <col min="5" max="5" width="16.140625" style="175" customWidth="1"/>
    <col min="6" max="6" width="10.140625" customWidth="1"/>
  </cols>
  <sheetData>
    <row r="1" spans="1:6" x14ac:dyDescent="0.2">
      <c r="A1" s="170"/>
      <c r="B1" s="171"/>
      <c r="C1" s="171"/>
      <c r="D1" s="171"/>
      <c r="E1" s="172"/>
    </row>
    <row r="2" spans="1:6" x14ac:dyDescent="0.2">
      <c r="A2" s="173"/>
      <c r="B2" s="173"/>
      <c r="C2" s="174"/>
      <c r="D2" s="174"/>
      <c r="E2" s="174"/>
    </row>
    <row r="3" spans="1:6" ht="16.5" x14ac:dyDescent="0.2">
      <c r="B3" s="173"/>
      <c r="C3" s="147" t="s">
        <v>429</v>
      </c>
      <c r="D3" s="147"/>
      <c r="E3" s="147"/>
    </row>
    <row r="4" spans="1:6" ht="16.5" x14ac:dyDescent="0.25">
      <c r="B4" s="173"/>
      <c r="C4" s="176" t="s">
        <v>430</v>
      </c>
      <c r="D4" s="176"/>
      <c r="E4" s="176"/>
    </row>
    <row r="5" spans="1:6" ht="16.5" x14ac:dyDescent="0.2">
      <c r="B5" s="173"/>
      <c r="C5" s="177" t="s">
        <v>128</v>
      </c>
      <c r="D5" s="177"/>
      <c r="E5" s="177"/>
    </row>
    <row r="6" spans="1:6" ht="16.5" x14ac:dyDescent="0.25">
      <c r="B6" s="173"/>
      <c r="C6" s="178" t="s">
        <v>410</v>
      </c>
      <c r="D6" s="178"/>
      <c r="E6" s="178"/>
    </row>
    <row r="7" spans="1:6" x14ac:dyDescent="0.2">
      <c r="A7" s="179"/>
      <c r="B7" s="179"/>
      <c r="C7" s="180"/>
    </row>
    <row r="8" spans="1:6" x14ac:dyDescent="0.2">
      <c r="A8" s="179"/>
      <c r="B8" s="179"/>
      <c r="C8" s="173"/>
      <c r="D8" s="179" t="s">
        <v>431</v>
      </c>
      <c r="E8" s="181"/>
      <c r="F8" s="1"/>
    </row>
    <row r="9" spans="1:6" x14ac:dyDescent="0.2">
      <c r="C9" s="182"/>
      <c r="E9" s="181"/>
      <c r="F9" s="1"/>
    </row>
    <row r="10" spans="1:6" ht="16.5" x14ac:dyDescent="0.25">
      <c r="A10" s="157" t="s">
        <v>432</v>
      </c>
      <c r="B10" s="152"/>
      <c r="C10" s="152"/>
      <c r="D10" s="152"/>
      <c r="E10" s="152"/>
      <c r="F10" s="1"/>
    </row>
    <row r="11" spans="1:6" ht="16.5" x14ac:dyDescent="0.25">
      <c r="A11" s="157" t="s">
        <v>433</v>
      </c>
      <c r="B11" s="152"/>
      <c r="C11" s="152"/>
      <c r="D11" s="152"/>
      <c r="E11" s="152"/>
      <c r="F11" s="1"/>
    </row>
    <row r="12" spans="1:6" ht="16.5" x14ac:dyDescent="0.25">
      <c r="A12" s="157" t="s">
        <v>434</v>
      </c>
      <c r="B12" s="152"/>
      <c r="C12" s="152"/>
      <c r="D12" s="152"/>
      <c r="E12" s="152"/>
      <c r="F12" s="1"/>
    </row>
    <row r="13" spans="1:6" ht="16.5" x14ac:dyDescent="0.25">
      <c r="A13" s="151" t="s">
        <v>435</v>
      </c>
      <c r="B13" s="152"/>
      <c r="C13" s="152"/>
      <c r="D13" s="152"/>
      <c r="E13" s="152"/>
    </row>
    <row r="14" spans="1:6" ht="16.5" x14ac:dyDescent="0.2">
      <c r="A14" s="2"/>
      <c r="B14" s="3"/>
      <c r="C14" s="4"/>
      <c r="D14" s="183" t="s">
        <v>436</v>
      </c>
      <c r="E14" s="183"/>
    </row>
    <row r="15" spans="1:6" x14ac:dyDescent="0.2">
      <c r="A15" s="184" t="s">
        <v>30</v>
      </c>
      <c r="B15" s="163" t="s">
        <v>437</v>
      </c>
      <c r="C15" s="162" t="s">
        <v>215</v>
      </c>
      <c r="D15" s="163" t="s">
        <v>216</v>
      </c>
      <c r="E15" s="163" t="s">
        <v>217</v>
      </c>
    </row>
    <row r="16" spans="1:6" x14ac:dyDescent="0.2">
      <c r="A16" s="184"/>
      <c r="B16" s="163"/>
      <c r="C16" s="162"/>
      <c r="D16" s="162"/>
      <c r="E16" s="162"/>
    </row>
    <row r="17" spans="1:5" ht="16.5" x14ac:dyDescent="0.25">
      <c r="A17" s="185">
        <v>1</v>
      </c>
      <c r="B17" s="186" t="s">
        <v>31</v>
      </c>
      <c r="C17" s="187">
        <v>3</v>
      </c>
      <c r="D17" s="188">
        <v>4</v>
      </c>
      <c r="E17" s="188">
        <v>5</v>
      </c>
    </row>
    <row r="18" spans="1:5" ht="15.75" x14ac:dyDescent="0.25">
      <c r="A18" s="189" t="s">
        <v>32</v>
      </c>
      <c r="B18" s="33"/>
      <c r="C18" s="35">
        <f>C20+C70</f>
        <v>52099271</v>
      </c>
      <c r="D18" s="35">
        <f>D20+D70</f>
        <v>53424764.849999994</v>
      </c>
      <c r="E18" s="31">
        <f>D18/C18*100</f>
        <v>102.54416966794027</v>
      </c>
    </row>
    <row r="19" spans="1:5" ht="15.75" x14ac:dyDescent="0.25">
      <c r="A19" s="190" t="s">
        <v>33</v>
      </c>
      <c r="B19" s="6"/>
      <c r="C19" s="8"/>
      <c r="D19" s="8"/>
      <c r="E19" s="11"/>
    </row>
    <row r="20" spans="1:5" ht="15.75" x14ac:dyDescent="0.25">
      <c r="A20" s="191" t="s">
        <v>34</v>
      </c>
      <c r="B20" s="6" t="s">
        <v>35</v>
      </c>
      <c r="C20" s="13">
        <f>C21+C32+C36+C47+C62+C63+C29</f>
        <v>39154000</v>
      </c>
      <c r="D20" s="13">
        <f>D21+D32+D36+D47+D62+D63+D29</f>
        <v>40479493.849999994</v>
      </c>
      <c r="E20" s="11">
        <f>D20/C20*100</f>
        <v>103.38533444858761</v>
      </c>
    </row>
    <row r="21" spans="1:5" ht="15.75" x14ac:dyDescent="0.25">
      <c r="A21" s="192" t="s">
        <v>36</v>
      </c>
      <c r="B21" s="57" t="s">
        <v>37</v>
      </c>
      <c r="C21" s="58">
        <f>C22</f>
        <v>18700000</v>
      </c>
      <c r="D21" s="58">
        <f>D22</f>
        <v>19374333.390000001</v>
      </c>
      <c r="E21" s="59">
        <f>D21/C21*100</f>
        <v>103.6060609090909</v>
      </c>
    </row>
    <row r="22" spans="1:5" ht="15.75" x14ac:dyDescent="0.25">
      <c r="A22" s="193" t="s">
        <v>38</v>
      </c>
      <c r="B22" s="23" t="s">
        <v>39</v>
      </c>
      <c r="C22" s="37">
        <f>C24+C26+C28</f>
        <v>18700000</v>
      </c>
      <c r="D22" s="37">
        <f>D24+D26+D28</f>
        <v>19374333.390000001</v>
      </c>
      <c r="E22" s="38">
        <f>D22/C22*100</f>
        <v>103.6060609090909</v>
      </c>
    </row>
    <row r="23" spans="1:5" ht="94.5" x14ac:dyDescent="0.25">
      <c r="A23" s="193" t="s">
        <v>109</v>
      </c>
      <c r="B23" s="23" t="s">
        <v>40</v>
      </c>
      <c r="C23" s="37">
        <f>C24</f>
        <v>18700000</v>
      </c>
      <c r="D23" s="37">
        <f>D24</f>
        <v>19190950.68</v>
      </c>
      <c r="E23" s="38">
        <f>D23/C23*100</f>
        <v>102.62540470588235</v>
      </c>
    </row>
    <row r="24" spans="1:5" ht="94.5" x14ac:dyDescent="0.25">
      <c r="A24" s="194" t="s">
        <v>109</v>
      </c>
      <c r="B24" s="61" t="s">
        <v>66</v>
      </c>
      <c r="C24" s="62">
        <v>18700000</v>
      </c>
      <c r="D24" s="62">
        <v>19190950.68</v>
      </c>
      <c r="E24" s="63">
        <f>D24/C24*100</f>
        <v>102.62540470588235</v>
      </c>
    </row>
    <row r="25" spans="1:5" ht="141.75" x14ac:dyDescent="0.25">
      <c r="A25" s="39" t="s">
        <v>110</v>
      </c>
      <c r="B25" s="23" t="s">
        <v>41</v>
      </c>
      <c r="C25" s="37"/>
      <c r="D25" s="37" t="str">
        <f>D26</f>
        <v>105516,29</v>
      </c>
      <c r="E25" s="125"/>
    </row>
    <row r="26" spans="1:5" ht="141.75" x14ac:dyDescent="0.25">
      <c r="A26" s="64" t="s">
        <v>110</v>
      </c>
      <c r="B26" s="61" t="s">
        <v>111</v>
      </c>
      <c r="C26" s="62"/>
      <c r="D26" s="65" t="s">
        <v>218</v>
      </c>
      <c r="E26" s="63"/>
    </row>
    <row r="27" spans="1:5" ht="47.25" x14ac:dyDescent="0.25">
      <c r="A27" s="195" t="s">
        <v>112</v>
      </c>
      <c r="B27" s="41" t="s">
        <v>42</v>
      </c>
      <c r="C27" s="42"/>
      <c r="D27" s="42">
        <f>D28</f>
        <v>77866.42</v>
      </c>
      <c r="E27" s="125"/>
    </row>
    <row r="28" spans="1:5" ht="47.25" x14ac:dyDescent="0.25">
      <c r="A28" s="196" t="s">
        <v>112</v>
      </c>
      <c r="B28" s="67" t="s">
        <v>67</v>
      </c>
      <c r="C28" s="68"/>
      <c r="D28" s="68">
        <v>77866.42</v>
      </c>
      <c r="E28" s="63"/>
    </row>
    <row r="29" spans="1:5" ht="49.5" x14ac:dyDescent="0.25">
      <c r="A29" s="104" t="s">
        <v>140</v>
      </c>
      <c r="B29" s="105" t="s">
        <v>141</v>
      </c>
      <c r="C29" s="106">
        <f>C30</f>
        <v>4252000</v>
      </c>
      <c r="D29" s="106">
        <f>D30</f>
        <v>4437213.83</v>
      </c>
      <c r="E29" s="107">
        <f t="shared" ref="E29:E45" si="0">D29/C29*100</f>
        <v>104.35592262464723</v>
      </c>
    </row>
    <row r="30" spans="1:5" ht="49.5" x14ac:dyDescent="0.25">
      <c r="A30" s="108" t="s">
        <v>142</v>
      </c>
      <c r="B30" s="109" t="s">
        <v>143</v>
      </c>
      <c r="C30" s="102">
        <f>C31</f>
        <v>4252000</v>
      </c>
      <c r="D30" s="102">
        <f>D31</f>
        <v>4437213.83</v>
      </c>
      <c r="E30" s="125">
        <f t="shared" si="0"/>
        <v>104.35592262464723</v>
      </c>
    </row>
    <row r="31" spans="1:5" ht="49.5" x14ac:dyDescent="0.25">
      <c r="A31" s="111" t="s">
        <v>142</v>
      </c>
      <c r="B31" s="112" t="s">
        <v>144</v>
      </c>
      <c r="C31" s="110">
        <v>4252000</v>
      </c>
      <c r="D31" s="110">
        <v>4437213.83</v>
      </c>
      <c r="E31" s="63">
        <f t="shared" si="0"/>
        <v>104.35592262464723</v>
      </c>
    </row>
    <row r="32" spans="1:5" ht="15.75" x14ac:dyDescent="0.25">
      <c r="A32" s="197" t="s">
        <v>43</v>
      </c>
      <c r="B32" s="74" t="s">
        <v>44</v>
      </c>
      <c r="C32" s="75">
        <f t="shared" ref="C32:D34" si="1">C33</f>
        <v>1410000</v>
      </c>
      <c r="D32" s="106">
        <f t="shared" si="1"/>
        <v>1411007.45</v>
      </c>
      <c r="E32" s="107">
        <f t="shared" si="0"/>
        <v>100.07145035460994</v>
      </c>
    </row>
    <row r="33" spans="1:5" ht="15.75" x14ac:dyDescent="0.25">
      <c r="A33" s="198" t="s">
        <v>45</v>
      </c>
      <c r="B33" s="26" t="s">
        <v>46</v>
      </c>
      <c r="C33" s="21">
        <f t="shared" si="1"/>
        <v>1410000</v>
      </c>
      <c r="D33" s="21">
        <f t="shared" si="1"/>
        <v>1411007.45</v>
      </c>
      <c r="E33" s="125">
        <f t="shared" si="0"/>
        <v>100.07145035460994</v>
      </c>
    </row>
    <row r="34" spans="1:5" ht="15.75" x14ac:dyDescent="0.25">
      <c r="A34" s="198" t="s">
        <v>45</v>
      </c>
      <c r="B34" s="26" t="s">
        <v>113</v>
      </c>
      <c r="C34" s="21">
        <f t="shared" si="1"/>
        <v>1410000</v>
      </c>
      <c r="D34" s="21">
        <f t="shared" si="1"/>
        <v>1411007.45</v>
      </c>
      <c r="E34" s="125">
        <f t="shared" si="0"/>
        <v>100.07145035460994</v>
      </c>
    </row>
    <row r="35" spans="1:5" ht="15.75" x14ac:dyDescent="0.25">
      <c r="A35" s="199" t="s">
        <v>45</v>
      </c>
      <c r="B35" s="71" t="s">
        <v>114</v>
      </c>
      <c r="C35" s="68">
        <v>1410000</v>
      </c>
      <c r="D35" s="68">
        <v>1411007.45</v>
      </c>
      <c r="E35" s="63">
        <f t="shared" si="0"/>
        <v>100.07145035460994</v>
      </c>
    </row>
    <row r="36" spans="1:5" ht="15.75" x14ac:dyDescent="0.25">
      <c r="A36" s="200" t="s">
        <v>24</v>
      </c>
      <c r="B36" s="74" t="s">
        <v>25</v>
      </c>
      <c r="C36" s="75">
        <f>C37+C40</f>
        <v>5250000</v>
      </c>
      <c r="D36" s="75">
        <f>D37+D40</f>
        <v>5414747.0999999996</v>
      </c>
      <c r="E36" s="76">
        <f t="shared" si="0"/>
        <v>103.13804</v>
      </c>
    </row>
    <row r="37" spans="1:5" ht="15.75" x14ac:dyDescent="0.25">
      <c r="A37" s="198" t="s">
        <v>26</v>
      </c>
      <c r="B37" s="26" t="s">
        <v>27</v>
      </c>
      <c r="C37" s="21">
        <f>C38</f>
        <v>650000</v>
      </c>
      <c r="D37" s="21">
        <f>D38</f>
        <v>691588.05</v>
      </c>
      <c r="E37" s="28">
        <f t="shared" si="0"/>
        <v>106.39816153846155</v>
      </c>
    </row>
    <row r="38" spans="1:5" ht="63" x14ac:dyDescent="0.25">
      <c r="A38" s="198" t="s">
        <v>94</v>
      </c>
      <c r="B38" s="26" t="s">
        <v>186</v>
      </c>
      <c r="C38" s="21">
        <f>C39</f>
        <v>650000</v>
      </c>
      <c r="D38" s="21">
        <f>D39</f>
        <v>691588.05</v>
      </c>
      <c r="E38" s="28">
        <f t="shared" si="0"/>
        <v>106.39816153846155</v>
      </c>
    </row>
    <row r="39" spans="1:5" ht="63" x14ac:dyDescent="0.25">
      <c r="A39" s="199" t="s">
        <v>418</v>
      </c>
      <c r="B39" s="71" t="s">
        <v>185</v>
      </c>
      <c r="C39" s="68">
        <v>650000</v>
      </c>
      <c r="D39" s="68">
        <v>691588.05</v>
      </c>
      <c r="E39" s="69">
        <f t="shared" si="0"/>
        <v>106.39816153846155</v>
      </c>
    </row>
    <row r="40" spans="1:5" ht="15.75" x14ac:dyDescent="0.25">
      <c r="A40" s="198" t="s">
        <v>28</v>
      </c>
      <c r="B40" s="26" t="s">
        <v>29</v>
      </c>
      <c r="C40" s="21">
        <f>C41+C44</f>
        <v>4600000</v>
      </c>
      <c r="D40" s="21">
        <f>D41+D44</f>
        <v>4723159.05</v>
      </c>
      <c r="E40" s="28">
        <f t="shared" si="0"/>
        <v>102.67737065217391</v>
      </c>
    </row>
    <row r="41" spans="1:5" ht="63" x14ac:dyDescent="0.25">
      <c r="A41" s="198" t="s">
        <v>17</v>
      </c>
      <c r="B41" s="26" t="s">
        <v>184</v>
      </c>
      <c r="C41" s="21">
        <f>C42</f>
        <v>3050000</v>
      </c>
      <c r="D41" s="21">
        <f>D42</f>
        <v>3217041.16</v>
      </c>
      <c r="E41" s="28">
        <f t="shared" si="0"/>
        <v>105.47675934426231</v>
      </c>
    </row>
    <row r="42" spans="1:5" ht="94.5" x14ac:dyDescent="0.25">
      <c r="A42" s="198" t="s">
        <v>18</v>
      </c>
      <c r="B42" s="26" t="s">
        <v>183</v>
      </c>
      <c r="C42" s="21">
        <f>C43</f>
        <v>3050000</v>
      </c>
      <c r="D42" s="21">
        <f>D43</f>
        <v>3217041.16</v>
      </c>
      <c r="E42" s="28">
        <f t="shared" si="0"/>
        <v>105.47675934426231</v>
      </c>
    </row>
    <row r="43" spans="1:5" ht="47.25" x14ac:dyDescent="0.25">
      <c r="A43" s="199" t="s">
        <v>198</v>
      </c>
      <c r="B43" s="71" t="s">
        <v>181</v>
      </c>
      <c r="C43" s="68">
        <v>3050000</v>
      </c>
      <c r="D43" s="68">
        <v>3217041.16</v>
      </c>
      <c r="E43" s="69">
        <f t="shared" si="0"/>
        <v>105.47675934426231</v>
      </c>
    </row>
    <row r="44" spans="1:5" ht="63" x14ac:dyDescent="0.25">
      <c r="A44" s="198" t="s">
        <v>12</v>
      </c>
      <c r="B44" s="26" t="s">
        <v>13</v>
      </c>
      <c r="C44" s="21">
        <f>C45</f>
        <v>1550000</v>
      </c>
      <c r="D44" s="21">
        <f>D45</f>
        <v>1506117.89</v>
      </c>
      <c r="E44" s="28">
        <f t="shared" si="0"/>
        <v>97.168896129032262</v>
      </c>
    </row>
    <row r="45" spans="1:5" ht="94.5" x14ac:dyDescent="0.25">
      <c r="A45" s="198" t="s">
        <v>14</v>
      </c>
      <c r="B45" s="26" t="s">
        <v>182</v>
      </c>
      <c r="C45" s="21">
        <f>C46</f>
        <v>1550000</v>
      </c>
      <c r="D45" s="21">
        <f>D46</f>
        <v>1506117.89</v>
      </c>
      <c r="E45" s="28">
        <f t="shared" si="0"/>
        <v>97.168896129032262</v>
      </c>
    </row>
    <row r="46" spans="1:5" ht="47.25" x14ac:dyDescent="0.25">
      <c r="A46" s="199" t="s">
        <v>199</v>
      </c>
      <c r="B46" s="71" t="s">
        <v>187</v>
      </c>
      <c r="C46" s="68">
        <v>1550000</v>
      </c>
      <c r="D46" s="68">
        <v>1506117.89</v>
      </c>
      <c r="E46" s="69">
        <f>D46/C46*100</f>
        <v>97.168896129032262</v>
      </c>
    </row>
    <row r="47" spans="1:5" ht="47.25" x14ac:dyDescent="0.25">
      <c r="A47" s="200" t="s">
        <v>47</v>
      </c>
      <c r="B47" s="74" t="s">
        <v>48</v>
      </c>
      <c r="C47" s="75">
        <f>C48+C54</f>
        <v>7242000</v>
      </c>
      <c r="D47" s="75">
        <f>D48+D54+D52</f>
        <v>7459607.6400000006</v>
      </c>
      <c r="E47" s="76">
        <f t="shared" ref="E47:E85" si="2">D47/C47*100</f>
        <v>103.00480033140018</v>
      </c>
    </row>
    <row r="48" spans="1:5" ht="110.25" x14ac:dyDescent="0.25">
      <c r="A48" s="198" t="s">
        <v>49</v>
      </c>
      <c r="B48" s="26" t="s">
        <v>50</v>
      </c>
      <c r="C48" s="21">
        <f t="shared" ref="C48:D50" si="3">C49</f>
        <v>7122000</v>
      </c>
      <c r="D48" s="21">
        <f t="shared" si="3"/>
        <v>7447008.6699999999</v>
      </c>
      <c r="E48" s="28">
        <f t="shared" si="2"/>
        <v>104.56344664420108</v>
      </c>
    </row>
    <row r="49" spans="1:5" ht="78.75" x14ac:dyDescent="0.25">
      <c r="A49" s="198" t="s">
        <v>68</v>
      </c>
      <c r="B49" s="26" t="s">
        <v>69</v>
      </c>
      <c r="C49" s="21">
        <f t="shared" si="3"/>
        <v>7122000</v>
      </c>
      <c r="D49" s="21">
        <f t="shared" si="3"/>
        <v>7447008.6699999999</v>
      </c>
      <c r="E49" s="28">
        <f t="shared" si="2"/>
        <v>104.56344664420108</v>
      </c>
    </row>
    <row r="50" spans="1:5" ht="94.5" x14ac:dyDescent="0.25">
      <c r="A50" s="198" t="s">
        <v>51</v>
      </c>
      <c r="B50" s="26" t="s">
        <v>188</v>
      </c>
      <c r="C50" s="21">
        <f t="shared" si="3"/>
        <v>7122000</v>
      </c>
      <c r="D50" s="21">
        <f t="shared" si="3"/>
        <v>7447008.6699999999</v>
      </c>
      <c r="E50" s="28">
        <f t="shared" si="2"/>
        <v>104.56344664420108</v>
      </c>
    </row>
    <row r="51" spans="1:5" ht="94.5" x14ac:dyDescent="0.25">
      <c r="A51" s="199" t="s">
        <v>205</v>
      </c>
      <c r="B51" s="71" t="s">
        <v>220</v>
      </c>
      <c r="C51" s="68">
        <v>7122000</v>
      </c>
      <c r="D51" s="68">
        <v>7447008.6699999999</v>
      </c>
      <c r="E51" s="69">
        <f t="shared" si="2"/>
        <v>104.56344664420108</v>
      </c>
    </row>
    <row r="52" spans="1:5" ht="31.5" x14ac:dyDescent="0.25">
      <c r="A52" s="198" t="s">
        <v>227</v>
      </c>
      <c r="B52" s="26" t="s">
        <v>226</v>
      </c>
      <c r="C52" s="21"/>
      <c r="D52" s="21">
        <f>D53</f>
        <v>1387.11</v>
      </c>
      <c r="E52" s="28">
        <v>0</v>
      </c>
    </row>
    <row r="53" spans="1:5" ht="63" x14ac:dyDescent="0.25">
      <c r="A53" s="199" t="s">
        <v>223</v>
      </c>
      <c r="B53" s="71" t="s">
        <v>419</v>
      </c>
      <c r="C53" s="68"/>
      <c r="D53" s="68">
        <v>1387.11</v>
      </c>
      <c r="E53" s="69">
        <v>0</v>
      </c>
    </row>
    <row r="54" spans="1:5" ht="110.25" x14ac:dyDescent="0.25">
      <c r="A54" s="198" t="s">
        <v>102</v>
      </c>
      <c r="B54" s="26" t="s">
        <v>101</v>
      </c>
      <c r="C54" s="21">
        <f t="shared" ref="C54:D56" si="4">C55</f>
        <v>120000</v>
      </c>
      <c r="D54" s="21">
        <f t="shared" si="4"/>
        <v>11211.86</v>
      </c>
      <c r="E54" s="116">
        <f t="shared" si="2"/>
        <v>9.3432166666666685</v>
      </c>
    </row>
    <row r="55" spans="1:5" ht="94.5" x14ac:dyDescent="0.25">
      <c r="A55" s="198" t="s">
        <v>104</v>
      </c>
      <c r="B55" s="26" t="s">
        <v>103</v>
      </c>
      <c r="C55" s="21">
        <f t="shared" si="4"/>
        <v>120000</v>
      </c>
      <c r="D55" s="21">
        <f t="shared" si="4"/>
        <v>11211.86</v>
      </c>
      <c r="E55" s="116">
        <f t="shared" si="2"/>
        <v>9.3432166666666685</v>
      </c>
    </row>
    <row r="56" spans="1:5" ht="94.5" x14ac:dyDescent="0.25">
      <c r="A56" s="198" t="s">
        <v>105</v>
      </c>
      <c r="B56" s="26" t="s">
        <v>190</v>
      </c>
      <c r="C56" s="21">
        <f t="shared" si="4"/>
        <v>120000</v>
      </c>
      <c r="D56" s="21">
        <f t="shared" si="4"/>
        <v>11211.86</v>
      </c>
      <c r="E56" s="116">
        <f t="shared" si="2"/>
        <v>9.3432166666666685</v>
      </c>
    </row>
    <row r="57" spans="1:5" ht="94.5" x14ac:dyDescent="0.25">
      <c r="A57" s="199" t="s">
        <v>420</v>
      </c>
      <c r="B57" s="71" t="s">
        <v>189</v>
      </c>
      <c r="C57" s="68">
        <v>120000</v>
      </c>
      <c r="D57" s="110">
        <v>11211.86</v>
      </c>
      <c r="E57" s="128">
        <f t="shared" si="2"/>
        <v>9.3432166666666685</v>
      </c>
    </row>
    <row r="58" spans="1:5" ht="47.25" x14ac:dyDescent="0.25">
      <c r="A58" s="200" t="s">
        <v>115</v>
      </c>
      <c r="B58" s="74" t="s">
        <v>116</v>
      </c>
      <c r="C58" s="75">
        <f t="shared" ref="C58:D61" si="5">C59</f>
        <v>2000000</v>
      </c>
      <c r="D58" s="75">
        <f t="shared" si="5"/>
        <v>2082134</v>
      </c>
      <c r="E58" s="76">
        <f t="shared" si="2"/>
        <v>104.10669999999999</v>
      </c>
    </row>
    <row r="59" spans="1:5" ht="15.75" x14ac:dyDescent="0.25">
      <c r="A59" s="198" t="s">
        <v>117</v>
      </c>
      <c r="B59" s="26" t="s">
        <v>118</v>
      </c>
      <c r="C59" s="21">
        <f t="shared" si="5"/>
        <v>2000000</v>
      </c>
      <c r="D59" s="21">
        <f t="shared" si="5"/>
        <v>2082134</v>
      </c>
      <c r="E59" s="28">
        <f t="shared" si="2"/>
        <v>104.10669999999999</v>
      </c>
    </row>
    <row r="60" spans="1:5" ht="15.75" x14ac:dyDescent="0.25">
      <c r="A60" s="198" t="s">
        <v>119</v>
      </c>
      <c r="B60" s="26" t="s">
        <v>120</v>
      </c>
      <c r="C60" s="21">
        <f t="shared" si="5"/>
        <v>2000000</v>
      </c>
      <c r="D60" s="21">
        <f t="shared" si="5"/>
        <v>2082134</v>
      </c>
      <c r="E60" s="28">
        <f t="shared" si="2"/>
        <v>104.10669999999999</v>
      </c>
    </row>
    <row r="61" spans="1:5" ht="31.5" x14ac:dyDescent="0.25">
      <c r="A61" s="198" t="s">
        <v>121</v>
      </c>
      <c r="B61" s="26" t="s">
        <v>191</v>
      </c>
      <c r="C61" s="21">
        <f t="shared" si="5"/>
        <v>2000000</v>
      </c>
      <c r="D61" s="21">
        <f t="shared" si="5"/>
        <v>2082134</v>
      </c>
      <c r="E61" s="28">
        <f t="shared" si="2"/>
        <v>104.10669999999999</v>
      </c>
    </row>
    <row r="62" spans="1:5" ht="47.25" x14ac:dyDescent="0.25">
      <c r="A62" s="199" t="s">
        <v>206</v>
      </c>
      <c r="B62" s="71" t="s">
        <v>192</v>
      </c>
      <c r="C62" s="68">
        <v>2000000</v>
      </c>
      <c r="D62" s="110">
        <v>2082134</v>
      </c>
      <c r="E62" s="128">
        <f t="shared" si="2"/>
        <v>104.10669999999999</v>
      </c>
    </row>
    <row r="63" spans="1:5" ht="31.5" x14ac:dyDescent="0.25">
      <c r="A63" s="200" t="s">
        <v>52</v>
      </c>
      <c r="B63" s="74" t="s">
        <v>53</v>
      </c>
      <c r="C63" s="75">
        <f>C64+C68</f>
        <v>300000</v>
      </c>
      <c r="D63" s="75">
        <f>D64+D68</f>
        <v>300450.44</v>
      </c>
      <c r="E63" s="129">
        <f t="shared" si="2"/>
        <v>100.15014666666666</v>
      </c>
    </row>
    <row r="64" spans="1:5" ht="63" x14ac:dyDescent="0.25">
      <c r="A64" s="198" t="s">
        <v>54</v>
      </c>
      <c r="B64" s="26" t="s">
        <v>55</v>
      </c>
      <c r="C64" s="21">
        <f t="shared" ref="C64:D66" si="6">C65</f>
        <v>300000</v>
      </c>
      <c r="D64" s="21">
        <f t="shared" si="6"/>
        <v>291477.11</v>
      </c>
      <c r="E64" s="28">
        <f t="shared" si="2"/>
        <v>97.159036666666665</v>
      </c>
    </row>
    <row r="65" spans="1:5" ht="47.25" x14ac:dyDescent="0.25">
      <c r="A65" s="198" t="s">
        <v>70</v>
      </c>
      <c r="B65" s="26" t="s">
        <v>71</v>
      </c>
      <c r="C65" s="21">
        <f t="shared" si="6"/>
        <v>300000</v>
      </c>
      <c r="D65" s="21">
        <f t="shared" si="6"/>
        <v>291477.11</v>
      </c>
      <c r="E65" s="28">
        <f t="shared" si="2"/>
        <v>97.159036666666665</v>
      </c>
    </row>
    <row r="66" spans="1:5" ht="63" x14ac:dyDescent="0.25">
      <c r="A66" s="198" t="s">
        <v>15</v>
      </c>
      <c r="B66" s="26" t="s">
        <v>193</v>
      </c>
      <c r="C66" s="21">
        <f t="shared" si="6"/>
        <v>300000</v>
      </c>
      <c r="D66" s="21">
        <f t="shared" si="6"/>
        <v>291477.11</v>
      </c>
      <c r="E66" s="28">
        <f t="shared" si="2"/>
        <v>97.159036666666665</v>
      </c>
    </row>
    <row r="67" spans="1:5" ht="63" x14ac:dyDescent="0.25">
      <c r="A67" s="201" t="s">
        <v>207</v>
      </c>
      <c r="B67" s="71" t="s">
        <v>219</v>
      </c>
      <c r="C67" s="68">
        <v>300000</v>
      </c>
      <c r="D67" s="68">
        <v>291477.11</v>
      </c>
      <c r="E67" s="128">
        <f t="shared" si="2"/>
        <v>97.159036666666665</v>
      </c>
    </row>
    <row r="68" spans="1:5" ht="94.5" x14ac:dyDescent="0.25">
      <c r="A68" s="198" t="s">
        <v>232</v>
      </c>
      <c r="B68" s="26" t="s">
        <v>231</v>
      </c>
      <c r="C68" s="21">
        <f>C69</f>
        <v>0</v>
      </c>
      <c r="D68" s="21">
        <f>D69</f>
        <v>8973.33</v>
      </c>
      <c r="E68" s="28">
        <v>0</v>
      </c>
    </row>
    <row r="69" spans="1:5" ht="110.25" x14ac:dyDescent="0.25">
      <c r="A69" s="201" t="s">
        <v>228</v>
      </c>
      <c r="B69" s="71" t="s">
        <v>421</v>
      </c>
      <c r="C69" s="68">
        <v>0</v>
      </c>
      <c r="D69" s="68">
        <v>8973.33</v>
      </c>
      <c r="E69" s="128">
        <v>0</v>
      </c>
    </row>
    <row r="70" spans="1:5" ht="15.75" x14ac:dyDescent="0.25">
      <c r="A70" s="200" t="s">
        <v>56</v>
      </c>
      <c r="B70" s="74" t="s">
        <v>57</v>
      </c>
      <c r="C70" s="75">
        <f>C71+C76</f>
        <v>12945271</v>
      </c>
      <c r="D70" s="75">
        <f>D71+D76</f>
        <v>12945271</v>
      </c>
      <c r="E70" s="76">
        <f t="shared" si="2"/>
        <v>100</v>
      </c>
    </row>
    <row r="71" spans="1:5" ht="47.25" x14ac:dyDescent="0.25">
      <c r="A71" s="198" t="s">
        <v>58</v>
      </c>
      <c r="B71" s="26" t="s">
        <v>59</v>
      </c>
      <c r="C71" s="21">
        <f t="shared" ref="C71:D74" si="7">C72</f>
        <v>8361000</v>
      </c>
      <c r="D71" s="21">
        <f t="shared" si="7"/>
        <v>8361000</v>
      </c>
      <c r="E71" s="28">
        <f t="shared" si="2"/>
        <v>100</v>
      </c>
    </row>
    <row r="72" spans="1:5" ht="31.5" x14ac:dyDescent="0.25">
      <c r="A72" s="198" t="s">
        <v>60</v>
      </c>
      <c r="B72" s="26" t="s">
        <v>72</v>
      </c>
      <c r="C72" s="21">
        <f t="shared" si="7"/>
        <v>8361000</v>
      </c>
      <c r="D72" s="21">
        <f t="shared" si="7"/>
        <v>8361000</v>
      </c>
      <c r="E72" s="28">
        <f t="shared" si="2"/>
        <v>100</v>
      </c>
    </row>
    <row r="73" spans="1:5" ht="31.5" x14ac:dyDescent="0.25">
      <c r="A73" s="198" t="s">
        <v>73</v>
      </c>
      <c r="B73" s="26" t="s">
        <v>74</v>
      </c>
      <c r="C73" s="21">
        <f t="shared" si="7"/>
        <v>8361000</v>
      </c>
      <c r="D73" s="21">
        <f t="shared" si="7"/>
        <v>8361000</v>
      </c>
      <c r="E73" s="28">
        <f t="shared" si="2"/>
        <v>100</v>
      </c>
    </row>
    <row r="74" spans="1:5" ht="31.5" x14ac:dyDescent="0.25">
      <c r="A74" s="198" t="s">
        <v>16</v>
      </c>
      <c r="B74" s="26" t="s">
        <v>194</v>
      </c>
      <c r="C74" s="21">
        <f t="shared" si="7"/>
        <v>8361000</v>
      </c>
      <c r="D74" s="21">
        <f t="shared" si="7"/>
        <v>8361000</v>
      </c>
      <c r="E74" s="28">
        <f t="shared" si="2"/>
        <v>100</v>
      </c>
    </row>
    <row r="75" spans="1:5" ht="31.5" x14ac:dyDescent="0.25">
      <c r="A75" s="199" t="s">
        <v>16</v>
      </c>
      <c r="B75" s="71" t="s">
        <v>195</v>
      </c>
      <c r="C75" s="68">
        <v>8361000</v>
      </c>
      <c r="D75" s="68">
        <v>8361000</v>
      </c>
      <c r="E75" s="78">
        <f t="shared" si="2"/>
        <v>100</v>
      </c>
    </row>
    <row r="76" spans="1:5" ht="47.25" x14ac:dyDescent="0.25">
      <c r="A76" s="198" t="s">
        <v>97</v>
      </c>
      <c r="B76" s="26" t="s">
        <v>96</v>
      </c>
      <c r="C76" s="21">
        <f t="shared" ref="C76:D78" si="8">C77</f>
        <v>4584271</v>
      </c>
      <c r="D76" s="21">
        <f t="shared" si="8"/>
        <v>4584271</v>
      </c>
      <c r="E76" s="44">
        <f t="shared" si="2"/>
        <v>100</v>
      </c>
    </row>
    <row r="77" spans="1:5" ht="15.75" x14ac:dyDescent="0.25">
      <c r="A77" s="198" t="s">
        <v>99</v>
      </c>
      <c r="B77" s="26" t="s">
        <v>98</v>
      </c>
      <c r="C77" s="21">
        <f t="shared" si="8"/>
        <v>4584271</v>
      </c>
      <c r="D77" s="21">
        <f t="shared" si="8"/>
        <v>4584271</v>
      </c>
      <c r="E77" s="44">
        <f t="shared" si="2"/>
        <v>100</v>
      </c>
    </row>
    <row r="78" spans="1:5" ht="15.75" x14ac:dyDescent="0.25">
      <c r="A78" s="198" t="s">
        <v>100</v>
      </c>
      <c r="B78" s="26" t="s">
        <v>196</v>
      </c>
      <c r="C78" s="21">
        <f t="shared" si="8"/>
        <v>4584271</v>
      </c>
      <c r="D78" s="21">
        <f t="shared" si="8"/>
        <v>4584271</v>
      </c>
      <c r="E78" s="44">
        <f t="shared" si="2"/>
        <v>100</v>
      </c>
    </row>
    <row r="79" spans="1:5" ht="15.75" x14ac:dyDescent="0.25">
      <c r="A79" s="199" t="s">
        <v>209</v>
      </c>
      <c r="B79" s="71" t="s">
        <v>197</v>
      </c>
      <c r="C79" s="68">
        <v>4584271</v>
      </c>
      <c r="D79" s="79">
        <v>4584271</v>
      </c>
      <c r="E79" s="130">
        <f t="shared" si="2"/>
        <v>100</v>
      </c>
    </row>
    <row r="80" spans="1:5" ht="15.75" x14ac:dyDescent="0.25">
      <c r="A80" s="198" t="s">
        <v>106</v>
      </c>
      <c r="B80" s="164" t="s">
        <v>422</v>
      </c>
      <c r="C80" s="165">
        <f t="shared" ref="C80:D82" si="9">C81</f>
        <v>696000</v>
      </c>
      <c r="D80" s="165">
        <f t="shared" si="9"/>
        <v>696000</v>
      </c>
      <c r="E80" s="44">
        <f t="shared" si="2"/>
        <v>100</v>
      </c>
    </row>
    <row r="81" spans="1:5" ht="31.5" x14ac:dyDescent="0.25">
      <c r="A81" s="198" t="s">
        <v>423</v>
      </c>
      <c r="B81" s="164" t="s">
        <v>424</v>
      </c>
      <c r="C81" s="165">
        <f t="shared" si="9"/>
        <v>696000</v>
      </c>
      <c r="D81" s="165">
        <f t="shared" si="9"/>
        <v>696000</v>
      </c>
      <c r="E81" s="44">
        <f t="shared" si="2"/>
        <v>100</v>
      </c>
    </row>
    <row r="82" spans="1:5" ht="31.5" x14ac:dyDescent="0.25">
      <c r="A82" s="198" t="s">
        <v>425</v>
      </c>
      <c r="B82" s="164" t="s">
        <v>426</v>
      </c>
      <c r="C82" s="166">
        <f t="shared" si="9"/>
        <v>696000</v>
      </c>
      <c r="D82" s="166">
        <f t="shared" si="9"/>
        <v>696000</v>
      </c>
      <c r="E82" s="44">
        <f t="shared" si="2"/>
        <v>100</v>
      </c>
    </row>
    <row r="83" spans="1:5" ht="31.5" x14ac:dyDescent="0.25">
      <c r="A83" s="199" t="s">
        <v>427</v>
      </c>
      <c r="B83" s="167" t="s">
        <v>428</v>
      </c>
      <c r="C83" s="62">
        <v>696000</v>
      </c>
      <c r="D83" s="62">
        <v>696000</v>
      </c>
      <c r="E83" s="168">
        <f t="shared" si="2"/>
        <v>100</v>
      </c>
    </row>
    <row r="84" spans="1:5" ht="15.75" x14ac:dyDescent="0.25">
      <c r="A84" s="198" t="s">
        <v>100</v>
      </c>
      <c r="B84" s="26" t="s">
        <v>196</v>
      </c>
      <c r="C84" s="21">
        <f>C85</f>
        <v>2500000</v>
      </c>
      <c r="D84" s="21">
        <f>D85</f>
        <v>2500000</v>
      </c>
      <c r="E84" s="44">
        <f t="shared" si="2"/>
        <v>100</v>
      </c>
    </row>
    <row r="85" spans="1:5" ht="15.75" x14ac:dyDescent="0.25">
      <c r="A85" s="199" t="s">
        <v>209</v>
      </c>
      <c r="B85" s="71" t="s">
        <v>197</v>
      </c>
      <c r="C85" s="68">
        <v>2500000</v>
      </c>
      <c r="D85" s="79">
        <v>2500000</v>
      </c>
      <c r="E85" s="130">
        <f t="shared" si="2"/>
        <v>100</v>
      </c>
    </row>
    <row r="86" spans="1:5" ht="16.5" x14ac:dyDescent="0.25">
      <c r="A86" s="202"/>
      <c r="B86" s="202"/>
      <c r="C86" s="202"/>
      <c r="D86" s="202"/>
      <c r="E86" s="202"/>
    </row>
    <row r="87" spans="1:5" ht="16.5" x14ac:dyDescent="0.25">
      <c r="A87" s="202"/>
      <c r="B87" s="202"/>
      <c r="C87" s="202"/>
      <c r="D87" s="202"/>
      <c r="E87" s="202"/>
    </row>
    <row r="88" spans="1:5" ht="16.5" x14ac:dyDescent="0.25">
      <c r="A88" s="202"/>
      <c r="B88" s="202"/>
      <c r="C88" s="202"/>
      <c r="D88" s="202"/>
      <c r="E88" s="202"/>
    </row>
    <row r="89" spans="1:5" ht="16.5" x14ac:dyDescent="0.25">
      <c r="A89" s="202"/>
      <c r="B89" s="202"/>
      <c r="C89" s="202"/>
      <c r="D89" s="202"/>
      <c r="E89" s="202"/>
    </row>
    <row r="90" spans="1:5" ht="16.5" x14ac:dyDescent="0.25">
      <c r="A90" s="202"/>
      <c r="B90" s="202"/>
      <c r="C90" s="202"/>
      <c r="D90" s="202"/>
      <c r="E90" s="202"/>
    </row>
    <row r="91" spans="1:5" ht="16.5" x14ac:dyDescent="0.25">
      <c r="A91" s="202"/>
      <c r="B91" s="202"/>
      <c r="C91" s="202"/>
      <c r="D91" s="202"/>
      <c r="E91" s="202"/>
    </row>
    <row r="92" spans="1:5" ht="16.5" x14ac:dyDescent="0.25">
      <c r="A92" s="202"/>
      <c r="B92" s="202"/>
      <c r="C92" s="202"/>
      <c r="D92" s="202"/>
      <c r="E92" s="202"/>
    </row>
    <row r="93" spans="1:5" ht="16.5" x14ac:dyDescent="0.25">
      <c r="A93" s="202"/>
      <c r="B93" s="202"/>
      <c r="C93" s="202"/>
      <c r="D93" s="202"/>
      <c r="E93" s="202"/>
    </row>
    <row r="94" spans="1:5" ht="16.5" x14ac:dyDescent="0.25">
      <c r="A94" s="202"/>
      <c r="B94" s="202"/>
      <c r="C94" s="202"/>
      <c r="D94" s="202"/>
      <c r="E94" s="202"/>
    </row>
    <row r="95" spans="1:5" ht="16.5" x14ac:dyDescent="0.25">
      <c r="A95" s="202"/>
      <c r="B95" s="202"/>
      <c r="C95" s="202"/>
      <c r="D95" s="202"/>
      <c r="E95" s="202"/>
    </row>
    <row r="96" spans="1:5" ht="16.5" x14ac:dyDescent="0.25">
      <c r="A96" s="202"/>
      <c r="B96" s="202"/>
      <c r="C96" s="202"/>
      <c r="D96" s="202"/>
      <c r="E96" s="202"/>
    </row>
    <row r="97" spans="1:5" ht="16.5" x14ac:dyDescent="0.25">
      <c r="A97" s="202"/>
      <c r="B97" s="202"/>
      <c r="C97" s="202"/>
      <c r="D97" s="202"/>
      <c r="E97" s="202"/>
    </row>
  </sheetData>
  <mergeCells count="15">
    <mergeCell ref="A11:E11"/>
    <mergeCell ref="A12:E12"/>
    <mergeCell ref="A13:E13"/>
    <mergeCell ref="D14:E14"/>
    <mergeCell ref="A15:A16"/>
    <mergeCell ref="B15:B16"/>
    <mergeCell ref="C15:C16"/>
    <mergeCell ref="D15:D16"/>
    <mergeCell ref="E15:E16"/>
    <mergeCell ref="C2:E2"/>
    <mergeCell ref="C3:E3"/>
    <mergeCell ref="C4:E4"/>
    <mergeCell ref="C5:E5"/>
    <mergeCell ref="C6:E6"/>
    <mergeCell ref="A10:E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2"/>
  <sheetViews>
    <sheetView workbookViewId="0">
      <selection activeCell="A4" sqref="A4"/>
    </sheetView>
  </sheetViews>
  <sheetFormatPr defaultRowHeight="12.75" x14ac:dyDescent="0.2"/>
  <cols>
    <col min="1" max="1" width="55.42578125" customWidth="1"/>
    <col min="2" max="2" width="8.140625" customWidth="1"/>
    <col min="3" max="3" width="7.5703125" customWidth="1"/>
    <col min="4" max="4" width="13.85546875" customWidth="1"/>
    <col min="5" max="5" width="6" customWidth="1"/>
    <col min="6" max="6" width="16.5703125" customWidth="1"/>
    <col min="7" max="7" width="16" customWidth="1"/>
    <col min="8" max="8" width="13.85546875" customWidth="1"/>
    <col min="9" max="9" width="10.140625" customWidth="1"/>
  </cols>
  <sheetData>
    <row r="1" spans="1:9" x14ac:dyDescent="0.2">
      <c r="A1" s="203"/>
      <c r="B1" s="203"/>
      <c r="C1" s="204"/>
      <c r="D1" s="204"/>
      <c r="E1" s="204"/>
      <c r="F1" s="204"/>
      <c r="G1" s="204"/>
      <c r="H1" s="205"/>
    </row>
    <row r="2" spans="1:9" x14ac:dyDescent="0.2">
      <c r="A2" s="206"/>
      <c r="B2" s="206"/>
      <c r="C2" s="206"/>
      <c r="D2" s="206"/>
      <c r="E2" s="206"/>
      <c r="F2" s="207"/>
      <c r="G2" s="207"/>
      <c r="H2" s="207"/>
    </row>
    <row r="3" spans="1:9" ht="16.5" x14ac:dyDescent="0.25">
      <c r="A3" s="175"/>
      <c r="B3" s="175"/>
      <c r="C3" s="173"/>
      <c r="D3" s="173"/>
      <c r="E3" s="173"/>
      <c r="F3" s="147" t="s">
        <v>438</v>
      </c>
      <c r="G3" s="208"/>
      <c r="H3" s="208"/>
    </row>
    <row r="4" spans="1:9" ht="16.5" x14ac:dyDescent="0.25">
      <c r="A4" s="175"/>
      <c r="B4" s="175"/>
      <c r="C4" s="173"/>
      <c r="D4" s="173"/>
      <c r="E4" s="173"/>
      <c r="F4" s="177" t="s">
        <v>439</v>
      </c>
      <c r="G4" s="209"/>
      <c r="H4" s="209"/>
    </row>
    <row r="5" spans="1:9" ht="16.5" x14ac:dyDescent="0.25">
      <c r="A5" s="175"/>
      <c r="B5" s="175"/>
      <c r="C5" s="173"/>
      <c r="D5" s="173"/>
      <c r="E5" s="173"/>
      <c r="F5" s="177" t="s">
        <v>128</v>
      </c>
      <c r="G5" s="209"/>
      <c r="H5" s="209"/>
    </row>
    <row r="6" spans="1:9" ht="16.5" x14ac:dyDescent="0.25">
      <c r="A6" s="175"/>
      <c r="B6" s="175"/>
      <c r="C6" s="173"/>
      <c r="D6" s="173"/>
      <c r="E6" s="173"/>
      <c r="F6" s="210" t="s">
        <v>440</v>
      </c>
      <c r="G6" s="209"/>
      <c r="H6" s="209"/>
    </row>
    <row r="7" spans="1:9" x14ac:dyDescent="0.2">
      <c r="A7" s="175"/>
      <c r="B7" s="175"/>
      <c r="C7" s="175"/>
      <c r="D7" s="175"/>
      <c r="E7" s="175"/>
    </row>
    <row r="8" spans="1:9" x14ac:dyDescent="0.2">
      <c r="A8" s="175"/>
      <c r="B8" s="175"/>
      <c r="C8" s="175"/>
      <c r="D8" s="175"/>
      <c r="E8" s="175"/>
      <c r="F8" s="182"/>
      <c r="G8" s="175"/>
      <c r="H8" s="181"/>
      <c r="I8" s="1"/>
    </row>
    <row r="9" spans="1:9" x14ac:dyDescent="0.2">
      <c r="A9" s="175"/>
      <c r="B9" s="175"/>
      <c r="C9" s="175"/>
      <c r="D9" s="175"/>
      <c r="E9" s="175"/>
      <c r="F9" s="182"/>
      <c r="G9" s="175"/>
      <c r="H9" s="181"/>
      <c r="I9" s="1"/>
    </row>
    <row r="10" spans="1:9" ht="16.5" x14ac:dyDescent="0.25">
      <c r="A10" s="157" t="s">
        <v>441</v>
      </c>
      <c r="B10" s="157"/>
      <c r="C10" s="211"/>
      <c r="D10" s="211"/>
      <c r="E10" s="211"/>
      <c r="F10" s="211"/>
      <c r="G10" s="211"/>
      <c r="H10" s="211"/>
      <c r="I10" s="1"/>
    </row>
    <row r="11" spans="1:9" x14ac:dyDescent="0.2">
      <c r="A11" s="151" t="s">
        <v>442</v>
      </c>
      <c r="B11" s="151"/>
      <c r="C11" s="151"/>
      <c r="D11" s="151"/>
      <c r="E11" s="151"/>
      <c r="F11" s="151"/>
      <c r="G11" s="151"/>
      <c r="H11" s="152"/>
      <c r="I11" s="1"/>
    </row>
    <row r="12" spans="1:9" x14ac:dyDescent="0.2">
      <c r="A12" s="151"/>
      <c r="B12" s="151"/>
      <c r="C12" s="151"/>
      <c r="D12" s="151"/>
      <c r="E12" s="151"/>
      <c r="F12" s="151"/>
      <c r="G12" s="151"/>
      <c r="H12" s="152"/>
      <c r="I12" s="1"/>
    </row>
    <row r="13" spans="1:9" x14ac:dyDescent="0.2">
      <c r="A13" s="158"/>
      <c r="B13" s="158"/>
      <c r="C13" s="159"/>
      <c r="D13" s="159"/>
      <c r="E13" s="159"/>
      <c r="F13" s="160"/>
      <c r="G13" s="160"/>
      <c r="H13" s="161"/>
    </row>
    <row r="14" spans="1:9" ht="16.5" x14ac:dyDescent="0.2">
      <c r="A14" s="2"/>
      <c r="B14" s="2"/>
      <c r="C14" s="3"/>
      <c r="D14" s="3"/>
      <c r="E14" s="3"/>
      <c r="F14" s="4"/>
      <c r="G14" s="153" t="s">
        <v>443</v>
      </c>
      <c r="H14" s="153"/>
    </row>
    <row r="15" spans="1:9" x14ac:dyDescent="0.2">
      <c r="A15" s="154" t="s">
        <v>30</v>
      </c>
      <c r="B15" s="212" t="s">
        <v>444</v>
      </c>
      <c r="C15" s="213" t="s">
        <v>445</v>
      </c>
      <c r="D15" s="213" t="s">
        <v>446</v>
      </c>
      <c r="E15" s="214" t="s">
        <v>447</v>
      </c>
      <c r="F15" s="156" t="s">
        <v>215</v>
      </c>
      <c r="G15" s="155" t="s">
        <v>216</v>
      </c>
      <c r="H15" s="155" t="s">
        <v>217</v>
      </c>
    </row>
    <row r="16" spans="1:9" x14ac:dyDescent="0.2">
      <c r="A16" s="154"/>
      <c r="B16" s="215"/>
      <c r="C16" s="216"/>
      <c r="D16" s="216"/>
      <c r="E16" s="217"/>
      <c r="F16" s="156"/>
      <c r="G16" s="156"/>
      <c r="H16" s="156"/>
    </row>
    <row r="17" spans="1:8" ht="15.75" x14ac:dyDescent="0.25">
      <c r="A17" s="5">
        <v>1</v>
      </c>
      <c r="B17" s="218">
        <v>2</v>
      </c>
      <c r="C17" s="6" t="s">
        <v>448</v>
      </c>
      <c r="D17" s="6" t="s">
        <v>449</v>
      </c>
      <c r="E17" s="6" t="s">
        <v>450</v>
      </c>
      <c r="F17" s="7">
        <v>6</v>
      </c>
      <c r="G17" s="8">
        <v>7</v>
      </c>
      <c r="H17" s="8">
        <v>8</v>
      </c>
    </row>
    <row r="18" spans="1:8" ht="15.75" x14ac:dyDescent="0.25">
      <c r="A18" s="29" t="s">
        <v>61</v>
      </c>
      <c r="B18" s="30"/>
      <c r="C18" s="80"/>
      <c r="D18" s="80"/>
      <c r="E18" s="81"/>
      <c r="F18" s="80">
        <f>F20+F42</f>
        <v>48710271</v>
      </c>
      <c r="G18" s="80">
        <f>G20+G42</f>
        <v>44815436.419999994</v>
      </c>
      <c r="H18" s="81">
        <f>G18/F18*100</f>
        <v>92.004079427108891</v>
      </c>
    </row>
    <row r="19" spans="1:8" ht="15.75" x14ac:dyDescent="0.25">
      <c r="A19" s="17" t="s">
        <v>33</v>
      </c>
      <c r="B19" s="6"/>
      <c r="C19" s="19"/>
      <c r="D19" s="20"/>
      <c r="E19" s="9"/>
      <c r="F19" s="19"/>
      <c r="G19" s="20"/>
      <c r="H19" s="9"/>
    </row>
    <row r="20" spans="1:8" ht="47.25" x14ac:dyDescent="0.25">
      <c r="A20" s="45" t="s">
        <v>130</v>
      </c>
      <c r="B20" s="46" t="s">
        <v>451</v>
      </c>
      <c r="C20" s="219" t="s">
        <v>452</v>
      </c>
      <c r="D20" s="219" t="s">
        <v>453</v>
      </c>
      <c r="E20" s="46" t="s">
        <v>454</v>
      </c>
      <c r="F20" s="47">
        <f>F21</f>
        <v>9832000</v>
      </c>
      <c r="G20" s="47">
        <f>G21</f>
        <v>9800929.5499999989</v>
      </c>
      <c r="H20" s="48">
        <f>G20/F20*100</f>
        <v>99.683986472742063</v>
      </c>
    </row>
    <row r="21" spans="1:8" ht="15.75" x14ac:dyDescent="0.25">
      <c r="A21" s="18" t="s">
        <v>137</v>
      </c>
      <c r="B21" s="14" t="s">
        <v>451</v>
      </c>
      <c r="C21" s="220" t="s">
        <v>455</v>
      </c>
      <c r="D21" s="220" t="s">
        <v>453</v>
      </c>
      <c r="E21" s="14" t="s">
        <v>454</v>
      </c>
      <c r="F21" s="15">
        <f>F22+F32</f>
        <v>9832000</v>
      </c>
      <c r="G21" s="15">
        <f>G22+G32</f>
        <v>9800929.5499999989</v>
      </c>
      <c r="H21" s="16">
        <f t="shared" ref="H21:H84" si="0">G21/F21*100</f>
        <v>99.683986472742063</v>
      </c>
    </row>
    <row r="22" spans="1:8" ht="15.75" x14ac:dyDescent="0.25">
      <c r="A22" s="18" t="s">
        <v>65</v>
      </c>
      <c r="B22" s="14" t="s">
        <v>451</v>
      </c>
      <c r="C22" s="220" t="s">
        <v>456</v>
      </c>
      <c r="D22" s="220" t="s">
        <v>453</v>
      </c>
      <c r="E22" s="14" t="s">
        <v>454</v>
      </c>
      <c r="F22" s="15">
        <f>F23</f>
        <v>9460000</v>
      </c>
      <c r="G22" s="15">
        <f>G23</f>
        <v>9428939.5299999993</v>
      </c>
      <c r="H22" s="16">
        <f t="shared" si="0"/>
        <v>99.671665221987311</v>
      </c>
    </row>
    <row r="23" spans="1:8" ht="15.75" x14ac:dyDescent="0.25">
      <c r="A23" s="24" t="s">
        <v>145</v>
      </c>
      <c r="B23" s="23" t="s">
        <v>451</v>
      </c>
      <c r="C23" s="220" t="s">
        <v>456</v>
      </c>
      <c r="D23" s="220" t="s">
        <v>457</v>
      </c>
      <c r="E23" s="14" t="s">
        <v>454</v>
      </c>
      <c r="F23" s="15">
        <f>F24</f>
        <v>9460000</v>
      </c>
      <c r="G23" s="15">
        <f>G24</f>
        <v>9428939.5299999993</v>
      </c>
      <c r="H23" s="16">
        <f t="shared" si="0"/>
        <v>99.671665221987311</v>
      </c>
    </row>
    <row r="24" spans="1:8" ht="47.25" x14ac:dyDescent="0.25">
      <c r="A24" s="24" t="s">
        <v>146</v>
      </c>
      <c r="B24" s="23" t="s">
        <v>451</v>
      </c>
      <c r="C24" s="220" t="s">
        <v>456</v>
      </c>
      <c r="D24" s="220" t="s">
        <v>458</v>
      </c>
      <c r="E24" s="14" t="s">
        <v>454</v>
      </c>
      <c r="F24" s="15">
        <f>F25+F26+F28+F29+F30+F31+F27</f>
        <v>9460000</v>
      </c>
      <c r="G24" s="15">
        <f>G25+G26+G28+G29+G30+G31+G27</f>
        <v>9428939.5299999993</v>
      </c>
      <c r="H24" s="16">
        <f t="shared" si="0"/>
        <v>99.671665221987311</v>
      </c>
    </row>
    <row r="25" spans="1:8" ht="15.75" x14ac:dyDescent="0.25">
      <c r="A25" s="18" t="s">
        <v>131</v>
      </c>
      <c r="B25" s="14" t="s">
        <v>451</v>
      </c>
      <c r="C25" s="220" t="s">
        <v>456</v>
      </c>
      <c r="D25" s="220" t="s">
        <v>458</v>
      </c>
      <c r="E25" s="14" t="s">
        <v>459</v>
      </c>
      <c r="F25" s="15">
        <v>5758000</v>
      </c>
      <c r="G25" s="15">
        <v>5738456.4400000004</v>
      </c>
      <c r="H25" s="16">
        <f t="shared" si="0"/>
        <v>99.660584230635635</v>
      </c>
    </row>
    <row r="26" spans="1:8" ht="31.5" x14ac:dyDescent="0.25">
      <c r="A26" s="18" t="s">
        <v>138</v>
      </c>
      <c r="B26" s="14" t="s">
        <v>451</v>
      </c>
      <c r="C26" s="220" t="s">
        <v>456</v>
      </c>
      <c r="D26" s="220" t="s">
        <v>458</v>
      </c>
      <c r="E26" s="14" t="s">
        <v>460</v>
      </c>
      <c r="F26" s="15">
        <v>1000</v>
      </c>
      <c r="G26" s="15">
        <v>861.77</v>
      </c>
      <c r="H26" s="16">
        <f>G26/F26*100</f>
        <v>86.177000000000007</v>
      </c>
    </row>
    <row r="27" spans="1:8" ht="47.25" x14ac:dyDescent="0.25">
      <c r="A27" s="18" t="s">
        <v>461</v>
      </c>
      <c r="B27" s="14" t="s">
        <v>451</v>
      </c>
      <c r="C27" s="220" t="s">
        <v>456</v>
      </c>
      <c r="D27" s="220" t="s">
        <v>458</v>
      </c>
      <c r="E27" s="14" t="s">
        <v>462</v>
      </c>
      <c r="F27" s="15">
        <v>1652000</v>
      </c>
      <c r="G27" s="15">
        <v>1644933.22</v>
      </c>
      <c r="H27" s="16">
        <f>G27/F27*100</f>
        <v>99.57222881355932</v>
      </c>
    </row>
    <row r="28" spans="1:8" ht="31.5" x14ac:dyDescent="0.25">
      <c r="A28" s="18" t="s">
        <v>132</v>
      </c>
      <c r="B28" s="14" t="s">
        <v>451</v>
      </c>
      <c r="C28" s="220" t="s">
        <v>456</v>
      </c>
      <c r="D28" s="220" t="s">
        <v>458</v>
      </c>
      <c r="E28" s="14" t="s">
        <v>463</v>
      </c>
      <c r="F28" s="15">
        <v>66000</v>
      </c>
      <c r="G28" s="15">
        <v>65859.33</v>
      </c>
      <c r="H28" s="16">
        <f t="shared" si="0"/>
        <v>99.786863636363648</v>
      </c>
    </row>
    <row r="29" spans="1:8" ht="31.5" x14ac:dyDescent="0.25">
      <c r="A29" s="18" t="s">
        <v>133</v>
      </c>
      <c r="B29" s="14" t="s">
        <v>451</v>
      </c>
      <c r="C29" s="220" t="s">
        <v>456</v>
      </c>
      <c r="D29" s="220" t="s">
        <v>458</v>
      </c>
      <c r="E29" s="14" t="s">
        <v>464</v>
      </c>
      <c r="F29" s="15">
        <v>1913000</v>
      </c>
      <c r="G29" s="15">
        <v>1911674.81</v>
      </c>
      <c r="H29" s="16">
        <f t="shared" si="0"/>
        <v>99.930727130162055</v>
      </c>
    </row>
    <row r="30" spans="1:8" ht="31.5" x14ac:dyDescent="0.25">
      <c r="A30" s="18" t="s">
        <v>134</v>
      </c>
      <c r="B30" s="14" t="s">
        <v>451</v>
      </c>
      <c r="C30" s="220" t="s">
        <v>456</v>
      </c>
      <c r="D30" s="220" t="s">
        <v>458</v>
      </c>
      <c r="E30" s="14" t="s">
        <v>465</v>
      </c>
      <c r="F30" s="15">
        <v>15000</v>
      </c>
      <c r="G30" s="15">
        <v>14134.39</v>
      </c>
      <c r="H30" s="16">
        <f t="shared" si="0"/>
        <v>94.229266666666661</v>
      </c>
    </row>
    <row r="31" spans="1:8" ht="15.75" x14ac:dyDescent="0.25">
      <c r="A31" s="18" t="s">
        <v>135</v>
      </c>
      <c r="B31" s="14" t="s">
        <v>451</v>
      </c>
      <c r="C31" s="220" t="s">
        <v>456</v>
      </c>
      <c r="D31" s="220" t="s">
        <v>458</v>
      </c>
      <c r="E31" s="14" t="s">
        <v>466</v>
      </c>
      <c r="F31" s="15">
        <v>55000</v>
      </c>
      <c r="G31" s="15">
        <v>53019.57</v>
      </c>
      <c r="H31" s="16">
        <f t="shared" si="0"/>
        <v>96.399218181818185</v>
      </c>
    </row>
    <row r="32" spans="1:8" ht="31.5" x14ac:dyDescent="0.25">
      <c r="A32" s="25" t="s">
        <v>139</v>
      </c>
      <c r="B32" s="14" t="s">
        <v>451</v>
      </c>
      <c r="C32" s="220" t="s">
        <v>467</v>
      </c>
      <c r="D32" s="220" t="s">
        <v>453</v>
      </c>
      <c r="E32" s="14" t="s">
        <v>454</v>
      </c>
      <c r="F32" s="15">
        <f>F34+F38</f>
        <v>372000</v>
      </c>
      <c r="G32" s="15">
        <f>G34+G38</f>
        <v>371990.02</v>
      </c>
      <c r="H32" s="16">
        <f t="shared" si="0"/>
        <v>99.997317204301083</v>
      </c>
    </row>
    <row r="33" spans="1:8" ht="47.25" x14ac:dyDescent="0.25">
      <c r="A33" s="25" t="s">
        <v>468</v>
      </c>
      <c r="B33" s="14" t="s">
        <v>451</v>
      </c>
      <c r="C33" s="220" t="s">
        <v>467</v>
      </c>
      <c r="D33" s="220" t="s">
        <v>469</v>
      </c>
      <c r="E33" s="14" t="s">
        <v>454</v>
      </c>
      <c r="F33" s="15">
        <f>F34</f>
        <v>200000</v>
      </c>
      <c r="G33" s="15">
        <f>G34</f>
        <v>200000</v>
      </c>
      <c r="H33" s="16">
        <f t="shared" si="0"/>
        <v>100</v>
      </c>
    </row>
    <row r="34" spans="1:8" ht="47.25" x14ac:dyDescent="0.25">
      <c r="A34" s="25" t="s">
        <v>254</v>
      </c>
      <c r="B34" s="14" t="s">
        <v>451</v>
      </c>
      <c r="C34" s="220" t="s">
        <v>467</v>
      </c>
      <c r="D34" s="220" t="s">
        <v>470</v>
      </c>
      <c r="E34" s="14" t="s">
        <v>454</v>
      </c>
      <c r="F34" s="15">
        <f>F35</f>
        <v>200000</v>
      </c>
      <c r="G34" s="15">
        <f>G35</f>
        <v>200000</v>
      </c>
      <c r="H34" s="16">
        <f t="shared" si="0"/>
        <v>100</v>
      </c>
    </row>
    <row r="35" spans="1:8" ht="15.75" x14ac:dyDescent="0.25">
      <c r="A35" s="18" t="s">
        <v>160</v>
      </c>
      <c r="B35" s="14" t="s">
        <v>451</v>
      </c>
      <c r="C35" s="220" t="s">
        <v>467</v>
      </c>
      <c r="D35" s="220" t="s">
        <v>471</v>
      </c>
      <c r="E35" s="14" t="s">
        <v>454</v>
      </c>
      <c r="F35" s="15">
        <f>F37+F36</f>
        <v>200000</v>
      </c>
      <c r="G35" s="15">
        <f>G37+G36</f>
        <v>200000</v>
      </c>
      <c r="H35" s="16">
        <f t="shared" si="0"/>
        <v>100</v>
      </c>
    </row>
    <row r="36" spans="1:8" ht="31.5" x14ac:dyDescent="0.25">
      <c r="A36" s="18" t="s">
        <v>138</v>
      </c>
      <c r="B36" s="14" t="s">
        <v>451</v>
      </c>
      <c r="C36" s="220" t="s">
        <v>467</v>
      </c>
      <c r="D36" s="220" t="s">
        <v>471</v>
      </c>
      <c r="E36" s="14" t="s">
        <v>460</v>
      </c>
      <c r="F36" s="15">
        <v>3000</v>
      </c>
      <c r="G36" s="15">
        <v>3000</v>
      </c>
      <c r="H36" s="16">
        <f t="shared" si="0"/>
        <v>100</v>
      </c>
    </row>
    <row r="37" spans="1:8" ht="31.5" x14ac:dyDescent="0.25">
      <c r="A37" s="18" t="s">
        <v>133</v>
      </c>
      <c r="B37" s="14" t="s">
        <v>451</v>
      </c>
      <c r="C37" s="220" t="s">
        <v>467</v>
      </c>
      <c r="D37" s="220" t="s">
        <v>471</v>
      </c>
      <c r="E37" s="14" t="s">
        <v>464</v>
      </c>
      <c r="F37" s="15">
        <v>197000</v>
      </c>
      <c r="G37" s="15">
        <v>197000</v>
      </c>
      <c r="H37" s="16">
        <f t="shared" si="0"/>
        <v>100</v>
      </c>
    </row>
    <row r="38" spans="1:8" ht="63" x14ac:dyDescent="0.25">
      <c r="A38" s="18" t="s">
        <v>472</v>
      </c>
      <c r="B38" s="14" t="s">
        <v>451</v>
      </c>
      <c r="C38" s="220" t="s">
        <v>467</v>
      </c>
      <c r="D38" s="220" t="s">
        <v>473</v>
      </c>
      <c r="E38" s="14" t="s">
        <v>454</v>
      </c>
      <c r="F38" s="15">
        <f t="shared" ref="F38:G40" si="1">F39</f>
        <v>172000</v>
      </c>
      <c r="G38" s="15">
        <f t="shared" si="1"/>
        <v>171990.02</v>
      </c>
      <c r="H38" s="16">
        <f t="shared" si="0"/>
        <v>99.994197674418601</v>
      </c>
    </row>
    <row r="39" spans="1:8" ht="47.25" x14ac:dyDescent="0.25">
      <c r="A39" s="24" t="s">
        <v>256</v>
      </c>
      <c r="B39" s="14" t="s">
        <v>451</v>
      </c>
      <c r="C39" s="220" t="s">
        <v>467</v>
      </c>
      <c r="D39" s="220" t="s">
        <v>474</v>
      </c>
      <c r="E39" s="14" t="s">
        <v>454</v>
      </c>
      <c r="F39" s="15">
        <f t="shared" si="1"/>
        <v>172000</v>
      </c>
      <c r="G39" s="15">
        <f t="shared" si="1"/>
        <v>171990.02</v>
      </c>
      <c r="H39" s="16">
        <f t="shared" si="0"/>
        <v>99.994197674418601</v>
      </c>
    </row>
    <row r="40" spans="1:8" ht="31.5" x14ac:dyDescent="0.25">
      <c r="A40" s="24" t="s">
        <v>161</v>
      </c>
      <c r="B40" s="115" t="s">
        <v>451</v>
      </c>
      <c r="C40" s="220" t="s">
        <v>467</v>
      </c>
      <c r="D40" s="220" t="s">
        <v>475</v>
      </c>
      <c r="E40" s="14" t="s">
        <v>454</v>
      </c>
      <c r="F40" s="15">
        <f t="shared" si="1"/>
        <v>172000</v>
      </c>
      <c r="G40" s="15">
        <f t="shared" si="1"/>
        <v>171990.02</v>
      </c>
      <c r="H40" s="16">
        <f t="shared" si="0"/>
        <v>99.994197674418601</v>
      </c>
    </row>
    <row r="41" spans="1:8" ht="31.5" x14ac:dyDescent="0.25">
      <c r="A41" s="18" t="s">
        <v>133</v>
      </c>
      <c r="B41" s="14" t="s">
        <v>451</v>
      </c>
      <c r="C41" s="220" t="s">
        <v>467</v>
      </c>
      <c r="D41" s="220" t="s">
        <v>475</v>
      </c>
      <c r="E41" s="14" t="s">
        <v>464</v>
      </c>
      <c r="F41" s="15">
        <v>172000</v>
      </c>
      <c r="G41" s="15">
        <v>171990.02</v>
      </c>
      <c r="H41" s="16">
        <f t="shared" si="0"/>
        <v>99.994197674418601</v>
      </c>
    </row>
    <row r="42" spans="1:8" ht="31.5" x14ac:dyDescent="0.25">
      <c r="A42" s="45" t="s">
        <v>79</v>
      </c>
      <c r="B42" s="46" t="s">
        <v>476</v>
      </c>
      <c r="C42" s="219" t="s">
        <v>452</v>
      </c>
      <c r="D42" s="219" t="s">
        <v>453</v>
      </c>
      <c r="E42" s="46" t="s">
        <v>454</v>
      </c>
      <c r="F42" s="47">
        <f>F43+F102+F123+F97+F178+F173</f>
        <v>38878271</v>
      </c>
      <c r="G42" s="47">
        <f>G43+G102+G123+G97+G178+G173</f>
        <v>35014506.869999997</v>
      </c>
      <c r="H42" s="48">
        <f t="shared" si="0"/>
        <v>90.061893107334939</v>
      </c>
    </row>
    <row r="43" spans="1:8" ht="15.75" x14ac:dyDescent="0.25">
      <c r="A43" s="25" t="s">
        <v>75</v>
      </c>
      <c r="B43" s="26" t="s">
        <v>476</v>
      </c>
      <c r="C43" s="221" t="s">
        <v>477</v>
      </c>
      <c r="D43" s="221" t="s">
        <v>453</v>
      </c>
      <c r="E43" s="26" t="s">
        <v>454</v>
      </c>
      <c r="F43" s="21">
        <f>F49+F54+F60+F65+F44</f>
        <v>10434000</v>
      </c>
      <c r="G43" s="21">
        <f>G49+G54+G60+G65+G44</f>
        <v>9523684.7400000002</v>
      </c>
      <c r="H43" s="28">
        <f t="shared" si="0"/>
        <v>91.275491086831522</v>
      </c>
    </row>
    <row r="44" spans="1:8" ht="47.25" x14ac:dyDescent="0.25">
      <c r="A44" s="84" t="s">
        <v>82</v>
      </c>
      <c r="B44" s="85" t="s">
        <v>476</v>
      </c>
      <c r="C44" s="222" t="s">
        <v>478</v>
      </c>
      <c r="D44" s="222" t="s">
        <v>453</v>
      </c>
      <c r="E44" s="85" t="s">
        <v>454</v>
      </c>
      <c r="F44" s="86">
        <f>F45</f>
        <v>1265000</v>
      </c>
      <c r="G44" s="86">
        <f>G45</f>
        <v>1204445.75</v>
      </c>
      <c r="H44" s="87">
        <f t="shared" si="0"/>
        <v>95.213102766798414</v>
      </c>
    </row>
    <row r="45" spans="1:8" ht="15.75" x14ac:dyDescent="0.25">
      <c r="A45" s="25" t="s">
        <v>260</v>
      </c>
      <c r="B45" s="26" t="s">
        <v>476</v>
      </c>
      <c r="C45" s="221" t="s">
        <v>478</v>
      </c>
      <c r="D45" s="221" t="s">
        <v>457</v>
      </c>
      <c r="E45" s="26" t="s">
        <v>454</v>
      </c>
      <c r="F45" s="21">
        <f>F46</f>
        <v>1265000</v>
      </c>
      <c r="G45" s="21">
        <f>G46</f>
        <v>1204445.75</v>
      </c>
      <c r="H45" s="28">
        <f t="shared" si="0"/>
        <v>95.213102766798414</v>
      </c>
    </row>
    <row r="46" spans="1:8" ht="15.75" x14ac:dyDescent="0.25">
      <c r="A46" s="25" t="s">
        <v>162</v>
      </c>
      <c r="B46" s="26" t="s">
        <v>476</v>
      </c>
      <c r="C46" s="221" t="s">
        <v>478</v>
      </c>
      <c r="D46" s="221" t="s">
        <v>479</v>
      </c>
      <c r="E46" s="26" t="s">
        <v>454</v>
      </c>
      <c r="F46" s="21">
        <f>F47+F48</f>
        <v>1265000</v>
      </c>
      <c r="G46" s="21">
        <f>G47+G48</f>
        <v>1204445.75</v>
      </c>
      <c r="H46" s="28">
        <f t="shared" si="0"/>
        <v>95.213102766798414</v>
      </c>
    </row>
    <row r="47" spans="1:8" ht="15.75" x14ac:dyDescent="0.25">
      <c r="A47" s="25" t="s">
        <v>131</v>
      </c>
      <c r="B47" s="26" t="s">
        <v>476</v>
      </c>
      <c r="C47" s="221" t="s">
        <v>478</v>
      </c>
      <c r="D47" s="221" t="s">
        <v>479</v>
      </c>
      <c r="E47" s="26" t="s">
        <v>480</v>
      </c>
      <c r="F47" s="21">
        <v>972000</v>
      </c>
      <c r="G47" s="21">
        <v>959812.16</v>
      </c>
      <c r="H47" s="28">
        <f t="shared" si="0"/>
        <v>98.746106995884773</v>
      </c>
    </row>
    <row r="48" spans="1:8" ht="63" x14ac:dyDescent="0.25">
      <c r="A48" s="25" t="s">
        <v>481</v>
      </c>
      <c r="B48" s="26" t="s">
        <v>476</v>
      </c>
      <c r="C48" s="221" t="s">
        <v>478</v>
      </c>
      <c r="D48" s="221" t="s">
        <v>479</v>
      </c>
      <c r="E48" s="26" t="s">
        <v>482</v>
      </c>
      <c r="F48" s="21">
        <v>293000</v>
      </c>
      <c r="G48" s="21">
        <v>244633.59</v>
      </c>
      <c r="H48" s="28">
        <f t="shared" si="0"/>
        <v>83.492692832764504</v>
      </c>
    </row>
    <row r="49" spans="1:8" ht="63" x14ac:dyDescent="0.25">
      <c r="A49" s="84" t="s">
        <v>62</v>
      </c>
      <c r="B49" s="85" t="s">
        <v>476</v>
      </c>
      <c r="C49" s="222" t="s">
        <v>483</v>
      </c>
      <c r="D49" s="222" t="s">
        <v>453</v>
      </c>
      <c r="E49" s="85" t="s">
        <v>454</v>
      </c>
      <c r="F49" s="86">
        <f>F50</f>
        <v>1128000</v>
      </c>
      <c r="G49" s="86">
        <f>G50</f>
        <v>1122910.17</v>
      </c>
      <c r="H49" s="87">
        <f t="shared" si="0"/>
        <v>99.548773936170207</v>
      </c>
    </row>
    <row r="50" spans="1:8" ht="15.75" x14ac:dyDescent="0.25">
      <c r="A50" s="25" t="s">
        <v>260</v>
      </c>
      <c r="B50" s="26" t="s">
        <v>476</v>
      </c>
      <c r="C50" s="221" t="s">
        <v>483</v>
      </c>
      <c r="D50" s="221" t="s">
        <v>457</v>
      </c>
      <c r="E50" s="26" t="s">
        <v>454</v>
      </c>
      <c r="F50" s="21">
        <f>F51</f>
        <v>1128000</v>
      </c>
      <c r="G50" s="21">
        <f>G51</f>
        <v>1122910.17</v>
      </c>
      <c r="H50" s="28">
        <f t="shared" si="0"/>
        <v>99.548773936170207</v>
      </c>
    </row>
    <row r="51" spans="1:8" ht="31.5" x14ac:dyDescent="0.25">
      <c r="A51" s="25" t="s">
        <v>163</v>
      </c>
      <c r="B51" s="26" t="s">
        <v>476</v>
      </c>
      <c r="C51" s="221" t="s">
        <v>483</v>
      </c>
      <c r="D51" s="221" t="s">
        <v>484</v>
      </c>
      <c r="E51" s="26" t="s">
        <v>454</v>
      </c>
      <c r="F51" s="21">
        <f>F52+F53</f>
        <v>1128000</v>
      </c>
      <c r="G51" s="21">
        <f>G52+G53</f>
        <v>1122910.17</v>
      </c>
      <c r="H51" s="28">
        <f t="shared" si="0"/>
        <v>99.548773936170207</v>
      </c>
    </row>
    <row r="52" spans="1:8" ht="15.75" x14ac:dyDescent="0.25">
      <c r="A52" s="25" t="s">
        <v>131</v>
      </c>
      <c r="B52" s="26" t="s">
        <v>476</v>
      </c>
      <c r="C52" s="221" t="s">
        <v>483</v>
      </c>
      <c r="D52" s="221" t="s">
        <v>484</v>
      </c>
      <c r="E52" s="26" t="s">
        <v>480</v>
      </c>
      <c r="F52" s="21">
        <v>874000</v>
      </c>
      <c r="G52" s="21">
        <v>872563.51</v>
      </c>
      <c r="H52" s="28">
        <f t="shared" si="0"/>
        <v>99.835641876430202</v>
      </c>
    </row>
    <row r="53" spans="1:8" ht="63" x14ac:dyDescent="0.25">
      <c r="A53" s="25" t="s">
        <v>481</v>
      </c>
      <c r="B53" s="26" t="s">
        <v>476</v>
      </c>
      <c r="C53" s="221" t="s">
        <v>483</v>
      </c>
      <c r="D53" s="221" t="s">
        <v>484</v>
      </c>
      <c r="E53" s="26" t="s">
        <v>482</v>
      </c>
      <c r="F53" s="21">
        <v>254000</v>
      </c>
      <c r="G53" s="21">
        <v>250346.66</v>
      </c>
      <c r="H53" s="28">
        <f t="shared" si="0"/>
        <v>98.56167716535434</v>
      </c>
    </row>
    <row r="54" spans="1:8" ht="63" x14ac:dyDescent="0.25">
      <c r="A54" s="84" t="s">
        <v>84</v>
      </c>
      <c r="B54" s="85" t="s">
        <v>476</v>
      </c>
      <c r="C54" s="222" t="s">
        <v>485</v>
      </c>
      <c r="D54" s="222" t="s">
        <v>453</v>
      </c>
      <c r="E54" s="85" t="s">
        <v>454</v>
      </c>
      <c r="F54" s="86">
        <f>F55</f>
        <v>1533000</v>
      </c>
      <c r="G54" s="86">
        <f>G55</f>
        <v>1447996.6500000001</v>
      </c>
      <c r="H54" s="87">
        <f t="shared" si="0"/>
        <v>94.455097847358132</v>
      </c>
    </row>
    <row r="55" spans="1:8" ht="15.75" x14ac:dyDescent="0.25">
      <c r="A55" s="25" t="s">
        <v>260</v>
      </c>
      <c r="B55" s="26" t="s">
        <v>476</v>
      </c>
      <c r="C55" s="221" t="s">
        <v>485</v>
      </c>
      <c r="D55" s="221" t="s">
        <v>457</v>
      </c>
      <c r="E55" s="26" t="s">
        <v>454</v>
      </c>
      <c r="F55" s="21">
        <f>F56</f>
        <v>1533000</v>
      </c>
      <c r="G55" s="21">
        <f>G56</f>
        <v>1447996.6500000001</v>
      </c>
      <c r="H55" s="28">
        <f t="shared" si="0"/>
        <v>94.455097847358132</v>
      </c>
    </row>
    <row r="56" spans="1:8" ht="47.25" x14ac:dyDescent="0.25">
      <c r="A56" s="25" t="s">
        <v>152</v>
      </c>
      <c r="B56" s="26" t="s">
        <v>476</v>
      </c>
      <c r="C56" s="221" t="s">
        <v>485</v>
      </c>
      <c r="D56" s="221" t="s">
        <v>486</v>
      </c>
      <c r="E56" s="26" t="s">
        <v>454</v>
      </c>
      <c r="F56" s="21">
        <f>F57+F58+F59</f>
        <v>1533000</v>
      </c>
      <c r="G56" s="21">
        <f>G57+G58+G59</f>
        <v>1447996.6500000001</v>
      </c>
      <c r="H56" s="28">
        <f t="shared" si="0"/>
        <v>94.455097847358132</v>
      </c>
    </row>
    <row r="57" spans="1:8" ht="15.75" x14ac:dyDescent="0.25">
      <c r="A57" s="25" t="s">
        <v>131</v>
      </c>
      <c r="B57" s="26" t="s">
        <v>476</v>
      </c>
      <c r="C57" s="221" t="s">
        <v>485</v>
      </c>
      <c r="D57" s="221" t="s">
        <v>486</v>
      </c>
      <c r="E57" s="26" t="s">
        <v>480</v>
      </c>
      <c r="F57" s="21">
        <v>1174000</v>
      </c>
      <c r="G57" s="21">
        <v>1115265.1000000001</v>
      </c>
      <c r="H57" s="28">
        <f t="shared" si="0"/>
        <v>94.997027257240205</v>
      </c>
    </row>
    <row r="58" spans="1:8" ht="31.5" x14ac:dyDescent="0.25">
      <c r="A58" s="25" t="s">
        <v>487</v>
      </c>
      <c r="B58" s="26" t="s">
        <v>476</v>
      </c>
      <c r="C58" s="221" t="s">
        <v>485</v>
      </c>
      <c r="D58" s="221" t="s">
        <v>486</v>
      </c>
      <c r="E58" s="26" t="s">
        <v>488</v>
      </c>
      <c r="F58" s="21">
        <v>8000</v>
      </c>
      <c r="G58" s="21">
        <v>7680</v>
      </c>
      <c r="H58" s="28">
        <f t="shared" si="0"/>
        <v>96</v>
      </c>
    </row>
    <row r="59" spans="1:8" ht="63" x14ac:dyDescent="0.25">
      <c r="A59" s="25" t="s">
        <v>481</v>
      </c>
      <c r="B59" s="26" t="s">
        <v>476</v>
      </c>
      <c r="C59" s="221" t="s">
        <v>485</v>
      </c>
      <c r="D59" s="221" t="s">
        <v>486</v>
      </c>
      <c r="E59" s="26" t="s">
        <v>482</v>
      </c>
      <c r="F59" s="21">
        <v>351000</v>
      </c>
      <c r="G59" s="21">
        <v>325051.55</v>
      </c>
      <c r="H59" s="28">
        <f t="shared" si="0"/>
        <v>92.607279202279202</v>
      </c>
    </row>
    <row r="60" spans="1:8" ht="47.25" x14ac:dyDescent="0.25">
      <c r="A60" s="84" t="s">
        <v>63</v>
      </c>
      <c r="B60" s="85" t="s">
        <v>476</v>
      </c>
      <c r="C60" s="222" t="s">
        <v>489</v>
      </c>
      <c r="D60" s="222" t="s">
        <v>453</v>
      </c>
      <c r="E60" s="85" t="s">
        <v>454</v>
      </c>
      <c r="F60" s="86">
        <f t="shared" ref="F60:G62" si="2">F61</f>
        <v>1344000</v>
      </c>
      <c r="G60" s="86">
        <f t="shared" si="2"/>
        <v>1334863.43</v>
      </c>
      <c r="H60" s="87">
        <f t="shared" si="0"/>
        <v>99.32019568452381</v>
      </c>
    </row>
    <row r="61" spans="1:8" ht="15.75" x14ac:dyDescent="0.25">
      <c r="A61" s="25" t="s">
        <v>260</v>
      </c>
      <c r="B61" s="26" t="s">
        <v>476</v>
      </c>
      <c r="C61" s="221" t="s">
        <v>489</v>
      </c>
      <c r="D61" s="221" t="s">
        <v>457</v>
      </c>
      <c r="E61" s="26" t="s">
        <v>454</v>
      </c>
      <c r="F61" s="21">
        <f t="shared" si="2"/>
        <v>1344000</v>
      </c>
      <c r="G61" s="21">
        <f t="shared" si="2"/>
        <v>1334863.43</v>
      </c>
      <c r="H61" s="28">
        <f t="shared" si="0"/>
        <v>99.32019568452381</v>
      </c>
    </row>
    <row r="62" spans="1:8" ht="47.25" x14ac:dyDescent="0.25">
      <c r="A62" s="25" t="s">
        <v>152</v>
      </c>
      <c r="B62" s="26" t="s">
        <v>476</v>
      </c>
      <c r="C62" s="221" t="s">
        <v>489</v>
      </c>
      <c r="D62" s="221" t="s">
        <v>486</v>
      </c>
      <c r="E62" s="26" t="s">
        <v>454</v>
      </c>
      <c r="F62" s="21">
        <f t="shared" si="2"/>
        <v>1344000</v>
      </c>
      <c r="G62" s="21">
        <f t="shared" si="2"/>
        <v>1334863.43</v>
      </c>
      <c r="H62" s="28">
        <f t="shared" si="0"/>
        <v>99.32019568452381</v>
      </c>
    </row>
    <row r="63" spans="1:8" ht="15.75" x14ac:dyDescent="0.25">
      <c r="A63" s="25" t="s">
        <v>131</v>
      </c>
      <c r="B63" s="26" t="s">
        <v>476</v>
      </c>
      <c r="C63" s="221" t="s">
        <v>489</v>
      </c>
      <c r="D63" s="221" t="s">
        <v>486</v>
      </c>
      <c r="E63" s="26" t="s">
        <v>480</v>
      </c>
      <c r="F63" s="21">
        <v>1344000</v>
      </c>
      <c r="G63" s="21">
        <v>1334863.43</v>
      </c>
      <c r="H63" s="28">
        <f t="shared" si="0"/>
        <v>99.32019568452381</v>
      </c>
    </row>
    <row r="64" spans="1:8" ht="63" x14ac:dyDescent="0.25">
      <c r="A64" s="25" t="s">
        <v>481</v>
      </c>
      <c r="B64" s="26" t="s">
        <v>476</v>
      </c>
      <c r="C64" s="221" t="s">
        <v>489</v>
      </c>
      <c r="D64" s="221" t="s">
        <v>486</v>
      </c>
      <c r="E64" s="26" t="s">
        <v>482</v>
      </c>
      <c r="F64" s="21">
        <v>315000</v>
      </c>
      <c r="G64" s="21">
        <v>299538.61</v>
      </c>
      <c r="H64" s="28">
        <f t="shared" si="0"/>
        <v>95.091622222222213</v>
      </c>
    </row>
    <row r="65" spans="1:9" ht="15.75" x14ac:dyDescent="0.25">
      <c r="A65" s="84" t="s">
        <v>64</v>
      </c>
      <c r="B65" s="85" t="s">
        <v>476</v>
      </c>
      <c r="C65" s="222" t="s">
        <v>490</v>
      </c>
      <c r="D65" s="222" t="s">
        <v>453</v>
      </c>
      <c r="E65" s="85" t="s">
        <v>454</v>
      </c>
      <c r="F65" s="86">
        <f>F66+F71+F76</f>
        <v>5164000</v>
      </c>
      <c r="G65" s="86">
        <f>G66+G71+G76</f>
        <v>4413468.74</v>
      </c>
      <c r="H65" s="87">
        <f t="shared" si="0"/>
        <v>85.466087141750592</v>
      </c>
    </row>
    <row r="66" spans="1:9" ht="47.25" x14ac:dyDescent="0.25">
      <c r="A66" s="122" t="s">
        <v>148</v>
      </c>
      <c r="B66" s="121" t="s">
        <v>476</v>
      </c>
      <c r="C66" s="223" t="s">
        <v>490</v>
      </c>
      <c r="D66" s="223" t="s">
        <v>491</v>
      </c>
      <c r="E66" s="121" t="s">
        <v>454</v>
      </c>
      <c r="F66" s="123">
        <f>F67</f>
        <v>224000</v>
      </c>
      <c r="G66" s="123">
        <f>G67</f>
        <v>161350</v>
      </c>
      <c r="H66" s="124">
        <f t="shared" si="0"/>
        <v>72.03125</v>
      </c>
    </row>
    <row r="67" spans="1:9" ht="47.25" x14ac:dyDescent="0.25">
      <c r="A67" s="18" t="s">
        <v>149</v>
      </c>
      <c r="B67" s="101" t="s">
        <v>476</v>
      </c>
      <c r="C67" s="224" t="s">
        <v>490</v>
      </c>
      <c r="D67" s="224" t="s">
        <v>492</v>
      </c>
      <c r="E67" s="101" t="s">
        <v>454</v>
      </c>
      <c r="F67" s="102">
        <f>F68</f>
        <v>224000</v>
      </c>
      <c r="G67" s="102">
        <f>G68</f>
        <v>161350</v>
      </c>
      <c r="H67" s="116">
        <f t="shared" si="0"/>
        <v>72.03125</v>
      </c>
    </row>
    <row r="68" spans="1:9" ht="15.75" x14ac:dyDescent="0.25">
      <c r="A68" s="18" t="s">
        <v>150</v>
      </c>
      <c r="B68" s="101" t="s">
        <v>476</v>
      </c>
      <c r="C68" s="224" t="s">
        <v>490</v>
      </c>
      <c r="D68" s="224" t="s">
        <v>493</v>
      </c>
      <c r="E68" s="101" t="s">
        <v>454</v>
      </c>
      <c r="F68" s="102">
        <f>F69+F70</f>
        <v>224000</v>
      </c>
      <c r="G68" s="102">
        <f>G69+G70</f>
        <v>161350</v>
      </c>
      <c r="H68" s="116">
        <f t="shared" si="0"/>
        <v>72.03125</v>
      </c>
      <c r="I68" s="54"/>
    </row>
    <row r="69" spans="1:9" ht="31.5" x14ac:dyDescent="0.25">
      <c r="A69" s="18" t="s">
        <v>132</v>
      </c>
      <c r="B69" s="101" t="s">
        <v>476</v>
      </c>
      <c r="C69" s="224" t="s">
        <v>490</v>
      </c>
      <c r="D69" s="224" t="s">
        <v>493</v>
      </c>
      <c r="E69" s="101" t="s">
        <v>463</v>
      </c>
      <c r="F69" s="102">
        <v>94000</v>
      </c>
      <c r="G69" s="102">
        <v>31350</v>
      </c>
      <c r="H69" s="116">
        <f t="shared" si="0"/>
        <v>33.351063829787236</v>
      </c>
    </row>
    <row r="70" spans="1:9" ht="31.5" x14ac:dyDescent="0.25">
      <c r="A70" s="18" t="s">
        <v>133</v>
      </c>
      <c r="B70" s="26" t="s">
        <v>476</v>
      </c>
      <c r="C70" s="221" t="s">
        <v>490</v>
      </c>
      <c r="D70" s="224" t="s">
        <v>493</v>
      </c>
      <c r="E70" s="26" t="s">
        <v>464</v>
      </c>
      <c r="F70" s="21">
        <v>130000</v>
      </c>
      <c r="G70" s="21">
        <v>130000</v>
      </c>
      <c r="H70" s="28">
        <f t="shared" si="0"/>
        <v>100</v>
      </c>
    </row>
    <row r="71" spans="1:9" ht="47.25" x14ac:dyDescent="0.25">
      <c r="A71" s="122" t="s">
        <v>151</v>
      </c>
      <c r="B71" s="121" t="s">
        <v>476</v>
      </c>
      <c r="C71" s="225" t="s">
        <v>490</v>
      </c>
      <c r="D71" s="225" t="s">
        <v>494</v>
      </c>
      <c r="E71" s="95" t="s">
        <v>454</v>
      </c>
      <c r="F71" s="96">
        <f>F72</f>
        <v>302000</v>
      </c>
      <c r="G71" s="96">
        <f>G72</f>
        <v>281012.40000000002</v>
      </c>
      <c r="H71" s="97">
        <f t="shared" si="0"/>
        <v>93.050463576158947</v>
      </c>
    </row>
    <row r="72" spans="1:9" ht="47.25" x14ac:dyDescent="0.25">
      <c r="A72" s="114" t="s">
        <v>164</v>
      </c>
      <c r="B72" s="101" t="s">
        <v>476</v>
      </c>
      <c r="C72" s="224" t="s">
        <v>490</v>
      </c>
      <c r="D72" s="224" t="s">
        <v>495</v>
      </c>
      <c r="E72" s="26" t="s">
        <v>454</v>
      </c>
      <c r="F72" s="102">
        <f>F73</f>
        <v>302000</v>
      </c>
      <c r="G72" s="102">
        <f>G73</f>
        <v>281012.40000000002</v>
      </c>
      <c r="H72" s="28">
        <f t="shared" si="0"/>
        <v>93.050463576158947</v>
      </c>
    </row>
    <row r="73" spans="1:9" ht="31.5" x14ac:dyDescent="0.25">
      <c r="A73" s="114" t="s">
        <v>165</v>
      </c>
      <c r="B73" s="101" t="s">
        <v>476</v>
      </c>
      <c r="C73" s="224" t="s">
        <v>490</v>
      </c>
      <c r="D73" s="224" t="s">
        <v>496</v>
      </c>
      <c r="E73" s="26" t="s">
        <v>454</v>
      </c>
      <c r="F73" s="102">
        <f>F74+F75</f>
        <v>302000</v>
      </c>
      <c r="G73" s="102">
        <f>G74+G75</f>
        <v>281012.40000000002</v>
      </c>
      <c r="H73" s="28">
        <f t="shared" si="0"/>
        <v>93.050463576158947</v>
      </c>
    </row>
    <row r="74" spans="1:9" ht="31.5" x14ac:dyDescent="0.25">
      <c r="A74" s="18" t="s">
        <v>132</v>
      </c>
      <c r="B74" s="101" t="s">
        <v>476</v>
      </c>
      <c r="C74" s="224" t="s">
        <v>490</v>
      </c>
      <c r="D74" s="224" t="s">
        <v>496</v>
      </c>
      <c r="E74" s="26" t="s">
        <v>463</v>
      </c>
      <c r="F74" s="102">
        <v>200000</v>
      </c>
      <c r="G74" s="102">
        <v>196379.5</v>
      </c>
      <c r="H74" s="28">
        <f t="shared" si="0"/>
        <v>98.189750000000004</v>
      </c>
    </row>
    <row r="75" spans="1:9" ht="31.5" x14ac:dyDescent="0.25">
      <c r="A75" s="18" t="s">
        <v>133</v>
      </c>
      <c r="B75" s="101" t="s">
        <v>476</v>
      </c>
      <c r="C75" s="224" t="s">
        <v>490</v>
      </c>
      <c r="D75" s="224" t="s">
        <v>496</v>
      </c>
      <c r="E75" s="26" t="s">
        <v>464</v>
      </c>
      <c r="F75" s="102">
        <v>102000</v>
      </c>
      <c r="G75" s="102">
        <v>84632.9</v>
      </c>
      <c r="H75" s="28">
        <f t="shared" si="0"/>
        <v>82.973431372549015</v>
      </c>
    </row>
    <row r="76" spans="1:9" ht="15.75" x14ac:dyDescent="0.25">
      <c r="A76" s="122" t="s">
        <v>260</v>
      </c>
      <c r="B76" s="121" t="s">
        <v>476</v>
      </c>
      <c r="C76" s="225" t="s">
        <v>490</v>
      </c>
      <c r="D76" s="225" t="s">
        <v>457</v>
      </c>
      <c r="E76" s="95" t="s">
        <v>454</v>
      </c>
      <c r="F76" s="96">
        <f>F82+F84+F86+F88+F77</f>
        <v>4638000</v>
      </c>
      <c r="G76" s="96">
        <f>G82+G84+G86+G88+G77</f>
        <v>3971106.3400000003</v>
      </c>
      <c r="H76" s="97">
        <f t="shared" si="0"/>
        <v>85.621094006037097</v>
      </c>
    </row>
    <row r="77" spans="1:9" ht="47.25" x14ac:dyDescent="0.25">
      <c r="A77" s="131" t="s">
        <v>152</v>
      </c>
      <c r="B77" s="132" t="s">
        <v>476</v>
      </c>
      <c r="C77" s="226" t="s">
        <v>490</v>
      </c>
      <c r="D77" s="226" t="s">
        <v>486</v>
      </c>
      <c r="E77" s="132" t="s">
        <v>454</v>
      </c>
      <c r="F77" s="133">
        <f>F78+F79+F80+F81</f>
        <v>630000</v>
      </c>
      <c r="G77" s="133">
        <f>G78+G79+G80+G81</f>
        <v>447710.89</v>
      </c>
      <c r="H77" s="134">
        <f>G77/F77*100</f>
        <v>71.065220634920635</v>
      </c>
    </row>
    <row r="78" spans="1:9" ht="31.5" x14ac:dyDescent="0.25">
      <c r="A78" s="18" t="s">
        <v>132</v>
      </c>
      <c r="B78" s="26" t="s">
        <v>476</v>
      </c>
      <c r="C78" s="221" t="s">
        <v>490</v>
      </c>
      <c r="D78" s="221" t="s">
        <v>486</v>
      </c>
      <c r="E78" s="26" t="s">
        <v>463</v>
      </c>
      <c r="F78" s="21">
        <v>133000</v>
      </c>
      <c r="G78" s="21">
        <v>132722.93</v>
      </c>
      <c r="H78" s="28">
        <f>G78/F78*100</f>
        <v>99.791676691729307</v>
      </c>
    </row>
    <row r="79" spans="1:9" ht="31.5" x14ac:dyDescent="0.25">
      <c r="A79" s="18" t="s">
        <v>133</v>
      </c>
      <c r="B79" s="26" t="s">
        <v>476</v>
      </c>
      <c r="C79" s="221" t="s">
        <v>490</v>
      </c>
      <c r="D79" s="221" t="s">
        <v>486</v>
      </c>
      <c r="E79" s="26" t="s">
        <v>464</v>
      </c>
      <c r="F79" s="21">
        <v>437000</v>
      </c>
      <c r="G79" s="21">
        <v>257407.88</v>
      </c>
      <c r="H79" s="28">
        <f>G79/F79*100</f>
        <v>58.90340503432494</v>
      </c>
    </row>
    <row r="80" spans="1:9" ht="15.75" x14ac:dyDescent="0.25">
      <c r="A80" s="114" t="s">
        <v>135</v>
      </c>
      <c r="B80" s="26" t="s">
        <v>476</v>
      </c>
      <c r="C80" s="221" t="s">
        <v>490</v>
      </c>
      <c r="D80" s="221" t="s">
        <v>486</v>
      </c>
      <c r="E80" s="26" t="s">
        <v>466</v>
      </c>
      <c r="F80" s="21">
        <v>44000</v>
      </c>
      <c r="G80" s="21">
        <v>41614.080000000002</v>
      </c>
      <c r="H80" s="28">
        <f>G80/F80*100</f>
        <v>94.577454545454557</v>
      </c>
    </row>
    <row r="81" spans="1:8" ht="15.75" x14ac:dyDescent="0.25">
      <c r="A81" s="114" t="s">
        <v>294</v>
      </c>
      <c r="B81" s="26" t="s">
        <v>476</v>
      </c>
      <c r="C81" s="221" t="s">
        <v>490</v>
      </c>
      <c r="D81" s="221" t="s">
        <v>486</v>
      </c>
      <c r="E81" s="26" t="s">
        <v>497</v>
      </c>
      <c r="F81" s="21">
        <v>16000</v>
      </c>
      <c r="G81" s="21">
        <v>15966</v>
      </c>
      <c r="H81" s="28">
        <f>G81/F81*100</f>
        <v>99.787499999999994</v>
      </c>
    </row>
    <row r="82" spans="1:8" ht="47.25" x14ac:dyDescent="0.25">
      <c r="A82" s="131" t="s">
        <v>153</v>
      </c>
      <c r="B82" s="117" t="s">
        <v>476</v>
      </c>
      <c r="C82" s="227" t="s">
        <v>490</v>
      </c>
      <c r="D82" s="227" t="s">
        <v>498</v>
      </c>
      <c r="E82" s="117" t="s">
        <v>454</v>
      </c>
      <c r="F82" s="118">
        <f>F83</f>
        <v>228000</v>
      </c>
      <c r="G82" s="118">
        <f>G83</f>
        <v>186850.03</v>
      </c>
      <c r="H82" s="119">
        <f t="shared" si="0"/>
        <v>81.951767543859646</v>
      </c>
    </row>
    <row r="83" spans="1:8" ht="31.5" x14ac:dyDescent="0.25">
      <c r="A83" s="18" t="s">
        <v>133</v>
      </c>
      <c r="B83" s="26" t="s">
        <v>476</v>
      </c>
      <c r="C83" s="221" t="s">
        <v>490</v>
      </c>
      <c r="D83" s="221" t="s">
        <v>498</v>
      </c>
      <c r="E83" s="26" t="s">
        <v>464</v>
      </c>
      <c r="F83" s="21">
        <v>228000</v>
      </c>
      <c r="G83" s="21">
        <v>186850.03</v>
      </c>
      <c r="H83" s="28">
        <f t="shared" si="0"/>
        <v>81.951767543859646</v>
      </c>
    </row>
    <row r="84" spans="1:8" ht="31.5" x14ac:dyDescent="0.25">
      <c r="A84" s="120" t="s">
        <v>154</v>
      </c>
      <c r="B84" s="117" t="s">
        <v>476</v>
      </c>
      <c r="C84" s="227" t="s">
        <v>490</v>
      </c>
      <c r="D84" s="227" t="s">
        <v>499</v>
      </c>
      <c r="E84" s="117" t="s">
        <v>454</v>
      </c>
      <c r="F84" s="118">
        <f>F85</f>
        <v>495000</v>
      </c>
      <c r="G84" s="118">
        <f>G85</f>
        <v>97480.94</v>
      </c>
      <c r="H84" s="119">
        <f t="shared" si="0"/>
        <v>19.693119191919191</v>
      </c>
    </row>
    <row r="85" spans="1:8" ht="31.5" x14ac:dyDescent="0.25">
      <c r="A85" s="18" t="s">
        <v>133</v>
      </c>
      <c r="B85" s="26" t="s">
        <v>476</v>
      </c>
      <c r="C85" s="221" t="s">
        <v>490</v>
      </c>
      <c r="D85" s="221" t="s">
        <v>499</v>
      </c>
      <c r="E85" s="26" t="s">
        <v>464</v>
      </c>
      <c r="F85" s="21">
        <v>495000</v>
      </c>
      <c r="G85" s="21">
        <v>97480.94</v>
      </c>
      <c r="H85" s="28">
        <f t="shared" ref="H85:H149" si="3">G85/F85*100</f>
        <v>19.693119191919191</v>
      </c>
    </row>
    <row r="86" spans="1:8" ht="78.75" x14ac:dyDescent="0.25">
      <c r="A86" s="120" t="s">
        <v>155</v>
      </c>
      <c r="B86" s="117" t="s">
        <v>476</v>
      </c>
      <c r="C86" s="227" t="s">
        <v>490</v>
      </c>
      <c r="D86" s="227" t="s">
        <v>500</v>
      </c>
      <c r="E86" s="117" t="s">
        <v>454</v>
      </c>
      <c r="F86" s="118">
        <f>F87</f>
        <v>660000</v>
      </c>
      <c r="G86" s="118">
        <f>G87</f>
        <v>660000</v>
      </c>
      <c r="H86" s="119">
        <f t="shared" si="3"/>
        <v>100</v>
      </c>
    </row>
    <row r="87" spans="1:8" ht="15.75" x14ac:dyDescent="0.25">
      <c r="A87" s="25" t="s">
        <v>106</v>
      </c>
      <c r="B87" s="26" t="s">
        <v>476</v>
      </c>
      <c r="C87" s="221" t="s">
        <v>490</v>
      </c>
      <c r="D87" s="221" t="s">
        <v>500</v>
      </c>
      <c r="E87" s="26" t="s">
        <v>501</v>
      </c>
      <c r="F87" s="21">
        <v>660000</v>
      </c>
      <c r="G87" s="21">
        <v>660000</v>
      </c>
      <c r="H87" s="28">
        <f t="shared" si="3"/>
        <v>100</v>
      </c>
    </row>
    <row r="88" spans="1:8" ht="47.25" x14ac:dyDescent="0.25">
      <c r="A88" s="120" t="s">
        <v>156</v>
      </c>
      <c r="B88" s="117" t="s">
        <v>476</v>
      </c>
      <c r="C88" s="227" t="s">
        <v>490</v>
      </c>
      <c r="D88" s="227" t="s">
        <v>502</v>
      </c>
      <c r="E88" s="117" t="s">
        <v>454</v>
      </c>
      <c r="F88" s="118">
        <f>F89+F90+F92+F93+F94+F95</f>
        <v>2625000</v>
      </c>
      <c r="G88" s="118">
        <f>G89+G90+G92+G93+G94+G95</f>
        <v>2579064.48</v>
      </c>
      <c r="H88" s="119">
        <f t="shared" si="3"/>
        <v>98.250075428571421</v>
      </c>
    </row>
    <row r="89" spans="1:8" ht="15.75" x14ac:dyDescent="0.25">
      <c r="A89" s="25" t="s">
        <v>131</v>
      </c>
      <c r="B89" s="26" t="s">
        <v>476</v>
      </c>
      <c r="C89" s="221" t="s">
        <v>490</v>
      </c>
      <c r="D89" s="221" t="s">
        <v>502</v>
      </c>
      <c r="E89" s="26" t="s">
        <v>459</v>
      </c>
      <c r="F89" s="21">
        <v>2076200</v>
      </c>
      <c r="G89" s="21">
        <v>2076144.49</v>
      </c>
      <c r="H89" s="28">
        <f t="shared" si="3"/>
        <v>99.997326365475388</v>
      </c>
    </row>
    <row r="90" spans="1:8" ht="15.75" x14ac:dyDescent="0.25">
      <c r="A90" s="25" t="s">
        <v>167</v>
      </c>
      <c r="B90" s="26" t="s">
        <v>476</v>
      </c>
      <c r="C90" s="221" t="s">
        <v>490</v>
      </c>
      <c r="D90" s="221" t="s">
        <v>502</v>
      </c>
      <c r="E90" s="26" t="s">
        <v>460</v>
      </c>
      <c r="F90" s="21">
        <v>3000</v>
      </c>
      <c r="G90" s="21">
        <v>2500</v>
      </c>
      <c r="H90" s="28">
        <f t="shared" si="3"/>
        <v>83.333333333333343</v>
      </c>
    </row>
    <row r="91" spans="1:8" ht="47.25" x14ac:dyDescent="0.25">
      <c r="A91" s="18" t="s">
        <v>461</v>
      </c>
      <c r="B91" s="26" t="s">
        <v>476</v>
      </c>
      <c r="C91" s="221" t="s">
        <v>490</v>
      </c>
      <c r="D91" s="221" t="s">
        <v>502</v>
      </c>
      <c r="E91" s="26" t="s">
        <v>462</v>
      </c>
      <c r="F91" s="21">
        <v>646000</v>
      </c>
      <c r="G91" s="21">
        <v>645592.72</v>
      </c>
      <c r="H91" s="28">
        <f t="shared" si="3"/>
        <v>99.936953560371506</v>
      </c>
    </row>
    <row r="92" spans="1:8" ht="31.5" x14ac:dyDescent="0.25">
      <c r="A92" s="18" t="s">
        <v>132</v>
      </c>
      <c r="B92" s="26" t="s">
        <v>476</v>
      </c>
      <c r="C92" s="221" t="s">
        <v>490</v>
      </c>
      <c r="D92" s="221" t="s">
        <v>502</v>
      </c>
      <c r="E92" s="26" t="s">
        <v>463</v>
      </c>
      <c r="F92" s="21">
        <v>113000</v>
      </c>
      <c r="G92" s="21">
        <v>104178.76</v>
      </c>
      <c r="H92" s="28">
        <f t="shared" si="3"/>
        <v>92.193592920353979</v>
      </c>
    </row>
    <row r="93" spans="1:8" ht="31.5" x14ac:dyDescent="0.25">
      <c r="A93" s="18" t="s">
        <v>133</v>
      </c>
      <c r="B93" s="26" t="s">
        <v>476</v>
      </c>
      <c r="C93" s="221" t="s">
        <v>490</v>
      </c>
      <c r="D93" s="221" t="s">
        <v>502</v>
      </c>
      <c r="E93" s="26" t="s">
        <v>464</v>
      </c>
      <c r="F93" s="21">
        <v>342800</v>
      </c>
      <c r="G93" s="21">
        <v>312243.93</v>
      </c>
      <c r="H93" s="28">
        <f t="shared" si="3"/>
        <v>91.08632730455075</v>
      </c>
    </row>
    <row r="94" spans="1:8" ht="15.75" x14ac:dyDescent="0.25">
      <c r="A94" s="25" t="s">
        <v>166</v>
      </c>
      <c r="B94" s="26" t="s">
        <v>476</v>
      </c>
      <c r="C94" s="221" t="s">
        <v>490</v>
      </c>
      <c r="D94" s="221" t="s">
        <v>502</v>
      </c>
      <c r="E94" s="26" t="s">
        <v>465</v>
      </c>
      <c r="F94" s="21">
        <v>83500</v>
      </c>
      <c r="G94" s="21">
        <v>78873.279999999999</v>
      </c>
      <c r="H94" s="28">
        <f t="shared" si="3"/>
        <v>94.459017964071862</v>
      </c>
    </row>
    <row r="95" spans="1:8" ht="15.75" x14ac:dyDescent="0.25">
      <c r="A95" s="25" t="s">
        <v>135</v>
      </c>
      <c r="B95" s="26" t="s">
        <v>476</v>
      </c>
      <c r="C95" s="221" t="s">
        <v>490</v>
      </c>
      <c r="D95" s="221" t="s">
        <v>502</v>
      </c>
      <c r="E95" s="26" t="s">
        <v>466</v>
      </c>
      <c r="F95" s="21">
        <v>6500</v>
      </c>
      <c r="G95" s="21">
        <v>5124.0200000000004</v>
      </c>
      <c r="H95" s="28">
        <f t="shared" si="3"/>
        <v>78.831076923076921</v>
      </c>
    </row>
    <row r="96" spans="1:8" ht="31.5" x14ac:dyDescent="0.25">
      <c r="A96" s="84" t="s">
        <v>122</v>
      </c>
      <c r="B96" s="85" t="s">
        <v>476</v>
      </c>
      <c r="C96" s="222" t="s">
        <v>503</v>
      </c>
      <c r="D96" s="222" t="s">
        <v>453</v>
      </c>
      <c r="E96" s="85" t="s">
        <v>454</v>
      </c>
      <c r="F96" s="86">
        <f t="shared" ref="F96:G99" si="4">F97</f>
        <v>275000</v>
      </c>
      <c r="G96" s="86">
        <f t="shared" si="4"/>
        <v>267970.43</v>
      </c>
      <c r="H96" s="87">
        <f t="shared" si="3"/>
        <v>97.443792727272722</v>
      </c>
    </row>
    <row r="97" spans="1:8" ht="15.75" x14ac:dyDescent="0.25">
      <c r="A97" s="25" t="s">
        <v>123</v>
      </c>
      <c r="B97" s="26" t="s">
        <v>476</v>
      </c>
      <c r="C97" s="221" t="s">
        <v>504</v>
      </c>
      <c r="D97" s="221" t="s">
        <v>453</v>
      </c>
      <c r="E97" s="26" t="s">
        <v>454</v>
      </c>
      <c r="F97" s="21">
        <f>F99</f>
        <v>275000</v>
      </c>
      <c r="G97" s="21">
        <f>G99</f>
        <v>267970.43</v>
      </c>
      <c r="H97" s="28">
        <f t="shared" si="3"/>
        <v>97.443792727272722</v>
      </c>
    </row>
    <row r="98" spans="1:8" ht="31.5" x14ac:dyDescent="0.25">
      <c r="A98" s="25" t="s">
        <v>157</v>
      </c>
      <c r="B98" s="26" t="s">
        <v>476</v>
      </c>
      <c r="C98" s="221" t="s">
        <v>504</v>
      </c>
      <c r="D98" s="221" t="s">
        <v>505</v>
      </c>
      <c r="E98" s="26" t="s">
        <v>454</v>
      </c>
      <c r="F98" s="21">
        <f>F99</f>
        <v>275000</v>
      </c>
      <c r="G98" s="21">
        <f>G99</f>
        <v>267970.43</v>
      </c>
      <c r="H98" s="28">
        <f t="shared" si="3"/>
        <v>97.443792727272722</v>
      </c>
    </row>
    <row r="99" spans="1:8" ht="63" x14ac:dyDescent="0.25">
      <c r="A99" s="25" t="s">
        <v>313</v>
      </c>
      <c r="B99" s="26" t="s">
        <v>476</v>
      </c>
      <c r="C99" s="221" t="s">
        <v>504</v>
      </c>
      <c r="D99" s="221" t="s">
        <v>506</v>
      </c>
      <c r="E99" s="26" t="s">
        <v>454</v>
      </c>
      <c r="F99" s="21">
        <f t="shared" si="4"/>
        <v>275000</v>
      </c>
      <c r="G99" s="21">
        <f t="shared" si="4"/>
        <v>267970.43</v>
      </c>
      <c r="H99" s="28">
        <f t="shared" si="3"/>
        <v>97.443792727272722</v>
      </c>
    </row>
    <row r="100" spans="1:8" ht="31.5" x14ac:dyDescent="0.25">
      <c r="A100" s="18" t="s">
        <v>158</v>
      </c>
      <c r="B100" s="26" t="s">
        <v>476</v>
      </c>
      <c r="C100" s="221" t="s">
        <v>504</v>
      </c>
      <c r="D100" s="221" t="s">
        <v>507</v>
      </c>
      <c r="E100" s="26" t="s">
        <v>454</v>
      </c>
      <c r="F100" s="21">
        <f>F101</f>
        <v>275000</v>
      </c>
      <c r="G100" s="21">
        <f>G101</f>
        <v>267970.43</v>
      </c>
      <c r="H100" s="28">
        <f t="shared" si="3"/>
        <v>97.443792727272722</v>
      </c>
    </row>
    <row r="101" spans="1:8" ht="31.5" x14ac:dyDescent="0.25">
      <c r="A101" s="18" t="s">
        <v>133</v>
      </c>
      <c r="B101" s="26" t="s">
        <v>476</v>
      </c>
      <c r="C101" s="221" t="s">
        <v>504</v>
      </c>
      <c r="D101" s="221" t="s">
        <v>507</v>
      </c>
      <c r="E101" s="26" t="s">
        <v>464</v>
      </c>
      <c r="F101" s="21">
        <v>275000</v>
      </c>
      <c r="G101" s="21">
        <v>267970.43</v>
      </c>
      <c r="H101" s="28">
        <f t="shared" si="3"/>
        <v>97.443792727272722</v>
      </c>
    </row>
    <row r="102" spans="1:8" ht="15.75" x14ac:dyDescent="0.25">
      <c r="A102" s="84" t="s">
        <v>86</v>
      </c>
      <c r="B102" s="85" t="s">
        <v>476</v>
      </c>
      <c r="C102" s="222" t="s">
        <v>508</v>
      </c>
      <c r="D102" s="222" t="s">
        <v>453</v>
      </c>
      <c r="E102" s="85" t="s">
        <v>454</v>
      </c>
      <c r="F102" s="86">
        <f>F103+F114+F107</f>
        <v>9904271</v>
      </c>
      <c r="G102" s="86">
        <f>G103+G114+G107</f>
        <v>9084216.629999999</v>
      </c>
      <c r="H102" s="87">
        <f>G102/F102*100</f>
        <v>91.720194550411634</v>
      </c>
    </row>
    <row r="103" spans="1:8" ht="15.75" x14ac:dyDescent="0.25">
      <c r="A103" s="89" t="s">
        <v>107</v>
      </c>
      <c r="B103" s="90" t="s">
        <v>476</v>
      </c>
      <c r="C103" s="228" t="s">
        <v>509</v>
      </c>
      <c r="D103" s="228" t="s">
        <v>453</v>
      </c>
      <c r="E103" s="90" t="s">
        <v>454</v>
      </c>
      <c r="F103" s="91">
        <f>F104</f>
        <v>2060000</v>
      </c>
      <c r="G103" s="91">
        <f>G104</f>
        <v>1896272.44</v>
      </c>
      <c r="H103" s="92">
        <f t="shared" si="3"/>
        <v>92.052060194174757</v>
      </c>
    </row>
    <row r="104" spans="1:8" ht="15.75" x14ac:dyDescent="0.25">
      <c r="A104" s="25" t="s">
        <v>260</v>
      </c>
      <c r="B104" s="26" t="s">
        <v>476</v>
      </c>
      <c r="C104" s="221" t="s">
        <v>509</v>
      </c>
      <c r="D104" s="221" t="s">
        <v>457</v>
      </c>
      <c r="E104" s="26" t="s">
        <v>454</v>
      </c>
      <c r="F104" s="21">
        <f>F106</f>
        <v>2060000</v>
      </c>
      <c r="G104" s="21">
        <f>G106</f>
        <v>1896272.44</v>
      </c>
      <c r="H104" s="28">
        <f t="shared" si="3"/>
        <v>92.052060194174757</v>
      </c>
    </row>
    <row r="105" spans="1:8" ht="63" x14ac:dyDescent="0.25">
      <c r="A105" s="25" t="s">
        <v>159</v>
      </c>
      <c r="B105" s="26" t="s">
        <v>476</v>
      </c>
      <c r="C105" s="221" t="s">
        <v>509</v>
      </c>
      <c r="D105" s="221" t="s">
        <v>510</v>
      </c>
      <c r="E105" s="26" t="s">
        <v>454</v>
      </c>
      <c r="F105" s="21">
        <f>F106</f>
        <v>2060000</v>
      </c>
      <c r="G105" s="21">
        <f>G106</f>
        <v>1896272.44</v>
      </c>
      <c r="H105" s="28">
        <f t="shared" si="3"/>
        <v>92.052060194174757</v>
      </c>
    </row>
    <row r="106" spans="1:8" ht="47.25" x14ac:dyDescent="0.25">
      <c r="A106" s="25" t="s">
        <v>136</v>
      </c>
      <c r="B106" s="26" t="s">
        <v>476</v>
      </c>
      <c r="C106" s="221" t="s">
        <v>509</v>
      </c>
      <c r="D106" s="221" t="s">
        <v>510</v>
      </c>
      <c r="E106" s="26" t="s">
        <v>511</v>
      </c>
      <c r="F106" s="21">
        <v>2060000</v>
      </c>
      <c r="G106" s="21">
        <v>1896272.44</v>
      </c>
      <c r="H106" s="28">
        <f t="shared" si="3"/>
        <v>92.052060194174757</v>
      </c>
    </row>
    <row r="107" spans="1:8" ht="15.75" x14ac:dyDescent="0.25">
      <c r="A107" s="89" t="s">
        <v>124</v>
      </c>
      <c r="B107" s="90" t="s">
        <v>476</v>
      </c>
      <c r="C107" s="228" t="s">
        <v>512</v>
      </c>
      <c r="D107" s="228" t="s">
        <v>453</v>
      </c>
      <c r="E107" s="90" t="s">
        <v>454</v>
      </c>
      <c r="F107" s="91">
        <f>F108+F113</f>
        <v>6436271</v>
      </c>
      <c r="G107" s="91">
        <f>G108+G113</f>
        <v>5918692.7999999998</v>
      </c>
      <c r="H107" s="92">
        <f t="shared" si="3"/>
        <v>91.958415051199665</v>
      </c>
    </row>
    <row r="108" spans="1:8" ht="47.25" x14ac:dyDescent="0.25">
      <c r="A108" s="100" t="s">
        <v>168</v>
      </c>
      <c r="B108" s="101" t="s">
        <v>476</v>
      </c>
      <c r="C108" s="224" t="s">
        <v>512</v>
      </c>
      <c r="D108" s="224" t="s">
        <v>513</v>
      </c>
      <c r="E108" s="26" t="s">
        <v>454</v>
      </c>
      <c r="F108" s="102">
        <f>F109</f>
        <v>6052000</v>
      </c>
      <c r="G108" s="102">
        <f>G109</f>
        <v>5534421.7999999998</v>
      </c>
      <c r="H108" s="28">
        <f t="shared" si="3"/>
        <v>91.447815598149376</v>
      </c>
    </row>
    <row r="109" spans="1:8" ht="47.25" x14ac:dyDescent="0.25">
      <c r="A109" s="25" t="s">
        <v>323</v>
      </c>
      <c r="B109" s="26" t="s">
        <v>476</v>
      </c>
      <c r="C109" s="221" t="s">
        <v>512</v>
      </c>
      <c r="D109" s="221" t="s">
        <v>514</v>
      </c>
      <c r="E109" s="26" t="s">
        <v>454</v>
      </c>
      <c r="F109" s="21">
        <f>F111</f>
        <v>6052000</v>
      </c>
      <c r="G109" s="21">
        <f>G111</f>
        <v>5534421.7999999998</v>
      </c>
      <c r="H109" s="28">
        <f t="shared" si="3"/>
        <v>91.447815598149376</v>
      </c>
    </row>
    <row r="110" spans="1:8" ht="15.75" x14ac:dyDescent="0.25">
      <c r="A110" s="25" t="s">
        <v>169</v>
      </c>
      <c r="B110" s="26" t="s">
        <v>476</v>
      </c>
      <c r="C110" s="221" t="s">
        <v>512</v>
      </c>
      <c r="D110" s="221" t="s">
        <v>515</v>
      </c>
      <c r="E110" s="26" t="s">
        <v>454</v>
      </c>
      <c r="F110" s="21">
        <f>F111+F112+F113</f>
        <v>10636271</v>
      </c>
      <c r="G110" s="21">
        <f>G111+G112+G113</f>
        <v>10118692.800000001</v>
      </c>
      <c r="H110" s="28">
        <f t="shared" si="3"/>
        <v>95.133837789578706</v>
      </c>
    </row>
    <row r="111" spans="1:8" ht="31.5" x14ac:dyDescent="0.25">
      <c r="A111" s="18" t="s">
        <v>133</v>
      </c>
      <c r="B111" s="26" t="s">
        <v>476</v>
      </c>
      <c r="C111" s="221" t="s">
        <v>512</v>
      </c>
      <c r="D111" s="221" t="s">
        <v>515</v>
      </c>
      <c r="E111" s="26" t="s">
        <v>464</v>
      </c>
      <c r="F111" s="21">
        <v>6052000</v>
      </c>
      <c r="G111" s="21">
        <v>5534421.7999999998</v>
      </c>
      <c r="H111" s="28">
        <f t="shared" si="3"/>
        <v>91.447815598149376</v>
      </c>
    </row>
    <row r="112" spans="1:8" ht="31.5" x14ac:dyDescent="0.25">
      <c r="A112" s="18" t="s">
        <v>133</v>
      </c>
      <c r="B112" s="26" t="s">
        <v>476</v>
      </c>
      <c r="C112" s="221" t="s">
        <v>512</v>
      </c>
      <c r="D112" s="221" t="s">
        <v>516</v>
      </c>
      <c r="E112" s="26" t="s">
        <v>464</v>
      </c>
      <c r="F112" s="21">
        <v>4200000</v>
      </c>
      <c r="G112" s="21">
        <v>4200000</v>
      </c>
      <c r="H112" s="28">
        <f t="shared" si="3"/>
        <v>100</v>
      </c>
    </row>
    <row r="113" spans="1:8" ht="31.5" x14ac:dyDescent="0.25">
      <c r="A113" s="18" t="s">
        <v>133</v>
      </c>
      <c r="B113" s="26" t="s">
        <v>476</v>
      </c>
      <c r="C113" s="221" t="s">
        <v>512</v>
      </c>
      <c r="D113" s="221" t="s">
        <v>517</v>
      </c>
      <c r="E113" s="26" t="s">
        <v>464</v>
      </c>
      <c r="F113" s="21">
        <v>384271</v>
      </c>
      <c r="G113" s="21">
        <v>384271</v>
      </c>
      <c r="H113" s="28">
        <f t="shared" si="3"/>
        <v>100</v>
      </c>
    </row>
    <row r="114" spans="1:8" ht="15.75" x14ac:dyDescent="0.25">
      <c r="A114" s="89" t="s">
        <v>87</v>
      </c>
      <c r="B114" s="90" t="s">
        <v>476</v>
      </c>
      <c r="C114" s="228" t="s">
        <v>518</v>
      </c>
      <c r="D114" s="228" t="s">
        <v>453</v>
      </c>
      <c r="E114" s="90" t="s">
        <v>454</v>
      </c>
      <c r="F114" s="91">
        <f>F121+F119+F116</f>
        <v>1408000</v>
      </c>
      <c r="G114" s="91">
        <f>G121+G119+G116</f>
        <v>1269251.3899999999</v>
      </c>
      <c r="H114" s="92">
        <f t="shared" si="3"/>
        <v>90.145695312499996</v>
      </c>
    </row>
    <row r="115" spans="1:8" ht="15.75" x14ac:dyDescent="0.2">
      <c r="A115" s="25" t="s">
        <v>260</v>
      </c>
      <c r="B115" s="229" t="s">
        <v>476</v>
      </c>
      <c r="C115" s="230" t="s">
        <v>518</v>
      </c>
      <c r="D115" s="230" t="s">
        <v>457</v>
      </c>
      <c r="E115" s="229" t="s">
        <v>454</v>
      </c>
      <c r="F115" s="231">
        <f>F116+F119+F121</f>
        <v>1408000</v>
      </c>
      <c r="G115" s="231">
        <f>G116+G119+G121</f>
        <v>1269251.3899999999</v>
      </c>
      <c r="H115" s="232">
        <f t="shared" si="3"/>
        <v>90.145695312499996</v>
      </c>
    </row>
    <row r="116" spans="1:8" ht="47.25" x14ac:dyDescent="0.25">
      <c r="A116" s="94" t="s">
        <v>152</v>
      </c>
      <c r="B116" s="95" t="s">
        <v>476</v>
      </c>
      <c r="C116" s="225" t="s">
        <v>518</v>
      </c>
      <c r="D116" s="225" t="s">
        <v>486</v>
      </c>
      <c r="E116" s="95" t="s">
        <v>454</v>
      </c>
      <c r="F116" s="96">
        <f>F117+F118</f>
        <v>998000</v>
      </c>
      <c r="G116" s="96">
        <f>G117+G118</f>
        <v>864251.3899999999</v>
      </c>
      <c r="H116" s="97">
        <f t="shared" si="3"/>
        <v>86.598335671342682</v>
      </c>
    </row>
    <row r="117" spans="1:8" ht="15.75" x14ac:dyDescent="0.25">
      <c r="A117" s="25" t="s">
        <v>131</v>
      </c>
      <c r="B117" s="26" t="s">
        <v>476</v>
      </c>
      <c r="C117" s="221" t="s">
        <v>518</v>
      </c>
      <c r="D117" s="221" t="s">
        <v>486</v>
      </c>
      <c r="E117" s="26" t="s">
        <v>480</v>
      </c>
      <c r="F117" s="21">
        <v>754000</v>
      </c>
      <c r="G117" s="21">
        <v>622516.46</v>
      </c>
      <c r="H117" s="28">
        <f t="shared" si="3"/>
        <v>82.561864721485406</v>
      </c>
    </row>
    <row r="118" spans="1:8" ht="63" x14ac:dyDescent="0.25">
      <c r="A118" s="25" t="s">
        <v>481</v>
      </c>
      <c r="B118" s="26" t="s">
        <v>476</v>
      </c>
      <c r="C118" s="221" t="s">
        <v>518</v>
      </c>
      <c r="D118" s="221" t="s">
        <v>486</v>
      </c>
      <c r="E118" s="26" t="s">
        <v>482</v>
      </c>
      <c r="F118" s="21">
        <v>244000</v>
      </c>
      <c r="G118" s="21">
        <v>241734.93</v>
      </c>
      <c r="H118" s="28">
        <f t="shared" si="3"/>
        <v>99.07169262295082</v>
      </c>
    </row>
    <row r="119" spans="1:8" ht="31.5" x14ac:dyDescent="0.25">
      <c r="A119" s="94" t="s">
        <v>170</v>
      </c>
      <c r="B119" s="95" t="s">
        <v>476</v>
      </c>
      <c r="C119" s="225" t="s">
        <v>518</v>
      </c>
      <c r="D119" s="225" t="s">
        <v>519</v>
      </c>
      <c r="E119" s="95" t="s">
        <v>454</v>
      </c>
      <c r="F119" s="96">
        <f>F120</f>
        <v>110000</v>
      </c>
      <c r="G119" s="96">
        <f>G120</f>
        <v>105000</v>
      </c>
      <c r="H119" s="97">
        <f t="shared" si="3"/>
        <v>95.454545454545453</v>
      </c>
    </row>
    <row r="120" spans="1:8" ht="31.5" x14ac:dyDescent="0.25">
      <c r="A120" s="18" t="s">
        <v>133</v>
      </c>
      <c r="B120" s="26" t="s">
        <v>476</v>
      </c>
      <c r="C120" s="221" t="s">
        <v>518</v>
      </c>
      <c r="D120" s="221" t="s">
        <v>519</v>
      </c>
      <c r="E120" s="26" t="s">
        <v>464</v>
      </c>
      <c r="F120" s="21">
        <v>110000</v>
      </c>
      <c r="G120" s="21">
        <v>105000</v>
      </c>
      <c r="H120" s="28">
        <f t="shared" si="3"/>
        <v>95.454545454545453</v>
      </c>
    </row>
    <row r="121" spans="1:8" ht="78.75" x14ac:dyDescent="0.25">
      <c r="A121" s="94" t="s">
        <v>155</v>
      </c>
      <c r="B121" s="95" t="s">
        <v>476</v>
      </c>
      <c r="C121" s="225" t="s">
        <v>518</v>
      </c>
      <c r="D121" s="225" t="s">
        <v>500</v>
      </c>
      <c r="E121" s="95" t="s">
        <v>454</v>
      </c>
      <c r="F121" s="96">
        <f>F122</f>
        <v>300000</v>
      </c>
      <c r="G121" s="96">
        <f>G122</f>
        <v>300000</v>
      </c>
      <c r="H121" s="97">
        <f t="shared" si="3"/>
        <v>100</v>
      </c>
    </row>
    <row r="122" spans="1:8" ht="15.75" x14ac:dyDescent="0.25">
      <c r="A122" s="25" t="s">
        <v>106</v>
      </c>
      <c r="B122" s="26" t="s">
        <v>476</v>
      </c>
      <c r="C122" s="221" t="s">
        <v>518</v>
      </c>
      <c r="D122" s="221" t="s">
        <v>500</v>
      </c>
      <c r="E122" s="26" t="s">
        <v>501</v>
      </c>
      <c r="F122" s="21">
        <v>300000</v>
      </c>
      <c r="G122" s="21">
        <v>300000</v>
      </c>
      <c r="H122" s="28">
        <f t="shared" si="3"/>
        <v>100</v>
      </c>
    </row>
    <row r="123" spans="1:8" ht="15.75" x14ac:dyDescent="0.25">
      <c r="A123" s="84" t="s">
        <v>88</v>
      </c>
      <c r="B123" s="85" t="s">
        <v>476</v>
      </c>
      <c r="C123" s="222" t="s">
        <v>520</v>
      </c>
      <c r="D123" s="222" t="s">
        <v>453</v>
      </c>
      <c r="E123" s="85" t="s">
        <v>454</v>
      </c>
      <c r="F123" s="86">
        <f>F128+F145+F156+F124</f>
        <v>17622000</v>
      </c>
      <c r="G123" s="86">
        <f>G128+G145+G156+G124</f>
        <v>15495812.859999999</v>
      </c>
      <c r="H123" s="87">
        <f t="shared" si="3"/>
        <v>87.93447315855181</v>
      </c>
    </row>
    <row r="124" spans="1:8" ht="15.75" x14ac:dyDescent="0.25">
      <c r="A124" s="135" t="s">
        <v>521</v>
      </c>
      <c r="B124" s="136" t="s">
        <v>476</v>
      </c>
      <c r="C124" s="233" t="s">
        <v>522</v>
      </c>
      <c r="D124" s="233" t="s">
        <v>453</v>
      </c>
      <c r="E124" s="136" t="s">
        <v>454</v>
      </c>
      <c r="F124" s="137">
        <f t="shared" ref="F124:G126" si="5">F125</f>
        <v>482000</v>
      </c>
      <c r="G124" s="137">
        <f t="shared" si="5"/>
        <v>481880.5</v>
      </c>
      <c r="H124" s="138">
        <f>G124/F124*100</f>
        <v>99.975207468879674</v>
      </c>
    </row>
    <row r="125" spans="1:8" ht="15.75" x14ac:dyDescent="0.25">
      <c r="A125" s="25" t="s">
        <v>260</v>
      </c>
      <c r="B125" s="26" t="s">
        <v>476</v>
      </c>
      <c r="C125" s="221" t="s">
        <v>522</v>
      </c>
      <c r="D125" s="221" t="s">
        <v>457</v>
      </c>
      <c r="E125" s="26" t="s">
        <v>454</v>
      </c>
      <c r="F125" s="21">
        <f t="shared" si="5"/>
        <v>482000</v>
      </c>
      <c r="G125" s="21">
        <f t="shared" si="5"/>
        <v>481880.5</v>
      </c>
      <c r="H125" s="28">
        <f>G125/F125*100</f>
        <v>99.975207468879674</v>
      </c>
    </row>
    <row r="126" spans="1:8" ht="31.5" x14ac:dyDescent="0.25">
      <c r="A126" s="25" t="s">
        <v>201</v>
      </c>
      <c r="B126" s="26" t="s">
        <v>476</v>
      </c>
      <c r="C126" s="221" t="s">
        <v>522</v>
      </c>
      <c r="D126" s="221" t="s">
        <v>523</v>
      </c>
      <c r="E126" s="26" t="s">
        <v>454</v>
      </c>
      <c r="F126" s="21">
        <f t="shared" si="5"/>
        <v>482000</v>
      </c>
      <c r="G126" s="21">
        <f t="shared" si="5"/>
        <v>481880.5</v>
      </c>
      <c r="H126" s="28">
        <f>G126/F126*100</f>
        <v>99.975207468879674</v>
      </c>
    </row>
    <row r="127" spans="1:8" ht="31.5" x14ac:dyDescent="0.25">
      <c r="A127" s="18" t="s">
        <v>133</v>
      </c>
      <c r="B127" s="26" t="s">
        <v>476</v>
      </c>
      <c r="C127" s="221" t="s">
        <v>522</v>
      </c>
      <c r="D127" s="221" t="s">
        <v>523</v>
      </c>
      <c r="E127" s="26" t="s">
        <v>464</v>
      </c>
      <c r="F127" s="21">
        <v>482000</v>
      </c>
      <c r="G127" s="21">
        <v>481880.5</v>
      </c>
      <c r="H127" s="28">
        <f>G127/F127*100</f>
        <v>99.975207468879674</v>
      </c>
    </row>
    <row r="128" spans="1:8" ht="15.75" x14ac:dyDescent="0.25">
      <c r="A128" s="135" t="s">
        <v>89</v>
      </c>
      <c r="B128" s="90" t="s">
        <v>476</v>
      </c>
      <c r="C128" s="228" t="s">
        <v>524</v>
      </c>
      <c r="D128" s="228" t="s">
        <v>453</v>
      </c>
      <c r="E128" s="90" t="s">
        <v>454</v>
      </c>
      <c r="F128" s="91">
        <f>F129+F133+F137+F141</f>
        <v>4080000</v>
      </c>
      <c r="G128" s="91">
        <f>G129+G133+G137+G141</f>
        <v>2191101.31</v>
      </c>
      <c r="H128" s="92">
        <f t="shared" si="3"/>
        <v>53.703463480392152</v>
      </c>
    </row>
    <row r="129" spans="1:8" ht="15.75" x14ac:dyDescent="0.25">
      <c r="A129" s="122" t="s">
        <v>90</v>
      </c>
      <c r="B129" s="121" t="s">
        <v>476</v>
      </c>
      <c r="C129" s="223" t="s">
        <v>524</v>
      </c>
      <c r="D129" s="223" t="s">
        <v>525</v>
      </c>
      <c r="E129" s="121" t="s">
        <v>454</v>
      </c>
      <c r="F129" s="123">
        <f>F130</f>
        <v>440000</v>
      </c>
      <c r="G129" s="123">
        <f>G130</f>
        <v>424352.05</v>
      </c>
      <c r="H129" s="124">
        <f t="shared" si="3"/>
        <v>96.443647727272733</v>
      </c>
    </row>
    <row r="130" spans="1:8" ht="47.25" x14ac:dyDescent="0.25">
      <c r="A130" s="27" t="s">
        <v>345</v>
      </c>
      <c r="B130" s="26" t="s">
        <v>476</v>
      </c>
      <c r="C130" s="221" t="s">
        <v>524</v>
      </c>
      <c r="D130" s="221" t="s">
        <v>526</v>
      </c>
      <c r="E130" s="26" t="s">
        <v>454</v>
      </c>
      <c r="F130" s="21">
        <f>F132</f>
        <v>440000</v>
      </c>
      <c r="G130" s="21">
        <f>G132</f>
        <v>424352.05</v>
      </c>
      <c r="H130" s="28">
        <f t="shared" si="3"/>
        <v>96.443647727272733</v>
      </c>
    </row>
    <row r="131" spans="1:8" ht="15.75" x14ac:dyDescent="0.25">
      <c r="A131" s="27" t="s">
        <v>171</v>
      </c>
      <c r="B131" s="26" t="s">
        <v>476</v>
      </c>
      <c r="C131" s="221" t="s">
        <v>524</v>
      </c>
      <c r="D131" s="221" t="s">
        <v>527</v>
      </c>
      <c r="E131" s="26" t="s">
        <v>454</v>
      </c>
      <c r="F131" s="21">
        <f>F132</f>
        <v>440000</v>
      </c>
      <c r="G131" s="21">
        <f>G132</f>
        <v>424352.05</v>
      </c>
      <c r="H131" s="28">
        <f t="shared" si="3"/>
        <v>96.443647727272733</v>
      </c>
    </row>
    <row r="132" spans="1:8" ht="31.5" x14ac:dyDescent="0.25">
      <c r="A132" s="18" t="s">
        <v>133</v>
      </c>
      <c r="B132" s="26" t="s">
        <v>476</v>
      </c>
      <c r="C132" s="221" t="s">
        <v>524</v>
      </c>
      <c r="D132" s="221" t="s">
        <v>527</v>
      </c>
      <c r="E132" s="26" t="s">
        <v>464</v>
      </c>
      <c r="F132" s="21">
        <v>440000</v>
      </c>
      <c r="G132" s="21">
        <v>424352.05</v>
      </c>
      <c r="H132" s="28">
        <f t="shared" si="3"/>
        <v>96.443647727272733</v>
      </c>
    </row>
    <row r="133" spans="1:8" ht="47.25" x14ac:dyDescent="0.25">
      <c r="A133" s="122" t="s">
        <v>528</v>
      </c>
      <c r="B133" s="121" t="s">
        <v>476</v>
      </c>
      <c r="C133" s="223" t="s">
        <v>524</v>
      </c>
      <c r="D133" s="223" t="s">
        <v>529</v>
      </c>
      <c r="E133" s="121" t="s">
        <v>454</v>
      </c>
      <c r="F133" s="123">
        <f>F134</f>
        <v>2800000</v>
      </c>
      <c r="G133" s="123">
        <f>G134</f>
        <v>1087317.58</v>
      </c>
      <c r="H133" s="124">
        <f t="shared" si="3"/>
        <v>38.832770714285722</v>
      </c>
    </row>
    <row r="134" spans="1:8" ht="47.25" x14ac:dyDescent="0.25">
      <c r="A134" s="25" t="s">
        <v>530</v>
      </c>
      <c r="B134" s="26" t="s">
        <v>476</v>
      </c>
      <c r="C134" s="221" t="s">
        <v>524</v>
      </c>
      <c r="D134" s="221" t="s">
        <v>531</v>
      </c>
      <c r="E134" s="26" t="s">
        <v>454</v>
      </c>
      <c r="F134" s="21">
        <f>F136</f>
        <v>2800000</v>
      </c>
      <c r="G134" s="21">
        <f>G136</f>
        <v>1087317.58</v>
      </c>
      <c r="H134" s="28">
        <f t="shared" si="3"/>
        <v>38.832770714285722</v>
      </c>
    </row>
    <row r="135" spans="1:8" ht="15.75" x14ac:dyDescent="0.25">
      <c r="A135" s="25" t="s">
        <v>173</v>
      </c>
      <c r="B135" s="26" t="s">
        <v>476</v>
      </c>
      <c r="C135" s="221" t="s">
        <v>524</v>
      </c>
      <c r="D135" s="221" t="s">
        <v>532</v>
      </c>
      <c r="E135" s="26" t="s">
        <v>454</v>
      </c>
      <c r="F135" s="21">
        <f>F136</f>
        <v>2800000</v>
      </c>
      <c r="G135" s="21">
        <f>G136</f>
        <v>1087317.58</v>
      </c>
      <c r="H135" s="28">
        <f t="shared" si="3"/>
        <v>38.832770714285722</v>
      </c>
    </row>
    <row r="136" spans="1:8" ht="31.5" x14ac:dyDescent="0.25">
      <c r="A136" s="18" t="s">
        <v>133</v>
      </c>
      <c r="B136" s="26" t="s">
        <v>476</v>
      </c>
      <c r="C136" s="221" t="s">
        <v>524</v>
      </c>
      <c r="D136" s="221" t="s">
        <v>532</v>
      </c>
      <c r="E136" s="26" t="s">
        <v>464</v>
      </c>
      <c r="F136" s="21">
        <v>2800000</v>
      </c>
      <c r="G136" s="21">
        <v>1087317.58</v>
      </c>
      <c r="H136" s="28">
        <f t="shared" si="3"/>
        <v>38.832770714285722</v>
      </c>
    </row>
    <row r="137" spans="1:8" ht="31.5" x14ac:dyDescent="0.25">
      <c r="A137" s="122" t="s">
        <v>355</v>
      </c>
      <c r="B137" s="121" t="s">
        <v>476</v>
      </c>
      <c r="C137" s="223" t="s">
        <v>524</v>
      </c>
      <c r="D137" s="223" t="s">
        <v>533</v>
      </c>
      <c r="E137" s="121" t="s">
        <v>454</v>
      </c>
      <c r="F137" s="123">
        <f t="shared" ref="F137:G139" si="6">F138</f>
        <v>450000</v>
      </c>
      <c r="G137" s="123">
        <f t="shared" si="6"/>
        <v>393452.11</v>
      </c>
      <c r="H137" s="124">
        <f t="shared" si="3"/>
        <v>87.433802222222226</v>
      </c>
    </row>
    <row r="138" spans="1:8" ht="47.25" x14ac:dyDescent="0.25">
      <c r="A138" s="25" t="s">
        <v>534</v>
      </c>
      <c r="B138" s="26" t="s">
        <v>476</v>
      </c>
      <c r="C138" s="221" t="s">
        <v>524</v>
      </c>
      <c r="D138" s="221" t="s">
        <v>535</v>
      </c>
      <c r="E138" s="26" t="s">
        <v>454</v>
      </c>
      <c r="F138" s="21">
        <f t="shared" si="6"/>
        <v>450000</v>
      </c>
      <c r="G138" s="21">
        <f t="shared" si="6"/>
        <v>393452.11</v>
      </c>
      <c r="H138" s="28">
        <f t="shared" si="3"/>
        <v>87.433802222222226</v>
      </c>
    </row>
    <row r="139" spans="1:8" ht="15.75" x14ac:dyDescent="0.25">
      <c r="A139" s="25" t="s">
        <v>174</v>
      </c>
      <c r="B139" s="26" t="s">
        <v>476</v>
      </c>
      <c r="C139" s="221" t="s">
        <v>524</v>
      </c>
      <c r="D139" s="221" t="s">
        <v>536</v>
      </c>
      <c r="E139" s="26" t="s">
        <v>454</v>
      </c>
      <c r="F139" s="21">
        <f t="shared" si="6"/>
        <v>450000</v>
      </c>
      <c r="G139" s="21">
        <f t="shared" si="6"/>
        <v>393452.11</v>
      </c>
      <c r="H139" s="28">
        <f t="shared" si="3"/>
        <v>87.433802222222226</v>
      </c>
    </row>
    <row r="140" spans="1:8" ht="31.5" x14ac:dyDescent="0.25">
      <c r="A140" s="18" t="s">
        <v>133</v>
      </c>
      <c r="B140" s="26" t="s">
        <v>476</v>
      </c>
      <c r="C140" s="221" t="s">
        <v>524</v>
      </c>
      <c r="D140" s="221" t="s">
        <v>536</v>
      </c>
      <c r="E140" s="26" t="s">
        <v>464</v>
      </c>
      <c r="F140" s="21">
        <v>450000</v>
      </c>
      <c r="G140" s="21">
        <v>393452.11</v>
      </c>
      <c r="H140" s="28">
        <f t="shared" si="3"/>
        <v>87.433802222222226</v>
      </c>
    </row>
    <row r="141" spans="1:8" ht="47.25" x14ac:dyDescent="0.25">
      <c r="A141" s="122" t="s">
        <v>537</v>
      </c>
      <c r="B141" s="121" t="s">
        <v>476</v>
      </c>
      <c r="C141" s="223" t="s">
        <v>524</v>
      </c>
      <c r="D141" s="223" t="s">
        <v>538</v>
      </c>
      <c r="E141" s="121" t="s">
        <v>454</v>
      </c>
      <c r="F141" s="123">
        <f t="shared" ref="F141:G143" si="7">F142</f>
        <v>390000</v>
      </c>
      <c r="G141" s="123">
        <f t="shared" si="7"/>
        <v>285979.57</v>
      </c>
      <c r="H141" s="124">
        <f t="shared" si="3"/>
        <v>73.328094871794875</v>
      </c>
    </row>
    <row r="142" spans="1:8" ht="47.25" x14ac:dyDescent="0.25">
      <c r="A142" s="100" t="s">
        <v>362</v>
      </c>
      <c r="B142" s="26" t="s">
        <v>476</v>
      </c>
      <c r="C142" s="221" t="s">
        <v>524</v>
      </c>
      <c r="D142" s="221" t="s">
        <v>539</v>
      </c>
      <c r="E142" s="26" t="s">
        <v>454</v>
      </c>
      <c r="F142" s="21">
        <f t="shared" si="7"/>
        <v>390000</v>
      </c>
      <c r="G142" s="21">
        <f t="shared" si="7"/>
        <v>285979.57</v>
      </c>
      <c r="H142" s="28">
        <f t="shared" si="3"/>
        <v>73.328094871794875</v>
      </c>
    </row>
    <row r="143" spans="1:8" ht="31.5" x14ac:dyDescent="0.25">
      <c r="A143" s="25" t="s">
        <v>176</v>
      </c>
      <c r="B143" s="26" t="s">
        <v>476</v>
      </c>
      <c r="C143" s="221" t="s">
        <v>524</v>
      </c>
      <c r="D143" s="221" t="s">
        <v>540</v>
      </c>
      <c r="E143" s="26" t="s">
        <v>454</v>
      </c>
      <c r="F143" s="21">
        <f t="shared" si="7"/>
        <v>390000</v>
      </c>
      <c r="G143" s="21">
        <f t="shared" si="7"/>
        <v>285979.57</v>
      </c>
      <c r="H143" s="28">
        <f t="shared" si="3"/>
        <v>73.328094871794875</v>
      </c>
    </row>
    <row r="144" spans="1:8" ht="31.5" x14ac:dyDescent="0.25">
      <c r="A144" s="18" t="s">
        <v>133</v>
      </c>
      <c r="B144" s="26" t="s">
        <v>476</v>
      </c>
      <c r="C144" s="221" t="s">
        <v>524</v>
      </c>
      <c r="D144" s="221" t="s">
        <v>540</v>
      </c>
      <c r="E144" s="26" t="s">
        <v>464</v>
      </c>
      <c r="F144" s="21">
        <v>390000</v>
      </c>
      <c r="G144" s="21">
        <v>285979.57</v>
      </c>
      <c r="H144" s="28">
        <f t="shared" si="3"/>
        <v>73.328094871794875</v>
      </c>
    </row>
    <row r="145" spans="1:8" ht="15.75" x14ac:dyDescent="0.25">
      <c r="A145" s="89" t="s">
        <v>0</v>
      </c>
      <c r="B145" s="90" t="s">
        <v>476</v>
      </c>
      <c r="C145" s="228" t="s">
        <v>541</v>
      </c>
      <c r="D145" s="228" t="s">
        <v>453</v>
      </c>
      <c r="E145" s="90" t="s">
        <v>454</v>
      </c>
      <c r="F145" s="91">
        <f>F147+F151</f>
        <v>2552000</v>
      </c>
      <c r="G145" s="91">
        <f>G147+G151</f>
        <v>2360761.7200000002</v>
      </c>
      <c r="H145" s="92">
        <f t="shared" si="3"/>
        <v>92.506336990595614</v>
      </c>
    </row>
    <row r="146" spans="1:8" ht="47.25" x14ac:dyDescent="0.25">
      <c r="A146" s="25" t="s">
        <v>367</v>
      </c>
      <c r="B146" s="26" t="s">
        <v>476</v>
      </c>
      <c r="C146" s="221" t="s">
        <v>541</v>
      </c>
      <c r="D146" s="221" t="s">
        <v>542</v>
      </c>
      <c r="E146" s="26" t="s">
        <v>454</v>
      </c>
      <c r="F146" s="21">
        <f>F149+F152+F155</f>
        <v>2552000</v>
      </c>
      <c r="G146" s="21">
        <f>G149+G152+G155</f>
        <v>2360761.7200000002</v>
      </c>
      <c r="H146" s="28">
        <f t="shared" si="3"/>
        <v>92.506336990595614</v>
      </c>
    </row>
    <row r="147" spans="1:8" ht="47.25" x14ac:dyDescent="0.25">
      <c r="A147" s="94" t="s">
        <v>543</v>
      </c>
      <c r="B147" s="95" t="s">
        <v>476</v>
      </c>
      <c r="C147" s="225" t="s">
        <v>541</v>
      </c>
      <c r="D147" s="225" t="s">
        <v>542</v>
      </c>
      <c r="E147" s="95" t="s">
        <v>454</v>
      </c>
      <c r="F147" s="96">
        <f>F149</f>
        <v>662000</v>
      </c>
      <c r="G147" s="96">
        <f>G149</f>
        <v>629674.35</v>
      </c>
      <c r="H147" s="97">
        <f t="shared" si="3"/>
        <v>95.116971299093649</v>
      </c>
    </row>
    <row r="148" spans="1:8" ht="47.25" x14ac:dyDescent="0.25">
      <c r="A148" s="100" t="s">
        <v>544</v>
      </c>
      <c r="B148" s="101" t="s">
        <v>476</v>
      </c>
      <c r="C148" s="224" t="s">
        <v>541</v>
      </c>
      <c r="D148" s="224" t="s">
        <v>545</v>
      </c>
      <c r="E148" s="26" t="s">
        <v>454</v>
      </c>
      <c r="F148" s="102">
        <f>F149</f>
        <v>662000</v>
      </c>
      <c r="G148" s="102">
        <f>G149</f>
        <v>629674.35</v>
      </c>
      <c r="H148" s="28">
        <f t="shared" si="3"/>
        <v>95.116971299093649</v>
      </c>
    </row>
    <row r="149" spans="1:8" ht="15.75" x14ac:dyDescent="0.25">
      <c r="A149" s="18" t="s">
        <v>177</v>
      </c>
      <c r="B149" s="26" t="s">
        <v>476</v>
      </c>
      <c r="C149" s="221" t="s">
        <v>541</v>
      </c>
      <c r="D149" s="224" t="s">
        <v>546</v>
      </c>
      <c r="E149" s="26" t="s">
        <v>454</v>
      </c>
      <c r="F149" s="21">
        <f>F150</f>
        <v>662000</v>
      </c>
      <c r="G149" s="21">
        <f>G150</f>
        <v>629674.35</v>
      </c>
      <c r="H149" s="28">
        <f t="shared" si="3"/>
        <v>95.116971299093649</v>
      </c>
    </row>
    <row r="150" spans="1:8" ht="31.5" x14ac:dyDescent="0.25">
      <c r="A150" s="18" t="s">
        <v>133</v>
      </c>
      <c r="B150" s="26" t="s">
        <v>476</v>
      </c>
      <c r="C150" s="221" t="s">
        <v>541</v>
      </c>
      <c r="D150" s="224" t="s">
        <v>546</v>
      </c>
      <c r="E150" s="26" t="s">
        <v>464</v>
      </c>
      <c r="F150" s="21">
        <v>662000</v>
      </c>
      <c r="G150" s="21">
        <v>629674.35</v>
      </c>
      <c r="H150" s="28">
        <f t="shared" ref="H150:H177" si="8">G150/F150*100</f>
        <v>95.116971299093649</v>
      </c>
    </row>
    <row r="151" spans="1:8" ht="15.75" x14ac:dyDescent="0.25">
      <c r="A151" s="122" t="s">
        <v>260</v>
      </c>
      <c r="B151" s="121" t="s">
        <v>476</v>
      </c>
      <c r="C151" s="225" t="s">
        <v>541</v>
      </c>
      <c r="D151" s="225" t="s">
        <v>457</v>
      </c>
      <c r="E151" s="95" t="s">
        <v>454</v>
      </c>
      <c r="F151" s="96">
        <f>F152+F154</f>
        <v>1890000</v>
      </c>
      <c r="G151" s="96">
        <f>G152+G154</f>
        <v>1731087.37</v>
      </c>
      <c r="H151" s="97">
        <f t="shared" si="8"/>
        <v>91.591924338624338</v>
      </c>
    </row>
    <row r="152" spans="1:8" ht="15.75" x14ac:dyDescent="0.25">
      <c r="A152" s="139" t="s">
        <v>178</v>
      </c>
      <c r="B152" s="117" t="s">
        <v>476</v>
      </c>
      <c r="C152" s="227" t="s">
        <v>541</v>
      </c>
      <c r="D152" s="227" t="s">
        <v>547</v>
      </c>
      <c r="E152" s="117" t="s">
        <v>454</v>
      </c>
      <c r="F152" s="118">
        <f>F153</f>
        <v>1660000</v>
      </c>
      <c r="G152" s="118">
        <f>G153</f>
        <v>1575125.62</v>
      </c>
      <c r="H152" s="119">
        <f t="shared" si="8"/>
        <v>94.887085542168677</v>
      </c>
    </row>
    <row r="153" spans="1:8" ht="31.5" x14ac:dyDescent="0.25">
      <c r="A153" s="18" t="s">
        <v>133</v>
      </c>
      <c r="B153" s="26" t="s">
        <v>476</v>
      </c>
      <c r="C153" s="221" t="s">
        <v>541</v>
      </c>
      <c r="D153" s="221" t="s">
        <v>547</v>
      </c>
      <c r="E153" s="26" t="s">
        <v>464</v>
      </c>
      <c r="F153" s="21">
        <v>1660000</v>
      </c>
      <c r="G153" s="21">
        <v>1575125.62</v>
      </c>
      <c r="H153" s="28">
        <f t="shared" si="8"/>
        <v>94.887085542168677</v>
      </c>
    </row>
    <row r="154" spans="1:8" ht="15.75" x14ac:dyDescent="0.25">
      <c r="A154" s="120" t="s">
        <v>179</v>
      </c>
      <c r="B154" s="117" t="s">
        <v>476</v>
      </c>
      <c r="C154" s="227" t="s">
        <v>541</v>
      </c>
      <c r="D154" s="227" t="s">
        <v>548</v>
      </c>
      <c r="E154" s="117" t="s">
        <v>454</v>
      </c>
      <c r="F154" s="118">
        <f>F155</f>
        <v>230000</v>
      </c>
      <c r="G154" s="118">
        <f>G155</f>
        <v>155961.75</v>
      </c>
      <c r="H154" s="119">
        <f t="shared" si="8"/>
        <v>67.809456521739136</v>
      </c>
    </row>
    <row r="155" spans="1:8" ht="31.5" x14ac:dyDescent="0.25">
      <c r="A155" s="18" t="s">
        <v>133</v>
      </c>
      <c r="B155" s="26" t="s">
        <v>476</v>
      </c>
      <c r="C155" s="221" t="s">
        <v>541</v>
      </c>
      <c r="D155" s="221" t="s">
        <v>548</v>
      </c>
      <c r="E155" s="26" t="s">
        <v>464</v>
      </c>
      <c r="F155" s="21">
        <v>230000</v>
      </c>
      <c r="G155" s="21">
        <v>155961.75</v>
      </c>
      <c r="H155" s="28">
        <f t="shared" si="8"/>
        <v>67.809456521739136</v>
      </c>
    </row>
    <row r="156" spans="1:8" ht="31.5" x14ac:dyDescent="0.25">
      <c r="A156" s="89" t="s">
        <v>1</v>
      </c>
      <c r="B156" s="90" t="s">
        <v>476</v>
      </c>
      <c r="C156" s="228" t="s">
        <v>549</v>
      </c>
      <c r="D156" s="228" t="s">
        <v>453</v>
      </c>
      <c r="E156" s="90" t="s">
        <v>454</v>
      </c>
      <c r="F156" s="91">
        <f>F157</f>
        <v>10508000</v>
      </c>
      <c r="G156" s="91">
        <f>G157</f>
        <v>10462069.33</v>
      </c>
      <c r="H156" s="92">
        <f t="shared" si="8"/>
        <v>99.56289807765512</v>
      </c>
    </row>
    <row r="157" spans="1:8" ht="15.75" x14ac:dyDescent="0.25">
      <c r="A157" s="122" t="s">
        <v>260</v>
      </c>
      <c r="B157" s="121" t="s">
        <v>476</v>
      </c>
      <c r="C157" s="223" t="s">
        <v>549</v>
      </c>
      <c r="D157" s="223" t="s">
        <v>457</v>
      </c>
      <c r="E157" s="121" t="s">
        <v>454</v>
      </c>
      <c r="F157" s="123">
        <f>F158+F161+F168</f>
        <v>10508000</v>
      </c>
      <c r="G157" s="123">
        <f>G158+G161+G168</f>
        <v>10462069.33</v>
      </c>
      <c r="H157" s="124">
        <f t="shared" si="8"/>
        <v>99.56289807765512</v>
      </c>
    </row>
    <row r="158" spans="1:8" ht="47.25" x14ac:dyDescent="0.25">
      <c r="A158" s="139" t="s">
        <v>152</v>
      </c>
      <c r="B158" s="132" t="s">
        <v>476</v>
      </c>
      <c r="C158" s="226" t="s">
        <v>549</v>
      </c>
      <c r="D158" s="226" t="s">
        <v>486</v>
      </c>
      <c r="E158" s="132" t="s">
        <v>454</v>
      </c>
      <c r="F158" s="133">
        <f>F159+F160</f>
        <v>1490000</v>
      </c>
      <c r="G158" s="133">
        <f>G159+G160</f>
        <v>1473459.6199999999</v>
      </c>
      <c r="H158" s="134">
        <f t="shared" si="8"/>
        <v>98.889907382550319</v>
      </c>
    </row>
    <row r="159" spans="1:8" ht="15.75" x14ac:dyDescent="0.25">
      <c r="A159" s="25" t="s">
        <v>131</v>
      </c>
      <c r="B159" s="26" t="s">
        <v>476</v>
      </c>
      <c r="C159" s="221" t="s">
        <v>549</v>
      </c>
      <c r="D159" s="221" t="s">
        <v>486</v>
      </c>
      <c r="E159" s="26" t="s">
        <v>480</v>
      </c>
      <c r="F159" s="21">
        <v>1146000</v>
      </c>
      <c r="G159" s="21">
        <v>1139577.3999999999</v>
      </c>
      <c r="H159" s="28">
        <f t="shared" si="8"/>
        <v>99.43956369982547</v>
      </c>
    </row>
    <row r="160" spans="1:8" ht="63" x14ac:dyDescent="0.25">
      <c r="A160" s="25" t="s">
        <v>481</v>
      </c>
      <c r="B160" s="26" t="s">
        <v>476</v>
      </c>
      <c r="C160" s="221" t="s">
        <v>549</v>
      </c>
      <c r="D160" s="221" t="s">
        <v>486</v>
      </c>
      <c r="E160" s="26" t="s">
        <v>482</v>
      </c>
      <c r="F160" s="21">
        <v>344000</v>
      </c>
      <c r="G160" s="21">
        <v>333882.21999999997</v>
      </c>
      <c r="H160" s="28">
        <f t="shared" si="8"/>
        <v>97.058784883720918</v>
      </c>
    </row>
    <row r="161" spans="1:8" ht="31.5" x14ac:dyDescent="0.25">
      <c r="A161" s="139" t="s">
        <v>202</v>
      </c>
      <c r="B161" s="132" t="s">
        <v>476</v>
      </c>
      <c r="C161" s="226" t="s">
        <v>549</v>
      </c>
      <c r="D161" s="226" t="s">
        <v>550</v>
      </c>
      <c r="E161" s="132" t="s">
        <v>454</v>
      </c>
      <c r="F161" s="133">
        <f>F162+F163+F165+F166+F167+F164</f>
        <v>7052000</v>
      </c>
      <c r="G161" s="133">
        <f>G162+G163+G165+G166+G167+G164</f>
        <v>7024149.8600000003</v>
      </c>
      <c r="H161" s="134">
        <f t="shared" si="8"/>
        <v>99.605074588769156</v>
      </c>
    </row>
    <row r="162" spans="1:8" ht="15.75" x14ac:dyDescent="0.25">
      <c r="A162" s="25" t="s">
        <v>131</v>
      </c>
      <c r="B162" s="26" t="s">
        <v>476</v>
      </c>
      <c r="C162" s="221" t="s">
        <v>549</v>
      </c>
      <c r="D162" s="221" t="s">
        <v>550</v>
      </c>
      <c r="E162" s="26" t="s">
        <v>459</v>
      </c>
      <c r="F162" s="21">
        <v>3639000</v>
      </c>
      <c r="G162" s="21">
        <v>3637904.29</v>
      </c>
      <c r="H162" s="28">
        <f t="shared" si="8"/>
        <v>99.969889804891451</v>
      </c>
    </row>
    <row r="163" spans="1:8" ht="15.75" x14ac:dyDescent="0.25">
      <c r="A163" s="25" t="s">
        <v>167</v>
      </c>
      <c r="B163" s="26" t="s">
        <v>476</v>
      </c>
      <c r="C163" s="221" t="s">
        <v>549</v>
      </c>
      <c r="D163" s="221" t="s">
        <v>550</v>
      </c>
      <c r="E163" s="26" t="s">
        <v>460</v>
      </c>
      <c r="F163" s="21">
        <v>1000</v>
      </c>
      <c r="G163" s="21">
        <v>0</v>
      </c>
      <c r="H163" s="28">
        <f t="shared" si="8"/>
        <v>0</v>
      </c>
    </row>
    <row r="164" spans="1:8" ht="47.25" x14ac:dyDescent="0.25">
      <c r="A164" s="18" t="s">
        <v>461</v>
      </c>
      <c r="B164" s="26" t="s">
        <v>476</v>
      </c>
      <c r="C164" s="221" t="s">
        <v>549</v>
      </c>
      <c r="D164" s="221" t="s">
        <v>550</v>
      </c>
      <c r="E164" s="26" t="s">
        <v>462</v>
      </c>
      <c r="F164" s="21">
        <v>1079000</v>
      </c>
      <c r="G164" s="21">
        <v>1074899.7</v>
      </c>
      <c r="H164" s="28">
        <f t="shared" si="8"/>
        <v>99.619990732159408</v>
      </c>
    </row>
    <row r="165" spans="1:8" ht="31.5" x14ac:dyDescent="0.25">
      <c r="A165" s="18" t="s">
        <v>132</v>
      </c>
      <c r="B165" s="26" t="s">
        <v>476</v>
      </c>
      <c r="C165" s="221" t="s">
        <v>549</v>
      </c>
      <c r="D165" s="221" t="s">
        <v>550</v>
      </c>
      <c r="E165" s="26" t="s">
        <v>463</v>
      </c>
      <c r="F165" s="21">
        <v>10000</v>
      </c>
      <c r="G165" s="21">
        <v>0</v>
      </c>
      <c r="H165" s="28">
        <f t="shared" si="8"/>
        <v>0</v>
      </c>
    </row>
    <row r="166" spans="1:8" ht="31.5" x14ac:dyDescent="0.25">
      <c r="A166" s="18" t="s">
        <v>133</v>
      </c>
      <c r="B166" s="26" t="s">
        <v>476</v>
      </c>
      <c r="C166" s="221" t="s">
        <v>549</v>
      </c>
      <c r="D166" s="221" t="s">
        <v>550</v>
      </c>
      <c r="E166" s="26" t="s">
        <v>464</v>
      </c>
      <c r="F166" s="21">
        <v>2296000</v>
      </c>
      <c r="G166" s="21">
        <v>2296000</v>
      </c>
      <c r="H166" s="28">
        <f t="shared" si="8"/>
        <v>100</v>
      </c>
    </row>
    <row r="167" spans="1:8" ht="15.75" x14ac:dyDescent="0.25">
      <c r="A167" s="25" t="s">
        <v>135</v>
      </c>
      <c r="B167" s="26" t="s">
        <v>476</v>
      </c>
      <c r="C167" s="221" t="s">
        <v>549</v>
      </c>
      <c r="D167" s="221" t="s">
        <v>550</v>
      </c>
      <c r="E167" s="26" t="s">
        <v>466</v>
      </c>
      <c r="F167" s="21">
        <v>27000</v>
      </c>
      <c r="G167" s="21">
        <v>15345.87</v>
      </c>
      <c r="H167" s="28">
        <f t="shared" si="8"/>
        <v>56.836555555555556</v>
      </c>
    </row>
    <row r="168" spans="1:8" ht="47.25" x14ac:dyDescent="0.25">
      <c r="A168" s="139" t="s">
        <v>390</v>
      </c>
      <c r="B168" s="132" t="s">
        <v>476</v>
      </c>
      <c r="C168" s="226" t="s">
        <v>549</v>
      </c>
      <c r="D168" s="226" t="s">
        <v>551</v>
      </c>
      <c r="E168" s="132" t="s">
        <v>454</v>
      </c>
      <c r="F168" s="133">
        <f>F169+F170+F171+F172</f>
        <v>1966000</v>
      </c>
      <c r="G168" s="133">
        <f>G169+G170+G171+G172</f>
        <v>1964459.85</v>
      </c>
      <c r="H168" s="134">
        <f t="shared" si="8"/>
        <v>99.921660732451684</v>
      </c>
    </row>
    <row r="169" spans="1:8" ht="15.75" x14ac:dyDescent="0.25">
      <c r="A169" s="25" t="s">
        <v>131</v>
      </c>
      <c r="B169" s="26" t="s">
        <v>476</v>
      </c>
      <c r="C169" s="221" t="s">
        <v>549</v>
      </c>
      <c r="D169" s="221" t="s">
        <v>551</v>
      </c>
      <c r="E169" s="26" t="s">
        <v>459</v>
      </c>
      <c r="F169" s="21">
        <v>1021500</v>
      </c>
      <c r="G169" s="21">
        <v>1021213.74</v>
      </c>
      <c r="H169" s="28">
        <f t="shared" si="8"/>
        <v>99.971976505139509</v>
      </c>
    </row>
    <row r="170" spans="1:8" ht="47.25" x14ac:dyDescent="0.25">
      <c r="A170" s="18" t="s">
        <v>461</v>
      </c>
      <c r="B170" s="26" t="s">
        <v>476</v>
      </c>
      <c r="C170" s="221" t="s">
        <v>549</v>
      </c>
      <c r="D170" s="221" t="s">
        <v>551</v>
      </c>
      <c r="E170" s="26" t="s">
        <v>462</v>
      </c>
      <c r="F170" s="21">
        <v>274500</v>
      </c>
      <c r="G170" s="21">
        <v>274058.96000000002</v>
      </c>
      <c r="H170" s="28">
        <f t="shared" si="8"/>
        <v>99.839329690346091</v>
      </c>
    </row>
    <row r="171" spans="1:8" ht="31.5" x14ac:dyDescent="0.25">
      <c r="A171" s="18" t="s">
        <v>133</v>
      </c>
      <c r="B171" s="26" t="s">
        <v>476</v>
      </c>
      <c r="C171" s="221" t="s">
        <v>549</v>
      </c>
      <c r="D171" s="221" t="s">
        <v>551</v>
      </c>
      <c r="E171" s="26" t="s">
        <v>464</v>
      </c>
      <c r="F171" s="21">
        <v>594000</v>
      </c>
      <c r="G171" s="21">
        <v>593416.15</v>
      </c>
      <c r="H171" s="28">
        <f t="shared" si="8"/>
        <v>99.901708754208755</v>
      </c>
    </row>
    <row r="172" spans="1:8" ht="15.75" x14ac:dyDescent="0.25">
      <c r="A172" s="25" t="s">
        <v>135</v>
      </c>
      <c r="B172" s="26" t="s">
        <v>476</v>
      </c>
      <c r="C172" s="221" t="s">
        <v>549</v>
      </c>
      <c r="D172" s="221" t="s">
        <v>551</v>
      </c>
      <c r="E172" s="26" t="s">
        <v>466</v>
      </c>
      <c r="F172" s="21">
        <v>76000</v>
      </c>
      <c r="G172" s="21">
        <v>75771</v>
      </c>
      <c r="H172" s="28">
        <f t="shared" si="8"/>
        <v>99.698684210526309</v>
      </c>
    </row>
    <row r="173" spans="1:8" ht="15.75" x14ac:dyDescent="0.25">
      <c r="A173" s="84" t="s">
        <v>395</v>
      </c>
      <c r="B173" s="85" t="s">
        <v>476</v>
      </c>
      <c r="C173" s="222" t="s">
        <v>552</v>
      </c>
      <c r="D173" s="222" t="s">
        <v>453</v>
      </c>
      <c r="E173" s="85" t="s">
        <v>454</v>
      </c>
      <c r="F173" s="86">
        <f t="shared" ref="F173:G176" si="9">F174</f>
        <v>243000</v>
      </c>
      <c r="G173" s="86">
        <f t="shared" si="9"/>
        <v>242822.21</v>
      </c>
      <c r="H173" s="87">
        <f t="shared" si="8"/>
        <v>99.926835390946493</v>
      </c>
    </row>
    <row r="174" spans="1:8" ht="15.75" x14ac:dyDescent="0.25">
      <c r="A174" s="25" t="s">
        <v>203</v>
      </c>
      <c r="B174" s="26" t="s">
        <v>476</v>
      </c>
      <c r="C174" s="221" t="s">
        <v>553</v>
      </c>
      <c r="D174" s="221" t="s">
        <v>453</v>
      </c>
      <c r="E174" s="26" t="s">
        <v>454</v>
      </c>
      <c r="F174" s="21">
        <f t="shared" si="9"/>
        <v>243000</v>
      </c>
      <c r="G174" s="21">
        <f t="shared" si="9"/>
        <v>242822.21</v>
      </c>
      <c r="H174" s="28">
        <f t="shared" si="8"/>
        <v>99.926835390946493</v>
      </c>
    </row>
    <row r="175" spans="1:8" ht="15.75" x14ac:dyDescent="0.25">
      <c r="A175" s="25" t="s">
        <v>260</v>
      </c>
      <c r="B175" s="26" t="s">
        <v>476</v>
      </c>
      <c r="C175" s="221" t="s">
        <v>553</v>
      </c>
      <c r="D175" s="221" t="s">
        <v>457</v>
      </c>
      <c r="E175" s="26" t="s">
        <v>454</v>
      </c>
      <c r="F175" s="21">
        <f t="shared" si="9"/>
        <v>243000</v>
      </c>
      <c r="G175" s="21">
        <f t="shared" si="9"/>
        <v>242822.21</v>
      </c>
      <c r="H175" s="28">
        <f t="shared" si="8"/>
        <v>99.926835390946493</v>
      </c>
    </row>
    <row r="176" spans="1:8" ht="15.75" x14ac:dyDescent="0.25">
      <c r="A176" s="25" t="s">
        <v>399</v>
      </c>
      <c r="B176" s="26" t="s">
        <v>476</v>
      </c>
      <c r="C176" s="221" t="s">
        <v>553</v>
      </c>
      <c r="D176" s="221" t="s">
        <v>554</v>
      </c>
      <c r="E176" s="26" t="s">
        <v>454</v>
      </c>
      <c r="F176" s="21">
        <f t="shared" si="9"/>
        <v>243000</v>
      </c>
      <c r="G176" s="21">
        <f t="shared" si="9"/>
        <v>242822.21</v>
      </c>
      <c r="H176" s="28">
        <f t="shared" si="8"/>
        <v>99.926835390946493</v>
      </c>
    </row>
    <row r="177" spans="1:8" ht="31.5" x14ac:dyDescent="0.25">
      <c r="A177" s="25" t="s">
        <v>555</v>
      </c>
      <c r="B177" s="26" t="s">
        <v>476</v>
      </c>
      <c r="C177" s="221" t="s">
        <v>553</v>
      </c>
      <c r="D177" s="221" t="s">
        <v>554</v>
      </c>
      <c r="E177" s="26" t="s">
        <v>556</v>
      </c>
      <c r="F177" s="21">
        <v>243000</v>
      </c>
      <c r="G177" s="21">
        <v>242822.21</v>
      </c>
      <c r="H177" s="28">
        <f t="shared" si="8"/>
        <v>99.926835390946493</v>
      </c>
    </row>
    <row r="178" spans="1:8" ht="15.75" x14ac:dyDescent="0.25">
      <c r="A178" s="84" t="s">
        <v>125</v>
      </c>
      <c r="B178" s="85" t="s">
        <v>476</v>
      </c>
      <c r="C178" s="222" t="s">
        <v>557</v>
      </c>
      <c r="D178" s="222" t="s">
        <v>453</v>
      </c>
      <c r="E178" s="85" t="s">
        <v>454</v>
      </c>
      <c r="F178" s="86">
        <f>F179</f>
        <v>400000</v>
      </c>
      <c r="G178" s="86">
        <f>G179</f>
        <v>400000</v>
      </c>
      <c r="H178" s="87">
        <f>G178/F178*100</f>
        <v>100</v>
      </c>
    </row>
    <row r="179" spans="1:8" ht="15.75" x14ac:dyDescent="0.25">
      <c r="A179" s="25" t="s">
        <v>126</v>
      </c>
      <c r="B179" s="26" t="s">
        <v>476</v>
      </c>
      <c r="C179" s="221" t="s">
        <v>558</v>
      </c>
      <c r="D179" s="221" t="s">
        <v>453</v>
      </c>
      <c r="E179" s="26" t="s">
        <v>454</v>
      </c>
      <c r="F179" s="21">
        <f>F180</f>
        <v>400000</v>
      </c>
      <c r="G179" s="21">
        <f>G180</f>
        <v>400000</v>
      </c>
      <c r="H179" s="28">
        <f>G179/F179*100</f>
        <v>100</v>
      </c>
    </row>
    <row r="180" spans="1:8" ht="15.75" x14ac:dyDescent="0.25">
      <c r="A180" s="25" t="s">
        <v>260</v>
      </c>
      <c r="B180" s="26" t="s">
        <v>476</v>
      </c>
      <c r="C180" s="221" t="s">
        <v>558</v>
      </c>
      <c r="D180" s="221" t="s">
        <v>457</v>
      </c>
      <c r="E180" s="26" t="s">
        <v>454</v>
      </c>
      <c r="F180" s="21">
        <f>F182</f>
        <v>400000</v>
      </c>
      <c r="G180" s="21">
        <f>G182</f>
        <v>400000</v>
      </c>
      <c r="H180" s="28">
        <f>G180/F180*100</f>
        <v>100</v>
      </c>
    </row>
    <row r="181" spans="1:8" ht="78.75" x14ac:dyDescent="0.25">
      <c r="A181" s="100" t="s">
        <v>155</v>
      </c>
      <c r="B181" s="26" t="s">
        <v>476</v>
      </c>
      <c r="C181" s="221" t="s">
        <v>558</v>
      </c>
      <c r="D181" s="221" t="s">
        <v>500</v>
      </c>
      <c r="E181" s="26" t="s">
        <v>454</v>
      </c>
      <c r="F181" s="21">
        <f>F182</f>
        <v>400000</v>
      </c>
      <c r="G181" s="21">
        <f>G182</f>
        <v>400000</v>
      </c>
      <c r="H181" s="28">
        <f>G181/F181*100</f>
        <v>100</v>
      </c>
    </row>
    <row r="182" spans="1:8" ht="15.75" x14ac:dyDescent="0.25">
      <c r="A182" s="25" t="s">
        <v>106</v>
      </c>
      <c r="B182" s="26" t="s">
        <v>476</v>
      </c>
      <c r="C182" s="221" t="s">
        <v>558</v>
      </c>
      <c r="D182" s="221" t="s">
        <v>500</v>
      </c>
      <c r="E182" s="26" t="s">
        <v>501</v>
      </c>
      <c r="F182" s="21">
        <v>400000</v>
      </c>
      <c r="G182" s="21">
        <v>400000</v>
      </c>
      <c r="H182" s="28">
        <f>G182/F182*100</f>
        <v>100</v>
      </c>
    </row>
  </sheetData>
  <mergeCells count="16">
    <mergeCell ref="A11:H12"/>
    <mergeCell ref="G14:H14"/>
    <mergeCell ref="A15:A16"/>
    <mergeCell ref="B15:B16"/>
    <mergeCell ref="C15:C16"/>
    <mergeCell ref="D15:D16"/>
    <mergeCell ref="E15:E16"/>
    <mergeCell ref="F15:F16"/>
    <mergeCell ref="G15:G16"/>
    <mergeCell ref="H15:H16"/>
    <mergeCell ref="F2:H2"/>
    <mergeCell ref="F3:H3"/>
    <mergeCell ref="F4:H4"/>
    <mergeCell ref="F5:H5"/>
    <mergeCell ref="F6:H6"/>
    <mergeCell ref="A10:H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A8" sqref="A8"/>
    </sheetView>
  </sheetViews>
  <sheetFormatPr defaultRowHeight="12.75" x14ac:dyDescent="0.2"/>
  <cols>
    <col min="1" max="1" width="67.7109375" customWidth="1"/>
    <col min="2" max="2" width="11" customWidth="1"/>
    <col min="3" max="3" width="16.28515625" customWidth="1"/>
    <col min="4" max="5" width="16.7109375" customWidth="1"/>
    <col min="6" max="6" width="10.140625" customWidth="1"/>
  </cols>
  <sheetData>
    <row r="1" spans="1:6" x14ac:dyDescent="0.2">
      <c r="A1" s="203"/>
      <c r="B1" s="204"/>
      <c r="C1" s="204"/>
      <c r="D1" s="204"/>
      <c r="E1" s="205"/>
    </row>
    <row r="2" spans="1:6" x14ac:dyDescent="0.2">
      <c r="A2" s="206"/>
      <c r="B2" s="206"/>
      <c r="C2" s="207"/>
      <c r="D2" s="207"/>
      <c r="E2" s="207"/>
    </row>
    <row r="3" spans="1:6" ht="16.5" x14ac:dyDescent="0.25">
      <c r="A3" s="175"/>
      <c r="B3" s="173"/>
      <c r="C3" s="147" t="s">
        <v>559</v>
      </c>
      <c r="D3" s="208"/>
      <c r="E3" s="208"/>
    </row>
    <row r="4" spans="1:6" ht="16.5" x14ac:dyDescent="0.25">
      <c r="A4" s="175"/>
      <c r="B4" s="173"/>
      <c r="C4" s="177" t="s">
        <v>560</v>
      </c>
      <c r="D4" s="209"/>
      <c r="E4" s="209"/>
    </row>
    <row r="5" spans="1:6" ht="16.5" x14ac:dyDescent="0.25">
      <c r="A5" s="175"/>
      <c r="B5" s="173"/>
      <c r="C5" s="177" t="s">
        <v>128</v>
      </c>
      <c r="D5" s="209"/>
      <c r="E5" s="209"/>
    </row>
    <row r="6" spans="1:6" ht="16.5" x14ac:dyDescent="0.25">
      <c r="A6" s="175"/>
      <c r="B6" s="173"/>
      <c r="C6" s="210" t="s">
        <v>440</v>
      </c>
      <c r="D6" s="209"/>
      <c r="E6" s="209"/>
    </row>
    <row r="7" spans="1:6" x14ac:dyDescent="0.2">
      <c r="A7" s="175"/>
      <c r="B7" s="175"/>
    </row>
    <row r="8" spans="1:6" x14ac:dyDescent="0.2">
      <c r="A8" s="175"/>
      <c r="B8" s="175"/>
      <c r="C8" s="182"/>
      <c r="D8" s="175"/>
      <c r="E8" s="181"/>
      <c r="F8" s="1"/>
    </row>
    <row r="9" spans="1:6" x14ac:dyDescent="0.2">
      <c r="A9" s="175"/>
      <c r="B9" s="175"/>
      <c r="C9" s="182"/>
      <c r="D9" s="175"/>
      <c r="E9" s="181"/>
      <c r="F9" s="1"/>
    </row>
    <row r="10" spans="1:6" x14ac:dyDescent="0.2">
      <c r="A10" s="175"/>
      <c r="B10" s="175"/>
      <c r="C10" s="182"/>
      <c r="D10" s="175"/>
      <c r="E10" s="181"/>
      <c r="F10" s="1"/>
    </row>
    <row r="11" spans="1:6" x14ac:dyDescent="0.2">
      <c r="A11" s="175"/>
      <c r="B11" s="175"/>
      <c r="C11" s="182"/>
      <c r="D11" s="175"/>
      <c r="E11" s="181"/>
      <c r="F11" s="1"/>
    </row>
    <row r="12" spans="1:6" x14ac:dyDescent="0.2">
      <c r="A12" s="175"/>
      <c r="B12" s="175"/>
      <c r="C12" s="182"/>
      <c r="D12" s="175"/>
      <c r="E12" s="181"/>
      <c r="F12" s="1"/>
    </row>
    <row r="13" spans="1:6" x14ac:dyDescent="0.2">
      <c r="A13" s="175"/>
      <c r="B13" s="175"/>
      <c r="C13" s="182"/>
      <c r="D13" s="175"/>
      <c r="E13" s="181"/>
      <c r="F13" s="1"/>
    </row>
    <row r="14" spans="1:6" ht="16.5" x14ac:dyDescent="0.25">
      <c r="A14" s="157" t="s">
        <v>441</v>
      </c>
      <c r="B14" s="211"/>
      <c r="C14" s="211"/>
      <c r="D14" s="211"/>
      <c r="E14" s="211"/>
      <c r="F14" s="1"/>
    </row>
    <row r="15" spans="1:6" x14ac:dyDescent="0.2">
      <c r="A15" s="151" t="s">
        <v>561</v>
      </c>
      <c r="B15" s="151"/>
      <c r="C15" s="151"/>
      <c r="D15" s="151"/>
      <c r="E15" s="152"/>
      <c r="F15" s="1"/>
    </row>
    <row r="16" spans="1:6" x14ac:dyDescent="0.2">
      <c r="A16" s="151"/>
      <c r="B16" s="151"/>
      <c r="C16" s="151"/>
      <c r="D16" s="151"/>
      <c r="E16" s="152"/>
      <c r="F16" s="1"/>
    </row>
    <row r="17" spans="1:5" x14ac:dyDescent="0.2">
      <c r="A17" s="158"/>
      <c r="B17" s="159"/>
      <c r="C17" s="160"/>
      <c r="D17" s="160"/>
      <c r="E17" s="161"/>
    </row>
    <row r="18" spans="1:5" ht="16.5" x14ac:dyDescent="0.2">
      <c r="A18" s="2"/>
      <c r="B18" s="3"/>
      <c r="C18" s="4"/>
      <c r="D18" s="153" t="s">
        <v>92</v>
      </c>
      <c r="E18" s="153"/>
    </row>
    <row r="19" spans="1:5" x14ac:dyDescent="0.2">
      <c r="A19" s="234" t="s">
        <v>30</v>
      </c>
      <c r="B19" s="235" t="s">
        <v>445</v>
      </c>
      <c r="C19" s="236" t="s">
        <v>215</v>
      </c>
      <c r="D19" s="235" t="s">
        <v>216</v>
      </c>
      <c r="E19" s="235" t="s">
        <v>217</v>
      </c>
    </row>
    <row r="20" spans="1:5" x14ac:dyDescent="0.2">
      <c r="A20" s="237"/>
      <c r="B20" s="238"/>
      <c r="C20" s="239"/>
      <c r="D20" s="240"/>
      <c r="E20" s="240"/>
    </row>
    <row r="21" spans="1:5" ht="15.75" x14ac:dyDescent="0.25">
      <c r="A21" s="5">
        <v>1</v>
      </c>
      <c r="B21" s="6" t="s">
        <v>448</v>
      </c>
      <c r="C21" s="241">
        <v>6</v>
      </c>
      <c r="D21" s="8">
        <v>7</v>
      </c>
      <c r="E21" s="8">
        <v>8</v>
      </c>
    </row>
    <row r="22" spans="1:5" ht="15.75" x14ac:dyDescent="0.25">
      <c r="A22" s="242" t="s">
        <v>75</v>
      </c>
      <c r="B22" s="243" t="s">
        <v>477</v>
      </c>
      <c r="C22" s="244">
        <f>C23+C24+C25+C26+C27</f>
        <v>11266000</v>
      </c>
      <c r="D22" s="244">
        <f>D23+D24+D25+D26+D27</f>
        <v>10283835.039999999</v>
      </c>
      <c r="E22" s="245">
        <v>86.9</v>
      </c>
    </row>
    <row r="23" spans="1:5" ht="31.5" x14ac:dyDescent="0.25">
      <c r="A23" s="18" t="s">
        <v>82</v>
      </c>
      <c r="B23" s="246" t="s">
        <v>478</v>
      </c>
      <c r="C23" s="247">
        <v>1265000</v>
      </c>
      <c r="D23" s="15">
        <v>1204445.75</v>
      </c>
      <c r="E23" s="16">
        <f t="shared" ref="E23:E46" si="0">D23/C23*100</f>
        <v>95.213102766798414</v>
      </c>
    </row>
    <row r="24" spans="1:5" ht="47.25" x14ac:dyDescent="0.25">
      <c r="A24" s="248" t="s">
        <v>62</v>
      </c>
      <c r="B24" s="6" t="s">
        <v>483</v>
      </c>
      <c r="C24" s="249">
        <v>1128000</v>
      </c>
      <c r="D24" s="15">
        <v>1122910.17</v>
      </c>
      <c r="E24" s="16">
        <f t="shared" si="0"/>
        <v>99.548773936170207</v>
      </c>
    </row>
    <row r="25" spans="1:5" ht="47.25" x14ac:dyDescent="0.25">
      <c r="A25" s="250" t="s">
        <v>562</v>
      </c>
      <c r="B25" s="251" t="s">
        <v>485</v>
      </c>
      <c r="C25" s="252">
        <v>1533000</v>
      </c>
      <c r="D25" s="252">
        <v>1447996.65</v>
      </c>
      <c r="E25" s="253">
        <f>D25/C25*100</f>
        <v>94.455097847358118</v>
      </c>
    </row>
    <row r="26" spans="1:5" ht="47.25" x14ac:dyDescent="0.25">
      <c r="A26" s="248" t="s">
        <v>63</v>
      </c>
      <c r="B26" s="6" t="s">
        <v>489</v>
      </c>
      <c r="C26" s="13">
        <v>1369000</v>
      </c>
      <c r="D26" s="13">
        <v>1352420.23</v>
      </c>
      <c r="E26" s="11">
        <f>D26/C26*100</f>
        <v>98.78891380569759</v>
      </c>
    </row>
    <row r="27" spans="1:5" ht="15.75" x14ac:dyDescent="0.25">
      <c r="A27" s="248" t="s">
        <v>64</v>
      </c>
      <c r="B27" s="6" t="s">
        <v>490</v>
      </c>
      <c r="C27" s="13">
        <v>5971000</v>
      </c>
      <c r="D27" s="13">
        <v>5156062.24</v>
      </c>
      <c r="E27" s="11">
        <f>D27/C27*100</f>
        <v>86.351737397420862</v>
      </c>
    </row>
    <row r="28" spans="1:5" ht="31.5" x14ac:dyDescent="0.25">
      <c r="A28" s="84" t="s">
        <v>122</v>
      </c>
      <c r="B28" s="254" t="s">
        <v>503</v>
      </c>
      <c r="C28" s="255">
        <f>C29</f>
        <v>275000</v>
      </c>
      <c r="D28" s="255">
        <f>D29</f>
        <v>267970.43</v>
      </c>
      <c r="E28" s="256">
        <f>D28/C28*100</f>
        <v>97.443792727272722</v>
      </c>
    </row>
    <row r="29" spans="1:5" ht="15.75" x14ac:dyDescent="0.25">
      <c r="A29" s="25" t="s">
        <v>123</v>
      </c>
      <c r="B29" s="6" t="s">
        <v>504</v>
      </c>
      <c r="C29" s="13">
        <v>275000</v>
      </c>
      <c r="D29" s="13">
        <v>267970.43</v>
      </c>
      <c r="E29" s="11">
        <f>D29/C29*100</f>
        <v>97.443792727272722</v>
      </c>
    </row>
    <row r="30" spans="1:5" ht="15.75" x14ac:dyDescent="0.25">
      <c r="A30" s="257" t="s">
        <v>86</v>
      </c>
      <c r="B30" s="258" t="s">
        <v>508</v>
      </c>
      <c r="C30" s="259">
        <f>C33+C31+C32</f>
        <v>14104271</v>
      </c>
      <c r="D30" s="259">
        <f>D33+D31+D32</f>
        <v>13284216.630000001</v>
      </c>
      <c r="E30" s="260">
        <f t="shared" si="0"/>
        <v>94.185772735081457</v>
      </c>
    </row>
    <row r="31" spans="1:5" ht="15.75" x14ac:dyDescent="0.25">
      <c r="A31" s="114" t="s">
        <v>107</v>
      </c>
      <c r="B31" s="246" t="s">
        <v>509</v>
      </c>
      <c r="C31" s="247">
        <v>2060000</v>
      </c>
      <c r="D31" s="247">
        <v>1896272.44</v>
      </c>
      <c r="E31" s="261">
        <f t="shared" si="0"/>
        <v>92.052060194174757</v>
      </c>
    </row>
    <row r="32" spans="1:5" ht="15.75" x14ac:dyDescent="0.25">
      <c r="A32" s="25" t="s">
        <v>124</v>
      </c>
      <c r="B32" s="246" t="s">
        <v>512</v>
      </c>
      <c r="C32" s="247">
        <v>10636271</v>
      </c>
      <c r="D32" s="247">
        <v>10118692.800000001</v>
      </c>
      <c r="E32" s="261">
        <f t="shared" si="0"/>
        <v>95.133837789578706</v>
      </c>
    </row>
    <row r="33" spans="1:5" ht="15.75" x14ac:dyDescent="0.25">
      <c r="A33" s="18" t="s">
        <v>87</v>
      </c>
      <c r="B33" s="14" t="s">
        <v>518</v>
      </c>
      <c r="C33" s="15">
        <v>1408000</v>
      </c>
      <c r="D33" s="15">
        <v>1269251.3899999999</v>
      </c>
      <c r="E33" s="16">
        <f t="shared" si="0"/>
        <v>90.145695312499996</v>
      </c>
    </row>
    <row r="34" spans="1:5" ht="15.75" x14ac:dyDescent="0.25">
      <c r="A34" s="262" t="s">
        <v>88</v>
      </c>
      <c r="B34" s="263" t="s">
        <v>520</v>
      </c>
      <c r="C34" s="264">
        <f>C35+C36+C37+C38</f>
        <v>17622000</v>
      </c>
      <c r="D34" s="264">
        <f>D35+D36+D37+D38</f>
        <v>15495812.859999999</v>
      </c>
      <c r="E34" s="245">
        <f t="shared" si="0"/>
        <v>87.93447315855181</v>
      </c>
    </row>
    <row r="35" spans="1:5" ht="15.75" x14ac:dyDescent="0.25">
      <c r="A35" s="18" t="s">
        <v>200</v>
      </c>
      <c r="B35" s="14" t="s">
        <v>522</v>
      </c>
      <c r="C35" s="15">
        <v>482000</v>
      </c>
      <c r="D35" s="15">
        <v>481880.5</v>
      </c>
      <c r="E35" s="16">
        <v>0</v>
      </c>
    </row>
    <row r="36" spans="1:5" ht="15.75" x14ac:dyDescent="0.25">
      <c r="A36" s="18" t="s">
        <v>563</v>
      </c>
      <c r="B36" s="14" t="s">
        <v>524</v>
      </c>
      <c r="C36" s="15">
        <v>4080000</v>
      </c>
      <c r="D36" s="15">
        <v>2191101.31</v>
      </c>
      <c r="E36" s="16">
        <f t="shared" si="0"/>
        <v>53.703463480392152</v>
      </c>
    </row>
    <row r="37" spans="1:5" ht="15.75" x14ac:dyDescent="0.25">
      <c r="A37" s="18" t="s">
        <v>564</v>
      </c>
      <c r="B37" s="14" t="s">
        <v>541</v>
      </c>
      <c r="C37" s="15">
        <v>2552000</v>
      </c>
      <c r="D37" s="15">
        <v>2360761.7200000002</v>
      </c>
      <c r="E37" s="16">
        <f t="shared" si="0"/>
        <v>92.506336990595614</v>
      </c>
    </row>
    <row r="38" spans="1:5" ht="15.75" x14ac:dyDescent="0.25">
      <c r="A38" s="18" t="s">
        <v>565</v>
      </c>
      <c r="B38" s="14" t="s">
        <v>549</v>
      </c>
      <c r="C38" s="15">
        <v>10508000</v>
      </c>
      <c r="D38" s="15">
        <v>10462069.33</v>
      </c>
      <c r="E38" s="16">
        <f t="shared" si="0"/>
        <v>99.56289807765512</v>
      </c>
    </row>
    <row r="39" spans="1:5" ht="15.75" x14ac:dyDescent="0.25">
      <c r="A39" s="265" t="s">
        <v>137</v>
      </c>
      <c r="B39" s="266" t="s">
        <v>455</v>
      </c>
      <c r="C39" s="267">
        <f>C40+C41</f>
        <v>9832000</v>
      </c>
      <c r="D39" s="267">
        <f>D40+D41</f>
        <v>9800929.5499999989</v>
      </c>
      <c r="E39" s="260">
        <f t="shared" si="0"/>
        <v>99.683986472742063</v>
      </c>
    </row>
    <row r="40" spans="1:5" ht="15.75" x14ac:dyDescent="0.25">
      <c r="A40" s="248" t="s">
        <v>65</v>
      </c>
      <c r="B40" s="246" t="s">
        <v>456</v>
      </c>
      <c r="C40" s="15">
        <v>9460000</v>
      </c>
      <c r="D40" s="15">
        <v>9428939.5299999993</v>
      </c>
      <c r="E40" s="16">
        <f t="shared" si="0"/>
        <v>99.671665221987311</v>
      </c>
    </row>
    <row r="41" spans="1:5" ht="15.75" x14ac:dyDescent="0.25">
      <c r="A41" s="18" t="s">
        <v>566</v>
      </c>
      <c r="B41" s="14" t="s">
        <v>467</v>
      </c>
      <c r="C41" s="15">
        <v>372000</v>
      </c>
      <c r="D41" s="15">
        <v>371990.02</v>
      </c>
      <c r="E41" s="16">
        <f t="shared" si="0"/>
        <v>99.997317204301083</v>
      </c>
    </row>
    <row r="42" spans="1:5" ht="15.75" x14ac:dyDescent="0.25">
      <c r="A42" s="84" t="s">
        <v>395</v>
      </c>
      <c r="B42" s="85" t="s">
        <v>552</v>
      </c>
      <c r="C42" s="86">
        <f>C43</f>
        <v>243000</v>
      </c>
      <c r="D42" s="86">
        <f>D43</f>
        <v>242822.21</v>
      </c>
      <c r="E42" s="87">
        <f>D42/C42*100</f>
        <v>99.926835390946493</v>
      </c>
    </row>
    <row r="43" spans="1:5" ht="15.75" x14ac:dyDescent="0.25">
      <c r="A43" s="25" t="s">
        <v>203</v>
      </c>
      <c r="B43" s="14" t="s">
        <v>553</v>
      </c>
      <c r="C43" s="15">
        <v>243000</v>
      </c>
      <c r="D43" s="15">
        <v>242822.21</v>
      </c>
      <c r="E43" s="16">
        <f>D43/C43*100</f>
        <v>99.926835390946493</v>
      </c>
    </row>
    <row r="44" spans="1:5" ht="15.75" x14ac:dyDescent="0.25">
      <c r="A44" s="262" t="s">
        <v>125</v>
      </c>
      <c r="B44" s="263" t="s">
        <v>557</v>
      </c>
      <c r="C44" s="264">
        <f>C45</f>
        <v>400000</v>
      </c>
      <c r="D44" s="264">
        <f>D45</f>
        <v>400000</v>
      </c>
      <c r="E44" s="245">
        <f t="shared" si="0"/>
        <v>100</v>
      </c>
    </row>
    <row r="45" spans="1:5" ht="15.75" x14ac:dyDescent="0.25">
      <c r="A45" s="268" t="s">
        <v>106</v>
      </c>
      <c r="B45" s="14" t="s">
        <v>558</v>
      </c>
      <c r="C45" s="15">
        <v>400000</v>
      </c>
      <c r="D45" s="15">
        <v>400000</v>
      </c>
      <c r="E45" s="16">
        <f t="shared" si="0"/>
        <v>100</v>
      </c>
    </row>
    <row r="46" spans="1:5" ht="15.75" x14ac:dyDescent="0.25">
      <c r="A46" s="269" t="s">
        <v>567</v>
      </c>
      <c r="B46" s="270"/>
      <c r="C46" s="271">
        <f>C22+C30+C34+C39+C44+C28+C42</f>
        <v>53742271</v>
      </c>
      <c r="D46" s="271">
        <f>D22+D30+D34+D39+D44+D28+D42</f>
        <v>49775586.719999999</v>
      </c>
      <c r="E46" s="272">
        <f t="shared" si="0"/>
        <v>92.61906092505842</v>
      </c>
    </row>
    <row r="47" spans="1:5" ht="15" x14ac:dyDescent="0.2">
      <c r="A47" s="83"/>
      <c r="B47" s="83"/>
      <c r="C47" s="83"/>
      <c r="D47" s="83"/>
      <c r="E47" s="83"/>
    </row>
  </sheetData>
  <mergeCells count="13">
    <mergeCell ref="A15:E16"/>
    <mergeCell ref="D18:E18"/>
    <mergeCell ref="A19:A20"/>
    <mergeCell ref="B19:B20"/>
    <mergeCell ref="C19:C20"/>
    <mergeCell ref="D19:D20"/>
    <mergeCell ref="E19:E20"/>
    <mergeCell ref="C2:E2"/>
    <mergeCell ref="C3:E3"/>
    <mergeCell ref="C4:E4"/>
    <mergeCell ref="C5:E5"/>
    <mergeCell ref="C6:E6"/>
    <mergeCell ref="A14:E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4" sqref="A4"/>
    </sheetView>
  </sheetViews>
  <sheetFormatPr defaultRowHeight="12.75" x14ac:dyDescent="0.2"/>
  <cols>
    <col min="1" max="1" width="31.140625" customWidth="1"/>
    <col min="2" max="2" width="24.7109375" customWidth="1"/>
    <col min="3" max="3" width="14.42578125" customWidth="1"/>
    <col min="4" max="4" width="13" customWidth="1"/>
    <col min="5" max="5" width="13.42578125" customWidth="1"/>
  </cols>
  <sheetData>
    <row r="1" spans="1:5" ht="16.5" x14ac:dyDescent="0.25">
      <c r="C1" s="210" t="s">
        <v>568</v>
      </c>
      <c r="D1" s="210"/>
      <c r="E1" s="210"/>
    </row>
    <row r="2" spans="1:5" ht="16.5" x14ac:dyDescent="0.25">
      <c r="C2" s="210" t="s">
        <v>439</v>
      </c>
      <c r="D2" s="210"/>
      <c r="E2" s="210"/>
    </row>
    <row r="3" spans="1:5" ht="16.5" x14ac:dyDescent="0.25">
      <c r="C3" s="210" t="s">
        <v>128</v>
      </c>
      <c r="D3" s="210"/>
      <c r="E3" s="210"/>
    </row>
    <row r="4" spans="1:5" ht="15" x14ac:dyDescent="0.25">
      <c r="C4" s="273" t="s">
        <v>569</v>
      </c>
      <c r="D4" s="273"/>
      <c r="E4" s="273"/>
    </row>
    <row r="10" spans="1:5" ht="16.5" x14ac:dyDescent="0.2">
      <c r="A10" s="274" t="s">
        <v>432</v>
      </c>
      <c r="B10" s="274"/>
      <c r="C10" s="274"/>
      <c r="D10" s="274"/>
      <c r="E10" s="274"/>
    </row>
    <row r="11" spans="1:5" ht="16.5" x14ac:dyDescent="0.2">
      <c r="A11" s="275" t="s">
        <v>570</v>
      </c>
      <c r="B11" s="275"/>
      <c r="C11" s="275"/>
      <c r="D11" s="275"/>
      <c r="E11" s="275"/>
    </row>
    <row r="12" spans="1:5" ht="16.5" x14ac:dyDescent="0.25">
      <c r="A12" s="276"/>
      <c r="B12" s="277"/>
      <c r="C12" s="278" t="s">
        <v>571</v>
      </c>
      <c r="D12" s="278"/>
      <c r="E12" s="278"/>
    </row>
    <row r="13" spans="1:5" ht="75" x14ac:dyDescent="0.2">
      <c r="A13" s="279" t="s">
        <v>572</v>
      </c>
      <c r="B13" s="279" t="s">
        <v>573</v>
      </c>
      <c r="C13" s="279" t="s">
        <v>574</v>
      </c>
      <c r="D13" s="279" t="s">
        <v>575</v>
      </c>
      <c r="E13" s="279" t="s">
        <v>576</v>
      </c>
    </row>
    <row r="14" spans="1:5" ht="15" x14ac:dyDescent="0.2">
      <c r="A14" s="279">
        <v>1</v>
      </c>
      <c r="B14" s="280">
        <v>2</v>
      </c>
      <c r="C14" s="279">
        <v>3</v>
      </c>
      <c r="D14" s="279">
        <v>4</v>
      </c>
      <c r="E14" s="279">
        <v>5</v>
      </c>
    </row>
    <row r="15" spans="1:5" ht="30" x14ac:dyDescent="0.2">
      <c r="A15" s="281" t="s">
        <v>577</v>
      </c>
      <c r="B15" s="280"/>
      <c r="C15" s="282">
        <f>C16</f>
        <v>1643000</v>
      </c>
      <c r="D15" s="282">
        <f>D16</f>
        <v>-3649178.1300000027</v>
      </c>
      <c r="E15" s="280"/>
    </row>
    <row r="16" spans="1:5" ht="45" x14ac:dyDescent="0.2">
      <c r="A16" s="283" t="s">
        <v>578</v>
      </c>
      <c r="B16" s="279" t="s">
        <v>5</v>
      </c>
      <c r="C16" s="282">
        <f>C23+C24</f>
        <v>1643000</v>
      </c>
      <c r="D16" s="282">
        <f>D23+D24</f>
        <v>-3649178.1300000027</v>
      </c>
      <c r="E16" s="284">
        <f>D166</f>
        <v>0</v>
      </c>
    </row>
    <row r="17" spans="1:5" ht="30" x14ac:dyDescent="0.2">
      <c r="A17" s="283" t="s">
        <v>20</v>
      </c>
      <c r="B17" s="279" t="s">
        <v>6</v>
      </c>
      <c r="C17" s="282">
        <f t="shared" ref="C17:D22" si="0">C19</f>
        <v>-52099271</v>
      </c>
      <c r="D17" s="282">
        <f t="shared" si="0"/>
        <v>-53424764.850000001</v>
      </c>
      <c r="E17" s="284">
        <f>D17/C17*100</f>
        <v>102.54416966794027</v>
      </c>
    </row>
    <row r="18" spans="1:5" ht="30" x14ac:dyDescent="0.2">
      <c r="A18" s="283" t="s">
        <v>579</v>
      </c>
      <c r="B18" s="279" t="s">
        <v>7</v>
      </c>
      <c r="C18" s="282">
        <f t="shared" si="0"/>
        <v>53742271</v>
      </c>
      <c r="D18" s="282">
        <f t="shared" si="0"/>
        <v>49775586.719999999</v>
      </c>
      <c r="E18" s="284">
        <f>D18/C18*100</f>
        <v>92.61906092505842</v>
      </c>
    </row>
    <row r="19" spans="1:5" ht="30" x14ac:dyDescent="0.2">
      <c r="A19" s="283" t="s">
        <v>580</v>
      </c>
      <c r="B19" s="279" t="s">
        <v>581</v>
      </c>
      <c r="C19" s="282">
        <f t="shared" si="0"/>
        <v>-52099271</v>
      </c>
      <c r="D19" s="282">
        <f t="shared" si="0"/>
        <v>-53424764.850000001</v>
      </c>
      <c r="E19" s="284">
        <f t="shared" ref="E19:E24" si="1">D19/C19*100</f>
        <v>102.54416966794027</v>
      </c>
    </row>
    <row r="20" spans="1:5" ht="30" x14ac:dyDescent="0.2">
      <c r="A20" s="283" t="s">
        <v>582</v>
      </c>
      <c r="B20" s="279" t="s">
        <v>9</v>
      </c>
      <c r="C20" s="282">
        <f t="shared" si="0"/>
        <v>53742271</v>
      </c>
      <c r="D20" s="282">
        <f t="shared" si="0"/>
        <v>49775586.719999999</v>
      </c>
      <c r="E20" s="284">
        <f t="shared" si="1"/>
        <v>92.61906092505842</v>
      </c>
    </row>
    <row r="21" spans="1:5" ht="30" x14ac:dyDescent="0.2">
      <c r="A21" s="283" t="s">
        <v>583</v>
      </c>
      <c r="B21" s="279" t="s">
        <v>10</v>
      </c>
      <c r="C21" s="282">
        <f t="shared" si="0"/>
        <v>-52099271</v>
      </c>
      <c r="D21" s="282">
        <f t="shared" si="0"/>
        <v>-53424764.850000001</v>
      </c>
      <c r="E21" s="284">
        <f t="shared" si="1"/>
        <v>102.54416966794027</v>
      </c>
    </row>
    <row r="22" spans="1:5" ht="30" x14ac:dyDescent="0.2">
      <c r="A22" s="283" t="s">
        <v>584</v>
      </c>
      <c r="B22" s="279" t="s">
        <v>91</v>
      </c>
      <c r="C22" s="282">
        <f t="shared" si="0"/>
        <v>53742271</v>
      </c>
      <c r="D22" s="282">
        <f t="shared" si="0"/>
        <v>49775586.719999999</v>
      </c>
      <c r="E22" s="284">
        <f t="shared" si="1"/>
        <v>92.61906092505842</v>
      </c>
    </row>
    <row r="23" spans="1:5" ht="45" x14ac:dyDescent="0.2">
      <c r="A23" s="283" t="s">
        <v>585</v>
      </c>
      <c r="B23" s="279" t="s">
        <v>586</v>
      </c>
      <c r="C23" s="282">
        <v>-52099271</v>
      </c>
      <c r="D23" s="282">
        <v>-53424764.850000001</v>
      </c>
      <c r="E23" s="284">
        <f t="shared" si="1"/>
        <v>102.54416966794027</v>
      </c>
    </row>
    <row r="24" spans="1:5" ht="45" x14ac:dyDescent="0.2">
      <c r="A24" s="283" t="s">
        <v>212</v>
      </c>
      <c r="B24" s="279" t="s">
        <v>587</v>
      </c>
      <c r="C24" s="282">
        <v>53742271</v>
      </c>
      <c r="D24" s="282">
        <v>49775586.719999999</v>
      </c>
      <c r="E24" s="284">
        <f t="shared" si="1"/>
        <v>92.61906092505842</v>
      </c>
    </row>
  </sheetData>
  <mergeCells count="7">
    <mergeCell ref="C12:E12"/>
    <mergeCell ref="C1:E1"/>
    <mergeCell ref="C2:E2"/>
    <mergeCell ref="C3:E3"/>
    <mergeCell ref="C4:E4"/>
    <mergeCell ref="A10:E10"/>
    <mergeCell ref="A11:E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K12" sqref="K12"/>
    </sheetView>
  </sheetViews>
  <sheetFormatPr defaultRowHeight="12.75" x14ac:dyDescent="0.2"/>
  <cols>
    <col min="1" max="1" width="30" customWidth="1"/>
    <col min="2" max="2" width="25" customWidth="1"/>
    <col min="3" max="3" width="15.140625" customWidth="1"/>
    <col min="4" max="4" width="15.85546875" customWidth="1"/>
    <col min="5" max="5" width="12.7109375" customWidth="1"/>
  </cols>
  <sheetData>
    <row r="1" spans="1:5" ht="16.5" x14ac:dyDescent="0.25">
      <c r="C1" s="210" t="s">
        <v>588</v>
      </c>
      <c r="D1" s="210"/>
      <c r="E1" s="210"/>
    </row>
    <row r="2" spans="1:5" ht="16.5" x14ac:dyDescent="0.25">
      <c r="C2" s="210" t="s">
        <v>439</v>
      </c>
      <c r="D2" s="210"/>
      <c r="E2" s="210"/>
    </row>
    <row r="3" spans="1:5" ht="16.5" x14ac:dyDescent="0.25">
      <c r="C3" s="210" t="s">
        <v>128</v>
      </c>
      <c r="D3" s="210"/>
      <c r="E3" s="210"/>
    </row>
    <row r="4" spans="1:5" ht="16.5" x14ac:dyDescent="0.25">
      <c r="C4" s="285" t="s">
        <v>589</v>
      </c>
      <c r="D4" s="285"/>
      <c r="E4" s="285"/>
    </row>
    <row r="9" spans="1:5" ht="16.5" x14ac:dyDescent="0.2">
      <c r="A9" s="274" t="s">
        <v>432</v>
      </c>
      <c r="B9" s="274"/>
      <c r="C9" s="274"/>
      <c r="D9" s="274"/>
      <c r="E9" s="274"/>
    </row>
    <row r="10" spans="1:5" ht="16.5" x14ac:dyDescent="0.2">
      <c r="A10" s="275" t="s">
        <v>590</v>
      </c>
      <c r="B10" s="275"/>
      <c r="C10" s="275"/>
      <c r="D10" s="275"/>
      <c r="E10" s="275"/>
    </row>
    <row r="11" spans="1:5" ht="16.5" x14ac:dyDescent="0.25">
      <c r="A11" s="286"/>
      <c r="B11" s="287"/>
      <c r="C11" s="288" t="s">
        <v>571</v>
      </c>
      <c r="D11" s="288"/>
      <c r="E11" s="288"/>
    </row>
    <row r="12" spans="1:5" ht="75" x14ac:dyDescent="0.2">
      <c r="A12" s="279" t="s">
        <v>572</v>
      </c>
      <c r="B12" s="279" t="s">
        <v>591</v>
      </c>
      <c r="C12" s="279" t="s">
        <v>574</v>
      </c>
      <c r="D12" s="279" t="s">
        <v>575</v>
      </c>
      <c r="E12" s="279" t="s">
        <v>217</v>
      </c>
    </row>
    <row r="13" spans="1:5" ht="15" x14ac:dyDescent="0.2">
      <c r="A13" s="279">
        <v>1</v>
      </c>
      <c r="B13" s="279">
        <v>2</v>
      </c>
      <c r="C13" s="279">
        <v>3</v>
      </c>
      <c r="D13" s="279">
        <v>4</v>
      </c>
      <c r="E13" s="279">
        <v>5</v>
      </c>
    </row>
    <row r="14" spans="1:5" ht="30" x14ac:dyDescent="0.2">
      <c r="A14" s="281" t="s">
        <v>577</v>
      </c>
      <c r="B14" s="279"/>
      <c r="C14" s="282">
        <f>C15</f>
        <v>1643000</v>
      </c>
      <c r="D14" s="282">
        <f>D15</f>
        <v>-3649178.1300000027</v>
      </c>
      <c r="E14" s="279"/>
    </row>
    <row r="15" spans="1:5" ht="45" x14ac:dyDescent="0.2">
      <c r="A15" s="283" t="s">
        <v>578</v>
      </c>
      <c r="B15" s="279" t="s">
        <v>592</v>
      </c>
      <c r="C15" s="282">
        <f>C16+C17</f>
        <v>1643000</v>
      </c>
      <c r="D15" s="282">
        <f>D16+D17</f>
        <v>-3649178.1300000027</v>
      </c>
      <c r="E15" s="284"/>
    </row>
    <row r="16" spans="1:5" ht="30" x14ac:dyDescent="0.2">
      <c r="A16" s="283" t="s">
        <v>20</v>
      </c>
      <c r="B16" s="279" t="s">
        <v>593</v>
      </c>
      <c r="C16" s="282">
        <f t="shared" ref="C16:D21" si="0">C18</f>
        <v>-52099271</v>
      </c>
      <c r="D16" s="282">
        <f t="shared" si="0"/>
        <v>-53424764.850000001</v>
      </c>
      <c r="E16" s="284">
        <f>D16/C16*100</f>
        <v>102.54416966794027</v>
      </c>
    </row>
    <row r="17" spans="1:5" ht="30" x14ac:dyDescent="0.2">
      <c r="A17" s="283" t="s">
        <v>579</v>
      </c>
      <c r="B17" s="279" t="s">
        <v>594</v>
      </c>
      <c r="C17" s="282">
        <f t="shared" si="0"/>
        <v>53742271</v>
      </c>
      <c r="D17" s="282">
        <f t="shared" si="0"/>
        <v>49775586.719999999</v>
      </c>
      <c r="E17" s="284">
        <f t="shared" ref="E17:E23" si="1">D17/C17*100</f>
        <v>92.61906092505842</v>
      </c>
    </row>
    <row r="18" spans="1:5" ht="30" x14ac:dyDescent="0.2">
      <c r="A18" s="283" t="s">
        <v>580</v>
      </c>
      <c r="B18" s="279" t="s">
        <v>595</v>
      </c>
      <c r="C18" s="282">
        <f t="shared" si="0"/>
        <v>-52099271</v>
      </c>
      <c r="D18" s="282">
        <f t="shared" si="0"/>
        <v>-53424764.850000001</v>
      </c>
      <c r="E18" s="284">
        <f t="shared" si="1"/>
        <v>102.54416966794027</v>
      </c>
    </row>
    <row r="19" spans="1:5" ht="30" x14ac:dyDescent="0.2">
      <c r="A19" s="283" t="s">
        <v>582</v>
      </c>
      <c r="B19" s="279" t="s">
        <v>596</v>
      </c>
      <c r="C19" s="282">
        <f t="shared" si="0"/>
        <v>53742271</v>
      </c>
      <c r="D19" s="282">
        <f t="shared" si="0"/>
        <v>49775586.719999999</v>
      </c>
      <c r="E19" s="284">
        <f t="shared" si="1"/>
        <v>92.61906092505842</v>
      </c>
    </row>
    <row r="20" spans="1:5" ht="30" x14ac:dyDescent="0.2">
      <c r="A20" s="283" t="s">
        <v>583</v>
      </c>
      <c r="B20" s="279" t="s">
        <v>597</v>
      </c>
      <c r="C20" s="282">
        <f t="shared" si="0"/>
        <v>-52099271</v>
      </c>
      <c r="D20" s="282">
        <f t="shared" si="0"/>
        <v>-53424764.850000001</v>
      </c>
      <c r="E20" s="284">
        <f t="shared" si="1"/>
        <v>102.54416966794027</v>
      </c>
    </row>
    <row r="21" spans="1:5" ht="30" x14ac:dyDescent="0.2">
      <c r="A21" s="283" t="s">
        <v>584</v>
      </c>
      <c r="B21" s="279" t="s">
        <v>598</v>
      </c>
      <c r="C21" s="282">
        <f t="shared" si="0"/>
        <v>53742271</v>
      </c>
      <c r="D21" s="282">
        <f t="shared" si="0"/>
        <v>49775586.719999999</v>
      </c>
      <c r="E21" s="284">
        <f t="shared" si="1"/>
        <v>92.61906092505842</v>
      </c>
    </row>
    <row r="22" spans="1:5" ht="45" x14ac:dyDescent="0.2">
      <c r="A22" s="283" t="s">
        <v>585</v>
      </c>
      <c r="B22" s="279" t="s">
        <v>599</v>
      </c>
      <c r="C22" s="282">
        <v>-52099271</v>
      </c>
      <c r="D22" s="282">
        <v>-53424764.850000001</v>
      </c>
      <c r="E22" s="284">
        <f t="shared" si="1"/>
        <v>102.54416966794027</v>
      </c>
    </row>
    <row r="23" spans="1:5" ht="45" x14ac:dyDescent="0.2">
      <c r="A23" s="283" t="s">
        <v>212</v>
      </c>
      <c r="B23" s="279" t="s">
        <v>600</v>
      </c>
      <c r="C23" s="282">
        <v>53742271</v>
      </c>
      <c r="D23" s="282">
        <v>49775586.719999999</v>
      </c>
      <c r="E23" s="284">
        <f t="shared" si="1"/>
        <v>92.61906092505842</v>
      </c>
    </row>
  </sheetData>
  <mergeCells count="7">
    <mergeCell ref="C11:E11"/>
    <mergeCell ref="C1:E1"/>
    <mergeCell ref="C2:E2"/>
    <mergeCell ref="C3:E3"/>
    <mergeCell ref="C4:E4"/>
    <mergeCell ref="A9:E9"/>
    <mergeCell ref="A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Прил1</vt:lpstr>
      <vt:lpstr>Прил2</vt:lpstr>
      <vt:lpstr>Прил3</vt:lpstr>
      <vt:lpstr>Прил4</vt:lpstr>
      <vt:lpstr>Прил5</vt:lpstr>
      <vt:lpstr>Прил6</vt:lpstr>
      <vt:lpstr>Прил7</vt:lpstr>
      <vt:lpstr>Excel_BuiltIn_Print_Titles_1_1</vt:lpstr>
      <vt:lpstr>Excel_BuiltIn_Print_Titles_1_1_1</vt:lpstr>
      <vt:lpstr>Прил1!Область_печати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2015-03-23T23:32:21Z</cp:lastPrinted>
  <dcterms:created xsi:type="dcterms:W3CDTF">2017-03-06T15:07:31Z</dcterms:created>
  <dcterms:modified xsi:type="dcterms:W3CDTF">2017-03-06T15:10:54Z</dcterms:modified>
</cp:coreProperties>
</file>