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tabRatio="702" firstSheet="4" activeTab="13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дох.'!$A$1:$C$26</definedName>
    <definedName name="_xlnm.Print_Area" localSheetId="8">'прил. № 9 вед.'!#REF!</definedName>
    <definedName name="_xlnm.Print_Area" localSheetId="0">'прилож.№ 1'!$A$1:$C$81</definedName>
  </definedNames>
  <calcPr fullCalcOnLoad="1"/>
</workbook>
</file>

<file path=xl/sharedStrings.xml><?xml version="1.0" encoding="utf-8"?>
<sst xmlns="http://schemas.openxmlformats.org/spreadsheetml/2006/main" count="4989" uniqueCount="484">
  <si>
    <t>Объем привлечения</t>
  </si>
  <si>
    <t>Объем погашения</t>
  </si>
  <si>
    <t xml:space="preserve">Приложение № 2 </t>
  </si>
  <si>
    <t>Приложение № 5</t>
  </si>
  <si>
    <t>Приложение № 6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</si>
  <si>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</si>
  <si>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</si>
  <si>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</si>
  <si>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</si>
  <si>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</si>
  <si>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</si>
  <si>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</si>
  <si>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</si>
  <si>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</si>
  <si>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</si>
  <si>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</si>
  <si>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</si>
  <si>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</si>
  <si>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</si>
  <si>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</si>
  <si>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</si>
  <si>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</si>
  <si>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</si>
  <si>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</si>
  <si>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</si>
  <si>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</si>
  <si>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</si>
  <si>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</si>
  <si>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</si>
  <si>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</si>
  <si>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</si>
  <si>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</si>
  <si>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</si>
  <si>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</si>
  <si>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</si>
  <si>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</si>
  <si>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</si>
  <si>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</si>
  <si>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</si>
  <si>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</si>
  <si>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</si>
  <si>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</si>
  <si>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</si>
  <si>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</si>
  <si>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</si>
  <si>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</si>
  <si>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</si>
  <si>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</si>
  <si>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</si>
  <si>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</si>
  <si>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</si>
  <si>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</si>
  <si>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</si>
  <si>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</si>
  <si>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</si>
  <si>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</si>
  <si>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</si>
  <si>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</si>
  <si>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</si>
  <si>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</si>
  <si>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</si>
  <si>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</si>
  <si>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</si>
  <si>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</si>
  <si>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</si>
  <si>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</si>
  <si>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</si>
  <si>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</si>
  <si>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</si>
  <si>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</si>
  <si>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</si>
  <si>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</si>
  <si>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</si>
  <si>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</si>
  <si>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</si>
  <si>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</si>
  <si>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</si>
  <si>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</si>
  <si>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</si>
  <si>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</si>
  <si>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</si>
  <si>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</si>
  <si>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</si>
  <si>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</si>
  <si>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</si>
  <si>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</si>
  <si>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</si>
  <si>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</si>
  <si>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</si>
  <si>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</si>
  <si>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</si>
  <si>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</si>
  <si>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</si>
  <si>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</si>
  <si>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</si>
  <si>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</si>
  <si>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</si>
  <si>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</si>
  <si>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</si>
  <si>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</si>
  <si>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</si>
  <si>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</si>
  <si>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</si>
  <si>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</si>
  <si>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</si>
  <si>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</si>
  <si>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</si>
  <si>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</si>
  <si>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</si>
  <si>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</si>
  <si>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</si>
  <si>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</si>
  <si>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</si>
  <si>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</si>
  <si>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</si>
  <si>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</si>
  <si>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</si>
  <si>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</si>
  <si>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</si>
  <si>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</si>
  <si>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</si>
  <si>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</si>
  <si>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</si>
  <si>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</si>
  <si>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</si>
  <si>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</si>
  <si>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</si>
  <si>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</si>
  <si>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</si>
  <si>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</si>
  <si>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</si>
  <si>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</si>
  <si>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</si>
  <si>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</si>
  <si>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</si>
  <si>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</si>
  <si>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</si>
  <si>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</si>
  <si>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</si>
  <si>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</si>
  <si>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</si>
  <si>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</si>
  <si>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</si>
  <si>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</si>
  <si>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</si>
  <si>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</si>
  <si>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</si>
  <si>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</si>
  <si>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</si>
  <si>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</si>
  <si>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</si>
  <si>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</si>
  <si>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</si>
  <si>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</si>
  <si>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</si>
  <si>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</si>
  <si>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</si>
  <si>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</si>
  <si>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</si>
  <si>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</si>
  <si>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</si>
  <si>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</si>
  <si>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</si>
  <si>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</si>
  <si>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</si>
  <si>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</si>
  <si>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</si>
  <si>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</si>
  <si>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</si>
  <si>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</si>
  <si>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</si>
  <si>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</si>
  <si>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</si>
  <si>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</si>
  <si>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</si>
  <si>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</si>
  <si>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</si>
  <si>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</si>
  <si>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</si>
  <si>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</si>
  <si>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</si>
  <si>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</si>
  <si>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</si>
  <si>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</si>
  <si>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</si>
  <si>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</si>
  <si>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</si>
  <si>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</si>
  <si>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</si>
  <si>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</si>
  <si>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</si>
  <si>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</si>
  <si>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</si>
  <si>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</si>
  <si>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</si>
  <si>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</si>
  <si>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</si>
  <si>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</si>
  <si>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</si>
  <si>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</si>
  <si>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</si>
  <si>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</si>
  <si>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</si>
  <si>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</si>
  <si>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</si>
  <si>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</si>
  <si>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</si>
  <si>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</si>
  <si>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</si>
  <si>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</si>
  <si>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</si>
  <si>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</si>
  <si>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</si>
  <si>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</si>
  <si>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</si>
  <si>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</si>
  <si>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</si>
  <si>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</si>
  <si>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</si>
  <si>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</si>
  <si>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</si>
  <si>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</si>
  <si>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</si>
  <si>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</si>
  <si>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</si>
  <si>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</si>
  <si>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</si>
  <si>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</si>
  <si>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</si>
  <si>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</si>
  <si>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</si>
  <si>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</si>
  <si>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</si>
  <si>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</si>
  <si>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</si>
  <si>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</si>
  <si>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</si>
  <si>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</si>
  <si>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</si>
  <si>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</si>
  <si>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</si>
  <si>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</si>
  <si>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</si>
  <si>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</si>
  <si>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</si>
  <si>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</si>
  <si>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</si>
  <si>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</si>
  <si>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</si>
  <si>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</si>
  <si>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</si>
  <si>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</si>
  <si>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</si>
  <si>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</si>
  <si>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</si>
  <si>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</si>
  <si>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</si>
  <si>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</si>
  <si>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</si>
  <si>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</si>
  <si>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</si>
  <si>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</si>
  <si>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</si>
  <si>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</si>
  <si>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</si>
  <si>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</si>
  <si>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</si>
  <si>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</si>
  <si>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</si>
  <si>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</si>
  <si>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</si>
  <si>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</si>
  <si>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</si>
  <si>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</si>
  <si>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</si>
  <si>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</si>
  <si>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</si>
  <si>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1 08 04020 01 4000110</t>
  </si>
  <si>
    <t>1 11 05013 10 0000 120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</si>
  <si>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</si>
  <si>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</si>
  <si>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1 14 06013 10 0000 430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</si>
  <si>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</si>
  <si>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</si>
  <si>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</si>
  <si>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</si>
  <si>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1 17 05050 10 0000180</t>
  </si>
  <si>
    <t>Дотации бюджетам сельских поселений на выравнивание бюджетной обеспеченности</t>
  </si>
  <si>
    <t>2 08 05000 10  0000180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</si>
  <si>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</si>
  <si>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2 19 05000 10 0000151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</si>
  <si>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</si>
  <si>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</si>
  <si>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</si>
  <si>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</si>
  <si>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</si>
  <si>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</si>
  <si>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</si>
  <si>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</si>
  <si>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</si>
  <si>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</si>
  <si>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</si>
  <si>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 xml:space="preserve">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</si>
  <si>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</si>
  <si>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</si>
  <si>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</si>
  <si>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</si>
  <si>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</si>
  <si>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</si>
  <si>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</si>
  <si>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</si>
  <si>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</si>
  <si>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</si>
  <si>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</si>
  <si>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</si>
  <si>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2 07 05030 10 0000 180</t>
  </si>
  <si>
    <t>Прочие безвозмездные поступления в бюджеты поселений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</si>
  <si>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</si>
  <si>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</si>
  <si>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</si>
  <si>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</si>
  <si>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</si>
  <si>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</si>
  <si>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</si>
  <si>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</si>
  <si>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</si>
  <si>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</si>
  <si>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</si>
  <si>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</si>
  <si>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</si>
  <si>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</si>
  <si>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</si>
  <si>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</si>
  <si>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</si>
  <si>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</si>
  <si>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</si>
  <si>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</si>
  <si>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</si>
  <si>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</si>
  <si>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</si>
  <si>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</si>
  <si>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</si>
  <si>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</si>
  <si>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</si>
  <si>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</si>
  <si>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13</t>
  </si>
  <si>
    <t>720 2 02 20000 00 0000 151</t>
  </si>
  <si>
    <t>720 2 02 29999 00 0000 151</t>
  </si>
  <si>
    <t>720 2 02 29999 10 0000 151</t>
  </si>
  <si>
    <t xml:space="preserve"> 2 02 15001 10 0000151</t>
  </si>
  <si>
    <t xml:space="preserve"> 2 02 29999 10 0000151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</si>
  <si>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</si>
  <si>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</si>
  <si>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</si>
  <si>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</si>
  <si>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2 02 30024 10 0000151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</si>
  <si>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</si>
  <si>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</si>
  <si>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2 02 15002 10 0000151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</si>
  <si>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</si>
  <si>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</si>
  <si>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</si>
  <si>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</si>
  <si>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</si>
  <si>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</si>
  <si>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</si>
  <si>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</si>
  <si>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</si>
  <si>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</si>
  <si>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</si>
  <si>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</si>
  <si>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</si>
  <si>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</si>
  <si>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</si>
  <si>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</si>
  <si>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</si>
  <si>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</si>
  <si>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</si>
  <si>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</si>
  <si>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</si>
  <si>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</si>
  <si>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</si>
  <si>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</si>
  <si>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</si>
  <si>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</si>
  <si>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</si>
  <si>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</si>
  <si>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</si>
  <si>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</si>
  <si>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</si>
  <si>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</si>
  <si>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</si>
  <si>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</si>
  <si>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</si>
  <si>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</si>
  <si>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</si>
  <si>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</si>
  <si>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 xml:space="preserve">РАСПРЕДЕЛЕНИЕ БЮДЖЕТНЫХ АССИГНОВАНИЙ ПО РАЗДЕЛАМ, ПОДРАЗДЕЛАМ КЛАССИФИКАЦИИ РАСХОДОВ БЮДЖЕТОВ НА 2018 ГОД </t>
  </si>
  <si>
    <t xml:space="preserve">РАСПРЕДЕЛЕНИЕ БЮДЖЕТНЫХ АССИГНОВАНИЙ ПО РАЗДЕЛАМ, ПОДРАЗДЕЛАМ КЛАССИФИКАЦИИ РАСХОДОВ БЮДЖЕТОВ НА ПЛАНОВЫЙ ПЕРИОД 2019 и 2020 ГОДОВ 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</si>
  <si>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</si>
  <si>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</si>
  <si>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</si>
  <si>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</si>
  <si>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Прогнозируемые доходы местного бюджета на плановый период 2019 и 2020 годов 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</si>
  <si>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</si>
  <si>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Программа муниципальных внутренних заимствований Ушаковского муниципального образования на 2018 год</t>
  </si>
  <si>
    <t>Программа муниципальных внутренних заимствований Ушаковского муниципального образования                                                         на плановый период 2019 и 2020 годов</t>
  </si>
  <si>
    <t>Объем привлечения         в 2018г.</t>
  </si>
  <si>
    <t>Объем погашения         в 2018г.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</si>
  <si>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</si>
  <si>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</si>
  <si>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</si>
  <si>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</si>
  <si>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</si>
  <si>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</si>
  <si>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</si>
  <si>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</si>
  <si>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</si>
  <si>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</si>
  <si>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</si>
  <si>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</si>
  <si>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</si>
  <si>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</si>
  <si>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</si>
  <si>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2018 ГОД</t>
  </si>
  <si>
    <t>АДМИНИСТРАЦИЯ УШАКОВСКОГО МУНИЦИПАЛЬНОГО ОБРАЗОВАНИЯ</t>
  </si>
  <si>
    <t>750</t>
  </si>
  <si>
    <t>751</t>
  </si>
  <si>
    <t>752</t>
  </si>
  <si>
    <t>753</t>
  </si>
  <si>
    <t>754</t>
  </si>
  <si>
    <t>755</t>
  </si>
  <si>
    <t>756</t>
  </si>
  <si>
    <t>73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</si>
  <si>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2019 и 2020 ГОДОВ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</si>
  <si>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2019 и 2020 ГОДОВ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</si>
  <si>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2019 и 2020 годов.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</si>
  <si>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</si>
  <si>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91.1.00.60005</t>
  </si>
  <si>
    <t>91.1.00.60006</t>
  </si>
  <si>
    <t>91.1.00.60008</t>
  </si>
  <si>
    <t>91.1.00.60010</t>
  </si>
  <si>
    <t>91.1.00.60012</t>
  </si>
  <si>
    <t>91.1.00.60013</t>
  </si>
  <si>
    <t>91.1.00.60014</t>
  </si>
  <si>
    <t>91.1.00.60015</t>
  </si>
  <si>
    <t>91.1.00.60016</t>
  </si>
  <si>
    <t xml:space="preserve">к  решению Думы Ушаковского муниципального образования  № 66 от 08.12.2017г.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</si>
  <si>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</si>
  <si>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Думы Ушаковского муниципального образования  № 66  от 08.12.2017 г.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</si>
  <si>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№66 от 08.12.2017 г.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</si>
  <si>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 66 от 08.12.2017 г.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</si>
  <si>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 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</si>
  <si>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к  решению Думы Ушаковского муниципального образования № 66  от 08.12.2017 г.                                                                                                                                                                                     "Об 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</si>
  <si>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Думы Ушаковского муниципального образования №66 от 08.12.2017 г.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</si>
  <si>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</si>
  <si>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</si>
  <si>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</si>
  <si>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</si>
  <si>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</si>
  <si>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>1 13 01995 10 0000130</t>
  </si>
  <si>
    <t>733 2 02 30024 10 0000 151</t>
  </si>
  <si>
    <t>733 2 02 30024 00 0000 151</t>
  </si>
  <si>
    <t>000 01 02 00 00 00 0000 000</t>
  </si>
  <si>
    <t>733 01 02 00 00 10 0000 710</t>
  </si>
  <si>
    <t>733 01 02 00 00 00 0000 700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</si>
  <si>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</si>
  <si>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</si>
  <si>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</si>
  <si>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</si>
  <si>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</si>
  <si>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</si>
  <si>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</si>
  <si>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</si>
  <si>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</si>
  <si>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</si>
  <si>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</si>
  <si>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</si>
  <si>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</si>
  <si>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</si>
  <si>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>000 01 03 00 00 00 0000000</t>
  </si>
  <si>
    <t xml:space="preserve">                                                                                    Приложение № 6</t>
  </si>
  <si>
    <t>Приложение № 7</t>
  </si>
  <si>
    <t xml:space="preserve">к  решению Думы Ушаковского муниципального образования от 26.04.2018 г. №95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</si>
</sst>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77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 applyProtection="1">
      <alignment horizontal="left" wrapText="1"/>
      <protection locked="0"/>
    </xf>
    <xf numFmtId="177" fontId="8" fillId="0" borderId="10" xfId="0" applyNumberFormat="1" applyFont="1" applyBorder="1" applyAlignment="1">
      <alignment horizontal="right" shrinkToFit="1"/>
    </xf>
    <xf numFmtId="177" fontId="1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readingOrder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77" fontId="19" fillId="0" borderId="1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19" fillId="0" borderId="10" xfId="54" applyFont="1" applyBorder="1" applyAlignment="1">
      <alignment horizontal="left" wrapText="1"/>
      <protection/>
    </xf>
    <xf numFmtId="177" fontId="19" fillId="0" borderId="10" xfId="54" applyNumberFormat="1" applyFont="1" applyBorder="1">
      <alignment/>
      <protection/>
    </xf>
    <xf numFmtId="49" fontId="19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wrapText="1"/>
      <protection/>
    </xf>
    <xf numFmtId="177" fontId="8" fillId="0" borderId="10" xfId="54" applyNumberFormat="1" applyFont="1" applyBorder="1">
      <alignment/>
      <protection/>
    </xf>
    <xf numFmtId="177" fontId="8" fillId="0" borderId="10" xfId="54" applyNumberFormat="1" applyFont="1" applyBorder="1" applyAlignment="1">
      <alignment horizontal="right"/>
      <protection/>
    </xf>
    <xf numFmtId="0" fontId="22" fillId="0" borderId="13" xfId="0" applyFont="1" applyBorder="1" applyAlignment="1">
      <alignment vertical="center" wrapText="1"/>
    </xf>
    <xf numFmtId="3" fontId="19" fillId="0" borderId="10" xfId="0" applyNumberFormat="1" applyFont="1" applyFill="1" applyBorder="1" applyAlignment="1" applyProtection="1">
      <alignment horizontal="center" wrapText="1"/>
      <protection/>
    </xf>
    <xf numFmtId="177" fontId="19" fillId="0" borderId="10" xfId="54" applyNumberFormat="1" applyFont="1" applyBorder="1" applyAlignment="1">
      <alignment horizontal="right"/>
      <protection/>
    </xf>
    <xf numFmtId="0" fontId="21" fillId="0" borderId="13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shrinkToFit="1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77" fontId="19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7" fontId="19" fillId="0" borderId="13" xfId="0" applyNumberFormat="1" applyFont="1" applyBorder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77" fontId="19" fillId="0" borderId="10" xfId="0" applyNumberFormat="1" applyFont="1" applyBorder="1" applyAlignment="1">
      <alignment horizontal="right" shrinkToFit="1"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77" fontId="27" fillId="0" borderId="10" xfId="0" applyNumberFormat="1" applyFont="1" applyBorder="1" applyAlignment="1">
      <alignment/>
    </xf>
    <xf numFmtId="177" fontId="27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177" fontId="27" fillId="0" borderId="10" xfId="0" applyNumberFormat="1" applyFont="1" applyBorder="1" applyAlignment="1">
      <alignment horizontal="right"/>
    </xf>
    <xf numFmtId="177" fontId="19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6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2" borderId="10" xfId="0" applyFont="1" applyFill="1" applyBorder="1" applyAlignment="1">
      <alignment horizontal="left" wrapText="1"/>
    </xf>
    <xf numFmtId="49" fontId="19" fillId="2" borderId="10" xfId="0" applyNumberFormat="1" applyFont="1" applyFill="1" applyBorder="1" applyAlignment="1">
      <alignment horizontal="center"/>
    </xf>
    <xf numFmtId="177" fontId="19" fillId="2" borderId="10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left" wrapText="1"/>
    </xf>
    <xf numFmtId="49" fontId="8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77" fontId="8" fillId="2" borderId="10" xfId="0" applyNumberFormat="1" applyFont="1" applyFill="1" applyBorder="1" applyAlignment="1">
      <alignment horizontal="right"/>
    </xf>
    <xf numFmtId="0" fontId="19" fillId="7" borderId="13" xfId="0" applyFont="1" applyFill="1" applyBorder="1" applyAlignment="1">
      <alignment horizontal="left" wrapText="1"/>
    </xf>
    <xf numFmtId="49" fontId="19" fillId="7" borderId="13" xfId="0" applyNumberFormat="1" applyFont="1" applyFill="1" applyBorder="1" applyAlignment="1">
      <alignment horizontal="center"/>
    </xf>
    <xf numFmtId="49" fontId="19" fillId="7" borderId="10" xfId="0" applyNumberFormat="1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 wrapText="1"/>
    </xf>
    <xf numFmtId="177" fontId="19" fillId="7" borderId="10" xfId="0" applyNumberFormat="1" applyFont="1" applyFill="1" applyBorder="1" applyAlignment="1">
      <alignment horizontal="right"/>
    </xf>
    <xf numFmtId="0" fontId="8" fillId="7" borderId="10" xfId="0" applyFont="1" applyFill="1" applyBorder="1" applyAlignment="1">
      <alignment horizontal="left" wrapText="1"/>
    </xf>
    <xf numFmtId="49" fontId="8" fillId="7" borderId="10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177" fontId="8" fillId="7" borderId="14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29" fillId="0" borderId="0" xfId="54" applyFont="1">
      <alignment/>
      <protection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3" xfId="54" applyFont="1" applyBorder="1" applyAlignment="1">
      <alignment wrapText="1"/>
      <protection/>
    </xf>
    <xf numFmtId="0" fontId="30" fillId="0" borderId="13" xfId="54" applyFont="1" applyBorder="1" applyAlignment="1">
      <alignment horizontal="center"/>
      <protection/>
    </xf>
    <xf numFmtId="0" fontId="30" fillId="0" borderId="13" xfId="54" applyFont="1" applyBorder="1">
      <alignment/>
      <protection/>
    </xf>
    <xf numFmtId="0" fontId="29" fillId="0" borderId="10" xfId="0" applyFont="1" applyBorder="1" applyAlignment="1">
      <alignment/>
    </xf>
    <xf numFmtId="0" fontId="29" fillId="0" borderId="10" xfId="54" applyFont="1" applyBorder="1" applyAlignment="1">
      <alignment wrapText="1"/>
      <protection/>
    </xf>
    <xf numFmtId="49" fontId="29" fillId="0" borderId="10" xfId="54" applyNumberFormat="1" applyFont="1" applyBorder="1" applyAlignment="1">
      <alignment horizontal="center"/>
      <protection/>
    </xf>
    <xf numFmtId="0" fontId="29" fillId="0" borderId="10" xfId="54" applyFont="1" applyBorder="1">
      <alignment/>
      <protection/>
    </xf>
    <xf numFmtId="0" fontId="30" fillId="0" borderId="10" xfId="54" applyFont="1" applyBorder="1" applyAlignment="1">
      <alignment horizontal="left" wrapText="1"/>
      <protection/>
    </xf>
    <xf numFmtId="177" fontId="30" fillId="0" borderId="10" xfId="54" applyNumberFormat="1" applyFont="1" applyBorder="1">
      <alignment/>
      <protection/>
    </xf>
    <xf numFmtId="49" fontId="30" fillId="0" borderId="10" xfId="54" applyNumberFormat="1" applyFont="1" applyBorder="1" applyAlignment="1">
      <alignment horizontal="center"/>
      <protection/>
    </xf>
    <xf numFmtId="0" fontId="30" fillId="0" borderId="10" xfId="54" applyFont="1" applyBorder="1" applyAlignment="1">
      <alignment wrapText="1"/>
      <protection/>
    </xf>
    <xf numFmtId="177" fontId="29" fillId="0" borderId="10" xfId="54" applyNumberFormat="1" applyFont="1" applyBorder="1">
      <alignment/>
      <protection/>
    </xf>
    <xf numFmtId="177" fontId="29" fillId="0" borderId="10" xfId="0" applyNumberFormat="1" applyFont="1" applyBorder="1" applyAlignment="1">
      <alignment/>
    </xf>
    <xf numFmtId="177" fontId="29" fillId="0" borderId="10" xfId="54" applyNumberFormat="1" applyFont="1" applyBorder="1" applyAlignment="1">
      <alignment horizontal="right"/>
      <protection/>
    </xf>
    <xf numFmtId="0" fontId="31" fillId="0" borderId="13" xfId="0" applyFont="1" applyBorder="1" applyAlignment="1">
      <alignment vertical="center" wrapText="1"/>
    </xf>
    <xf numFmtId="3" fontId="30" fillId="0" borderId="10" xfId="0" applyNumberFormat="1" applyFont="1" applyFill="1" applyBorder="1" applyAlignment="1" applyProtection="1">
      <alignment horizontal="center" wrapText="1"/>
      <protection/>
    </xf>
    <xf numFmtId="177" fontId="30" fillId="0" borderId="10" xfId="54" applyNumberFormat="1" applyFont="1" applyBorder="1" applyAlignment="1">
      <alignment horizontal="right"/>
      <protection/>
    </xf>
    <xf numFmtId="0" fontId="32" fillId="0" borderId="13" xfId="0" applyFont="1" applyBorder="1" applyAlignment="1">
      <alignment vertical="center" wrapText="1"/>
    </xf>
    <xf numFmtId="3" fontId="29" fillId="0" borderId="1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2" fillId="33" borderId="15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shrinkToFi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 wrapText="1"/>
      <protection/>
    </xf>
    <xf numFmtId="0" fontId="8" fillId="0" borderId="17" xfId="54" applyFont="1" applyBorder="1" applyAlignment="1">
      <alignment horizontal="right"/>
      <protection/>
    </xf>
    <xf numFmtId="0" fontId="20" fillId="0" borderId="17" xfId="0" applyFont="1" applyBorder="1" applyAlignment="1">
      <alignment horizontal="right"/>
    </xf>
    <xf numFmtId="0" fontId="8" fillId="0" borderId="0" xfId="54" applyFont="1" applyAlignment="1">
      <alignment horizontal="right"/>
      <protection/>
    </xf>
    <xf numFmtId="0" fontId="29" fillId="0" borderId="0" xfId="54" applyFont="1" applyAlignment="1">
      <alignment horizontal="right"/>
      <protection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/>
    </xf>
    <xf numFmtId="0" fontId="30" fillId="0" borderId="0" xfId="54" applyFont="1" applyAlignment="1">
      <alignment horizontal="center" wrapText="1"/>
      <protection/>
    </xf>
    <xf numFmtId="0" fontId="30" fillId="0" borderId="0" xfId="54" applyFont="1" applyAlignment="1">
      <alignment horizontal="right"/>
      <protection/>
    </xf>
    <xf numFmtId="0" fontId="29" fillId="0" borderId="0" xfId="54" applyFont="1" applyBorder="1" applyAlignment="1">
      <alignment horizontal="right"/>
      <protection/>
    </xf>
    <xf numFmtId="0" fontId="29" fillId="0" borderId="0" xfId="0" applyFont="1" applyBorder="1" applyAlignment="1">
      <alignment horizontal="right"/>
    </xf>
    <xf numFmtId="0" fontId="29" fillId="0" borderId="10" xfId="54" applyFont="1" applyBorder="1" applyAlignment="1">
      <alignment horizontal="center" vertical="center"/>
      <protection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9" fillId="0" borderId="11" xfId="54" applyFont="1" applyBorder="1" applyAlignment="1">
      <alignment horizontal="center" vertical="center"/>
      <protection/>
    </xf>
    <xf numFmtId="0" fontId="29" fillId="0" borderId="13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profile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7">
          <cell r="F7">
            <v>64112.7</v>
          </cell>
        </row>
        <row r="16">
          <cell r="F16">
            <v>1413.1</v>
          </cell>
        </row>
        <row r="38">
          <cell r="F38">
            <v>10034</v>
          </cell>
        </row>
        <row r="39">
          <cell r="F39">
            <v>3030.2</v>
          </cell>
        </row>
        <row r="42">
          <cell r="F42">
            <v>3854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04">
          <cell r="F104">
            <v>7593.7</v>
          </cell>
        </row>
        <row r="112">
          <cell r="F112">
            <v>2000</v>
          </cell>
        </row>
        <row r="121">
          <cell r="F121">
            <v>40</v>
          </cell>
        </row>
        <row r="129">
          <cell r="F129">
            <v>7400</v>
          </cell>
        </row>
        <row r="136">
          <cell r="F136">
            <v>1362.2</v>
          </cell>
        </row>
        <row r="140">
          <cell r="F140">
            <v>0</v>
          </cell>
        </row>
        <row r="181">
          <cell r="F181">
            <v>244.7</v>
          </cell>
        </row>
      </sheetData>
      <sheetData sheetId="7">
        <row r="17">
          <cell r="F17">
            <v>1469.6</v>
          </cell>
          <cell r="G17">
            <v>1575.5</v>
          </cell>
        </row>
        <row r="18">
          <cell r="F18">
            <v>356.9</v>
          </cell>
          <cell r="G18">
            <v>381.9</v>
          </cell>
        </row>
        <row r="39">
          <cell r="F39">
            <v>10435.4</v>
          </cell>
          <cell r="G39">
            <v>11165.8</v>
          </cell>
        </row>
        <row r="40">
          <cell r="F40">
            <v>3151.4</v>
          </cell>
          <cell r="G40">
            <v>3372</v>
          </cell>
        </row>
        <row r="43">
          <cell r="F43">
            <v>4008.16</v>
          </cell>
          <cell r="G43">
            <v>4289</v>
          </cell>
        </row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G82">
            <v>389.5</v>
          </cell>
        </row>
        <row r="91">
          <cell r="F91">
            <v>7897.4</v>
          </cell>
          <cell r="G91">
            <v>7897.4</v>
          </cell>
        </row>
        <row r="125">
          <cell r="F125">
            <v>1416.7</v>
          </cell>
          <cell r="G125">
            <v>1416.7</v>
          </cell>
        </row>
        <row r="169">
          <cell r="F169">
            <v>244.7</v>
          </cell>
          <cell r="G169">
            <v>244.7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34">
      <selection activeCell="B67" sqref="B67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48" t="s">
        <v>126</v>
      </c>
      <c r="B1" s="248"/>
      <c r="C1" s="248"/>
    </row>
    <row r="2" spans="1:3" ht="39.75" customHeight="1">
      <c r="A2" s="250" t="s">
        <v>447</v>
      </c>
      <c r="B2" s="250"/>
      <c r="C2" s="250"/>
    </row>
    <row r="3" spans="1:3" ht="7.5" customHeight="1">
      <c r="A3" s="251"/>
      <c r="B3" s="252"/>
      <c r="C3" s="252"/>
    </row>
    <row r="4" spans="1:3" ht="18" customHeight="1">
      <c r="A4" s="249" t="s">
        <v>367</v>
      </c>
      <c r="B4" s="249"/>
      <c r="C4" s="249"/>
    </row>
    <row r="5" spans="1:3" ht="25.5" customHeight="1">
      <c r="A5" s="44" t="s">
        <v>127</v>
      </c>
      <c r="B5" s="44" t="s">
        <v>128</v>
      </c>
      <c r="C5" s="44" t="s">
        <v>129</v>
      </c>
    </row>
    <row r="6" spans="1:4" ht="15.75">
      <c r="A6" s="45" t="s">
        <v>44</v>
      </c>
      <c r="B6" s="46" t="s">
        <v>233</v>
      </c>
      <c r="C6" s="47">
        <f>C7+C37</f>
        <v>60388.4</v>
      </c>
      <c r="D6" s="2"/>
    </row>
    <row r="7" spans="1:4" ht="15.75">
      <c r="A7" s="45" t="s">
        <v>90</v>
      </c>
      <c r="B7" s="46"/>
      <c r="C7" s="47">
        <f>C8+C13+C19+C23+C29+C33</f>
        <v>59958.4</v>
      </c>
      <c r="D7" s="2"/>
    </row>
    <row r="8" spans="1:3" ht="15.75">
      <c r="A8" s="55" t="s">
        <v>130</v>
      </c>
      <c r="B8" s="48" t="s">
        <v>234</v>
      </c>
      <c r="C8" s="49">
        <f>C9</f>
        <v>5343.2</v>
      </c>
    </row>
    <row r="9" spans="1:3" ht="15.75">
      <c r="A9" s="70" t="s">
        <v>131</v>
      </c>
      <c r="B9" s="50" t="s">
        <v>235</v>
      </c>
      <c r="C9" s="51">
        <f>+C11+C12+C10</f>
        <v>5343.2</v>
      </c>
    </row>
    <row r="10" spans="1:3" ht="48.75" customHeight="1">
      <c r="A10" s="55" t="s">
        <v>75</v>
      </c>
      <c r="B10" s="50" t="s">
        <v>236</v>
      </c>
      <c r="C10" s="51">
        <v>4611.3</v>
      </c>
    </row>
    <row r="11" spans="1:3" ht="61.5" customHeight="1">
      <c r="A11" s="55" t="s">
        <v>72</v>
      </c>
      <c r="B11" s="50" t="s">
        <v>368</v>
      </c>
      <c r="C11" s="51">
        <v>661.5</v>
      </c>
    </row>
    <row r="12" spans="1:7" ht="25.5" customHeight="1">
      <c r="A12" s="55" t="s">
        <v>71</v>
      </c>
      <c r="B12" s="50" t="s">
        <v>237</v>
      </c>
      <c r="C12" s="51">
        <v>70.4</v>
      </c>
      <c r="E12" s="38"/>
      <c r="F12" s="11"/>
      <c r="G12" s="38"/>
    </row>
    <row r="13" spans="1:7" ht="26.25" customHeight="1">
      <c r="A13" s="52" t="s">
        <v>86</v>
      </c>
      <c r="B13" s="53" t="s">
        <v>238</v>
      </c>
      <c r="C13" s="54">
        <f>C14</f>
        <v>2061.2</v>
      </c>
      <c r="E13" s="38"/>
      <c r="F13" s="13"/>
      <c r="G13" s="38"/>
    </row>
    <row r="14" spans="1:7" ht="24.75">
      <c r="A14" s="52" t="s">
        <v>13</v>
      </c>
      <c r="B14" s="53" t="s">
        <v>239</v>
      </c>
      <c r="C14" s="54">
        <f>C15+C16+C17+C18</f>
        <v>2061.2</v>
      </c>
      <c r="E14" s="38"/>
      <c r="F14" s="13"/>
      <c r="G14" s="38"/>
    </row>
    <row r="15" spans="1:7" ht="48" customHeight="1">
      <c r="A15" s="52" t="s">
        <v>21</v>
      </c>
      <c r="B15" s="53" t="s">
        <v>240</v>
      </c>
      <c r="C15" s="51">
        <v>763.3</v>
      </c>
      <c r="E15" s="38"/>
      <c r="F15" s="13"/>
      <c r="G15" s="38"/>
    </row>
    <row r="16" spans="1:3" ht="49.5" customHeight="1">
      <c r="A16" s="52" t="s">
        <v>22</v>
      </c>
      <c r="B16" s="53" t="s">
        <v>241</v>
      </c>
      <c r="C16" s="51">
        <v>7.1</v>
      </c>
    </row>
    <row r="17" spans="1:3" ht="49.5" customHeight="1">
      <c r="A17" s="52" t="s">
        <v>23</v>
      </c>
      <c r="B17" s="53" t="s">
        <v>242</v>
      </c>
      <c r="C17" s="51">
        <v>1420.1</v>
      </c>
    </row>
    <row r="18" spans="1:3" ht="49.5" customHeight="1">
      <c r="A18" s="52" t="s">
        <v>24</v>
      </c>
      <c r="B18" s="53" t="s">
        <v>243</v>
      </c>
      <c r="C18" s="51">
        <v>-129.3</v>
      </c>
    </row>
    <row r="19" spans="1:3" ht="15.75">
      <c r="A19" s="70" t="s">
        <v>132</v>
      </c>
      <c r="B19" s="50" t="s">
        <v>83</v>
      </c>
      <c r="C19" s="51">
        <f>C20</f>
        <v>39.5</v>
      </c>
    </row>
    <row r="20" spans="1:3" ht="15.75">
      <c r="A20" s="70" t="s">
        <v>133</v>
      </c>
      <c r="B20" s="50" t="s">
        <v>84</v>
      </c>
      <c r="C20" s="51">
        <f>C21+C22</f>
        <v>39.5</v>
      </c>
    </row>
    <row r="21" spans="1:4" ht="15.75">
      <c r="A21" s="71" t="s">
        <v>133</v>
      </c>
      <c r="B21" s="50" t="s">
        <v>87</v>
      </c>
      <c r="C21" s="51">
        <v>39.5</v>
      </c>
      <c r="D21" s="1">
        <v>50</v>
      </c>
    </row>
    <row r="22" spans="1:3" ht="24.75">
      <c r="A22" s="71" t="s">
        <v>88</v>
      </c>
      <c r="B22" s="50" t="s">
        <v>89</v>
      </c>
      <c r="C22" s="51"/>
    </row>
    <row r="23" spans="1:3" ht="15.75">
      <c r="A23" s="71" t="s">
        <v>134</v>
      </c>
      <c r="B23" s="50" t="s">
        <v>244</v>
      </c>
      <c r="C23" s="51">
        <f>C24+C26</f>
        <v>52464.5</v>
      </c>
    </row>
    <row r="24" spans="1:3" ht="15.75">
      <c r="A24" s="71" t="s">
        <v>135</v>
      </c>
      <c r="B24" s="50" t="s">
        <v>245</v>
      </c>
      <c r="C24" s="51">
        <f>C25</f>
        <v>5964.2</v>
      </c>
    </row>
    <row r="25" spans="1:3" ht="26.25" customHeight="1">
      <c r="A25" s="71" t="s">
        <v>19</v>
      </c>
      <c r="B25" s="50" t="s">
        <v>246</v>
      </c>
      <c r="C25" s="51">
        <v>5964.2</v>
      </c>
    </row>
    <row r="26" spans="1:3" ht="15.75">
      <c r="A26" s="71" t="s">
        <v>136</v>
      </c>
      <c r="B26" s="50" t="s">
        <v>247</v>
      </c>
      <c r="C26" s="51">
        <f>C27+C28</f>
        <v>46500.3</v>
      </c>
    </row>
    <row r="27" spans="1:3" ht="24.75">
      <c r="A27" s="72" t="s">
        <v>20</v>
      </c>
      <c r="B27" s="50" t="s">
        <v>248</v>
      </c>
      <c r="C27" s="51">
        <v>23979.8</v>
      </c>
    </row>
    <row r="28" spans="1:3" ht="24.75">
      <c r="A28" s="52" t="s">
        <v>25</v>
      </c>
      <c r="B28" s="50" t="s">
        <v>249</v>
      </c>
      <c r="C28" s="51">
        <v>22520.5</v>
      </c>
    </row>
    <row r="29" spans="1:3" ht="15.75">
      <c r="A29" s="55" t="s">
        <v>26</v>
      </c>
      <c r="B29" s="56" t="s">
        <v>385</v>
      </c>
      <c r="C29" s="51">
        <f>C30</f>
        <v>50</v>
      </c>
    </row>
    <row r="30" spans="1:3" ht="25.5" customHeight="1">
      <c r="A30" s="55" t="s">
        <v>357</v>
      </c>
      <c r="B30" s="56" t="s">
        <v>386</v>
      </c>
      <c r="C30" s="51">
        <f>C31</f>
        <v>50</v>
      </c>
    </row>
    <row r="31" spans="1:3" ht="49.5" customHeight="1">
      <c r="A31" s="55" t="s">
        <v>76</v>
      </c>
      <c r="B31" s="56" t="s">
        <v>387</v>
      </c>
      <c r="C31" s="51">
        <f>C32</f>
        <v>50</v>
      </c>
    </row>
    <row r="32" spans="1:3" ht="50.25" customHeight="1">
      <c r="A32" s="55" t="s">
        <v>76</v>
      </c>
      <c r="B32" s="56" t="s">
        <v>388</v>
      </c>
      <c r="C32" s="51">
        <v>50</v>
      </c>
    </row>
    <row r="33" spans="1:3" ht="24.75">
      <c r="A33" s="55" t="s">
        <v>46</v>
      </c>
      <c r="B33" s="57" t="s">
        <v>117</v>
      </c>
      <c r="C33" s="54">
        <f>C34</f>
        <v>0</v>
      </c>
    </row>
    <row r="34" spans="1:3" ht="15.75">
      <c r="A34" s="55" t="s">
        <v>47</v>
      </c>
      <c r="B34" s="57" t="s">
        <v>119</v>
      </c>
      <c r="C34" s="54">
        <f>C35</f>
        <v>0</v>
      </c>
    </row>
    <row r="35" spans="1:3" ht="15.75">
      <c r="A35" s="58" t="s">
        <v>54</v>
      </c>
      <c r="B35" s="57" t="s">
        <v>118</v>
      </c>
      <c r="C35" s="54">
        <f>C36</f>
        <v>0</v>
      </c>
    </row>
    <row r="36" spans="1:3" ht="24.75">
      <c r="A36" s="58" t="s">
        <v>55</v>
      </c>
      <c r="B36" s="57" t="s">
        <v>120</v>
      </c>
      <c r="C36" s="59"/>
    </row>
    <row r="37" spans="1:3" ht="15" customHeight="1">
      <c r="A37" s="45" t="s">
        <v>91</v>
      </c>
      <c r="B37" s="57"/>
      <c r="C37" s="60">
        <f>C38+C52+C60+C48</f>
        <v>430</v>
      </c>
    </row>
    <row r="38" spans="1:3" ht="24.75">
      <c r="A38" s="55" t="s">
        <v>137</v>
      </c>
      <c r="B38" s="50" t="s">
        <v>369</v>
      </c>
      <c r="C38" s="51">
        <f>C39+C47</f>
        <v>380</v>
      </c>
    </row>
    <row r="39" spans="1:3" ht="60.75" hidden="1">
      <c r="A39" s="55" t="s">
        <v>121</v>
      </c>
      <c r="B39" s="61" t="s">
        <v>203</v>
      </c>
      <c r="C39" s="51">
        <f>+C42+C44</f>
        <v>0</v>
      </c>
    </row>
    <row r="40" spans="1:3" ht="36.75" hidden="1">
      <c r="A40" s="55" t="s">
        <v>176</v>
      </c>
      <c r="B40" s="61" t="s">
        <v>202</v>
      </c>
      <c r="C40" s="51">
        <f>C41</f>
        <v>0</v>
      </c>
    </row>
    <row r="41" spans="1:3" ht="48.75" hidden="1">
      <c r="A41" s="55" t="s">
        <v>27</v>
      </c>
      <c r="B41" s="61" t="s">
        <v>201</v>
      </c>
      <c r="C41" s="51"/>
    </row>
    <row r="42" spans="1:7" ht="48.75" hidden="1">
      <c r="A42" s="55" t="s">
        <v>295</v>
      </c>
      <c r="B42" s="61" t="s">
        <v>294</v>
      </c>
      <c r="C42" s="51">
        <f>C43</f>
        <v>0</v>
      </c>
      <c r="G42" s="154"/>
    </row>
    <row r="43" spans="1:3" ht="48.75" hidden="1">
      <c r="A43" s="55" t="s">
        <v>292</v>
      </c>
      <c r="B43" s="61" t="s">
        <v>293</v>
      </c>
      <c r="C43" s="51"/>
    </row>
    <row r="44" spans="1:3" ht="24.75" hidden="1">
      <c r="A44" s="55" t="s">
        <v>298</v>
      </c>
      <c r="B44" s="61" t="s">
        <v>296</v>
      </c>
      <c r="C44" s="51">
        <f>C45</f>
        <v>0</v>
      </c>
    </row>
    <row r="45" spans="1:3" ht="24.75" hidden="1">
      <c r="A45" s="55" t="s">
        <v>299</v>
      </c>
      <c r="B45" s="61" t="s">
        <v>297</v>
      </c>
      <c r="C45" s="51">
        <f>C46</f>
        <v>0</v>
      </c>
    </row>
    <row r="46" spans="1:3" ht="60.75" hidden="1">
      <c r="A46" s="55" t="s">
        <v>300</v>
      </c>
      <c r="B46" s="183" t="s">
        <v>301</v>
      </c>
      <c r="C46" s="51"/>
    </row>
    <row r="47" spans="1:3" ht="48.75">
      <c r="A47" s="52" t="s">
        <v>195</v>
      </c>
      <c r="B47" s="61" t="s">
        <v>370</v>
      </c>
      <c r="C47" s="51">
        <v>380</v>
      </c>
    </row>
    <row r="48" spans="1:3" ht="24.75">
      <c r="A48" s="52" t="s">
        <v>359</v>
      </c>
      <c r="B48" s="61" t="s">
        <v>365</v>
      </c>
      <c r="C48" s="51">
        <f>C49</f>
        <v>50</v>
      </c>
    </row>
    <row r="49" spans="1:3" ht="15.75">
      <c r="A49" s="52" t="s">
        <v>360</v>
      </c>
      <c r="B49" s="61" t="s">
        <v>389</v>
      </c>
      <c r="C49" s="51">
        <f>C50</f>
        <v>50</v>
      </c>
    </row>
    <row r="50" spans="1:3" ht="15.75">
      <c r="A50" s="52" t="s">
        <v>361</v>
      </c>
      <c r="B50" s="61" t="s">
        <v>364</v>
      </c>
      <c r="C50" s="51">
        <f>C51</f>
        <v>50</v>
      </c>
    </row>
    <row r="51" spans="1:3" ht="24.75">
      <c r="A51" s="52" t="s">
        <v>362</v>
      </c>
      <c r="B51" s="61" t="s">
        <v>363</v>
      </c>
      <c r="C51" s="51">
        <v>50</v>
      </c>
    </row>
    <row r="52" spans="1:3" ht="24.75" hidden="1">
      <c r="A52" s="55" t="s">
        <v>183</v>
      </c>
      <c r="B52" s="62" t="s">
        <v>366</v>
      </c>
      <c r="C52" s="51">
        <f>C55+C53</f>
        <v>0</v>
      </c>
    </row>
    <row r="53" spans="1:3" ht="48.75" hidden="1">
      <c r="A53" s="39" t="s">
        <v>12</v>
      </c>
      <c r="B53" s="142" t="s">
        <v>371</v>
      </c>
      <c r="C53" s="51">
        <f>C54</f>
        <v>0</v>
      </c>
    </row>
    <row r="54" spans="1:3" ht="60.75" hidden="1">
      <c r="A54" s="39" t="s">
        <v>11</v>
      </c>
      <c r="B54" s="62" t="s">
        <v>372</v>
      </c>
      <c r="C54" s="51"/>
    </row>
    <row r="55" spans="1:3" ht="24.75" hidden="1">
      <c r="A55" s="73" t="s">
        <v>28</v>
      </c>
      <c r="B55" s="91" t="s">
        <v>373</v>
      </c>
      <c r="C55" s="51">
        <f>C56</f>
        <v>0</v>
      </c>
    </row>
    <row r="56" spans="1:3" ht="24.75" hidden="1">
      <c r="A56" s="55" t="s">
        <v>73</v>
      </c>
      <c r="B56" s="62" t="s">
        <v>374</v>
      </c>
      <c r="C56" s="51">
        <f>C57</f>
        <v>0</v>
      </c>
    </row>
    <row r="57" spans="1:3" ht="24.75" hidden="1">
      <c r="A57" s="55" t="s">
        <v>29</v>
      </c>
      <c r="B57" s="62" t="s">
        <v>375</v>
      </c>
      <c r="C57" s="51"/>
    </row>
    <row r="58" spans="1:3" ht="19.5" customHeight="1" hidden="1">
      <c r="A58" s="52" t="s">
        <v>196</v>
      </c>
      <c r="B58" s="62" t="s">
        <v>376</v>
      </c>
      <c r="C58" s="63">
        <f>C59</f>
        <v>0</v>
      </c>
    </row>
    <row r="59" spans="1:3" ht="36.75" hidden="1">
      <c r="A59" s="52" t="s">
        <v>31</v>
      </c>
      <c r="B59" s="62" t="s">
        <v>377</v>
      </c>
      <c r="C59" s="51"/>
    </row>
    <row r="60" spans="1:3" ht="15.75">
      <c r="A60" s="52" t="s">
        <v>191</v>
      </c>
      <c r="B60" s="62" t="s">
        <v>378</v>
      </c>
      <c r="C60" s="63">
        <f>C61</f>
        <v>0</v>
      </c>
    </row>
    <row r="61" spans="1:3" ht="15.75">
      <c r="A61" s="52" t="s">
        <v>192</v>
      </c>
      <c r="B61" s="62" t="s">
        <v>379</v>
      </c>
      <c r="C61" s="51">
        <f>C62</f>
        <v>0</v>
      </c>
    </row>
    <row r="62" spans="1:3" ht="15.75">
      <c r="A62" s="52" t="s">
        <v>30</v>
      </c>
      <c r="B62" s="62" t="s">
        <v>380</v>
      </c>
      <c r="C62" s="51"/>
    </row>
    <row r="63" spans="1:3" s="3" customFormat="1" ht="15.75">
      <c r="A63" s="74" t="s">
        <v>138</v>
      </c>
      <c r="B63" s="110" t="s">
        <v>381</v>
      </c>
      <c r="C63" s="66">
        <f>C64+C79</f>
        <v>327.9</v>
      </c>
    </row>
    <row r="64" spans="1:3" s="3" customFormat="1" ht="24.75">
      <c r="A64" s="52" t="s">
        <v>39</v>
      </c>
      <c r="B64" s="61" t="s">
        <v>382</v>
      </c>
      <c r="C64" s="51">
        <f>C65+C70+C77+C73</f>
        <v>327.9</v>
      </c>
    </row>
    <row r="65" spans="1:3" s="3" customFormat="1" ht="26.25" customHeight="1">
      <c r="A65" s="52" t="s">
        <v>199</v>
      </c>
      <c r="B65" s="61" t="s">
        <v>462</v>
      </c>
      <c r="C65" s="51">
        <f>C66</f>
        <v>0.7</v>
      </c>
    </row>
    <row r="66" spans="1:3" s="3" customFormat="1" ht="24.75">
      <c r="A66" s="52" t="s">
        <v>35</v>
      </c>
      <c r="B66" s="182" t="s">
        <v>461</v>
      </c>
      <c r="C66" s="51">
        <v>0.7</v>
      </c>
    </row>
    <row r="67" spans="1:6" s="3" customFormat="1" ht="18.75" customHeight="1">
      <c r="A67" s="55" t="s">
        <v>33</v>
      </c>
      <c r="B67" s="182" t="s">
        <v>400</v>
      </c>
      <c r="C67" s="51"/>
      <c r="F67" s="40"/>
    </row>
    <row r="68" spans="1:3" s="3" customFormat="1" ht="24.75" hidden="1">
      <c r="A68" s="55" t="s">
        <v>82</v>
      </c>
      <c r="B68" s="182" t="s">
        <v>351</v>
      </c>
      <c r="C68" s="51">
        <f>C69</f>
        <v>0</v>
      </c>
    </row>
    <row r="69" spans="1:3" ht="24.75" hidden="1">
      <c r="A69" s="52" t="s">
        <v>32</v>
      </c>
      <c r="B69" s="182" t="s">
        <v>352</v>
      </c>
      <c r="C69" s="51"/>
    </row>
    <row r="70" spans="1:3" ht="24.75" hidden="1">
      <c r="A70" s="52" t="s">
        <v>204</v>
      </c>
      <c r="B70" s="182" t="s">
        <v>346</v>
      </c>
      <c r="C70" s="68">
        <f>C71</f>
        <v>0</v>
      </c>
    </row>
    <row r="71" spans="1:3" ht="15.75" hidden="1">
      <c r="A71" s="70" t="s">
        <v>34</v>
      </c>
      <c r="B71" s="182" t="s">
        <v>347</v>
      </c>
      <c r="C71" s="51">
        <f>C72</f>
        <v>0</v>
      </c>
    </row>
    <row r="72" spans="1:3" ht="15.75" hidden="1">
      <c r="A72" s="75" t="s">
        <v>33</v>
      </c>
      <c r="B72" s="182" t="s">
        <v>348</v>
      </c>
      <c r="C72" s="51"/>
    </row>
    <row r="73" spans="1:3" ht="27" customHeight="1">
      <c r="A73" s="55" t="s">
        <v>401</v>
      </c>
      <c r="B73" s="182" t="s">
        <v>399</v>
      </c>
      <c r="C73" s="51">
        <f>C74</f>
        <v>327.2</v>
      </c>
    </row>
    <row r="74" spans="1:3" ht="24.75">
      <c r="A74" s="55" t="s">
        <v>402</v>
      </c>
      <c r="B74" s="182" t="s">
        <v>399</v>
      </c>
      <c r="C74" s="51">
        <v>327.2</v>
      </c>
    </row>
    <row r="75" spans="1:3" ht="15.75" hidden="1">
      <c r="A75" s="52"/>
      <c r="B75" s="182"/>
      <c r="C75" s="51"/>
    </row>
    <row r="76" spans="1:3" ht="15.75" hidden="1">
      <c r="A76" s="52" t="s">
        <v>38</v>
      </c>
      <c r="B76" s="182" t="s">
        <v>353</v>
      </c>
      <c r="C76" s="51">
        <f>C77</f>
        <v>0</v>
      </c>
    </row>
    <row r="77" spans="1:3" ht="15.75" hidden="1">
      <c r="A77" s="52" t="s">
        <v>354</v>
      </c>
      <c r="B77" s="67" t="s">
        <v>93</v>
      </c>
      <c r="C77" s="51">
        <f>C78</f>
        <v>0</v>
      </c>
    </row>
    <row r="78" spans="1:3" ht="24.75" hidden="1">
      <c r="A78" s="52" t="s">
        <v>36</v>
      </c>
      <c r="B78" s="67" t="s">
        <v>94</v>
      </c>
      <c r="C78" s="51"/>
    </row>
    <row r="79" spans="1:3" ht="24.75" hidden="1">
      <c r="A79" s="52" t="s">
        <v>189</v>
      </c>
      <c r="B79" s="67" t="s">
        <v>190</v>
      </c>
      <c r="C79" s="51">
        <f>C80</f>
        <v>0</v>
      </c>
    </row>
    <row r="80" spans="1:3" ht="24.75" hidden="1">
      <c r="A80" s="52" t="s">
        <v>200</v>
      </c>
      <c r="B80" s="67" t="s">
        <v>188</v>
      </c>
      <c r="C80" s="51"/>
    </row>
    <row r="81" spans="1:3" ht="15.75">
      <c r="A81" s="76" t="s">
        <v>139</v>
      </c>
      <c r="B81" s="65"/>
      <c r="C81" s="47">
        <f>C6+C63</f>
        <v>60716.3</v>
      </c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</sheetData>
  <sheetProtection/>
  <mergeCells count="4">
    <mergeCell ref="A1:C1"/>
    <mergeCell ref="A4:C4"/>
    <mergeCell ref="A2:C2"/>
    <mergeCell ref="A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194"/>
  <sheetViews>
    <sheetView zoomScalePageLayoutView="0" workbookViewId="0" topLeftCell="A1">
      <selection activeCell="K80" sqref="K80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  <col min="8" max="8" width="8.25390625" style="0" customWidth="1"/>
  </cols>
  <sheetData>
    <row r="1" spans="1:8" ht="12.75">
      <c r="A1" s="269" t="s">
        <v>340</v>
      </c>
      <c r="B1" s="269"/>
      <c r="C1" s="269"/>
      <c r="D1" s="269"/>
      <c r="E1" s="269"/>
      <c r="F1" s="269"/>
      <c r="G1" s="252"/>
      <c r="H1" s="259"/>
    </row>
    <row r="2" spans="1:8" ht="36.75" customHeight="1">
      <c r="A2" s="250" t="s">
        <v>456</v>
      </c>
      <c r="B2" s="270"/>
      <c r="C2" s="270"/>
      <c r="D2" s="270"/>
      <c r="E2" s="270"/>
      <c r="F2" s="281"/>
      <c r="G2" s="281"/>
      <c r="H2" s="259"/>
    </row>
    <row r="3" spans="1:7" ht="12.75" customHeight="1">
      <c r="A3" s="251"/>
      <c r="B3" s="252"/>
      <c r="C3" s="252"/>
      <c r="D3" s="252"/>
      <c r="E3" s="252"/>
      <c r="F3" s="252"/>
      <c r="G3" s="252"/>
    </row>
    <row r="4" spans="1:8" ht="54.75" customHeight="1">
      <c r="A4" s="271" t="s">
        <v>434</v>
      </c>
      <c r="B4" s="272"/>
      <c r="C4" s="272"/>
      <c r="D4" s="272"/>
      <c r="E4" s="272"/>
      <c r="F4" s="272"/>
      <c r="G4" s="272"/>
      <c r="H4" s="259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8" ht="15" customHeight="1">
      <c r="A6" s="277" t="s">
        <v>127</v>
      </c>
      <c r="B6" s="277" t="s">
        <v>95</v>
      </c>
      <c r="C6" s="277" t="s">
        <v>140</v>
      </c>
      <c r="D6" s="277" t="s">
        <v>141</v>
      </c>
      <c r="E6" s="277" t="s">
        <v>80</v>
      </c>
      <c r="F6" s="277" t="s">
        <v>81</v>
      </c>
      <c r="G6" s="282" t="s">
        <v>338</v>
      </c>
      <c r="H6" s="283"/>
    </row>
    <row r="7" spans="1:8" ht="13.5" customHeight="1">
      <c r="A7" s="274"/>
      <c r="B7" s="274"/>
      <c r="C7" s="274"/>
      <c r="D7" s="274"/>
      <c r="E7" s="274"/>
      <c r="F7" s="274"/>
      <c r="G7" s="174">
        <v>2019</v>
      </c>
      <c r="H7" s="175">
        <v>2020</v>
      </c>
    </row>
    <row r="8" spans="1:8" ht="24">
      <c r="A8" s="93" t="s">
        <v>425</v>
      </c>
      <c r="B8" s="117"/>
      <c r="C8" s="118"/>
      <c r="D8" s="85"/>
      <c r="E8" s="85"/>
      <c r="F8" s="85"/>
      <c r="G8" s="178">
        <f>G9+G72+G77+G85+G102+G147+G161+G179</f>
        <v>64976.31999999999</v>
      </c>
      <c r="H8" s="178">
        <f>H9+H72+H77+H85+H102+H147+H161+H179</f>
        <v>65845.7</v>
      </c>
    </row>
    <row r="9" spans="1:8" ht="12.75">
      <c r="A9" s="74" t="s">
        <v>143</v>
      </c>
      <c r="B9" s="86" t="s">
        <v>390</v>
      </c>
      <c r="C9" s="87" t="s">
        <v>124</v>
      </c>
      <c r="D9" s="87" t="s">
        <v>144</v>
      </c>
      <c r="E9" s="87" t="s">
        <v>213</v>
      </c>
      <c r="F9" s="87" t="s">
        <v>145</v>
      </c>
      <c r="G9" s="119">
        <f>G10+G27+G65</f>
        <v>20528.06</v>
      </c>
      <c r="H9" s="190">
        <f>H10+H27+H65</f>
        <v>21893.5</v>
      </c>
    </row>
    <row r="10" spans="1:8" ht="24">
      <c r="A10" s="105" t="s">
        <v>78</v>
      </c>
      <c r="B10" s="86" t="s">
        <v>390</v>
      </c>
      <c r="C10" s="87" t="s">
        <v>124</v>
      </c>
      <c r="D10" s="87" t="s">
        <v>146</v>
      </c>
      <c r="E10" s="87" t="s">
        <v>213</v>
      </c>
      <c r="F10" s="87" t="s">
        <v>145</v>
      </c>
      <c r="G10" s="120">
        <f aca="true" t="shared" si="0" ref="G10:H15">G11</f>
        <v>2591.9</v>
      </c>
      <c r="H10" s="191">
        <f t="shared" si="0"/>
        <v>2722.8</v>
      </c>
    </row>
    <row r="11" spans="1:8" ht="14.25" customHeight="1">
      <c r="A11" s="105" t="s">
        <v>61</v>
      </c>
      <c r="B11" s="86" t="s">
        <v>390</v>
      </c>
      <c r="C11" s="87" t="s">
        <v>124</v>
      </c>
      <c r="D11" s="87" t="s">
        <v>146</v>
      </c>
      <c r="E11" s="106" t="s">
        <v>215</v>
      </c>
      <c r="F11" s="87" t="s">
        <v>145</v>
      </c>
      <c r="G11" s="120">
        <f>G12+G21</f>
        <v>2591.9</v>
      </c>
      <c r="H11" s="191">
        <f>H12+H21</f>
        <v>2722.8</v>
      </c>
    </row>
    <row r="12" spans="1:8" ht="24">
      <c r="A12" s="52" t="s">
        <v>63</v>
      </c>
      <c r="B12" s="86" t="s">
        <v>390</v>
      </c>
      <c r="C12" s="62" t="s">
        <v>124</v>
      </c>
      <c r="D12" s="62" t="s">
        <v>146</v>
      </c>
      <c r="E12" s="107" t="s">
        <v>214</v>
      </c>
      <c r="F12" s="62" t="s">
        <v>145</v>
      </c>
      <c r="G12" s="121">
        <f t="shared" si="0"/>
        <v>1826.5</v>
      </c>
      <c r="H12" s="192">
        <f t="shared" si="0"/>
        <v>1957.4</v>
      </c>
    </row>
    <row r="13" spans="1:8" ht="24">
      <c r="A13" s="109" t="s">
        <v>205</v>
      </c>
      <c r="B13" s="86" t="s">
        <v>390</v>
      </c>
      <c r="C13" s="62" t="s">
        <v>124</v>
      </c>
      <c r="D13" s="62" t="s">
        <v>146</v>
      </c>
      <c r="E13" s="107" t="s">
        <v>216</v>
      </c>
      <c r="F13" s="62" t="s">
        <v>145</v>
      </c>
      <c r="G13" s="121">
        <f t="shared" si="0"/>
        <v>1826.5</v>
      </c>
      <c r="H13" s="192">
        <f t="shared" si="0"/>
        <v>1957.4</v>
      </c>
    </row>
    <row r="14" spans="1:8" ht="13.5" customHeight="1">
      <c r="A14" s="109" t="s">
        <v>62</v>
      </c>
      <c r="B14" s="86" t="s">
        <v>390</v>
      </c>
      <c r="C14" s="62" t="s">
        <v>124</v>
      </c>
      <c r="D14" s="62" t="s">
        <v>146</v>
      </c>
      <c r="E14" s="107" t="s">
        <v>217</v>
      </c>
      <c r="F14" s="62" t="s">
        <v>145</v>
      </c>
      <c r="G14" s="121">
        <f t="shared" si="0"/>
        <v>1826.5</v>
      </c>
      <c r="H14" s="192">
        <f t="shared" si="0"/>
        <v>1957.4</v>
      </c>
    </row>
    <row r="15" spans="1:8" ht="39" customHeight="1">
      <c r="A15" s="109" t="s">
        <v>265</v>
      </c>
      <c r="B15" s="87" t="s">
        <v>390</v>
      </c>
      <c r="C15" s="62" t="s">
        <v>124</v>
      </c>
      <c r="D15" s="62" t="s">
        <v>146</v>
      </c>
      <c r="E15" s="107" t="s">
        <v>217</v>
      </c>
      <c r="F15" s="62" t="s">
        <v>264</v>
      </c>
      <c r="G15" s="121">
        <f t="shared" si="0"/>
        <v>1826.5</v>
      </c>
      <c r="H15" s="192">
        <f t="shared" si="0"/>
        <v>1957.4</v>
      </c>
    </row>
    <row r="16" spans="1:8" ht="13.5" customHeight="1">
      <c r="A16" s="109" t="s">
        <v>266</v>
      </c>
      <c r="B16" s="86" t="s">
        <v>390</v>
      </c>
      <c r="C16" s="62" t="s">
        <v>124</v>
      </c>
      <c r="D16" s="62" t="s">
        <v>146</v>
      </c>
      <c r="E16" s="107" t="s">
        <v>217</v>
      </c>
      <c r="F16" s="62" t="s">
        <v>263</v>
      </c>
      <c r="G16" s="121">
        <f>G17+G18</f>
        <v>1826.5</v>
      </c>
      <c r="H16" s="192">
        <f>H17+H18</f>
        <v>1957.4</v>
      </c>
    </row>
    <row r="17" spans="1:8" ht="14.25" customHeight="1">
      <c r="A17" s="52" t="s">
        <v>250</v>
      </c>
      <c r="B17" s="86" t="s">
        <v>390</v>
      </c>
      <c r="C17" s="62" t="s">
        <v>124</v>
      </c>
      <c r="D17" s="62" t="s">
        <v>146</v>
      </c>
      <c r="E17" s="107" t="s">
        <v>217</v>
      </c>
      <c r="F17" s="62" t="s">
        <v>48</v>
      </c>
      <c r="G17" s="121">
        <f>'[1]прил. 8'!F17</f>
        <v>1469.6</v>
      </c>
      <c r="H17" s="189">
        <f>'[1]прил. 8'!G17</f>
        <v>1575.5</v>
      </c>
    </row>
    <row r="18" spans="1:8" ht="36">
      <c r="A18" s="52" t="s">
        <v>251</v>
      </c>
      <c r="B18" s="86" t="s">
        <v>390</v>
      </c>
      <c r="C18" s="62" t="s">
        <v>124</v>
      </c>
      <c r="D18" s="62" t="s">
        <v>146</v>
      </c>
      <c r="E18" s="107" t="s">
        <v>217</v>
      </c>
      <c r="F18" s="62" t="s">
        <v>267</v>
      </c>
      <c r="G18" s="63">
        <f>'[1]прил. 8'!F18</f>
        <v>356.9</v>
      </c>
      <c r="H18" s="189">
        <f>'[1]прил. 8'!G18</f>
        <v>381.9</v>
      </c>
    </row>
    <row r="19" spans="1:8" ht="36">
      <c r="A19" s="105" t="s">
        <v>437</v>
      </c>
      <c r="B19" s="86" t="s">
        <v>390</v>
      </c>
      <c r="C19" s="62" t="s">
        <v>124</v>
      </c>
      <c r="D19" s="62" t="s">
        <v>159</v>
      </c>
      <c r="E19" s="107" t="s">
        <v>214</v>
      </c>
      <c r="F19" s="62" t="s">
        <v>145</v>
      </c>
      <c r="G19" s="104">
        <v>765.4</v>
      </c>
      <c r="H19" s="104">
        <v>765.4</v>
      </c>
    </row>
    <row r="20" spans="1:8" ht="24">
      <c r="A20" s="52" t="s">
        <v>63</v>
      </c>
      <c r="B20" s="86" t="s">
        <v>390</v>
      </c>
      <c r="C20" s="62" t="s">
        <v>124</v>
      </c>
      <c r="D20" s="62" t="s">
        <v>159</v>
      </c>
      <c r="E20" s="107" t="s">
        <v>214</v>
      </c>
      <c r="F20" s="62" t="s">
        <v>145</v>
      </c>
      <c r="G20" s="108">
        <v>765.4</v>
      </c>
      <c r="H20" s="108">
        <v>765.4</v>
      </c>
    </row>
    <row r="21" spans="1:8" ht="24">
      <c r="A21" s="109" t="s">
        <v>205</v>
      </c>
      <c r="B21" s="86" t="s">
        <v>390</v>
      </c>
      <c r="C21" s="62" t="s">
        <v>124</v>
      </c>
      <c r="D21" s="62" t="s">
        <v>159</v>
      </c>
      <c r="E21" s="62" t="s">
        <v>216</v>
      </c>
      <c r="F21" s="62" t="s">
        <v>145</v>
      </c>
      <c r="G21" s="108">
        <v>765.4</v>
      </c>
      <c r="H21" s="108">
        <v>765.4</v>
      </c>
    </row>
    <row r="22" spans="1:8" ht="12.75">
      <c r="A22" s="109" t="s">
        <v>62</v>
      </c>
      <c r="B22" s="86" t="s">
        <v>390</v>
      </c>
      <c r="C22" s="62" t="s">
        <v>124</v>
      </c>
      <c r="D22" s="62" t="s">
        <v>159</v>
      </c>
      <c r="E22" s="62" t="s">
        <v>217</v>
      </c>
      <c r="F22" s="62" t="s">
        <v>145</v>
      </c>
      <c r="G22" s="108">
        <v>765.4</v>
      </c>
      <c r="H22" s="108">
        <v>765.4</v>
      </c>
    </row>
    <row r="23" spans="1:8" ht="36">
      <c r="A23" s="109" t="s">
        <v>265</v>
      </c>
      <c r="B23" s="87" t="s">
        <v>390</v>
      </c>
      <c r="C23" s="62" t="s">
        <v>124</v>
      </c>
      <c r="D23" s="62" t="s">
        <v>159</v>
      </c>
      <c r="E23" s="62" t="s">
        <v>217</v>
      </c>
      <c r="F23" s="62" t="s">
        <v>264</v>
      </c>
      <c r="G23" s="108">
        <v>765.4</v>
      </c>
      <c r="H23" s="108">
        <v>765.4</v>
      </c>
    </row>
    <row r="24" spans="1:8" ht="13.5" customHeight="1">
      <c r="A24" s="109" t="s">
        <v>266</v>
      </c>
      <c r="B24" s="86" t="s">
        <v>390</v>
      </c>
      <c r="C24" s="62" t="s">
        <v>124</v>
      </c>
      <c r="D24" s="62" t="s">
        <v>159</v>
      </c>
      <c r="E24" s="62" t="s">
        <v>217</v>
      </c>
      <c r="F24" s="62" t="s">
        <v>263</v>
      </c>
      <c r="G24" s="108">
        <f>G25+G26</f>
        <v>765.4</v>
      </c>
      <c r="H24" s="108">
        <f>H25+H26</f>
        <v>765.4</v>
      </c>
    </row>
    <row r="25" spans="1:8" ht="12.75" customHeight="1">
      <c r="A25" s="52" t="s">
        <v>250</v>
      </c>
      <c r="B25" s="86" t="s">
        <v>390</v>
      </c>
      <c r="C25" s="62" t="s">
        <v>124</v>
      </c>
      <c r="D25" s="62" t="s">
        <v>159</v>
      </c>
      <c r="E25" s="62" t="s">
        <v>217</v>
      </c>
      <c r="F25" s="62" t="s">
        <v>48</v>
      </c>
      <c r="G25" s="108">
        <v>587.9</v>
      </c>
      <c r="H25" s="108">
        <v>587.9</v>
      </c>
    </row>
    <row r="26" spans="1:8" ht="36">
      <c r="A26" s="52" t="s">
        <v>251</v>
      </c>
      <c r="B26" s="86" t="s">
        <v>390</v>
      </c>
      <c r="C26" s="62" t="s">
        <v>124</v>
      </c>
      <c r="D26" s="62" t="s">
        <v>159</v>
      </c>
      <c r="E26" s="62" t="s">
        <v>217</v>
      </c>
      <c r="F26" s="62" t="s">
        <v>267</v>
      </c>
      <c r="G26" s="108">
        <v>177.5</v>
      </c>
      <c r="H26" s="108">
        <v>177.5</v>
      </c>
    </row>
    <row r="27" spans="1:8" ht="36">
      <c r="A27" s="105" t="s">
        <v>79</v>
      </c>
      <c r="B27" s="86" t="s">
        <v>390</v>
      </c>
      <c r="C27" s="87" t="s">
        <v>124</v>
      </c>
      <c r="D27" s="87" t="s">
        <v>148</v>
      </c>
      <c r="E27" s="87" t="s">
        <v>213</v>
      </c>
      <c r="F27" s="87" t="s">
        <v>145</v>
      </c>
      <c r="G27" s="119">
        <f>G28+G35</f>
        <v>17636.16</v>
      </c>
      <c r="H27" s="190">
        <f>H28+H35</f>
        <v>18870.7</v>
      </c>
    </row>
    <row r="28" spans="1:8" ht="13.5" customHeight="1" hidden="1">
      <c r="A28" s="105" t="s">
        <v>14</v>
      </c>
      <c r="B28" s="86" t="s">
        <v>161</v>
      </c>
      <c r="C28" s="87" t="s">
        <v>124</v>
      </c>
      <c r="D28" s="87" t="s">
        <v>148</v>
      </c>
      <c r="E28" s="106" t="s">
        <v>220</v>
      </c>
      <c r="F28" s="87" t="s">
        <v>145</v>
      </c>
      <c r="G28" s="119">
        <f aca="true" t="shared" si="1" ref="G28:G33">G29</f>
        <v>0</v>
      </c>
      <c r="H28" s="189"/>
    </row>
    <row r="29" spans="1:8" ht="12.75" hidden="1">
      <c r="A29" s="52" t="s">
        <v>7</v>
      </c>
      <c r="B29" s="86" t="s">
        <v>161</v>
      </c>
      <c r="C29" s="62" t="s">
        <v>124</v>
      </c>
      <c r="D29" s="62" t="s">
        <v>148</v>
      </c>
      <c r="E29" s="107" t="s">
        <v>219</v>
      </c>
      <c r="F29" s="62" t="s">
        <v>145</v>
      </c>
      <c r="G29" s="63">
        <f t="shared" si="1"/>
        <v>0</v>
      </c>
      <c r="H29" s="189"/>
    </row>
    <row r="30" spans="1:8" ht="24" hidden="1">
      <c r="A30" s="52" t="s">
        <v>8</v>
      </c>
      <c r="B30" s="86" t="s">
        <v>161</v>
      </c>
      <c r="C30" s="62" t="s">
        <v>124</v>
      </c>
      <c r="D30" s="62" t="s">
        <v>148</v>
      </c>
      <c r="E30" s="107" t="s">
        <v>221</v>
      </c>
      <c r="F30" s="62" t="s">
        <v>145</v>
      </c>
      <c r="G30" s="63">
        <f t="shared" si="1"/>
        <v>0</v>
      </c>
      <c r="H30" s="189"/>
    </row>
    <row r="31" spans="1:8" ht="14.25" customHeight="1" hidden="1">
      <c r="A31" s="52" t="s">
        <v>15</v>
      </c>
      <c r="B31" s="86" t="s">
        <v>161</v>
      </c>
      <c r="C31" s="62" t="s">
        <v>124</v>
      </c>
      <c r="D31" s="62" t="s">
        <v>148</v>
      </c>
      <c r="E31" s="107" t="s">
        <v>222</v>
      </c>
      <c r="F31" s="62" t="s">
        <v>145</v>
      </c>
      <c r="G31" s="63">
        <f t="shared" si="1"/>
        <v>0</v>
      </c>
      <c r="H31" s="189"/>
    </row>
    <row r="32" spans="1:8" ht="24" hidden="1">
      <c r="A32" s="52" t="s">
        <v>256</v>
      </c>
      <c r="B32" s="87" t="s">
        <v>161</v>
      </c>
      <c r="C32" s="62" t="s">
        <v>124</v>
      </c>
      <c r="D32" s="62" t="s">
        <v>148</v>
      </c>
      <c r="E32" s="107" t="s">
        <v>222</v>
      </c>
      <c r="F32" s="62" t="s">
        <v>147</v>
      </c>
      <c r="G32" s="63">
        <f t="shared" si="1"/>
        <v>0</v>
      </c>
      <c r="H32" s="189"/>
    </row>
    <row r="33" spans="1:8" ht="24" hidden="1">
      <c r="A33" s="52" t="s">
        <v>253</v>
      </c>
      <c r="B33" s="86" t="s">
        <v>161</v>
      </c>
      <c r="C33" s="62" t="s">
        <v>124</v>
      </c>
      <c r="D33" s="62" t="s">
        <v>148</v>
      </c>
      <c r="E33" s="107" t="s">
        <v>222</v>
      </c>
      <c r="F33" s="62" t="s">
        <v>252</v>
      </c>
      <c r="G33" s="63">
        <f t="shared" si="1"/>
        <v>0</v>
      </c>
      <c r="H33" s="189"/>
    </row>
    <row r="34" spans="1:8" ht="24" hidden="1">
      <c r="A34" s="52" t="s">
        <v>49</v>
      </c>
      <c r="B34" s="86" t="s">
        <v>161</v>
      </c>
      <c r="C34" s="62" t="s">
        <v>124</v>
      </c>
      <c r="D34" s="62" t="s">
        <v>148</v>
      </c>
      <c r="E34" s="62" t="s">
        <v>222</v>
      </c>
      <c r="F34" s="62" t="s">
        <v>50</v>
      </c>
      <c r="G34" s="63">
        <f>'[1]прилож. № 7'!F31</f>
        <v>0</v>
      </c>
      <c r="H34" s="189"/>
    </row>
    <row r="35" spans="1:8" ht="14.25" customHeight="1">
      <c r="A35" s="105" t="s">
        <v>61</v>
      </c>
      <c r="B35" s="86" t="s">
        <v>390</v>
      </c>
      <c r="C35" s="87" t="s">
        <v>124</v>
      </c>
      <c r="D35" s="87" t="s">
        <v>148</v>
      </c>
      <c r="E35" s="106" t="s">
        <v>215</v>
      </c>
      <c r="F35" s="87" t="s">
        <v>145</v>
      </c>
      <c r="G35" s="119">
        <f>G36+G52</f>
        <v>17636.16</v>
      </c>
      <c r="H35" s="190">
        <f>H36+H52</f>
        <v>18870.7</v>
      </c>
    </row>
    <row r="36" spans="1:8" ht="24">
      <c r="A36" s="52" t="s">
        <v>63</v>
      </c>
      <c r="B36" s="86" t="s">
        <v>390</v>
      </c>
      <c r="C36" s="62" t="s">
        <v>124</v>
      </c>
      <c r="D36" s="62" t="s">
        <v>148</v>
      </c>
      <c r="E36" s="107" t="s">
        <v>214</v>
      </c>
      <c r="F36" s="62" t="s">
        <v>145</v>
      </c>
      <c r="G36" s="63">
        <f>G37</f>
        <v>17635.46</v>
      </c>
      <c r="H36" s="193">
        <f>H37</f>
        <v>18870</v>
      </c>
    </row>
    <row r="37" spans="1:8" ht="24">
      <c r="A37" s="109" t="s">
        <v>205</v>
      </c>
      <c r="B37" s="86" t="s">
        <v>390</v>
      </c>
      <c r="C37" s="62" t="s">
        <v>124</v>
      </c>
      <c r="D37" s="62" t="s">
        <v>148</v>
      </c>
      <c r="E37" s="107" t="s">
        <v>216</v>
      </c>
      <c r="F37" s="62" t="s">
        <v>145</v>
      </c>
      <c r="G37" s="63">
        <f>G38</f>
        <v>17635.46</v>
      </c>
      <c r="H37" s="193">
        <f>H38</f>
        <v>18870</v>
      </c>
    </row>
    <row r="38" spans="1:8" ht="14.25" customHeight="1">
      <c r="A38" s="109" t="s">
        <v>62</v>
      </c>
      <c r="B38" s="86" t="s">
        <v>390</v>
      </c>
      <c r="C38" s="62" t="s">
        <v>124</v>
      </c>
      <c r="D38" s="62" t="s">
        <v>148</v>
      </c>
      <c r="E38" s="107" t="s">
        <v>217</v>
      </c>
      <c r="F38" s="62" t="s">
        <v>145</v>
      </c>
      <c r="G38" s="63">
        <f>G39+G43+G49</f>
        <v>17635.46</v>
      </c>
      <c r="H38" s="193">
        <f>H39+H43+H49</f>
        <v>18870</v>
      </c>
    </row>
    <row r="39" spans="1:8" ht="38.25" customHeight="1">
      <c r="A39" s="109" t="s">
        <v>265</v>
      </c>
      <c r="B39" s="86" t="s">
        <v>390</v>
      </c>
      <c r="C39" s="62" t="s">
        <v>124</v>
      </c>
      <c r="D39" s="62" t="s">
        <v>148</v>
      </c>
      <c r="E39" s="107" t="s">
        <v>217</v>
      </c>
      <c r="F39" s="62" t="s">
        <v>264</v>
      </c>
      <c r="G39" s="63">
        <f>G40</f>
        <v>13586.8</v>
      </c>
      <c r="H39" s="193">
        <f>H40</f>
        <v>14537.8</v>
      </c>
    </row>
    <row r="40" spans="1:8" ht="13.5" customHeight="1">
      <c r="A40" s="109" t="s">
        <v>266</v>
      </c>
      <c r="B40" s="86" t="s">
        <v>390</v>
      </c>
      <c r="C40" s="62" t="s">
        <v>124</v>
      </c>
      <c r="D40" s="62" t="s">
        <v>148</v>
      </c>
      <c r="E40" s="107" t="s">
        <v>217</v>
      </c>
      <c r="F40" s="62" t="s">
        <v>263</v>
      </c>
      <c r="G40" s="63">
        <f>G41+G42</f>
        <v>13586.8</v>
      </c>
      <c r="H40" s="193">
        <f>H41+H42</f>
        <v>14537.8</v>
      </c>
    </row>
    <row r="41" spans="1:8" ht="14.25" customHeight="1">
      <c r="A41" s="52" t="s">
        <v>250</v>
      </c>
      <c r="B41" s="86" t="s">
        <v>390</v>
      </c>
      <c r="C41" s="62" t="s">
        <v>124</v>
      </c>
      <c r="D41" s="62" t="s">
        <v>148</v>
      </c>
      <c r="E41" s="107" t="s">
        <v>217</v>
      </c>
      <c r="F41" s="62" t="s">
        <v>48</v>
      </c>
      <c r="G41" s="63">
        <f>'[1]прил. 8'!F39</f>
        <v>10435.4</v>
      </c>
      <c r="H41" s="189">
        <f>'[1]прил. 8'!G39</f>
        <v>11165.8</v>
      </c>
    </row>
    <row r="42" spans="1:8" ht="36">
      <c r="A42" s="52" t="s">
        <v>251</v>
      </c>
      <c r="B42" s="87" t="s">
        <v>390</v>
      </c>
      <c r="C42" s="62" t="s">
        <v>124</v>
      </c>
      <c r="D42" s="62" t="s">
        <v>148</v>
      </c>
      <c r="E42" s="107" t="s">
        <v>217</v>
      </c>
      <c r="F42" s="62" t="s">
        <v>267</v>
      </c>
      <c r="G42" s="63">
        <f>'[1]прил. 8'!F40</f>
        <v>3151.4</v>
      </c>
      <c r="H42" s="189">
        <f>'[1]прил. 8'!G40</f>
        <v>3372</v>
      </c>
    </row>
    <row r="43" spans="1:8" ht="24">
      <c r="A43" s="52" t="s">
        <v>256</v>
      </c>
      <c r="B43" s="86" t="s">
        <v>390</v>
      </c>
      <c r="C43" s="62" t="s">
        <v>124</v>
      </c>
      <c r="D43" s="62" t="s">
        <v>148</v>
      </c>
      <c r="E43" s="107" t="s">
        <v>217</v>
      </c>
      <c r="F43" s="62" t="s">
        <v>147</v>
      </c>
      <c r="G43" s="63">
        <f>G44</f>
        <v>4008.16</v>
      </c>
      <c r="H43" s="193">
        <f>H44</f>
        <v>4289</v>
      </c>
    </row>
    <row r="44" spans="1:8" ht="24">
      <c r="A44" s="52" t="s">
        <v>253</v>
      </c>
      <c r="B44" s="86" t="s">
        <v>390</v>
      </c>
      <c r="C44" s="62" t="s">
        <v>124</v>
      </c>
      <c r="D44" s="62" t="s">
        <v>148</v>
      </c>
      <c r="E44" s="107" t="s">
        <v>217</v>
      </c>
      <c r="F44" s="62" t="s">
        <v>252</v>
      </c>
      <c r="G44" s="63">
        <f>G45</f>
        <v>4008.16</v>
      </c>
      <c r="H44" s="193">
        <f>H45</f>
        <v>4289</v>
      </c>
    </row>
    <row r="45" spans="1:8" ht="24">
      <c r="A45" s="52" t="s">
        <v>49</v>
      </c>
      <c r="B45" s="86" t="s">
        <v>390</v>
      </c>
      <c r="C45" s="62" t="s">
        <v>124</v>
      </c>
      <c r="D45" s="62" t="s">
        <v>148</v>
      </c>
      <c r="E45" s="107" t="s">
        <v>217</v>
      </c>
      <c r="F45" s="62" t="s">
        <v>50</v>
      </c>
      <c r="G45" s="63">
        <f>'[1]прил. 8'!F43</f>
        <v>4008.16</v>
      </c>
      <c r="H45" s="193">
        <f>'[1]прил. 8'!G43</f>
        <v>4289</v>
      </c>
    </row>
    <row r="46" spans="1:8" ht="13.5" customHeight="1" hidden="1">
      <c r="A46" s="52" t="s">
        <v>254</v>
      </c>
      <c r="B46" s="86" t="s">
        <v>161</v>
      </c>
      <c r="C46" s="62" t="s">
        <v>124</v>
      </c>
      <c r="D46" s="62" t="s">
        <v>148</v>
      </c>
      <c r="E46" s="107" t="s">
        <v>217</v>
      </c>
      <c r="F46" s="62" t="s">
        <v>255</v>
      </c>
      <c r="G46" s="63">
        <f>G47</f>
        <v>0</v>
      </c>
      <c r="H46" s="189"/>
    </row>
    <row r="47" spans="1:8" ht="13.5" customHeight="1" hidden="1">
      <c r="A47" s="52" t="s">
        <v>258</v>
      </c>
      <c r="B47" s="86" t="s">
        <v>161</v>
      </c>
      <c r="C47" s="62" t="s">
        <v>124</v>
      </c>
      <c r="D47" s="62" t="s">
        <v>148</v>
      </c>
      <c r="E47" s="107" t="s">
        <v>217</v>
      </c>
      <c r="F47" s="62" t="s">
        <v>257</v>
      </c>
      <c r="G47" s="63">
        <f>G48</f>
        <v>0</v>
      </c>
      <c r="H47" s="189"/>
    </row>
    <row r="48" spans="1:8" ht="50.25" customHeight="1" hidden="1">
      <c r="A48" s="52" t="s">
        <v>17</v>
      </c>
      <c r="B48" s="86" t="s">
        <v>161</v>
      </c>
      <c r="C48" s="62" t="s">
        <v>124</v>
      </c>
      <c r="D48" s="62" t="s">
        <v>148</v>
      </c>
      <c r="E48" s="107" t="s">
        <v>217</v>
      </c>
      <c r="F48" s="62" t="s">
        <v>16</v>
      </c>
      <c r="G48" s="63">
        <f>'[1]прилож. № 7'!F45</f>
        <v>0</v>
      </c>
      <c r="H48" s="189"/>
    </row>
    <row r="49" spans="1:8" ht="12.75" customHeight="1">
      <c r="A49" s="52" t="s">
        <v>254</v>
      </c>
      <c r="B49" s="86" t="s">
        <v>390</v>
      </c>
      <c r="C49" s="62" t="s">
        <v>124</v>
      </c>
      <c r="D49" s="62" t="s">
        <v>148</v>
      </c>
      <c r="E49" s="107" t="s">
        <v>217</v>
      </c>
      <c r="F49" s="62" t="s">
        <v>255</v>
      </c>
      <c r="G49" s="63">
        <f>G50+G51</f>
        <v>40.5</v>
      </c>
      <c r="H49" s="193">
        <f>H50+H51</f>
        <v>43.2</v>
      </c>
    </row>
    <row r="50" spans="1:8" ht="15" customHeight="1">
      <c r="A50" s="52" t="s">
        <v>270</v>
      </c>
      <c r="B50" s="86" t="s">
        <v>390</v>
      </c>
      <c r="C50" s="62" t="s">
        <v>124</v>
      </c>
      <c r="D50" s="62" t="s">
        <v>148</v>
      </c>
      <c r="E50" s="107" t="s">
        <v>217</v>
      </c>
      <c r="F50" s="62" t="s">
        <v>268</v>
      </c>
      <c r="G50" s="63">
        <f>'[1]прил. 8'!F47</f>
        <v>16.6</v>
      </c>
      <c r="H50" s="189">
        <f>'[1]прил. 8'!G47</f>
        <v>17.7</v>
      </c>
    </row>
    <row r="51" spans="1:8" ht="15" customHeight="1">
      <c r="A51" s="52" t="s">
        <v>271</v>
      </c>
      <c r="B51" s="86" t="s">
        <v>390</v>
      </c>
      <c r="C51" s="62" t="s">
        <v>124</v>
      </c>
      <c r="D51" s="62" t="s">
        <v>148</v>
      </c>
      <c r="E51" s="107" t="s">
        <v>217</v>
      </c>
      <c r="F51" s="62" t="s">
        <v>269</v>
      </c>
      <c r="G51" s="63">
        <f>'[1]прил. 8'!F48</f>
        <v>23.9</v>
      </c>
      <c r="H51" s="193">
        <f>'[1]прил. 8'!G48</f>
        <v>25.5</v>
      </c>
    </row>
    <row r="52" spans="1:8" ht="24">
      <c r="A52" s="105" t="s">
        <v>6</v>
      </c>
      <c r="B52" s="86" t="s">
        <v>390</v>
      </c>
      <c r="C52" s="87" t="s">
        <v>124</v>
      </c>
      <c r="D52" s="87" t="s">
        <v>148</v>
      </c>
      <c r="E52" s="106" t="s">
        <v>218</v>
      </c>
      <c r="F52" s="87" t="s">
        <v>145</v>
      </c>
      <c r="G52" s="119">
        <f>G61+G53</f>
        <v>0.7</v>
      </c>
      <c r="H52" s="190">
        <f>H61+H53</f>
        <v>0.7</v>
      </c>
    </row>
    <row r="53" spans="1:8" ht="36" hidden="1">
      <c r="A53" s="105" t="s">
        <v>306</v>
      </c>
      <c r="B53" s="86" t="s">
        <v>161</v>
      </c>
      <c r="C53" s="87" t="s">
        <v>124</v>
      </c>
      <c r="D53" s="87" t="s">
        <v>148</v>
      </c>
      <c r="E53" s="106" t="s">
        <v>307</v>
      </c>
      <c r="F53" s="87" t="s">
        <v>145</v>
      </c>
      <c r="G53" s="119">
        <f>G54+G58</f>
        <v>0</v>
      </c>
      <c r="H53" s="190">
        <f>H54+H58</f>
        <v>0</v>
      </c>
    </row>
    <row r="54" spans="1:8" ht="36" hidden="1">
      <c r="A54" s="109" t="s">
        <v>265</v>
      </c>
      <c r="B54" s="86" t="s">
        <v>161</v>
      </c>
      <c r="C54" s="62" t="s">
        <v>124</v>
      </c>
      <c r="D54" s="62" t="s">
        <v>148</v>
      </c>
      <c r="E54" s="107" t="s">
        <v>307</v>
      </c>
      <c r="F54" s="62" t="s">
        <v>264</v>
      </c>
      <c r="G54" s="63">
        <f>G55</f>
        <v>0</v>
      </c>
      <c r="H54" s="193">
        <f>H55</f>
        <v>0</v>
      </c>
    </row>
    <row r="55" spans="1:8" ht="12.75" customHeight="1" hidden="1">
      <c r="A55" s="109" t="s">
        <v>266</v>
      </c>
      <c r="B55" s="86" t="s">
        <v>161</v>
      </c>
      <c r="C55" s="62" t="s">
        <v>124</v>
      </c>
      <c r="D55" s="62" t="s">
        <v>148</v>
      </c>
      <c r="E55" s="107" t="s">
        <v>307</v>
      </c>
      <c r="F55" s="62" t="s">
        <v>263</v>
      </c>
      <c r="G55" s="63">
        <f>G56+G57</f>
        <v>0</v>
      </c>
      <c r="H55" s="193">
        <f>H56+H57</f>
        <v>0</v>
      </c>
    </row>
    <row r="56" spans="1:8" ht="14.25" customHeight="1" hidden="1">
      <c r="A56" s="52" t="s">
        <v>250</v>
      </c>
      <c r="B56" s="86" t="s">
        <v>161</v>
      </c>
      <c r="C56" s="62" t="s">
        <v>124</v>
      </c>
      <c r="D56" s="62" t="s">
        <v>148</v>
      </c>
      <c r="E56" s="107" t="s">
        <v>307</v>
      </c>
      <c r="F56" s="62" t="s">
        <v>48</v>
      </c>
      <c r="G56" s="63">
        <f>'[1]прилож. № 7'!F58</f>
        <v>0</v>
      </c>
      <c r="H56" s="189"/>
    </row>
    <row r="57" spans="1:8" ht="36" hidden="1">
      <c r="A57" s="52" t="s">
        <v>251</v>
      </c>
      <c r="B57" s="86" t="s">
        <v>161</v>
      </c>
      <c r="C57" s="62" t="s">
        <v>124</v>
      </c>
      <c r="D57" s="62" t="s">
        <v>148</v>
      </c>
      <c r="E57" s="107" t="s">
        <v>307</v>
      </c>
      <c r="F57" s="62" t="s">
        <v>267</v>
      </c>
      <c r="G57" s="63">
        <f>'[1]прилож. № 7'!F59</f>
        <v>0</v>
      </c>
      <c r="H57" s="189"/>
    </row>
    <row r="58" spans="1:8" ht="24" hidden="1">
      <c r="A58" s="52" t="s">
        <v>253</v>
      </c>
      <c r="B58" s="86" t="s">
        <v>161</v>
      </c>
      <c r="C58" s="62" t="s">
        <v>124</v>
      </c>
      <c r="D58" s="62" t="s">
        <v>148</v>
      </c>
      <c r="E58" s="107" t="s">
        <v>307</v>
      </c>
      <c r="F58" s="62" t="s">
        <v>147</v>
      </c>
      <c r="G58" s="63">
        <f>G59</f>
        <v>0</v>
      </c>
      <c r="H58" s="193">
        <f>H59</f>
        <v>0</v>
      </c>
    </row>
    <row r="59" spans="1:8" ht="24" hidden="1">
      <c r="A59" s="52" t="s">
        <v>49</v>
      </c>
      <c r="B59" s="86" t="s">
        <v>161</v>
      </c>
      <c r="C59" s="62" t="s">
        <v>124</v>
      </c>
      <c r="D59" s="62" t="s">
        <v>148</v>
      </c>
      <c r="E59" s="107" t="s">
        <v>307</v>
      </c>
      <c r="F59" s="62" t="s">
        <v>252</v>
      </c>
      <c r="G59" s="63">
        <f>G60</f>
        <v>0</v>
      </c>
      <c r="H59" s="193">
        <f>H60</f>
        <v>0</v>
      </c>
    </row>
    <row r="60" spans="1:8" ht="24" hidden="1">
      <c r="A60" s="52" t="s">
        <v>49</v>
      </c>
      <c r="B60" s="86" t="s">
        <v>161</v>
      </c>
      <c r="C60" s="62" t="s">
        <v>124</v>
      </c>
      <c r="D60" s="62" t="s">
        <v>148</v>
      </c>
      <c r="E60" s="107" t="s">
        <v>307</v>
      </c>
      <c r="F60" s="62" t="s">
        <v>50</v>
      </c>
      <c r="G60" s="63">
        <f>'[1]прилож. № 7'!F62</f>
        <v>0</v>
      </c>
      <c r="H60" s="189"/>
    </row>
    <row r="61" spans="1:8" ht="60">
      <c r="A61" s="105" t="s">
        <v>10</v>
      </c>
      <c r="B61" s="86" t="s">
        <v>390</v>
      </c>
      <c r="C61" s="87" t="s">
        <v>124</v>
      </c>
      <c r="D61" s="87" t="s">
        <v>148</v>
      </c>
      <c r="E61" s="106" t="s">
        <v>212</v>
      </c>
      <c r="F61" s="87" t="s">
        <v>145</v>
      </c>
      <c r="G61" s="119">
        <f aca="true" t="shared" si="2" ref="G61:H63">G62</f>
        <v>0.7</v>
      </c>
      <c r="H61" s="190">
        <f t="shared" si="2"/>
        <v>0.7</v>
      </c>
    </row>
    <row r="62" spans="1:8" ht="24">
      <c r="A62" s="52" t="s">
        <v>256</v>
      </c>
      <c r="B62" s="86" t="s">
        <v>390</v>
      </c>
      <c r="C62" s="62" t="s">
        <v>124</v>
      </c>
      <c r="D62" s="62" t="s">
        <v>148</v>
      </c>
      <c r="E62" s="107" t="s">
        <v>212</v>
      </c>
      <c r="F62" s="62" t="s">
        <v>147</v>
      </c>
      <c r="G62" s="63">
        <f t="shared" si="2"/>
        <v>0.7</v>
      </c>
      <c r="H62" s="193">
        <f t="shared" si="2"/>
        <v>0.7</v>
      </c>
    </row>
    <row r="63" spans="1:8" ht="24">
      <c r="A63" s="52" t="s">
        <v>253</v>
      </c>
      <c r="B63" s="86" t="s">
        <v>390</v>
      </c>
      <c r="C63" s="62" t="s">
        <v>124</v>
      </c>
      <c r="D63" s="62" t="s">
        <v>148</v>
      </c>
      <c r="E63" s="107" t="s">
        <v>212</v>
      </c>
      <c r="F63" s="62" t="s">
        <v>252</v>
      </c>
      <c r="G63" s="63">
        <f t="shared" si="2"/>
        <v>0.7</v>
      </c>
      <c r="H63" s="193">
        <f t="shared" si="2"/>
        <v>0.7</v>
      </c>
    </row>
    <row r="64" spans="1:8" ht="24">
      <c r="A64" s="52" t="s">
        <v>49</v>
      </c>
      <c r="B64" s="86" t="s">
        <v>390</v>
      </c>
      <c r="C64" s="62" t="s">
        <v>124</v>
      </c>
      <c r="D64" s="62" t="s">
        <v>148</v>
      </c>
      <c r="E64" s="107" t="s">
        <v>212</v>
      </c>
      <c r="F64" s="62" t="s">
        <v>50</v>
      </c>
      <c r="G64" s="63">
        <f>'[1]прил. 8'!F61</f>
        <v>0.7</v>
      </c>
      <c r="H64" s="189">
        <f>'[1]прил. 8'!G61</f>
        <v>0.7</v>
      </c>
    </row>
    <row r="65" spans="1:8" ht="12.75">
      <c r="A65" s="105" t="s">
        <v>152</v>
      </c>
      <c r="B65" s="86" t="s">
        <v>390</v>
      </c>
      <c r="C65" s="87" t="s">
        <v>124</v>
      </c>
      <c r="D65" s="87" t="s">
        <v>160</v>
      </c>
      <c r="E65" s="87" t="s">
        <v>213</v>
      </c>
      <c r="F65" s="87" t="s">
        <v>145</v>
      </c>
      <c r="G65" s="119">
        <f aca="true" t="shared" si="3" ref="G65:H70">G66</f>
        <v>300</v>
      </c>
      <c r="H65" s="190">
        <f t="shared" si="3"/>
        <v>300</v>
      </c>
    </row>
    <row r="66" spans="1:8" ht="13.5" customHeight="1">
      <c r="A66" s="105" t="s">
        <v>61</v>
      </c>
      <c r="B66" s="86" t="s">
        <v>390</v>
      </c>
      <c r="C66" s="87" t="s">
        <v>124</v>
      </c>
      <c r="D66" s="87" t="s">
        <v>160</v>
      </c>
      <c r="E66" s="106" t="s">
        <v>215</v>
      </c>
      <c r="F66" s="87" t="s">
        <v>145</v>
      </c>
      <c r="G66" s="119">
        <f t="shared" si="3"/>
        <v>300</v>
      </c>
      <c r="H66" s="190">
        <f t="shared" si="3"/>
        <v>300</v>
      </c>
    </row>
    <row r="67" spans="1:8" ht="24">
      <c r="A67" s="52" t="s">
        <v>63</v>
      </c>
      <c r="B67" s="86" t="s">
        <v>390</v>
      </c>
      <c r="C67" s="62" t="s">
        <v>124</v>
      </c>
      <c r="D67" s="62" t="s">
        <v>160</v>
      </c>
      <c r="E67" s="107" t="s">
        <v>214</v>
      </c>
      <c r="F67" s="62" t="s">
        <v>145</v>
      </c>
      <c r="G67" s="63">
        <f t="shared" si="3"/>
        <v>300</v>
      </c>
      <c r="H67" s="193">
        <f t="shared" si="3"/>
        <v>300</v>
      </c>
    </row>
    <row r="68" spans="1:8" ht="24">
      <c r="A68" s="109" t="s">
        <v>205</v>
      </c>
      <c r="B68" s="86" t="s">
        <v>390</v>
      </c>
      <c r="C68" s="62" t="s">
        <v>124</v>
      </c>
      <c r="D68" s="62" t="s">
        <v>160</v>
      </c>
      <c r="E68" s="107" t="s">
        <v>216</v>
      </c>
      <c r="F68" s="62" t="s">
        <v>145</v>
      </c>
      <c r="G68" s="63">
        <f t="shared" si="3"/>
        <v>300</v>
      </c>
      <c r="H68" s="193">
        <f t="shared" si="3"/>
        <v>300</v>
      </c>
    </row>
    <row r="69" spans="1:8" ht="13.5" customHeight="1">
      <c r="A69" s="109" t="s">
        <v>64</v>
      </c>
      <c r="B69" s="86" t="s">
        <v>390</v>
      </c>
      <c r="C69" s="62" t="s">
        <v>124</v>
      </c>
      <c r="D69" s="62" t="s">
        <v>160</v>
      </c>
      <c r="E69" s="107" t="s">
        <v>223</v>
      </c>
      <c r="F69" s="62" t="s">
        <v>145</v>
      </c>
      <c r="G69" s="63">
        <f t="shared" si="3"/>
        <v>300</v>
      </c>
      <c r="H69" s="193">
        <f t="shared" si="3"/>
        <v>300</v>
      </c>
    </row>
    <row r="70" spans="1:8" ht="13.5" customHeight="1">
      <c r="A70" s="52" t="s">
        <v>254</v>
      </c>
      <c r="B70" s="86" t="s">
        <v>390</v>
      </c>
      <c r="C70" s="62" t="s">
        <v>124</v>
      </c>
      <c r="D70" s="62" t="s">
        <v>160</v>
      </c>
      <c r="E70" s="107" t="s">
        <v>223</v>
      </c>
      <c r="F70" s="62" t="s">
        <v>255</v>
      </c>
      <c r="G70" s="63">
        <f t="shared" si="3"/>
        <v>300</v>
      </c>
      <c r="H70" s="193">
        <f t="shared" si="3"/>
        <v>300</v>
      </c>
    </row>
    <row r="71" spans="1:8" ht="13.5" customHeight="1">
      <c r="A71" s="52" t="s">
        <v>51</v>
      </c>
      <c r="B71" s="86" t="s">
        <v>390</v>
      </c>
      <c r="C71" s="62" t="s">
        <v>124</v>
      </c>
      <c r="D71" s="62" t="s">
        <v>160</v>
      </c>
      <c r="E71" s="107" t="s">
        <v>223</v>
      </c>
      <c r="F71" s="62" t="s">
        <v>52</v>
      </c>
      <c r="G71" s="63">
        <f>'[1]прил. 8'!F68</f>
        <v>300</v>
      </c>
      <c r="H71" s="189">
        <f>'[1]прил. 8'!G68</f>
        <v>300</v>
      </c>
    </row>
    <row r="72" spans="1:8" ht="13.5" customHeight="1">
      <c r="A72" s="200" t="s">
        <v>393</v>
      </c>
      <c r="B72" s="86" t="s">
        <v>390</v>
      </c>
      <c r="C72" s="86" t="s">
        <v>146</v>
      </c>
      <c r="D72" s="87" t="s">
        <v>144</v>
      </c>
      <c r="E72" s="106" t="s">
        <v>213</v>
      </c>
      <c r="F72" s="87" t="s">
        <v>145</v>
      </c>
      <c r="G72" s="104">
        <f>G73+G74+G75</f>
        <v>330.6</v>
      </c>
      <c r="H72" s="104">
        <f>H73+H74+H75</f>
        <v>343.1</v>
      </c>
    </row>
    <row r="73" spans="1:8" ht="13.5" customHeight="1">
      <c r="A73" s="201" t="s">
        <v>394</v>
      </c>
      <c r="B73" s="86" t="s">
        <v>390</v>
      </c>
      <c r="C73" s="91" t="s">
        <v>146</v>
      </c>
      <c r="D73" s="62" t="s">
        <v>159</v>
      </c>
      <c r="E73" s="107" t="s">
        <v>410</v>
      </c>
      <c r="F73" s="62" t="s">
        <v>48</v>
      </c>
      <c r="G73" s="108">
        <v>228.3</v>
      </c>
      <c r="H73" s="63">
        <v>237.4</v>
      </c>
    </row>
    <row r="74" spans="1:8" ht="13.5" customHeight="1">
      <c r="A74" s="201" t="s">
        <v>394</v>
      </c>
      <c r="B74" s="86" t="s">
        <v>390</v>
      </c>
      <c r="C74" s="91" t="s">
        <v>146</v>
      </c>
      <c r="D74" s="62" t="s">
        <v>159</v>
      </c>
      <c r="E74" s="107" t="s">
        <v>410</v>
      </c>
      <c r="F74" s="62" t="s">
        <v>267</v>
      </c>
      <c r="G74" s="108">
        <v>68.9</v>
      </c>
      <c r="H74" s="63">
        <v>71.6</v>
      </c>
    </row>
    <row r="75" spans="1:8" ht="13.5" customHeight="1">
      <c r="A75" s="201" t="s">
        <v>256</v>
      </c>
      <c r="B75" s="86" t="s">
        <v>390</v>
      </c>
      <c r="C75" s="91" t="s">
        <v>146</v>
      </c>
      <c r="D75" s="62" t="s">
        <v>159</v>
      </c>
      <c r="E75" s="107" t="s">
        <v>410</v>
      </c>
      <c r="F75" s="62" t="s">
        <v>147</v>
      </c>
      <c r="G75" s="108">
        <f>G76</f>
        <v>33.4</v>
      </c>
      <c r="H75" s="63">
        <v>34.1</v>
      </c>
    </row>
    <row r="76" spans="1:8" ht="24">
      <c r="A76" s="201" t="s">
        <v>253</v>
      </c>
      <c r="B76" s="86" t="s">
        <v>390</v>
      </c>
      <c r="C76" s="91" t="s">
        <v>146</v>
      </c>
      <c r="D76" s="62" t="s">
        <v>159</v>
      </c>
      <c r="E76" s="107" t="s">
        <v>410</v>
      </c>
      <c r="F76" s="62" t="s">
        <v>252</v>
      </c>
      <c r="G76" s="108">
        <v>33.4</v>
      </c>
      <c r="H76" s="63">
        <v>34.1</v>
      </c>
    </row>
    <row r="77" spans="1:8" ht="12.75">
      <c r="A77" s="93" t="s">
        <v>198</v>
      </c>
      <c r="B77" s="86" t="s">
        <v>390</v>
      </c>
      <c r="C77" s="86" t="s">
        <v>159</v>
      </c>
      <c r="D77" s="87" t="s">
        <v>158</v>
      </c>
      <c r="E77" s="87" t="s">
        <v>213</v>
      </c>
      <c r="F77" s="87" t="s">
        <v>145</v>
      </c>
      <c r="G77" s="104">
        <f aca="true" t="shared" si="4" ref="G77:H83">G78</f>
        <v>364.1</v>
      </c>
      <c r="H77" s="194">
        <f t="shared" si="4"/>
        <v>389.5</v>
      </c>
    </row>
    <row r="78" spans="1:8" ht="13.5" customHeight="1">
      <c r="A78" s="105" t="s">
        <v>61</v>
      </c>
      <c r="B78" s="86" t="s">
        <v>390</v>
      </c>
      <c r="C78" s="87" t="s">
        <v>159</v>
      </c>
      <c r="D78" s="87" t="s">
        <v>158</v>
      </c>
      <c r="E78" s="106" t="s">
        <v>215</v>
      </c>
      <c r="F78" s="87" t="s">
        <v>145</v>
      </c>
      <c r="G78" s="104">
        <f t="shared" si="4"/>
        <v>364.1</v>
      </c>
      <c r="H78" s="194">
        <f t="shared" si="4"/>
        <v>389.5</v>
      </c>
    </row>
    <row r="79" spans="1:8" ht="24">
      <c r="A79" s="52" t="s">
        <v>63</v>
      </c>
      <c r="B79" s="86" t="s">
        <v>390</v>
      </c>
      <c r="C79" s="62" t="s">
        <v>159</v>
      </c>
      <c r="D79" s="62" t="s">
        <v>158</v>
      </c>
      <c r="E79" s="107" t="s">
        <v>214</v>
      </c>
      <c r="F79" s="62" t="s">
        <v>145</v>
      </c>
      <c r="G79" s="63">
        <f t="shared" si="4"/>
        <v>364.1</v>
      </c>
      <c r="H79" s="193">
        <f t="shared" si="4"/>
        <v>389.5</v>
      </c>
    </row>
    <row r="80" spans="1:8" ht="24">
      <c r="A80" s="109" t="s">
        <v>205</v>
      </c>
      <c r="B80" s="86" t="s">
        <v>390</v>
      </c>
      <c r="C80" s="62" t="s">
        <v>159</v>
      </c>
      <c r="D80" s="62" t="s">
        <v>158</v>
      </c>
      <c r="E80" s="107" t="s">
        <v>216</v>
      </c>
      <c r="F80" s="62" t="s">
        <v>145</v>
      </c>
      <c r="G80" s="63">
        <f t="shared" si="4"/>
        <v>364.1</v>
      </c>
      <c r="H80" s="193">
        <f t="shared" si="4"/>
        <v>389.5</v>
      </c>
    </row>
    <row r="81" spans="1:8" ht="24">
      <c r="A81" s="109" t="s">
        <v>9</v>
      </c>
      <c r="B81" s="86" t="s">
        <v>390</v>
      </c>
      <c r="C81" s="62" t="s">
        <v>159</v>
      </c>
      <c r="D81" s="62" t="s">
        <v>158</v>
      </c>
      <c r="E81" s="107" t="s">
        <v>224</v>
      </c>
      <c r="F81" s="62" t="s">
        <v>145</v>
      </c>
      <c r="G81" s="63">
        <f t="shared" si="4"/>
        <v>364.1</v>
      </c>
      <c r="H81" s="193">
        <f t="shared" si="4"/>
        <v>389.5</v>
      </c>
    </row>
    <row r="82" spans="1:8" ht="24">
      <c r="A82" s="52" t="s">
        <v>256</v>
      </c>
      <c r="B82" s="86" t="s">
        <v>390</v>
      </c>
      <c r="C82" s="62" t="s">
        <v>159</v>
      </c>
      <c r="D82" s="62" t="s">
        <v>158</v>
      </c>
      <c r="E82" s="107" t="s">
        <v>224</v>
      </c>
      <c r="F82" s="62" t="s">
        <v>147</v>
      </c>
      <c r="G82" s="63">
        <f t="shared" si="4"/>
        <v>364.1</v>
      </c>
      <c r="H82" s="193">
        <f t="shared" si="4"/>
        <v>389.5</v>
      </c>
    </row>
    <row r="83" spans="1:8" ht="24">
      <c r="A83" s="52" t="s">
        <v>253</v>
      </c>
      <c r="B83" s="86" t="s">
        <v>390</v>
      </c>
      <c r="C83" s="62" t="s">
        <v>159</v>
      </c>
      <c r="D83" s="62" t="s">
        <v>158</v>
      </c>
      <c r="E83" s="107" t="s">
        <v>224</v>
      </c>
      <c r="F83" s="62" t="s">
        <v>252</v>
      </c>
      <c r="G83" s="63">
        <v>364.1</v>
      </c>
      <c r="H83" s="193">
        <f t="shared" si="4"/>
        <v>389.5</v>
      </c>
    </row>
    <row r="84" spans="1:8" ht="24">
      <c r="A84" s="52" t="s">
        <v>49</v>
      </c>
      <c r="B84" s="87" t="s">
        <v>390</v>
      </c>
      <c r="C84" s="62" t="s">
        <v>159</v>
      </c>
      <c r="D84" s="62" t="s">
        <v>158</v>
      </c>
      <c r="E84" s="107" t="s">
        <v>224</v>
      </c>
      <c r="F84" s="62" t="s">
        <v>50</v>
      </c>
      <c r="G84" s="63">
        <v>364.1</v>
      </c>
      <c r="H84" s="189">
        <f>'[1]прил. 8'!G82</f>
        <v>389.5</v>
      </c>
    </row>
    <row r="85" spans="1:8" ht="12.75">
      <c r="A85" s="105" t="s">
        <v>59</v>
      </c>
      <c r="B85" s="86" t="s">
        <v>390</v>
      </c>
      <c r="C85" s="87" t="s">
        <v>148</v>
      </c>
      <c r="D85" s="87" t="s">
        <v>144</v>
      </c>
      <c r="E85" s="87" t="s">
        <v>213</v>
      </c>
      <c r="F85" s="87" t="s">
        <v>145</v>
      </c>
      <c r="G85" s="119">
        <f>G86+G94</f>
        <v>9977.4</v>
      </c>
      <c r="H85" s="190">
        <f>H86+H94</f>
        <v>9977.4</v>
      </c>
    </row>
    <row r="86" spans="1:8" ht="12.75">
      <c r="A86" s="74" t="s">
        <v>85</v>
      </c>
      <c r="B86" s="86" t="s">
        <v>390</v>
      </c>
      <c r="C86" s="95" t="s">
        <v>148</v>
      </c>
      <c r="D86" s="95" t="s">
        <v>42</v>
      </c>
      <c r="E86" s="95" t="s">
        <v>213</v>
      </c>
      <c r="F86" s="95" t="s">
        <v>145</v>
      </c>
      <c r="G86" s="119">
        <f aca="true" t="shared" si="5" ref="G86:H92">G87</f>
        <v>7897.4</v>
      </c>
      <c r="H86" s="190">
        <f t="shared" si="5"/>
        <v>7897.4</v>
      </c>
    </row>
    <row r="87" spans="1:8" ht="14.25" customHeight="1">
      <c r="A87" s="105" t="s">
        <v>61</v>
      </c>
      <c r="B87" s="86" t="s">
        <v>390</v>
      </c>
      <c r="C87" s="87" t="s">
        <v>148</v>
      </c>
      <c r="D87" s="87" t="s">
        <v>42</v>
      </c>
      <c r="E87" s="106" t="s">
        <v>215</v>
      </c>
      <c r="F87" s="87" t="s">
        <v>145</v>
      </c>
      <c r="G87" s="119">
        <f t="shared" si="5"/>
        <v>7897.4</v>
      </c>
      <c r="H87" s="190">
        <f t="shared" si="5"/>
        <v>7897.4</v>
      </c>
    </row>
    <row r="88" spans="1:8" ht="24">
      <c r="A88" s="52" t="s">
        <v>63</v>
      </c>
      <c r="B88" s="86" t="s">
        <v>390</v>
      </c>
      <c r="C88" s="99" t="s">
        <v>148</v>
      </c>
      <c r="D88" s="62" t="s">
        <v>42</v>
      </c>
      <c r="E88" s="107" t="s">
        <v>214</v>
      </c>
      <c r="F88" s="62" t="s">
        <v>145</v>
      </c>
      <c r="G88" s="63">
        <f t="shared" si="5"/>
        <v>7897.4</v>
      </c>
      <c r="H88" s="193">
        <f t="shared" si="5"/>
        <v>7897.4</v>
      </c>
    </row>
    <row r="89" spans="1:8" ht="24">
      <c r="A89" s="109" t="s">
        <v>205</v>
      </c>
      <c r="B89" s="86" t="s">
        <v>390</v>
      </c>
      <c r="C89" s="62" t="s">
        <v>148</v>
      </c>
      <c r="D89" s="62" t="s">
        <v>42</v>
      </c>
      <c r="E89" s="107" t="s">
        <v>216</v>
      </c>
      <c r="F89" s="62" t="s">
        <v>145</v>
      </c>
      <c r="G89" s="63">
        <f t="shared" si="5"/>
        <v>7897.4</v>
      </c>
      <c r="H89" s="193">
        <f t="shared" si="5"/>
        <v>7897.4</v>
      </c>
    </row>
    <row r="90" spans="1:8" ht="13.5" customHeight="1">
      <c r="A90" s="111" t="s">
        <v>185</v>
      </c>
      <c r="B90" s="86" t="s">
        <v>390</v>
      </c>
      <c r="C90" s="62" t="s">
        <v>148</v>
      </c>
      <c r="D90" s="62" t="s">
        <v>42</v>
      </c>
      <c r="E90" s="107" t="s">
        <v>226</v>
      </c>
      <c r="F90" s="62" t="s">
        <v>145</v>
      </c>
      <c r="G90" s="63">
        <f t="shared" si="5"/>
        <v>7897.4</v>
      </c>
      <c r="H90" s="193">
        <f t="shared" si="5"/>
        <v>7897.4</v>
      </c>
    </row>
    <row r="91" spans="1:8" ht="24">
      <c r="A91" s="52" t="s">
        <v>256</v>
      </c>
      <c r="B91" s="86" t="s">
        <v>390</v>
      </c>
      <c r="C91" s="62" t="s">
        <v>148</v>
      </c>
      <c r="D91" s="62" t="s">
        <v>42</v>
      </c>
      <c r="E91" s="107" t="s">
        <v>226</v>
      </c>
      <c r="F91" s="62" t="s">
        <v>147</v>
      </c>
      <c r="G91" s="63">
        <f t="shared" si="5"/>
        <v>7897.4</v>
      </c>
      <c r="H91" s="193">
        <f t="shared" si="5"/>
        <v>7897.4</v>
      </c>
    </row>
    <row r="92" spans="1:8" ht="24">
      <c r="A92" s="52" t="s">
        <v>253</v>
      </c>
      <c r="B92" s="86" t="s">
        <v>390</v>
      </c>
      <c r="C92" s="62" t="s">
        <v>148</v>
      </c>
      <c r="D92" s="62" t="s">
        <v>42</v>
      </c>
      <c r="E92" s="107" t="s">
        <v>226</v>
      </c>
      <c r="F92" s="62" t="s">
        <v>252</v>
      </c>
      <c r="G92" s="63">
        <f t="shared" si="5"/>
        <v>7897.4</v>
      </c>
      <c r="H92" s="193">
        <f t="shared" si="5"/>
        <v>7897.4</v>
      </c>
    </row>
    <row r="93" spans="1:8" ht="24">
      <c r="A93" s="52" t="s">
        <v>49</v>
      </c>
      <c r="B93" s="86" t="s">
        <v>390</v>
      </c>
      <c r="C93" s="62" t="s">
        <v>148</v>
      </c>
      <c r="D93" s="62" t="s">
        <v>42</v>
      </c>
      <c r="E93" s="107" t="s">
        <v>226</v>
      </c>
      <c r="F93" s="62" t="s">
        <v>50</v>
      </c>
      <c r="G93" s="63">
        <f>'[1]прил. 8'!F91</f>
        <v>7897.4</v>
      </c>
      <c r="H93" s="189">
        <f>'[1]прил. 8'!G91</f>
        <v>7897.4</v>
      </c>
    </row>
    <row r="94" spans="1:8" ht="12.75">
      <c r="A94" s="105" t="s">
        <v>60</v>
      </c>
      <c r="B94" s="86" t="s">
        <v>390</v>
      </c>
      <c r="C94" s="87" t="s">
        <v>148</v>
      </c>
      <c r="D94" s="87" t="s">
        <v>178</v>
      </c>
      <c r="E94" s="87" t="s">
        <v>213</v>
      </c>
      <c r="F94" s="87" t="s">
        <v>145</v>
      </c>
      <c r="G94" s="119">
        <f aca="true" t="shared" si="6" ref="G94:H99">G95</f>
        <v>2080</v>
      </c>
      <c r="H94" s="190">
        <f t="shared" si="6"/>
        <v>2080</v>
      </c>
    </row>
    <row r="95" spans="1:8" ht="13.5" customHeight="1">
      <c r="A95" s="105" t="s">
        <v>61</v>
      </c>
      <c r="B95" s="86" t="s">
        <v>390</v>
      </c>
      <c r="C95" s="87" t="s">
        <v>148</v>
      </c>
      <c r="D95" s="87" t="s">
        <v>178</v>
      </c>
      <c r="E95" s="106" t="s">
        <v>215</v>
      </c>
      <c r="F95" s="87" t="s">
        <v>145</v>
      </c>
      <c r="G95" s="119">
        <f t="shared" si="6"/>
        <v>2080</v>
      </c>
      <c r="H95" s="190">
        <f t="shared" si="6"/>
        <v>2080</v>
      </c>
    </row>
    <row r="96" spans="1:8" ht="24">
      <c r="A96" s="52" t="s">
        <v>63</v>
      </c>
      <c r="B96" s="86" t="s">
        <v>390</v>
      </c>
      <c r="C96" s="62" t="s">
        <v>148</v>
      </c>
      <c r="D96" s="62" t="s">
        <v>178</v>
      </c>
      <c r="E96" s="107" t="s">
        <v>214</v>
      </c>
      <c r="F96" s="62" t="s">
        <v>145</v>
      </c>
      <c r="G96" s="63">
        <f t="shared" si="6"/>
        <v>2080</v>
      </c>
      <c r="H96" s="193">
        <f t="shared" si="6"/>
        <v>2080</v>
      </c>
    </row>
    <row r="97" spans="1:8" ht="24">
      <c r="A97" s="109" t="s">
        <v>205</v>
      </c>
      <c r="B97" s="86" t="s">
        <v>390</v>
      </c>
      <c r="C97" s="62" t="s">
        <v>148</v>
      </c>
      <c r="D97" s="62" t="s">
        <v>178</v>
      </c>
      <c r="E97" s="107" t="s">
        <v>216</v>
      </c>
      <c r="F97" s="62" t="s">
        <v>145</v>
      </c>
      <c r="G97" s="63">
        <f t="shared" si="6"/>
        <v>2080</v>
      </c>
      <c r="H97" s="193">
        <f t="shared" si="6"/>
        <v>2080</v>
      </c>
    </row>
    <row r="98" spans="1:8" ht="12.75">
      <c r="A98" s="111" t="s">
        <v>185</v>
      </c>
      <c r="B98" s="86" t="s">
        <v>390</v>
      </c>
      <c r="C98" s="62" t="s">
        <v>148</v>
      </c>
      <c r="D98" s="62" t="s">
        <v>178</v>
      </c>
      <c r="E98" s="61" t="s">
        <v>226</v>
      </c>
      <c r="F98" s="62" t="s">
        <v>145</v>
      </c>
      <c r="G98" s="63">
        <f>G99</f>
        <v>2080</v>
      </c>
      <c r="H98" s="193">
        <f>H99</f>
        <v>2080</v>
      </c>
    </row>
    <row r="99" spans="1:8" ht="24">
      <c r="A99" s="52" t="s">
        <v>256</v>
      </c>
      <c r="B99" s="86" t="s">
        <v>390</v>
      </c>
      <c r="C99" s="62" t="s">
        <v>148</v>
      </c>
      <c r="D99" s="62" t="s">
        <v>178</v>
      </c>
      <c r="E99" s="61" t="s">
        <v>226</v>
      </c>
      <c r="F99" s="62" t="s">
        <v>147</v>
      </c>
      <c r="G99" s="63">
        <f t="shared" si="6"/>
        <v>2080</v>
      </c>
      <c r="H99" s="193">
        <f t="shared" si="6"/>
        <v>2080</v>
      </c>
    </row>
    <row r="100" spans="1:8" ht="24">
      <c r="A100" s="52" t="s">
        <v>253</v>
      </c>
      <c r="B100" s="86" t="s">
        <v>390</v>
      </c>
      <c r="C100" s="62" t="s">
        <v>148</v>
      </c>
      <c r="D100" s="62" t="s">
        <v>178</v>
      </c>
      <c r="E100" s="61" t="s">
        <v>226</v>
      </c>
      <c r="F100" s="62" t="s">
        <v>252</v>
      </c>
      <c r="G100" s="63">
        <f>G101</f>
        <v>2080</v>
      </c>
      <c r="H100" s="193">
        <f>H101</f>
        <v>2080</v>
      </c>
    </row>
    <row r="101" spans="1:8" ht="24">
      <c r="A101" s="52" t="s">
        <v>49</v>
      </c>
      <c r="B101" s="86" t="s">
        <v>390</v>
      </c>
      <c r="C101" s="62" t="s">
        <v>148</v>
      </c>
      <c r="D101" s="62" t="s">
        <v>178</v>
      </c>
      <c r="E101" s="61" t="s">
        <v>226</v>
      </c>
      <c r="F101" s="62" t="s">
        <v>50</v>
      </c>
      <c r="G101" s="63">
        <v>2080</v>
      </c>
      <c r="H101" s="193">
        <v>2080</v>
      </c>
    </row>
    <row r="102" spans="1:8" ht="12.75">
      <c r="A102" s="112" t="s">
        <v>153</v>
      </c>
      <c r="B102" s="86" t="s">
        <v>390</v>
      </c>
      <c r="C102" s="95" t="s">
        <v>125</v>
      </c>
      <c r="D102" s="95" t="s">
        <v>144</v>
      </c>
      <c r="E102" s="87" t="s">
        <v>213</v>
      </c>
      <c r="F102" s="95" t="s">
        <v>145</v>
      </c>
      <c r="G102" s="119">
        <f>G103+G111+G119</f>
        <v>15298.599999999999</v>
      </c>
      <c r="H102" s="190">
        <f>H103+H111+H119</f>
        <v>13508.7</v>
      </c>
    </row>
    <row r="103" spans="1:8" ht="12.75">
      <c r="A103" s="112" t="s">
        <v>122</v>
      </c>
      <c r="B103" s="86" t="s">
        <v>390</v>
      </c>
      <c r="C103" s="95" t="s">
        <v>125</v>
      </c>
      <c r="D103" s="95" t="s">
        <v>124</v>
      </c>
      <c r="E103" s="95" t="s">
        <v>213</v>
      </c>
      <c r="F103" s="95" t="s">
        <v>145</v>
      </c>
      <c r="G103" s="119">
        <v>41.6</v>
      </c>
      <c r="H103" s="119">
        <v>41.6</v>
      </c>
    </row>
    <row r="104" spans="1:8" ht="14.25" customHeight="1">
      <c r="A104" s="105" t="s">
        <v>61</v>
      </c>
      <c r="B104" s="86" t="s">
        <v>390</v>
      </c>
      <c r="C104" s="87" t="s">
        <v>125</v>
      </c>
      <c r="D104" s="87" t="s">
        <v>124</v>
      </c>
      <c r="E104" s="106" t="s">
        <v>215</v>
      </c>
      <c r="F104" s="95" t="s">
        <v>145</v>
      </c>
      <c r="G104" s="119">
        <f aca="true" t="shared" si="7" ref="G104:H109">G105</f>
        <v>41.6</v>
      </c>
      <c r="H104" s="119">
        <f t="shared" si="7"/>
        <v>41.6</v>
      </c>
    </row>
    <row r="105" spans="1:8" ht="24">
      <c r="A105" s="52" t="s">
        <v>63</v>
      </c>
      <c r="B105" s="86" t="s">
        <v>390</v>
      </c>
      <c r="C105" s="62" t="s">
        <v>125</v>
      </c>
      <c r="D105" s="62" t="s">
        <v>124</v>
      </c>
      <c r="E105" s="107" t="s">
        <v>214</v>
      </c>
      <c r="F105" s="99" t="s">
        <v>145</v>
      </c>
      <c r="G105" s="63">
        <f t="shared" si="7"/>
        <v>41.6</v>
      </c>
      <c r="H105" s="63">
        <f t="shared" si="7"/>
        <v>41.6</v>
      </c>
    </row>
    <row r="106" spans="1:8" ht="24">
      <c r="A106" s="109" t="s">
        <v>205</v>
      </c>
      <c r="B106" s="87" t="s">
        <v>390</v>
      </c>
      <c r="C106" s="62" t="s">
        <v>125</v>
      </c>
      <c r="D106" s="62" t="s">
        <v>124</v>
      </c>
      <c r="E106" s="107" t="s">
        <v>216</v>
      </c>
      <c r="F106" s="99" t="s">
        <v>145</v>
      </c>
      <c r="G106" s="63">
        <f t="shared" si="7"/>
        <v>41.6</v>
      </c>
      <c r="H106" s="63">
        <f t="shared" si="7"/>
        <v>41.6</v>
      </c>
    </row>
    <row r="107" spans="1:8" ht="13.5" customHeight="1">
      <c r="A107" s="115" t="s">
        <v>65</v>
      </c>
      <c r="B107" s="87" t="s">
        <v>390</v>
      </c>
      <c r="C107" s="99" t="s">
        <v>125</v>
      </c>
      <c r="D107" s="99" t="s">
        <v>124</v>
      </c>
      <c r="E107" s="107" t="s">
        <v>225</v>
      </c>
      <c r="F107" s="99" t="s">
        <v>145</v>
      </c>
      <c r="G107" s="63">
        <f t="shared" si="7"/>
        <v>41.6</v>
      </c>
      <c r="H107" s="63">
        <f t="shared" si="7"/>
        <v>41.6</v>
      </c>
    </row>
    <row r="108" spans="1:8" ht="24">
      <c r="A108" s="52" t="s">
        <v>256</v>
      </c>
      <c r="B108" s="86" t="s">
        <v>390</v>
      </c>
      <c r="C108" s="99" t="s">
        <v>125</v>
      </c>
      <c r="D108" s="99" t="s">
        <v>124</v>
      </c>
      <c r="E108" s="107" t="s">
        <v>225</v>
      </c>
      <c r="F108" s="99" t="s">
        <v>147</v>
      </c>
      <c r="G108" s="63">
        <f t="shared" si="7"/>
        <v>41.6</v>
      </c>
      <c r="H108" s="63">
        <f t="shared" si="7"/>
        <v>41.6</v>
      </c>
    </row>
    <row r="109" spans="1:8" ht="24">
      <c r="A109" s="52" t="s">
        <v>253</v>
      </c>
      <c r="B109" s="86" t="s">
        <v>390</v>
      </c>
      <c r="C109" s="99" t="s">
        <v>125</v>
      </c>
      <c r="D109" s="99" t="s">
        <v>124</v>
      </c>
      <c r="E109" s="107" t="s">
        <v>225</v>
      </c>
      <c r="F109" s="99" t="s">
        <v>252</v>
      </c>
      <c r="G109" s="63">
        <f t="shared" si="7"/>
        <v>41.6</v>
      </c>
      <c r="H109" s="63">
        <f t="shared" si="7"/>
        <v>41.6</v>
      </c>
    </row>
    <row r="110" spans="1:8" ht="24">
      <c r="A110" s="52" t="s">
        <v>49</v>
      </c>
      <c r="B110" s="86" t="s">
        <v>390</v>
      </c>
      <c r="C110" s="99" t="s">
        <v>125</v>
      </c>
      <c r="D110" s="99" t="s">
        <v>124</v>
      </c>
      <c r="E110" s="107" t="s">
        <v>225</v>
      </c>
      <c r="F110" s="62" t="s">
        <v>50</v>
      </c>
      <c r="G110" s="63">
        <v>41.6</v>
      </c>
      <c r="H110" s="119">
        <v>41.6</v>
      </c>
    </row>
    <row r="111" spans="1:8" ht="12.75">
      <c r="A111" s="74" t="s">
        <v>123</v>
      </c>
      <c r="B111" s="86" t="s">
        <v>390</v>
      </c>
      <c r="C111" s="87" t="s">
        <v>125</v>
      </c>
      <c r="D111" s="87" t="s">
        <v>146</v>
      </c>
      <c r="E111" s="95" t="s">
        <v>213</v>
      </c>
      <c r="F111" s="95" t="s">
        <v>145</v>
      </c>
      <c r="G111" s="119">
        <f>G112</f>
        <v>7696</v>
      </c>
      <c r="H111" s="119">
        <f>H112</f>
        <v>7696</v>
      </c>
    </row>
    <row r="112" spans="1:8" ht="13.5" customHeight="1">
      <c r="A112" s="105" t="s">
        <v>61</v>
      </c>
      <c r="B112" s="86" t="s">
        <v>390</v>
      </c>
      <c r="C112" s="87" t="s">
        <v>125</v>
      </c>
      <c r="D112" s="87" t="s">
        <v>146</v>
      </c>
      <c r="E112" s="106" t="s">
        <v>215</v>
      </c>
      <c r="F112" s="95" t="s">
        <v>145</v>
      </c>
      <c r="G112" s="119">
        <f>+G113</f>
        <v>7696</v>
      </c>
      <c r="H112" s="119">
        <f>+H113</f>
        <v>7696</v>
      </c>
    </row>
    <row r="113" spans="1:8" ht="24">
      <c r="A113" s="52" t="s">
        <v>63</v>
      </c>
      <c r="B113" s="86" t="s">
        <v>390</v>
      </c>
      <c r="C113" s="62" t="s">
        <v>125</v>
      </c>
      <c r="D113" s="62" t="s">
        <v>146</v>
      </c>
      <c r="E113" s="107" t="s">
        <v>214</v>
      </c>
      <c r="F113" s="99" t="s">
        <v>145</v>
      </c>
      <c r="G113" s="63">
        <f aca="true" t="shared" si="8" ref="G113:H117">G114</f>
        <v>7696</v>
      </c>
      <c r="H113" s="63">
        <f t="shared" si="8"/>
        <v>7696</v>
      </c>
    </row>
    <row r="114" spans="1:8" ht="24">
      <c r="A114" s="109" t="s">
        <v>205</v>
      </c>
      <c r="B114" s="86" t="s">
        <v>390</v>
      </c>
      <c r="C114" s="62" t="s">
        <v>125</v>
      </c>
      <c r="D114" s="62" t="s">
        <v>146</v>
      </c>
      <c r="E114" s="107" t="s">
        <v>216</v>
      </c>
      <c r="F114" s="99" t="s">
        <v>145</v>
      </c>
      <c r="G114" s="121">
        <f t="shared" si="8"/>
        <v>7696</v>
      </c>
      <c r="H114" s="121">
        <f t="shared" si="8"/>
        <v>7696</v>
      </c>
    </row>
    <row r="115" spans="1:8" ht="12.75">
      <c r="A115" s="111" t="s">
        <v>185</v>
      </c>
      <c r="B115" s="86" t="s">
        <v>390</v>
      </c>
      <c r="C115" s="62" t="s">
        <v>125</v>
      </c>
      <c r="D115" s="62" t="s">
        <v>146</v>
      </c>
      <c r="E115" s="61" t="s">
        <v>226</v>
      </c>
      <c r="F115" s="99" t="s">
        <v>145</v>
      </c>
      <c r="G115" s="121">
        <f t="shared" si="8"/>
        <v>7696</v>
      </c>
      <c r="H115" s="121">
        <f t="shared" si="8"/>
        <v>7696</v>
      </c>
    </row>
    <row r="116" spans="1:8" ht="24">
      <c r="A116" s="52" t="s">
        <v>256</v>
      </c>
      <c r="B116" s="86" t="s">
        <v>390</v>
      </c>
      <c r="C116" s="62" t="s">
        <v>125</v>
      </c>
      <c r="D116" s="62" t="s">
        <v>146</v>
      </c>
      <c r="E116" s="61" t="s">
        <v>226</v>
      </c>
      <c r="F116" s="99" t="s">
        <v>147</v>
      </c>
      <c r="G116" s="121">
        <f t="shared" si="8"/>
        <v>7696</v>
      </c>
      <c r="H116" s="121">
        <f t="shared" si="8"/>
        <v>7696</v>
      </c>
    </row>
    <row r="117" spans="1:8" ht="24">
      <c r="A117" s="52" t="s">
        <v>253</v>
      </c>
      <c r="B117" s="86" t="s">
        <v>390</v>
      </c>
      <c r="C117" s="62" t="s">
        <v>125</v>
      </c>
      <c r="D117" s="62" t="s">
        <v>146</v>
      </c>
      <c r="E117" s="61" t="s">
        <v>226</v>
      </c>
      <c r="F117" s="99" t="s">
        <v>252</v>
      </c>
      <c r="G117" s="121">
        <f t="shared" si="8"/>
        <v>7696</v>
      </c>
      <c r="H117" s="121">
        <f t="shared" si="8"/>
        <v>7696</v>
      </c>
    </row>
    <row r="118" spans="1:8" ht="24">
      <c r="A118" s="52" t="s">
        <v>49</v>
      </c>
      <c r="B118" s="86" t="s">
        <v>390</v>
      </c>
      <c r="C118" s="99" t="s">
        <v>125</v>
      </c>
      <c r="D118" s="99" t="s">
        <v>146</v>
      </c>
      <c r="E118" s="61" t="s">
        <v>226</v>
      </c>
      <c r="F118" s="62" t="s">
        <v>50</v>
      </c>
      <c r="G118" s="121">
        <v>7696</v>
      </c>
      <c r="H118" s="193">
        <v>7696</v>
      </c>
    </row>
    <row r="119" spans="1:8" ht="12.75">
      <c r="A119" s="105" t="s">
        <v>154</v>
      </c>
      <c r="B119" s="86" t="s">
        <v>390</v>
      </c>
      <c r="C119" s="87" t="s">
        <v>125</v>
      </c>
      <c r="D119" s="87" t="s">
        <v>159</v>
      </c>
      <c r="E119" s="87" t="s">
        <v>213</v>
      </c>
      <c r="F119" s="87" t="s">
        <v>145</v>
      </c>
      <c r="G119" s="120">
        <f>G120</f>
        <v>7560.999999999999</v>
      </c>
      <c r="H119" s="191">
        <f>H120</f>
        <v>5771.099999999999</v>
      </c>
    </row>
    <row r="120" spans="1:8" ht="13.5" customHeight="1">
      <c r="A120" s="105" t="s">
        <v>61</v>
      </c>
      <c r="B120" s="86" t="s">
        <v>390</v>
      </c>
      <c r="C120" s="87" t="s">
        <v>125</v>
      </c>
      <c r="D120" s="87" t="s">
        <v>159</v>
      </c>
      <c r="E120" s="106" t="s">
        <v>215</v>
      </c>
      <c r="F120" s="87" t="s">
        <v>145</v>
      </c>
      <c r="G120" s="120">
        <f>G121+G138</f>
        <v>7560.999999999999</v>
      </c>
      <c r="H120" s="191">
        <f>H121+H138</f>
        <v>5771.099999999999</v>
      </c>
    </row>
    <row r="121" spans="1:8" ht="24">
      <c r="A121" s="105" t="s">
        <v>63</v>
      </c>
      <c r="B121" s="87" t="s">
        <v>390</v>
      </c>
      <c r="C121" s="87" t="s">
        <v>125</v>
      </c>
      <c r="D121" s="87" t="s">
        <v>159</v>
      </c>
      <c r="E121" s="106" t="s">
        <v>214</v>
      </c>
      <c r="F121" s="87" t="s">
        <v>145</v>
      </c>
      <c r="G121" s="120">
        <f>G122+G134</f>
        <v>7560.999999999999</v>
      </c>
      <c r="H121" s="191">
        <f>H122+H134</f>
        <v>5771.099999999999</v>
      </c>
    </row>
    <row r="122" spans="1:8" ht="24">
      <c r="A122" s="109" t="s">
        <v>205</v>
      </c>
      <c r="B122" s="87" t="s">
        <v>390</v>
      </c>
      <c r="C122" s="62" t="s">
        <v>125</v>
      </c>
      <c r="D122" s="62" t="s">
        <v>159</v>
      </c>
      <c r="E122" s="107" t="s">
        <v>216</v>
      </c>
      <c r="F122" s="62" t="s">
        <v>145</v>
      </c>
      <c r="G122" s="121">
        <f>G123</f>
        <v>7560.999999999999</v>
      </c>
      <c r="H122" s="192">
        <f>H123</f>
        <v>5771.099999999999</v>
      </c>
    </row>
    <row r="123" spans="1:8" ht="15" customHeight="1">
      <c r="A123" s="109" t="s">
        <v>18</v>
      </c>
      <c r="B123" s="86" t="s">
        <v>390</v>
      </c>
      <c r="C123" s="62" t="s">
        <v>125</v>
      </c>
      <c r="D123" s="62" t="s">
        <v>159</v>
      </c>
      <c r="E123" s="107" t="s">
        <v>227</v>
      </c>
      <c r="F123" s="62" t="s">
        <v>145</v>
      </c>
      <c r="G123" s="121">
        <f>G124+G130</f>
        <v>7560.999999999999</v>
      </c>
      <c r="H123" s="192">
        <f>H124+H130</f>
        <v>5771.099999999999</v>
      </c>
    </row>
    <row r="124" spans="1:8" ht="15.75" customHeight="1">
      <c r="A124" s="52" t="s">
        <v>156</v>
      </c>
      <c r="B124" s="91" t="s">
        <v>390</v>
      </c>
      <c r="C124" s="62" t="s">
        <v>125</v>
      </c>
      <c r="D124" s="62" t="s">
        <v>159</v>
      </c>
      <c r="E124" s="107" t="s">
        <v>228</v>
      </c>
      <c r="F124" s="62" t="s">
        <v>145</v>
      </c>
      <c r="G124" s="121">
        <f>G125+G128</f>
        <v>1416.7</v>
      </c>
      <c r="H124" s="192">
        <f>H125+H128</f>
        <v>1416.7</v>
      </c>
    </row>
    <row r="125" spans="1:8" ht="24">
      <c r="A125" s="52" t="s">
        <v>256</v>
      </c>
      <c r="B125" s="87" t="s">
        <v>390</v>
      </c>
      <c r="C125" s="62" t="s">
        <v>125</v>
      </c>
      <c r="D125" s="62" t="s">
        <v>159</v>
      </c>
      <c r="E125" s="107" t="s">
        <v>228</v>
      </c>
      <c r="F125" s="62" t="s">
        <v>147</v>
      </c>
      <c r="G125" s="121">
        <f>G126</f>
        <v>1416.7</v>
      </c>
      <c r="H125" s="192">
        <f>H126</f>
        <v>1416.7</v>
      </c>
    </row>
    <row r="126" spans="1:8" ht="24">
      <c r="A126" s="52" t="s">
        <v>253</v>
      </c>
      <c r="B126" s="86" t="s">
        <v>390</v>
      </c>
      <c r="C126" s="62" t="s">
        <v>125</v>
      </c>
      <c r="D126" s="62" t="s">
        <v>159</v>
      </c>
      <c r="E126" s="107" t="s">
        <v>228</v>
      </c>
      <c r="F126" s="62" t="s">
        <v>252</v>
      </c>
      <c r="G126" s="121">
        <f>G127</f>
        <v>1416.7</v>
      </c>
      <c r="H126" s="192">
        <f>H127</f>
        <v>1416.7</v>
      </c>
    </row>
    <row r="127" spans="1:8" ht="27.75" customHeight="1">
      <c r="A127" s="52" t="s">
        <v>49</v>
      </c>
      <c r="B127" s="87" t="s">
        <v>390</v>
      </c>
      <c r="C127" s="62" t="s">
        <v>125</v>
      </c>
      <c r="D127" s="62" t="s">
        <v>159</v>
      </c>
      <c r="E127" s="107" t="s">
        <v>228</v>
      </c>
      <c r="F127" s="62" t="s">
        <v>50</v>
      </c>
      <c r="G127" s="121">
        <f>'[1]прил. 8'!F125</f>
        <v>1416.7</v>
      </c>
      <c r="H127" s="189">
        <f>'[1]прил. 8'!G125</f>
        <v>1416.7</v>
      </c>
    </row>
    <row r="128" spans="1:8" ht="15" customHeight="1" hidden="1">
      <c r="A128" s="52" t="s">
        <v>254</v>
      </c>
      <c r="B128" s="86" t="s">
        <v>161</v>
      </c>
      <c r="C128" s="62" t="s">
        <v>125</v>
      </c>
      <c r="D128" s="62" t="s">
        <v>159</v>
      </c>
      <c r="E128" s="107" t="s">
        <v>228</v>
      </c>
      <c r="F128" s="62" t="s">
        <v>255</v>
      </c>
      <c r="G128" s="121">
        <f>G129</f>
        <v>0</v>
      </c>
      <c r="H128" s="192">
        <f>H129</f>
        <v>0</v>
      </c>
    </row>
    <row r="129" spans="1:8" ht="14.25" customHeight="1" hidden="1">
      <c r="A129" s="52" t="s">
        <v>271</v>
      </c>
      <c r="B129" s="86" t="s">
        <v>161</v>
      </c>
      <c r="C129" s="62" t="s">
        <v>125</v>
      </c>
      <c r="D129" s="62" t="s">
        <v>159</v>
      </c>
      <c r="E129" s="107" t="s">
        <v>228</v>
      </c>
      <c r="F129" s="62" t="s">
        <v>269</v>
      </c>
      <c r="G129" s="121">
        <f>'[1]прилож. № 7'!F140</f>
        <v>0</v>
      </c>
      <c r="H129" s="189"/>
    </row>
    <row r="130" spans="1:8" ht="15" customHeight="1">
      <c r="A130" s="52" t="s">
        <v>155</v>
      </c>
      <c r="B130" s="91" t="s">
        <v>390</v>
      </c>
      <c r="C130" s="62" t="s">
        <v>125</v>
      </c>
      <c r="D130" s="62" t="s">
        <v>159</v>
      </c>
      <c r="E130" s="61" t="s">
        <v>229</v>
      </c>
      <c r="F130" s="62" t="s">
        <v>145</v>
      </c>
      <c r="G130" s="121">
        <f aca="true" t="shared" si="9" ref="G130:H132">G131</f>
        <v>6144.299999999999</v>
      </c>
      <c r="H130" s="121">
        <f t="shared" si="9"/>
        <v>4354.4</v>
      </c>
    </row>
    <row r="131" spans="1:8" ht="24">
      <c r="A131" s="52" t="s">
        <v>256</v>
      </c>
      <c r="B131" s="86" t="s">
        <v>390</v>
      </c>
      <c r="C131" s="62" t="s">
        <v>125</v>
      </c>
      <c r="D131" s="62" t="s">
        <v>159</v>
      </c>
      <c r="E131" s="61" t="s">
        <v>229</v>
      </c>
      <c r="F131" s="62" t="s">
        <v>147</v>
      </c>
      <c r="G131" s="121">
        <f t="shared" si="9"/>
        <v>6144.299999999999</v>
      </c>
      <c r="H131" s="121">
        <f t="shared" si="9"/>
        <v>4354.4</v>
      </c>
    </row>
    <row r="132" spans="1:8" ht="24">
      <c r="A132" s="52" t="s">
        <v>253</v>
      </c>
      <c r="B132" s="86" t="s">
        <v>390</v>
      </c>
      <c r="C132" s="62" t="s">
        <v>125</v>
      </c>
      <c r="D132" s="62" t="s">
        <v>159</v>
      </c>
      <c r="E132" s="61" t="s">
        <v>229</v>
      </c>
      <c r="F132" s="62" t="s">
        <v>252</v>
      </c>
      <c r="G132" s="121">
        <f t="shared" si="9"/>
        <v>6144.299999999999</v>
      </c>
      <c r="H132" s="121">
        <f t="shared" si="9"/>
        <v>4354.4</v>
      </c>
    </row>
    <row r="133" spans="1:8" ht="24">
      <c r="A133" s="220" t="s">
        <v>49</v>
      </c>
      <c r="B133" s="216" t="s">
        <v>390</v>
      </c>
      <c r="C133" s="221" t="s">
        <v>125</v>
      </c>
      <c r="D133" s="221" t="s">
        <v>159</v>
      </c>
      <c r="E133" s="222" t="s">
        <v>229</v>
      </c>
      <c r="F133" s="221" t="s">
        <v>50</v>
      </c>
      <c r="G133" s="223">
        <f>7801.9-1657.6</f>
        <v>6144.299999999999</v>
      </c>
      <c r="H133" s="223">
        <f>7801.9-3447.5</f>
        <v>4354.4</v>
      </c>
    </row>
    <row r="134" spans="1:8" ht="24" customHeight="1" hidden="1">
      <c r="A134" s="105" t="s">
        <v>193</v>
      </c>
      <c r="B134" s="86" t="s">
        <v>161</v>
      </c>
      <c r="C134" s="87" t="s">
        <v>125</v>
      </c>
      <c r="D134" s="87" t="s">
        <v>159</v>
      </c>
      <c r="E134" s="110" t="s">
        <v>303</v>
      </c>
      <c r="F134" s="87" t="s">
        <v>145</v>
      </c>
      <c r="G134" s="120">
        <f aca="true" t="shared" si="10" ref="G134:H136">G135</f>
        <v>0</v>
      </c>
      <c r="H134" s="191">
        <f t="shared" si="10"/>
        <v>0</v>
      </c>
    </row>
    <row r="135" spans="1:8" ht="24" hidden="1">
      <c r="A135" s="52" t="s">
        <v>256</v>
      </c>
      <c r="B135" s="86" t="s">
        <v>161</v>
      </c>
      <c r="C135" s="62" t="s">
        <v>125</v>
      </c>
      <c r="D135" s="62" t="s">
        <v>159</v>
      </c>
      <c r="E135" s="61" t="s">
        <v>303</v>
      </c>
      <c r="F135" s="62" t="s">
        <v>147</v>
      </c>
      <c r="G135" s="121">
        <f t="shared" si="10"/>
        <v>0</v>
      </c>
      <c r="H135" s="192">
        <f t="shared" si="10"/>
        <v>0</v>
      </c>
    </row>
    <row r="136" spans="1:8" ht="24" hidden="1">
      <c r="A136" s="52" t="s">
        <v>253</v>
      </c>
      <c r="B136" s="86" t="s">
        <v>161</v>
      </c>
      <c r="C136" s="62" t="s">
        <v>125</v>
      </c>
      <c r="D136" s="62" t="s">
        <v>159</v>
      </c>
      <c r="E136" s="61" t="s">
        <v>303</v>
      </c>
      <c r="F136" s="62" t="s">
        <v>252</v>
      </c>
      <c r="G136" s="121">
        <f t="shared" si="10"/>
        <v>0</v>
      </c>
      <c r="H136" s="192">
        <f t="shared" si="10"/>
        <v>0</v>
      </c>
    </row>
    <row r="137" spans="1:8" ht="24" hidden="1">
      <c r="A137" s="52" t="s">
        <v>49</v>
      </c>
      <c r="B137" s="87" t="s">
        <v>161</v>
      </c>
      <c r="C137" s="62" t="s">
        <v>125</v>
      </c>
      <c r="D137" s="62" t="s">
        <v>159</v>
      </c>
      <c r="E137" s="61" t="s">
        <v>303</v>
      </c>
      <c r="F137" s="62" t="s">
        <v>50</v>
      </c>
      <c r="G137" s="121">
        <f>'[1]прилож. № 7'!F148</f>
        <v>0</v>
      </c>
      <c r="H137" s="189"/>
    </row>
    <row r="138" spans="1:8" ht="24" hidden="1">
      <c r="A138" s="105" t="s">
        <v>6</v>
      </c>
      <c r="B138" s="86" t="s">
        <v>161</v>
      </c>
      <c r="C138" s="87" t="s">
        <v>125</v>
      </c>
      <c r="D138" s="87" t="s">
        <v>159</v>
      </c>
      <c r="E138" s="110" t="s">
        <v>218</v>
      </c>
      <c r="F138" s="87" t="s">
        <v>145</v>
      </c>
      <c r="G138" s="120">
        <f>G139+G143</f>
        <v>0</v>
      </c>
      <c r="H138" s="191">
        <f>H139+H143</f>
        <v>0</v>
      </c>
    </row>
    <row r="139" spans="1:8" ht="24" hidden="1">
      <c r="A139" s="105" t="s">
        <v>304</v>
      </c>
      <c r="B139" s="86" t="s">
        <v>161</v>
      </c>
      <c r="C139" s="87" t="s">
        <v>125</v>
      </c>
      <c r="D139" s="87" t="s">
        <v>159</v>
      </c>
      <c r="E139" s="110" t="s">
        <v>305</v>
      </c>
      <c r="F139" s="87" t="s">
        <v>145</v>
      </c>
      <c r="G139" s="120">
        <f aca="true" t="shared" si="11" ref="G139:H141">G140</f>
        <v>0</v>
      </c>
      <c r="H139" s="191">
        <f t="shared" si="11"/>
        <v>0</v>
      </c>
    </row>
    <row r="140" spans="1:8" ht="24" hidden="1">
      <c r="A140" s="52" t="s">
        <v>256</v>
      </c>
      <c r="B140" s="86" t="s">
        <v>161</v>
      </c>
      <c r="C140" s="62" t="s">
        <v>125</v>
      </c>
      <c r="D140" s="62" t="s">
        <v>159</v>
      </c>
      <c r="E140" s="61" t="s">
        <v>305</v>
      </c>
      <c r="F140" s="62" t="s">
        <v>147</v>
      </c>
      <c r="G140" s="121">
        <f t="shared" si="11"/>
        <v>0</v>
      </c>
      <c r="H140" s="192">
        <f t="shared" si="11"/>
        <v>0</v>
      </c>
    </row>
    <row r="141" spans="1:8" ht="24" hidden="1">
      <c r="A141" s="52" t="s">
        <v>253</v>
      </c>
      <c r="B141" s="86" t="s">
        <v>161</v>
      </c>
      <c r="C141" s="62" t="s">
        <v>125</v>
      </c>
      <c r="D141" s="62" t="s">
        <v>159</v>
      </c>
      <c r="E141" s="61" t="s">
        <v>305</v>
      </c>
      <c r="F141" s="62" t="s">
        <v>252</v>
      </c>
      <c r="G141" s="121">
        <f t="shared" si="11"/>
        <v>0</v>
      </c>
      <c r="H141" s="192">
        <f t="shared" si="11"/>
        <v>0</v>
      </c>
    </row>
    <row r="142" spans="1:8" ht="24" hidden="1">
      <c r="A142" s="52" t="s">
        <v>49</v>
      </c>
      <c r="B142" s="86" t="s">
        <v>161</v>
      </c>
      <c r="C142" s="62" t="s">
        <v>125</v>
      </c>
      <c r="D142" s="62" t="s">
        <v>159</v>
      </c>
      <c r="E142" s="61" t="s">
        <v>305</v>
      </c>
      <c r="F142" s="62" t="s">
        <v>50</v>
      </c>
      <c r="G142" s="121">
        <f>'[1]прилож. № 7'!F153</f>
        <v>0</v>
      </c>
      <c r="H142" s="189"/>
    </row>
    <row r="143" spans="1:8" ht="36" hidden="1">
      <c r="A143" s="105" t="s">
        <v>306</v>
      </c>
      <c r="B143" s="86" t="s">
        <v>161</v>
      </c>
      <c r="C143" s="87" t="s">
        <v>125</v>
      </c>
      <c r="D143" s="87" t="s">
        <v>159</v>
      </c>
      <c r="E143" s="110" t="s">
        <v>307</v>
      </c>
      <c r="F143" s="87" t="s">
        <v>145</v>
      </c>
      <c r="G143" s="120">
        <f aca="true" t="shared" si="12" ref="G143:H145">G144</f>
        <v>0</v>
      </c>
      <c r="H143" s="191">
        <f t="shared" si="12"/>
        <v>0</v>
      </c>
    </row>
    <row r="144" spans="1:8" ht="24" hidden="1">
      <c r="A144" s="52" t="s">
        <v>256</v>
      </c>
      <c r="B144" s="86" t="s">
        <v>161</v>
      </c>
      <c r="C144" s="62" t="s">
        <v>125</v>
      </c>
      <c r="D144" s="62" t="s">
        <v>159</v>
      </c>
      <c r="E144" s="61" t="s">
        <v>307</v>
      </c>
      <c r="F144" s="62" t="s">
        <v>147</v>
      </c>
      <c r="G144" s="121">
        <f t="shared" si="12"/>
        <v>0</v>
      </c>
      <c r="H144" s="192">
        <f t="shared" si="12"/>
        <v>0</v>
      </c>
    </row>
    <row r="145" spans="1:8" ht="24" hidden="1">
      <c r="A145" s="52" t="s">
        <v>253</v>
      </c>
      <c r="B145" s="86" t="s">
        <v>161</v>
      </c>
      <c r="C145" s="62" t="s">
        <v>125</v>
      </c>
      <c r="D145" s="62" t="s">
        <v>159</v>
      </c>
      <c r="E145" s="61" t="s">
        <v>307</v>
      </c>
      <c r="F145" s="62" t="s">
        <v>252</v>
      </c>
      <c r="G145" s="121">
        <f t="shared" si="12"/>
        <v>0</v>
      </c>
      <c r="H145" s="192">
        <f t="shared" si="12"/>
        <v>0</v>
      </c>
    </row>
    <row r="146" spans="1:8" ht="24" hidden="1">
      <c r="A146" s="52" t="s">
        <v>49</v>
      </c>
      <c r="B146" s="86" t="s">
        <v>161</v>
      </c>
      <c r="C146" s="62" t="s">
        <v>125</v>
      </c>
      <c r="D146" s="62" t="s">
        <v>159</v>
      </c>
      <c r="E146" s="61" t="s">
        <v>307</v>
      </c>
      <c r="F146" s="62" t="s">
        <v>50</v>
      </c>
      <c r="G146" s="121">
        <f>'[1]прилож. № 7'!F157</f>
        <v>0</v>
      </c>
      <c r="H146" s="189"/>
    </row>
    <row r="147" spans="1:8" ht="12.75" customHeight="1">
      <c r="A147" s="105" t="s">
        <v>92</v>
      </c>
      <c r="B147" s="86" t="s">
        <v>390</v>
      </c>
      <c r="C147" s="87" t="s">
        <v>184</v>
      </c>
      <c r="D147" s="87" t="s">
        <v>144</v>
      </c>
      <c r="E147" s="106" t="s">
        <v>213</v>
      </c>
      <c r="F147" s="87" t="s">
        <v>145</v>
      </c>
      <c r="G147" s="120">
        <f>G148</f>
        <v>17941.16</v>
      </c>
      <c r="H147" s="191">
        <f>H148</f>
        <v>19197.1</v>
      </c>
    </row>
    <row r="148" spans="1:8" ht="15" customHeight="1">
      <c r="A148" s="105" t="s">
        <v>57</v>
      </c>
      <c r="B148" s="86" t="s">
        <v>390</v>
      </c>
      <c r="C148" s="62" t="s">
        <v>184</v>
      </c>
      <c r="D148" s="62" t="s">
        <v>124</v>
      </c>
      <c r="E148" s="107" t="s">
        <v>214</v>
      </c>
      <c r="F148" s="62" t="s">
        <v>145</v>
      </c>
      <c r="G148" s="108">
        <f>G149+G154</f>
        <v>17941.16</v>
      </c>
      <c r="H148" s="108">
        <f>H149+H154</f>
        <v>19197.1</v>
      </c>
    </row>
    <row r="149" spans="1:8" ht="15" customHeight="1">
      <c r="A149" s="105" t="s">
        <v>14</v>
      </c>
      <c r="B149" s="86" t="s">
        <v>390</v>
      </c>
      <c r="C149" s="62" t="s">
        <v>184</v>
      </c>
      <c r="D149" s="62" t="s">
        <v>124</v>
      </c>
      <c r="E149" s="107" t="s">
        <v>230</v>
      </c>
      <c r="F149" s="62" t="s">
        <v>145</v>
      </c>
      <c r="G149" s="108">
        <f>G150</f>
        <v>14433.060000000001</v>
      </c>
      <c r="H149" s="108">
        <f>H150</f>
        <v>15443.4</v>
      </c>
    </row>
    <row r="150" spans="1:8" ht="24">
      <c r="A150" s="52" t="s">
        <v>61</v>
      </c>
      <c r="B150" s="86" t="s">
        <v>390</v>
      </c>
      <c r="C150" s="62" t="s">
        <v>184</v>
      </c>
      <c r="D150" s="62" t="s">
        <v>124</v>
      </c>
      <c r="E150" s="107" t="s">
        <v>230</v>
      </c>
      <c r="F150" s="62" t="s">
        <v>264</v>
      </c>
      <c r="G150" s="108">
        <f>G151</f>
        <v>14433.060000000001</v>
      </c>
      <c r="H150" s="108">
        <f>H152+H153</f>
        <v>15443.4</v>
      </c>
    </row>
    <row r="151" spans="1:8" ht="24">
      <c r="A151" s="52" t="s">
        <v>412</v>
      </c>
      <c r="B151" s="87" t="s">
        <v>390</v>
      </c>
      <c r="C151" s="62" t="s">
        <v>184</v>
      </c>
      <c r="D151" s="62" t="s">
        <v>124</v>
      </c>
      <c r="E151" s="62" t="s">
        <v>230</v>
      </c>
      <c r="F151" s="62" t="s">
        <v>415</v>
      </c>
      <c r="G151" s="108">
        <f>G152+G153</f>
        <v>14433.060000000001</v>
      </c>
      <c r="H151" s="108">
        <f>H152+H153</f>
        <v>15443.4</v>
      </c>
    </row>
    <row r="152" spans="1:8" ht="15" customHeight="1">
      <c r="A152" s="52" t="s">
        <v>413</v>
      </c>
      <c r="B152" s="87" t="s">
        <v>390</v>
      </c>
      <c r="C152" s="62" t="s">
        <v>184</v>
      </c>
      <c r="D152" s="62" t="s">
        <v>124</v>
      </c>
      <c r="E152" s="62" t="s">
        <v>230</v>
      </c>
      <c r="F152" s="62" t="s">
        <v>417</v>
      </c>
      <c r="G152" s="108">
        <v>11085.36</v>
      </c>
      <c r="H152" s="108">
        <v>11861.4</v>
      </c>
    </row>
    <row r="153" spans="1:8" ht="12.75">
      <c r="A153" s="52" t="s">
        <v>414</v>
      </c>
      <c r="B153" s="87" t="s">
        <v>390</v>
      </c>
      <c r="C153" s="62" t="s">
        <v>184</v>
      </c>
      <c r="D153" s="62" t="s">
        <v>124</v>
      </c>
      <c r="E153" s="62" t="s">
        <v>230</v>
      </c>
      <c r="F153" s="62" t="s">
        <v>419</v>
      </c>
      <c r="G153" s="108">
        <v>3347.7</v>
      </c>
      <c r="H153" s="108">
        <v>3582</v>
      </c>
    </row>
    <row r="154" spans="1:8" ht="14.25" customHeight="1">
      <c r="A154" s="105" t="s">
        <v>61</v>
      </c>
      <c r="B154" s="87" t="s">
        <v>390</v>
      </c>
      <c r="C154" s="87" t="s">
        <v>184</v>
      </c>
      <c r="D154" s="87" t="s">
        <v>124</v>
      </c>
      <c r="E154" s="106" t="s">
        <v>215</v>
      </c>
      <c r="F154" s="87" t="s">
        <v>145</v>
      </c>
      <c r="G154" s="104">
        <f aca="true" t="shared" si="13" ref="G154:H159">G155</f>
        <v>3508.1</v>
      </c>
      <c r="H154" s="104">
        <f t="shared" si="13"/>
        <v>3753.7</v>
      </c>
    </row>
    <row r="155" spans="1:8" ht="24">
      <c r="A155" s="52" t="s">
        <v>63</v>
      </c>
      <c r="B155" s="87" t="s">
        <v>390</v>
      </c>
      <c r="C155" s="62" t="s">
        <v>184</v>
      </c>
      <c r="D155" s="62" t="s">
        <v>124</v>
      </c>
      <c r="E155" s="107" t="s">
        <v>214</v>
      </c>
      <c r="F155" s="62" t="s">
        <v>145</v>
      </c>
      <c r="G155" s="108">
        <f t="shared" si="13"/>
        <v>3508.1</v>
      </c>
      <c r="H155" s="108">
        <f t="shared" si="13"/>
        <v>3753.7</v>
      </c>
    </row>
    <row r="156" spans="1:8" ht="24">
      <c r="A156" s="109" t="s">
        <v>205</v>
      </c>
      <c r="B156" s="87" t="s">
        <v>390</v>
      </c>
      <c r="C156" s="62" t="s">
        <v>184</v>
      </c>
      <c r="D156" s="62" t="s">
        <v>124</v>
      </c>
      <c r="E156" s="107" t="s">
        <v>216</v>
      </c>
      <c r="F156" s="62" t="s">
        <v>145</v>
      </c>
      <c r="G156" s="108">
        <f t="shared" si="13"/>
        <v>3508.1</v>
      </c>
      <c r="H156" s="108">
        <f t="shared" si="13"/>
        <v>3753.7</v>
      </c>
    </row>
    <row r="157" spans="1:8" ht="24">
      <c r="A157" s="52" t="s">
        <v>186</v>
      </c>
      <c r="B157" s="86" t="s">
        <v>390</v>
      </c>
      <c r="C157" s="62" t="s">
        <v>184</v>
      </c>
      <c r="D157" s="62" t="s">
        <v>124</v>
      </c>
      <c r="E157" s="61" t="s">
        <v>230</v>
      </c>
      <c r="F157" s="62" t="s">
        <v>145</v>
      </c>
      <c r="G157" s="108">
        <f t="shared" si="13"/>
        <v>3508.1</v>
      </c>
      <c r="H157" s="108">
        <f t="shared" si="13"/>
        <v>3753.7</v>
      </c>
    </row>
    <row r="158" spans="1:8" ht="24">
      <c r="A158" s="52" t="s">
        <v>256</v>
      </c>
      <c r="B158" s="86" t="s">
        <v>390</v>
      </c>
      <c r="C158" s="62" t="s">
        <v>184</v>
      </c>
      <c r="D158" s="62" t="s">
        <v>124</v>
      </c>
      <c r="E158" s="61" t="s">
        <v>230</v>
      </c>
      <c r="F158" s="62" t="s">
        <v>147</v>
      </c>
      <c r="G158" s="108">
        <f t="shared" si="13"/>
        <v>3508.1</v>
      </c>
      <c r="H158" s="108">
        <f t="shared" si="13"/>
        <v>3753.7</v>
      </c>
    </row>
    <row r="159" spans="1:8" ht="24">
      <c r="A159" s="52" t="s">
        <v>253</v>
      </c>
      <c r="B159" s="86" t="s">
        <v>390</v>
      </c>
      <c r="C159" s="62" t="s">
        <v>184</v>
      </c>
      <c r="D159" s="62" t="s">
        <v>124</v>
      </c>
      <c r="E159" s="61" t="s">
        <v>230</v>
      </c>
      <c r="F159" s="62" t="s">
        <v>252</v>
      </c>
      <c r="G159" s="108">
        <f t="shared" si="13"/>
        <v>3508.1</v>
      </c>
      <c r="H159" s="108">
        <f t="shared" si="13"/>
        <v>3753.7</v>
      </c>
    </row>
    <row r="160" spans="1:8" ht="24">
      <c r="A160" s="52" t="s">
        <v>49</v>
      </c>
      <c r="B160" s="86" t="s">
        <v>390</v>
      </c>
      <c r="C160" s="62" t="s">
        <v>184</v>
      </c>
      <c r="D160" s="62" t="s">
        <v>124</v>
      </c>
      <c r="E160" s="61" t="s">
        <v>230</v>
      </c>
      <c r="F160" s="62" t="s">
        <v>50</v>
      </c>
      <c r="G160" s="108">
        <v>3508.1</v>
      </c>
      <c r="H160" s="63">
        <v>3753.7</v>
      </c>
    </row>
    <row r="161" spans="1:8" ht="12.75">
      <c r="A161" s="105" t="s">
        <v>157</v>
      </c>
      <c r="B161" s="86" t="s">
        <v>390</v>
      </c>
      <c r="C161" s="87" t="s">
        <v>158</v>
      </c>
      <c r="D161" s="87" t="s">
        <v>144</v>
      </c>
      <c r="E161" s="87" t="s">
        <v>213</v>
      </c>
      <c r="F161" s="87" t="s">
        <v>145</v>
      </c>
      <c r="G161" s="119">
        <f aca="true" t="shared" si="14" ref="G161:H168">G162</f>
        <v>244.7</v>
      </c>
      <c r="H161" s="190">
        <f t="shared" si="14"/>
        <v>244.7</v>
      </c>
    </row>
    <row r="162" spans="1:8" ht="12.75">
      <c r="A162" s="105" t="s">
        <v>58</v>
      </c>
      <c r="B162" s="86" t="s">
        <v>390</v>
      </c>
      <c r="C162" s="87" t="s">
        <v>158</v>
      </c>
      <c r="D162" s="87" t="s">
        <v>124</v>
      </c>
      <c r="E162" s="87" t="s">
        <v>213</v>
      </c>
      <c r="F162" s="87" t="s">
        <v>145</v>
      </c>
      <c r="G162" s="119">
        <f t="shared" si="14"/>
        <v>244.7</v>
      </c>
      <c r="H162" s="190">
        <f t="shared" si="14"/>
        <v>244.7</v>
      </c>
    </row>
    <row r="163" spans="1:8" ht="14.25" customHeight="1">
      <c r="A163" s="105" t="s">
        <v>61</v>
      </c>
      <c r="B163" s="86" t="s">
        <v>390</v>
      </c>
      <c r="C163" s="87" t="s">
        <v>158</v>
      </c>
      <c r="D163" s="87" t="s">
        <v>124</v>
      </c>
      <c r="E163" s="106" t="s">
        <v>215</v>
      </c>
      <c r="F163" s="87" t="s">
        <v>145</v>
      </c>
      <c r="G163" s="119">
        <f t="shared" si="14"/>
        <v>244.7</v>
      </c>
      <c r="H163" s="190">
        <f t="shared" si="14"/>
        <v>244.7</v>
      </c>
    </row>
    <row r="164" spans="1:8" ht="24">
      <c r="A164" s="52" t="s">
        <v>63</v>
      </c>
      <c r="B164" s="86" t="s">
        <v>390</v>
      </c>
      <c r="C164" s="62" t="s">
        <v>158</v>
      </c>
      <c r="D164" s="62" t="s">
        <v>124</v>
      </c>
      <c r="E164" s="107" t="s">
        <v>214</v>
      </c>
      <c r="F164" s="62" t="s">
        <v>145</v>
      </c>
      <c r="G164" s="63">
        <f t="shared" si="14"/>
        <v>244.7</v>
      </c>
      <c r="H164" s="193">
        <f t="shared" si="14"/>
        <v>244.7</v>
      </c>
    </row>
    <row r="165" spans="1:8" ht="24">
      <c r="A165" s="109" t="s">
        <v>205</v>
      </c>
      <c r="B165" s="86" t="s">
        <v>390</v>
      </c>
      <c r="C165" s="62" t="s">
        <v>158</v>
      </c>
      <c r="D165" s="62" t="s">
        <v>124</v>
      </c>
      <c r="E165" s="107" t="s">
        <v>216</v>
      </c>
      <c r="F165" s="62" t="s">
        <v>145</v>
      </c>
      <c r="G165" s="63">
        <f t="shared" si="14"/>
        <v>244.7</v>
      </c>
      <c r="H165" s="193">
        <f t="shared" si="14"/>
        <v>244.7</v>
      </c>
    </row>
    <row r="166" spans="1:8" ht="12.75">
      <c r="A166" s="75" t="s">
        <v>187</v>
      </c>
      <c r="B166" s="86" t="s">
        <v>390</v>
      </c>
      <c r="C166" s="62" t="s">
        <v>158</v>
      </c>
      <c r="D166" s="62" t="s">
        <v>124</v>
      </c>
      <c r="E166" s="61" t="s">
        <v>231</v>
      </c>
      <c r="F166" s="62" t="s">
        <v>145</v>
      </c>
      <c r="G166" s="63">
        <f t="shared" si="14"/>
        <v>244.7</v>
      </c>
      <c r="H166" s="193">
        <f t="shared" si="14"/>
        <v>244.7</v>
      </c>
    </row>
    <row r="167" spans="1:8" ht="12.75">
      <c r="A167" s="75" t="s">
        <v>261</v>
      </c>
      <c r="B167" s="86" t="s">
        <v>390</v>
      </c>
      <c r="C167" s="62" t="s">
        <v>158</v>
      </c>
      <c r="D167" s="62" t="s">
        <v>124</v>
      </c>
      <c r="E167" s="61" t="s">
        <v>231</v>
      </c>
      <c r="F167" s="62" t="s">
        <v>149</v>
      </c>
      <c r="G167" s="63">
        <f t="shared" si="14"/>
        <v>244.7</v>
      </c>
      <c r="H167" s="193">
        <f t="shared" si="14"/>
        <v>244.7</v>
      </c>
    </row>
    <row r="168" spans="1:8" ht="12.75">
      <c r="A168" s="75" t="s">
        <v>262</v>
      </c>
      <c r="B168" s="86" t="s">
        <v>390</v>
      </c>
      <c r="C168" s="62" t="s">
        <v>158</v>
      </c>
      <c r="D168" s="62" t="s">
        <v>124</v>
      </c>
      <c r="E168" s="61" t="s">
        <v>231</v>
      </c>
      <c r="F168" s="62" t="s">
        <v>150</v>
      </c>
      <c r="G168" s="63">
        <f t="shared" si="14"/>
        <v>244.7</v>
      </c>
      <c r="H168" s="193">
        <f t="shared" si="14"/>
        <v>244.7</v>
      </c>
    </row>
    <row r="169" spans="1:8" ht="12.75">
      <c r="A169" s="52" t="s">
        <v>115</v>
      </c>
      <c r="B169" s="86" t="s">
        <v>390</v>
      </c>
      <c r="C169" s="62" t="s">
        <v>158</v>
      </c>
      <c r="D169" s="62" t="s">
        <v>124</v>
      </c>
      <c r="E169" s="61" t="s">
        <v>231</v>
      </c>
      <c r="F169" s="62" t="s">
        <v>116</v>
      </c>
      <c r="G169" s="63">
        <f>'[1]прил. 8'!F169</f>
        <v>244.7</v>
      </c>
      <c r="H169" s="189">
        <f>'[1]прил. 8'!G169</f>
        <v>244.7</v>
      </c>
    </row>
    <row r="170" spans="1:8" ht="12.75" hidden="1">
      <c r="A170" s="105" t="s">
        <v>45</v>
      </c>
      <c r="B170" s="86" t="s">
        <v>161</v>
      </c>
      <c r="C170" s="87" t="s">
        <v>160</v>
      </c>
      <c r="D170" s="87" t="s">
        <v>144</v>
      </c>
      <c r="E170" s="87" t="s">
        <v>213</v>
      </c>
      <c r="F170" s="87" t="s">
        <v>145</v>
      </c>
      <c r="G170" s="119">
        <f>G171</f>
        <v>0</v>
      </c>
      <c r="H170" s="189"/>
    </row>
    <row r="171" spans="1:8" ht="12.75" hidden="1">
      <c r="A171" s="105" t="s">
        <v>56</v>
      </c>
      <c r="B171" s="86" t="s">
        <v>161</v>
      </c>
      <c r="C171" s="87" t="s">
        <v>160</v>
      </c>
      <c r="D171" s="87" t="s">
        <v>125</v>
      </c>
      <c r="E171" s="87" t="s">
        <v>213</v>
      </c>
      <c r="F171" s="87" t="s">
        <v>145</v>
      </c>
      <c r="G171" s="119">
        <f>G172+G173</f>
        <v>0</v>
      </c>
      <c r="H171" s="189"/>
    </row>
    <row r="172" spans="1:8" ht="13.5" customHeight="1" hidden="1">
      <c r="A172" s="105" t="s">
        <v>61</v>
      </c>
      <c r="B172" s="86" t="s">
        <v>161</v>
      </c>
      <c r="C172" s="87" t="s">
        <v>160</v>
      </c>
      <c r="D172" s="87" t="s">
        <v>125</v>
      </c>
      <c r="E172" s="106" t="s">
        <v>215</v>
      </c>
      <c r="F172" s="87" t="s">
        <v>145</v>
      </c>
      <c r="G172" s="119">
        <f aca="true" t="shared" si="15" ref="G172:G177">G173</f>
        <v>0</v>
      </c>
      <c r="H172" s="189"/>
    </row>
    <row r="173" spans="1:8" ht="24" hidden="1">
      <c r="A173" s="52" t="s">
        <v>63</v>
      </c>
      <c r="B173" s="86" t="s">
        <v>161</v>
      </c>
      <c r="C173" s="62" t="s">
        <v>160</v>
      </c>
      <c r="D173" s="62" t="s">
        <v>125</v>
      </c>
      <c r="E173" s="107" t="s">
        <v>214</v>
      </c>
      <c r="F173" s="62" t="s">
        <v>145</v>
      </c>
      <c r="G173" s="63">
        <f t="shared" si="15"/>
        <v>0</v>
      </c>
      <c r="H173" s="189"/>
    </row>
    <row r="174" spans="1:8" ht="24" hidden="1">
      <c r="A174" s="109" t="s">
        <v>205</v>
      </c>
      <c r="B174" s="86" t="s">
        <v>161</v>
      </c>
      <c r="C174" s="62" t="s">
        <v>160</v>
      </c>
      <c r="D174" s="62" t="s">
        <v>125</v>
      </c>
      <c r="E174" s="107" t="s">
        <v>216</v>
      </c>
      <c r="F174" s="62" t="s">
        <v>145</v>
      </c>
      <c r="G174" s="63">
        <f t="shared" si="15"/>
        <v>0</v>
      </c>
      <c r="H174" s="189"/>
    </row>
    <row r="175" spans="1:8" ht="24" hidden="1">
      <c r="A175" s="52" t="s">
        <v>186</v>
      </c>
      <c r="B175" s="86" t="s">
        <v>161</v>
      </c>
      <c r="C175" s="62" t="s">
        <v>160</v>
      </c>
      <c r="D175" s="62" t="s">
        <v>125</v>
      </c>
      <c r="E175" s="61" t="s">
        <v>230</v>
      </c>
      <c r="F175" s="62" t="s">
        <v>145</v>
      </c>
      <c r="G175" s="63">
        <f t="shared" si="15"/>
        <v>0</v>
      </c>
      <c r="H175" s="189"/>
    </row>
    <row r="176" spans="1:8" ht="24" hidden="1">
      <c r="A176" s="52" t="s">
        <v>256</v>
      </c>
      <c r="B176" s="86" t="s">
        <v>161</v>
      </c>
      <c r="C176" s="62" t="s">
        <v>160</v>
      </c>
      <c r="D176" s="62" t="s">
        <v>125</v>
      </c>
      <c r="E176" s="61" t="s">
        <v>230</v>
      </c>
      <c r="F176" s="62" t="s">
        <v>147</v>
      </c>
      <c r="G176" s="63">
        <f t="shared" si="15"/>
        <v>0</v>
      </c>
      <c r="H176" s="189"/>
    </row>
    <row r="177" spans="1:8" ht="24" hidden="1">
      <c r="A177" s="52" t="s">
        <v>253</v>
      </c>
      <c r="B177" s="86" t="s">
        <v>161</v>
      </c>
      <c r="C177" s="62" t="s">
        <v>160</v>
      </c>
      <c r="D177" s="62" t="s">
        <v>125</v>
      </c>
      <c r="E177" s="61" t="s">
        <v>230</v>
      </c>
      <c r="F177" s="62" t="s">
        <v>252</v>
      </c>
      <c r="G177" s="63">
        <f t="shared" si="15"/>
        <v>0</v>
      </c>
      <c r="H177" s="189"/>
    </row>
    <row r="178" spans="1:8" ht="24" hidden="1">
      <c r="A178" s="52" t="s">
        <v>49</v>
      </c>
      <c r="B178" s="86" t="s">
        <v>161</v>
      </c>
      <c r="C178" s="62" t="s">
        <v>160</v>
      </c>
      <c r="D178" s="62" t="s">
        <v>125</v>
      </c>
      <c r="E178" s="61" t="s">
        <v>230</v>
      </c>
      <c r="F178" s="62" t="s">
        <v>50</v>
      </c>
      <c r="G178" s="121">
        <f>'[1]прилож. № 7'!F190</f>
        <v>0</v>
      </c>
      <c r="H178" s="189"/>
    </row>
    <row r="179" spans="1:8" ht="24">
      <c r="A179" s="105" t="s">
        <v>420</v>
      </c>
      <c r="B179" s="86" t="s">
        <v>390</v>
      </c>
      <c r="C179" s="87" t="s">
        <v>177</v>
      </c>
      <c r="D179" s="87" t="s">
        <v>144</v>
      </c>
      <c r="E179" s="87" t="s">
        <v>213</v>
      </c>
      <c r="F179" s="87" t="s">
        <v>145</v>
      </c>
      <c r="G179" s="104">
        <f aca="true" t="shared" si="16" ref="G179:H185">G180</f>
        <v>291.7</v>
      </c>
      <c r="H179" s="104">
        <f t="shared" si="16"/>
        <v>291.7</v>
      </c>
    </row>
    <row r="180" spans="1:8" ht="14.25" customHeight="1">
      <c r="A180" s="52" t="s">
        <v>37</v>
      </c>
      <c r="B180" s="86" t="s">
        <v>390</v>
      </c>
      <c r="C180" s="62" t="s">
        <v>177</v>
      </c>
      <c r="D180" s="62" t="s">
        <v>159</v>
      </c>
      <c r="E180" s="62" t="s">
        <v>213</v>
      </c>
      <c r="F180" s="62" t="s">
        <v>145</v>
      </c>
      <c r="G180" s="104">
        <f t="shared" si="16"/>
        <v>291.7</v>
      </c>
      <c r="H180" s="104">
        <f t="shared" si="16"/>
        <v>291.7</v>
      </c>
    </row>
    <row r="181" spans="1:8" ht="14.25" customHeight="1">
      <c r="A181" s="52" t="s">
        <v>421</v>
      </c>
      <c r="B181" s="86" t="s">
        <v>390</v>
      </c>
      <c r="C181" s="62" t="s">
        <v>177</v>
      </c>
      <c r="D181" s="62" t="s">
        <v>159</v>
      </c>
      <c r="E181" s="107" t="s">
        <v>215</v>
      </c>
      <c r="F181" s="62" t="s">
        <v>145</v>
      </c>
      <c r="G181" s="104">
        <f t="shared" si="16"/>
        <v>291.7</v>
      </c>
      <c r="H181" s="104">
        <f t="shared" si="16"/>
        <v>291.7</v>
      </c>
    </row>
    <row r="182" spans="1:8" ht="24">
      <c r="A182" s="52" t="s">
        <v>422</v>
      </c>
      <c r="B182" s="86" t="s">
        <v>390</v>
      </c>
      <c r="C182" s="62" t="s">
        <v>177</v>
      </c>
      <c r="D182" s="62" t="s">
        <v>159</v>
      </c>
      <c r="E182" s="107" t="s">
        <v>214</v>
      </c>
      <c r="F182" s="62" t="s">
        <v>145</v>
      </c>
      <c r="G182" s="108">
        <f t="shared" si="16"/>
        <v>291.7</v>
      </c>
      <c r="H182" s="108">
        <f t="shared" si="16"/>
        <v>291.7</v>
      </c>
    </row>
    <row r="183" spans="1:8" ht="24">
      <c r="A183" s="109" t="s">
        <v>412</v>
      </c>
      <c r="B183" s="86" t="s">
        <v>390</v>
      </c>
      <c r="C183" s="62" t="s">
        <v>177</v>
      </c>
      <c r="D183" s="62" t="s">
        <v>159</v>
      </c>
      <c r="E183" s="107" t="s">
        <v>216</v>
      </c>
      <c r="F183" s="62" t="s">
        <v>145</v>
      </c>
      <c r="G183" s="108">
        <f t="shared" si="16"/>
        <v>291.7</v>
      </c>
      <c r="H183" s="108">
        <f t="shared" si="16"/>
        <v>291.7</v>
      </c>
    </row>
    <row r="184" spans="1:8" ht="14.25" customHeight="1">
      <c r="A184" s="75" t="s">
        <v>38</v>
      </c>
      <c r="B184" s="86" t="s">
        <v>390</v>
      </c>
      <c r="C184" s="62" t="s">
        <v>177</v>
      </c>
      <c r="D184" s="62" t="s">
        <v>159</v>
      </c>
      <c r="E184" s="107" t="s">
        <v>232</v>
      </c>
      <c r="F184" s="62" t="s">
        <v>145</v>
      </c>
      <c r="G184" s="108">
        <f t="shared" si="16"/>
        <v>291.7</v>
      </c>
      <c r="H184" s="108">
        <f t="shared" si="16"/>
        <v>291.7</v>
      </c>
    </row>
    <row r="185" spans="1:8" ht="13.5" customHeight="1">
      <c r="A185" s="75" t="s">
        <v>423</v>
      </c>
      <c r="B185" s="86" t="s">
        <v>390</v>
      </c>
      <c r="C185" s="62" t="s">
        <v>177</v>
      </c>
      <c r="D185" s="62" t="s">
        <v>159</v>
      </c>
      <c r="E185" s="107" t="s">
        <v>232</v>
      </c>
      <c r="F185" s="62" t="s">
        <v>260</v>
      </c>
      <c r="G185" s="108">
        <f t="shared" si="16"/>
        <v>291.7</v>
      </c>
      <c r="H185" s="108">
        <f t="shared" si="16"/>
        <v>291.7</v>
      </c>
    </row>
    <row r="186" spans="1:8" ht="12.75">
      <c r="A186" s="75" t="s">
        <v>38</v>
      </c>
      <c r="B186" s="86" t="s">
        <v>390</v>
      </c>
      <c r="C186" s="62" t="s">
        <v>177</v>
      </c>
      <c r="D186" s="62" t="s">
        <v>159</v>
      </c>
      <c r="E186" s="61" t="s">
        <v>232</v>
      </c>
      <c r="F186" s="62" t="s">
        <v>53</v>
      </c>
      <c r="G186" s="108">
        <v>291.7</v>
      </c>
      <c r="H186" s="63">
        <v>291.7</v>
      </c>
    </row>
    <row r="187" spans="1:8" ht="36" hidden="1">
      <c r="A187" s="105" t="s">
        <v>77</v>
      </c>
      <c r="B187" s="86" t="s">
        <v>161</v>
      </c>
      <c r="C187" s="87" t="s">
        <v>177</v>
      </c>
      <c r="D187" s="87" t="s">
        <v>144</v>
      </c>
      <c r="E187" s="87" t="s">
        <v>213</v>
      </c>
      <c r="F187" s="87" t="s">
        <v>145</v>
      </c>
      <c r="G187" s="119">
        <f aca="true" t="shared" si="17" ref="G187:H193">G188</f>
        <v>0</v>
      </c>
      <c r="H187" s="119">
        <f t="shared" si="17"/>
        <v>0</v>
      </c>
    </row>
    <row r="188" spans="1:8" ht="12.75" hidden="1">
      <c r="A188" s="105" t="s">
        <v>37</v>
      </c>
      <c r="B188" s="86" t="s">
        <v>161</v>
      </c>
      <c r="C188" s="87" t="s">
        <v>177</v>
      </c>
      <c r="D188" s="87" t="s">
        <v>159</v>
      </c>
      <c r="E188" s="87" t="s">
        <v>213</v>
      </c>
      <c r="F188" s="87" t="s">
        <v>145</v>
      </c>
      <c r="G188" s="119">
        <f t="shared" si="17"/>
        <v>0</v>
      </c>
      <c r="H188" s="119">
        <f t="shared" si="17"/>
        <v>0</v>
      </c>
    </row>
    <row r="189" spans="1:8" ht="12.75" customHeight="1" hidden="1">
      <c r="A189" s="105" t="s">
        <v>61</v>
      </c>
      <c r="B189" s="86" t="s">
        <v>161</v>
      </c>
      <c r="C189" s="87" t="s">
        <v>177</v>
      </c>
      <c r="D189" s="87" t="s">
        <v>159</v>
      </c>
      <c r="E189" s="106" t="s">
        <v>215</v>
      </c>
      <c r="F189" s="87" t="s">
        <v>145</v>
      </c>
      <c r="G189" s="119">
        <f t="shared" si="17"/>
        <v>0</v>
      </c>
      <c r="H189" s="119">
        <f t="shared" si="17"/>
        <v>0</v>
      </c>
    </row>
    <row r="190" spans="1:8" ht="24" hidden="1">
      <c r="A190" s="52" t="s">
        <v>63</v>
      </c>
      <c r="B190" s="86" t="s">
        <v>161</v>
      </c>
      <c r="C190" s="62" t="s">
        <v>177</v>
      </c>
      <c r="D190" s="62" t="s">
        <v>159</v>
      </c>
      <c r="E190" s="107" t="s">
        <v>214</v>
      </c>
      <c r="F190" s="62" t="s">
        <v>145</v>
      </c>
      <c r="G190" s="63">
        <f t="shared" si="17"/>
        <v>0</v>
      </c>
      <c r="H190" s="63">
        <f t="shared" si="17"/>
        <v>0</v>
      </c>
    </row>
    <row r="191" spans="1:8" ht="24" hidden="1">
      <c r="A191" s="109" t="s">
        <v>205</v>
      </c>
      <c r="B191" s="86" t="s">
        <v>161</v>
      </c>
      <c r="C191" s="62" t="s">
        <v>177</v>
      </c>
      <c r="D191" s="62" t="s">
        <v>159</v>
      </c>
      <c r="E191" s="107" t="s">
        <v>216</v>
      </c>
      <c r="F191" s="62" t="s">
        <v>145</v>
      </c>
      <c r="G191" s="63">
        <f t="shared" si="17"/>
        <v>0</v>
      </c>
      <c r="H191" s="63">
        <f t="shared" si="17"/>
        <v>0</v>
      </c>
    </row>
    <row r="192" spans="1:8" ht="12.75" hidden="1">
      <c r="A192" s="52" t="s">
        <v>38</v>
      </c>
      <c r="B192" s="86" t="s">
        <v>161</v>
      </c>
      <c r="C192" s="62" t="s">
        <v>177</v>
      </c>
      <c r="D192" s="62" t="s">
        <v>159</v>
      </c>
      <c r="E192" s="61" t="s">
        <v>232</v>
      </c>
      <c r="F192" s="62" t="s">
        <v>145</v>
      </c>
      <c r="G192" s="63">
        <f t="shared" si="17"/>
        <v>0</v>
      </c>
      <c r="H192" s="63">
        <f t="shared" si="17"/>
        <v>0</v>
      </c>
    </row>
    <row r="193" spans="1:8" ht="12.75" hidden="1">
      <c r="A193" s="52" t="s">
        <v>259</v>
      </c>
      <c r="B193" s="86" t="s">
        <v>161</v>
      </c>
      <c r="C193" s="62" t="s">
        <v>177</v>
      </c>
      <c r="D193" s="62" t="s">
        <v>159</v>
      </c>
      <c r="E193" s="61" t="s">
        <v>232</v>
      </c>
      <c r="F193" s="62" t="s">
        <v>260</v>
      </c>
      <c r="G193" s="63">
        <f t="shared" si="17"/>
        <v>0</v>
      </c>
      <c r="H193" s="63">
        <f t="shared" si="17"/>
        <v>0</v>
      </c>
    </row>
    <row r="194" spans="1:8" ht="12.75" hidden="1">
      <c r="A194" s="52" t="s">
        <v>38</v>
      </c>
      <c r="B194" s="86" t="s">
        <v>161</v>
      </c>
      <c r="C194" s="62" t="s">
        <v>177</v>
      </c>
      <c r="D194" s="62" t="s">
        <v>159</v>
      </c>
      <c r="E194" s="61" t="s">
        <v>232</v>
      </c>
      <c r="F194" s="62" t="s">
        <v>53</v>
      </c>
      <c r="G194" s="63">
        <f>'[1]прилож. № 7'!F206</f>
        <v>0</v>
      </c>
      <c r="H194" s="173"/>
    </row>
  </sheetData>
  <sheetProtection/>
  <mergeCells count="11">
    <mergeCell ref="D6:D7"/>
    <mergeCell ref="A1:H1"/>
    <mergeCell ref="A4:H4"/>
    <mergeCell ref="A2:H2"/>
    <mergeCell ref="F6:F7"/>
    <mergeCell ref="A3:G3"/>
    <mergeCell ref="A6:A7"/>
    <mergeCell ref="C6:C7"/>
    <mergeCell ref="E6:E7"/>
    <mergeCell ref="G6:H6"/>
    <mergeCell ref="B6:B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40"/>
      <c r="B1" s="141"/>
      <c r="C1" s="141"/>
      <c r="D1" s="248" t="s">
        <v>343</v>
      </c>
      <c r="E1" s="286"/>
      <c r="F1" s="286"/>
    </row>
    <row r="2" spans="1:6" ht="37.5" customHeight="1">
      <c r="A2" s="140"/>
      <c r="B2" s="287" t="s">
        <v>457</v>
      </c>
      <c r="C2" s="288"/>
      <c r="D2" s="288"/>
      <c r="E2" s="288"/>
      <c r="F2" s="288"/>
    </row>
    <row r="3" spans="1:6" ht="12.75">
      <c r="A3" s="140"/>
      <c r="B3" s="289"/>
      <c r="C3" s="281"/>
      <c r="D3" s="281"/>
      <c r="E3" s="281"/>
      <c r="F3" s="281"/>
    </row>
    <row r="4" spans="1:6" ht="17.25" customHeight="1">
      <c r="A4" s="279" t="s">
        <v>405</v>
      </c>
      <c r="B4" s="281"/>
      <c r="C4" s="281"/>
      <c r="D4" s="281"/>
      <c r="E4" s="281"/>
      <c r="F4" s="281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100</v>
      </c>
      <c r="B6" s="27" t="s">
        <v>106</v>
      </c>
      <c r="C6" s="28" t="s">
        <v>110</v>
      </c>
      <c r="D6" s="28" t="s">
        <v>407</v>
      </c>
      <c r="E6" s="28" t="s">
        <v>408</v>
      </c>
      <c r="F6" s="28" t="s">
        <v>111</v>
      </c>
    </row>
    <row r="7" spans="1:6" ht="14.25" customHeight="1">
      <c r="A7" s="284" t="s">
        <v>102</v>
      </c>
      <c r="B7" s="285"/>
      <c r="C7" s="29">
        <v>0</v>
      </c>
      <c r="D7" s="29">
        <f>D10+D11</f>
        <v>0</v>
      </c>
      <c r="E7" s="30">
        <f>E10+E11</f>
        <v>0</v>
      </c>
      <c r="F7" s="30">
        <f>F11</f>
        <v>4284</v>
      </c>
    </row>
    <row r="8" spans="1:6" ht="62.25" customHeight="1" hidden="1">
      <c r="A8" s="31"/>
      <c r="B8" s="9" t="s">
        <v>108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109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104</v>
      </c>
      <c r="B10" s="26" t="s">
        <v>40</v>
      </c>
      <c r="C10" s="9"/>
      <c r="D10" s="32">
        <f>'прил.13 источн.'!C15</f>
        <v>0</v>
      </c>
      <c r="E10" s="30"/>
      <c r="F10" s="30"/>
    </row>
    <row r="11" spans="1:6" ht="25.5">
      <c r="A11" s="33" t="s">
        <v>74</v>
      </c>
      <c r="B11" s="9" t="s">
        <v>103</v>
      </c>
      <c r="C11" s="9">
        <v>4284</v>
      </c>
      <c r="D11" s="32">
        <v>0</v>
      </c>
      <c r="E11" s="34">
        <v>0</v>
      </c>
      <c r="F11" s="34">
        <f>C11+D11-E11</f>
        <v>4284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40"/>
      <c r="B1" s="141"/>
      <c r="C1" s="141"/>
      <c r="D1" s="248" t="s">
        <v>344</v>
      </c>
      <c r="E1" s="286"/>
      <c r="F1" s="286"/>
      <c r="G1" s="259"/>
      <c r="H1" s="259"/>
    </row>
    <row r="2" spans="1:8" ht="36.75" customHeight="1">
      <c r="A2" s="140"/>
      <c r="B2" s="287" t="s">
        <v>458</v>
      </c>
      <c r="C2" s="288"/>
      <c r="D2" s="288"/>
      <c r="E2" s="288"/>
      <c r="F2" s="288"/>
      <c r="G2" s="259"/>
      <c r="H2" s="259"/>
    </row>
    <row r="3" spans="1:6" ht="12.75">
      <c r="A3" s="140"/>
      <c r="B3" s="289"/>
      <c r="C3" s="281"/>
      <c r="D3" s="281"/>
      <c r="E3" s="281"/>
      <c r="F3" s="281"/>
    </row>
    <row r="4" spans="1:8" ht="26.25" customHeight="1">
      <c r="A4" s="279" t="s">
        <v>406</v>
      </c>
      <c r="B4" s="270"/>
      <c r="C4" s="270"/>
      <c r="D4" s="270"/>
      <c r="E4" s="270"/>
      <c r="F4" s="270"/>
      <c r="G4" s="259"/>
      <c r="H4" s="259"/>
    </row>
    <row r="5" spans="1:6" ht="12.75" customHeight="1">
      <c r="A5" s="157"/>
      <c r="B5" s="156"/>
      <c r="C5" s="156"/>
      <c r="D5" s="156"/>
      <c r="E5" s="156"/>
      <c r="F5" s="156"/>
    </row>
    <row r="6" spans="1:8" ht="15.75">
      <c r="A6" s="290" t="s">
        <v>100</v>
      </c>
      <c r="B6" s="294" t="s">
        <v>106</v>
      </c>
      <c r="C6" s="180"/>
      <c r="D6" s="292" t="s">
        <v>0</v>
      </c>
      <c r="E6" s="293"/>
      <c r="F6" s="181"/>
      <c r="G6" s="292" t="s">
        <v>1</v>
      </c>
      <c r="H6" s="295"/>
    </row>
    <row r="7" spans="1:8" ht="15" customHeight="1">
      <c r="A7" s="291"/>
      <c r="B7" s="274"/>
      <c r="C7" s="28" t="s">
        <v>110</v>
      </c>
      <c r="D7" s="28">
        <v>2019</v>
      </c>
      <c r="E7" s="28">
        <v>2020</v>
      </c>
      <c r="F7" s="28" t="s">
        <v>111</v>
      </c>
      <c r="G7" s="28">
        <v>2019</v>
      </c>
      <c r="H7" s="28">
        <v>2020</v>
      </c>
    </row>
    <row r="8" spans="1:8" ht="14.25" customHeight="1">
      <c r="A8" s="284" t="s">
        <v>102</v>
      </c>
      <c r="B8" s="285"/>
      <c r="C8" s="29">
        <v>0</v>
      </c>
      <c r="D8" s="29">
        <f>D11+D12</f>
        <v>0</v>
      </c>
      <c r="E8" s="30">
        <f>E11+E12</f>
        <v>0</v>
      </c>
      <c r="F8" s="30">
        <f>F12</f>
        <v>4284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108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109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104</v>
      </c>
      <c r="B11" s="26" t="s">
        <v>40</v>
      </c>
      <c r="C11" s="9"/>
      <c r="D11" s="32">
        <f>'прил.14 ист.'!C14</f>
        <v>0</v>
      </c>
      <c r="E11" s="34">
        <f>'прил.14 ист.'!D14</f>
        <v>0</v>
      </c>
      <c r="F11" s="34"/>
      <c r="G11" s="32">
        <f>'прил.13 источн.'!F15</f>
        <v>0</v>
      </c>
      <c r="H11" s="34"/>
    </row>
    <row r="12" spans="1:8" ht="25.5">
      <c r="A12" s="33" t="s">
        <v>74</v>
      </c>
      <c r="B12" s="9" t="s">
        <v>103</v>
      </c>
      <c r="C12" s="9">
        <v>4284</v>
      </c>
      <c r="D12" s="32">
        <f>'прил.13 источн.'!C23</f>
        <v>0</v>
      </c>
      <c r="E12" s="34"/>
      <c r="F12" s="34">
        <f>C12+D12-E12</f>
        <v>4284</v>
      </c>
      <c r="G12" s="32">
        <f>'прил.14 ист.'!C22</f>
        <v>0</v>
      </c>
      <c r="H12" s="34">
        <f>'прил.14 ист.'!D22</f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7874015748031497" right="0.3937007874015748" top="0.7480314960629921" bottom="0.3937007874015748" header="0.31496062992125984" footer="0.31496062992125984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6">
      <selection activeCell="C14" sqref="C14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2"/>
      <c r="B1" s="296" t="s">
        <v>345</v>
      </c>
      <c r="C1" s="296"/>
    </row>
    <row r="2" spans="1:16" ht="36.75" customHeight="1">
      <c r="A2" s="250" t="s">
        <v>459</v>
      </c>
      <c r="B2" s="288"/>
      <c r="C2" s="28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00"/>
      <c r="B3" s="300"/>
      <c r="C3" s="300"/>
    </row>
    <row r="4" spans="1:3" ht="26.25" customHeight="1">
      <c r="A4" s="297" t="s">
        <v>404</v>
      </c>
      <c r="B4" s="297"/>
      <c r="C4" s="297"/>
    </row>
    <row r="5" spans="1:6" ht="15" customHeight="1">
      <c r="A5" s="122"/>
      <c r="B5" s="298"/>
      <c r="C5" s="299"/>
      <c r="F5" s="12"/>
    </row>
    <row r="6" spans="1:3" ht="27" customHeight="1">
      <c r="A6" s="123" t="s">
        <v>127</v>
      </c>
      <c r="B6" s="123" t="s">
        <v>162</v>
      </c>
      <c r="C6" s="179" t="s">
        <v>70</v>
      </c>
    </row>
    <row r="7" spans="1:3" ht="36" hidden="1">
      <c r="A7" s="124" t="s">
        <v>163</v>
      </c>
      <c r="B7" s="125" t="s">
        <v>179</v>
      </c>
      <c r="C7" s="126" t="e">
        <f>8:8+#REF!</f>
        <v>#REF!</v>
      </c>
    </row>
    <row r="8" spans="1:3" ht="61.5" customHeight="1" hidden="1">
      <c r="A8" s="124" t="s">
        <v>164</v>
      </c>
      <c r="B8" s="127" t="s">
        <v>180</v>
      </c>
      <c r="C8" s="128" t="e">
        <f>C9+#REF!</f>
        <v>#REF!</v>
      </c>
    </row>
    <row r="9" spans="1:3" ht="29.25" customHeight="1" hidden="1">
      <c r="A9" s="124" t="s">
        <v>165</v>
      </c>
      <c r="B9" s="127" t="s">
        <v>181</v>
      </c>
      <c r="C9" s="128">
        <f>C10</f>
        <v>0</v>
      </c>
    </row>
    <row r="10" spans="1:3" ht="32.25" customHeight="1" hidden="1">
      <c r="A10" s="124" t="s">
        <v>166</v>
      </c>
      <c r="B10" s="127" t="s">
        <v>182</v>
      </c>
      <c r="C10" s="128"/>
    </row>
    <row r="11" spans="1:3" ht="12.75">
      <c r="A11" s="129" t="s">
        <v>206</v>
      </c>
      <c r="B11" s="127" t="s">
        <v>194</v>
      </c>
      <c r="C11" s="130">
        <f>'прилож.№ 1'!C81-'[1]прилож. № 7'!$F$7</f>
        <v>-3396.399999999994</v>
      </c>
    </row>
    <row r="12" spans="1:3" ht="24">
      <c r="A12" s="129" t="s">
        <v>211</v>
      </c>
      <c r="B12" s="131" t="s">
        <v>194</v>
      </c>
      <c r="C12" s="130">
        <f>-(-(C13)-(C21))</f>
        <v>3396.4</v>
      </c>
    </row>
    <row r="13" spans="1:3" ht="12.75">
      <c r="A13" s="132" t="s">
        <v>41</v>
      </c>
      <c r="B13" s="131" t="s">
        <v>463</v>
      </c>
      <c r="C13" s="130">
        <f>C14-C16</f>
        <v>3396.4</v>
      </c>
    </row>
    <row r="14" spans="1:3" ht="24">
      <c r="A14" s="124" t="s">
        <v>40</v>
      </c>
      <c r="B14" s="127" t="s">
        <v>465</v>
      </c>
      <c r="C14" s="133">
        <v>3396.4</v>
      </c>
    </row>
    <row r="15" spans="1:3" ht="24">
      <c r="A15" s="124" t="s">
        <v>207</v>
      </c>
      <c r="B15" s="127" t="s">
        <v>464</v>
      </c>
      <c r="C15" s="133"/>
    </row>
    <row r="16" spans="1:3" ht="24" hidden="1">
      <c r="A16" s="124" t="s">
        <v>43</v>
      </c>
      <c r="B16" s="127" t="s">
        <v>310</v>
      </c>
      <c r="C16" s="133">
        <f>+C17</f>
        <v>0</v>
      </c>
    </row>
    <row r="17" spans="1:3" ht="24" hidden="1">
      <c r="A17" s="124" t="s">
        <v>314</v>
      </c>
      <c r="B17" s="127" t="s">
        <v>68</v>
      </c>
      <c r="C17" s="134">
        <v>0</v>
      </c>
    </row>
    <row r="18" spans="1:3" ht="24" hidden="1">
      <c r="A18" s="124" t="s">
        <v>309</v>
      </c>
      <c r="B18" s="127" t="s">
        <v>312</v>
      </c>
      <c r="C18" s="134">
        <f>C19</f>
        <v>0</v>
      </c>
    </row>
    <row r="19" spans="1:3" ht="24" hidden="1">
      <c r="A19" s="124" t="s">
        <v>308</v>
      </c>
      <c r="B19" s="127" t="s">
        <v>313</v>
      </c>
      <c r="C19" s="134">
        <f>C20</f>
        <v>0</v>
      </c>
    </row>
    <row r="20" spans="1:3" ht="36" hidden="1">
      <c r="A20" s="124" t="s">
        <v>311</v>
      </c>
      <c r="B20" s="127" t="s">
        <v>101</v>
      </c>
      <c r="C20" s="134"/>
    </row>
    <row r="21" spans="1:3" ht="24">
      <c r="A21" s="135" t="s">
        <v>105</v>
      </c>
      <c r="B21" s="136" t="s">
        <v>466</v>
      </c>
      <c r="C21" s="137">
        <f>C22-(-C25)</f>
        <v>0</v>
      </c>
    </row>
    <row r="22" spans="1:3" ht="24">
      <c r="A22" s="138" t="s">
        <v>112</v>
      </c>
      <c r="B22" s="139" t="s">
        <v>467</v>
      </c>
      <c r="C22" s="134">
        <v>3396.4</v>
      </c>
    </row>
    <row r="23" spans="1:3" ht="30" customHeight="1">
      <c r="A23" s="138" t="s">
        <v>113</v>
      </c>
      <c r="B23" s="139" t="s">
        <v>468</v>
      </c>
      <c r="C23" s="134"/>
    </row>
    <row r="24" spans="1:3" ht="24">
      <c r="A24" s="138" t="s">
        <v>114</v>
      </c>
      <c r="B24" s="139" t="s">
        <v>469</v>
      </c>
      <c r="C24" s="134"/>
    </row>
    <row r="25" spans="1:3" ht="24">
      <c r="A25" s="138" t="s">
        <v>208</v>
      </c>
      <c r="B25" s="139" t="s">
        <v>470</v>
      </c>
      <c r="C25" s="134">
        <v>-3396.4</v>
      </c>
    </row>
    <row r="26" spans="1:3" ht="12.75">
      <c r="A26" s="132" t="s">
        <v>107</v>
      </c>
      <c r="B26" s="131" t="s">
        <v>471</v>
      </c>
      <c r="C26" s="137">
        <f>C27+C31</f>
        <v>-3396.4000000000087</v>
      </c>
    </row>
    <row r="27" spans="1:3" ht="12.75">
      <c r="A27" s="128" t="s">
        <v>167</v>
      </c>
      <c r="B27" s="127" t="s">
        <v>472</v>
      </c>
      <c r="C27" s="134">
        <f>C28</f>
        <v>-67509.1</v>
      </c>
    </row>
    <row r="28" spans="1:3" ht="12.75">
      <c r="A28" s="128" t="s">
        <v>168</v>
      </c>
      <c r="B28" s="127" t="s">
        <v>473</v>
      </c>
      <c r="C28" s="134">
        <f>C29</f>
        <v>-67509.1</v>
      </c>
    </row>
    <row r="29" spans="1:3" ht="12.75">
      <c r="A29" s="124" t="s">
        <v>169</v>
      </c>
      <c r="B29" s="127" t="s">
        <v>474</v>
      </c>
      <c r="C29" s="134">
        <f>C30</f>
        <v>-67509.1</v>
      </c>
    </row>
    <row r="30" spans="1:3" ht="15.75" customHeight="1">
      <c r="A30" s="124" t="s">
        <v>209</v>
      </c>
      <c r="B30" s="127" t="s">
        <v>475</v>
      </c>
      <c r="C30" s="134">
        <f>-('прилож.№ 1'!C81+'прил.13 источн.'!C13+'прил.13 источн.'!C22)</f>
        <v>-67509.1</v>
      </c>
    </row>
    <row r="31" spans="1:3" ht="12.75">
      <c r="A31" s="128" t="s">
        <v>170</v>
      </c>
      <c r="B31" s="127" t="s">
        <v>476</v>
      </c>
      <c r="C31" s="133">
        <f>C32</f>
        <v>64112.7</v>
      </c>
    </row>
    <row r="32" spans="1:3" ht="12.75">
      <c r="A32" s="128" t="s">
        <v>171</v>
      </c>
      <c r="B32" s="127" t="s">
        <v>477</v>
      </c>
      <c r="C32" s="133">
        <f>C33</f>
        <v>64112.7</v>
      </c>
    </row>
    <row r="33" spans="1:3" ht="12.75">
      <c r="A33" s="124" t="s">
        <v>172</v>
      </c>
      <c r="B33" s="127" t="s">
        <v>478</v>
      </c>
      <c r="C33" s="133">
        <f>C34</f>
        <v>64112.7</v>
      </c>
    </row>
    <row r="34" spans="1:3" ht="15.75" customHeight="1">
      <c r="A34" s="124" t="s">
        <v>210</v>
      </c>
      <c r="B34" s="127" t="s">
        <v>479</v>
      </c>
      <c r="C34" s="133">
        <f>'прилож. № 7'!F7+('прил.13 источн.'!C24)</f>
        <v>64112.7</v>
      </c>
    </row>
    <row r="35" spans="3:4" ht="12.75">
      <c r="C35" s="37"/>
      <c r="D35" s="10"/>
    </row>
    <row r="36" spans="1:6" ht="9.7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1.25" customHeight="1">
      <c r="A39" s="8"/>
      <c r="B39" s="8"/>
      <c r="C39" s="7"/>
      <c r="D39" s="7"/>
      <c r="E39" s="7"/>
      <c r="F39" s="7"/>
    </row>
    <row r="40" spans="1:6" ht="15.75">
      <c r="A40" s="5"/>
      <c r="B40" s="7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ht="15">
      <c r="A42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3"/>
  <sheetViews>
    <sheetView tabSelected="1" zoomScalePageLayoutView="0" workbookViewId="0" topLeftCell="A24">
      <selection activeCell="A1" sqref="A1:D35"/>
    </sheetView>
  </sheetViews>
  <sheetFormatPr defaultColWidth="9.00390625" defaultRowHeight="12.75"/>
  <cols>
    <col min="1" max="1" width="58.00390625" style="0" customWidth="1"/>
    <col min="2" max="2" width="41.875" style="0" customWidth="1"/>
    <col min="3" max="3" width="16.375" style="0" customWidth="1"/>
    <col min="4" max="4" width="11.625" style="0" bestFit="1" customWidth="1"/>
  </cols>
  <sheetData>
    <row r="1" spans="1:4" ht="16.5" customHeight="1">
      <c r="A1" s="225"/>
      <c r="B1" s="305" t="s">
        <v>482</v>
      </c>
      <c r="C1" s="305"/>
      <c r="D1" s="303"/>
    </row>
    <row r="2" spans="1:16" ht="56.25" customHeight="1">
      <c r="A2" s="302" t="s">
        <v>483</v>
      </c>
      <c r="B2" s="302"/>
      <c r="C2" s="302"/>
      <c r="D2" s="30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4" ht="12" customHeight="1">
      <c r="A3" s="301"/>
      <c r="B3" s="301"/>
      <c r="C3" s="301"/>
      <c r="D3" s="226"/>
    </row>
    <row r="4" spans="1:4" ht="26.25" customHeight="1">
      <c r="A4" s="304" t="s">
        <v>436</v>
      </c>
      <c r="B4" s="304"/>
      <c r="C4" s="304"/>
      <c r="D4" s="304"/>
    </row>
    <row r="5" spans="1:6" ht="15" customHeight="1">
      <c r="A5" s="225"/>
      <c r="B5" s="306"/>
      <c r="C5" s="307"/>
      <c r="D5" s="226"/>
      <c r="F5" s="12"/>
    </row>
    <row r="6" spans="1:6" ht="15" customHeight="1">
      <c r="A6" s="308" t="s">
        <v>127</v>
      </c>
      <c r="B6" s="311" t="s">
        <v>162</v>
      </c>
      <c r="C6" s="310" t="s">
        <v>338</v>
      </c>
      <c r="D6" s="310"/>
      <c r="F6" s="12"/>
    </row>
    <row r="7" spans="1:4" ht="15" customHeight="1">
      <c r="A7" s="309"/>
      <c r="B7" s="312"/>
      <c r="C7" s="227">
        <v>2019</v>
      </c>
      <c r="D7" s="228">
        <v>2020</v>
      </c>
    </row>
    <row r="8" spans="1:4" ht="75.75" hidden="1">
      <c r="A8" s="229" t="s">
        <v>163</v>
      </c>
      <c r="B8" s="230" t="s">
        <v>179</v>
      </c>
      <c r="C8" s="231" t="e">
        <f>9:9+#REF!</f>
        <v>#REF!</v>
      </c>
      <c r="D8" s="232"/>
    </row>
    <row r="9" spans="1:4" ht="61.5" customHeight="1" hidden="1">
      <c r="A9" s="233" t="s">
        <v>164</v>
      </c>
      <c r="B9" s="234" t="s">
        <v>180</v>
      </c>
      <c r="C9" s="235" t="e">
        <f>C10+#REF!</f>
        <v>#REF!</v>
      </c>
      <c r="D9" s="232"/>
    </row>
    <row r="10" spans="1:4" ht="29.25" customHeight="1" hidden="1">
      <c r="A10" s="233" t="s">
        <v>165</v>
      </c>
      <c r="B10" s="234" t="s">
        <v>181</v>
      </c>
      <c r="C10" s="235">
        <f>C11</f>
        <v>0</v>
      </c>
      <c r="D10" s="232"/>
    </row>
    <row r="11" spans="1:4" ht="32.25" customHeight="1" hidden="1">
      <c r="A11" s="233" t="s">
        <v>166</v>
      </c>
      <c r="B11" s="234" t="s">
        <v>182</v>
      </c>
      <c r="C11" s="235"/>
      <c r="D11" s="232"/>
    </row>
    <row r="12" spans="1:4" ht="31.5">
      <c r="A12" s="236" t="s">
        <v>206</v>
      </c>
      <c r="B12" s="234" t="s">
        <v>194</v>
      </c>
      <c r="C12" s="237">
        <f>'прил. 2 дох.'!C82-'прил. 8'!F8</f>
        <v>-3136.5199999999895</v>
      </c>
      <c r="D12" s="237">
        <f>'прил. 2 дох.'!D82-'прил. 8'!G8</f>
        <v>-2832.5999999999985</v>
      </c>
    </row>
    <row r="13" spans="1:4" ht="31.5">
      <c r="A13" s="236" t="s">
        <v>211</v>
      </c>
      <c r="B13" s="238" t="s">
        <v>194</v>
      </c>
      <c r="C13" s="237">
        <f>-(-(C14)-(C22))</f>
        <v>0</v>
      </c>
      <c r="D13" s="237">
        <f>-(-(D14)-(D22))</f>
        <v>0</v>
      </c>
    </row>
    <row r="14" spans="1:4" ht="31.5">
      <c r="A14" s="239" t="s">
        <v>41</v>
      </c>
      <c r="B14" s="238" t="s">
        <v>463</v>
      </c>
      <c r="C14" s="237"/>
      <c r="D14" s="237"/>
    </row>
    <row r="15" spans="1:4" ht="51.75" customHeight="1">
      <c r="A15" s="233" t="s">
        <v>40</v>
      </c>
      <c r="B15" s="234" t="s">
        <v>465</v>
      </c>
      <c r="C15" s="240">
        <v>4794.1</v>
      </c>
      <c r="D15" s="240">
        <v>6280.1</v>
      </c>
    </row>
    <row r="16" spans="1:7" ht="51.75" customHeight="1">
      <c r="A16" s="233" t="s">
        <v>207</v>
      </c>
      <c r="B16" s="234" t="s">
        <v>464</v>
      </c>
      <c r="C16" s="240">
        <v>0</v>
      </c>
      <c r="D16" s="241">
        <v>0</v>
      </c>
      <c r="G16" s="224"/>
    </row>
    <row r="17" spans="1:4" ht="45">
      <c r="A17" s="233" t="s">
        <v>43</v>
      </c>
      <c r="B17" s="234" t="s">
        <v>310</v>
      </c>
      <c r="C17" s="240">
        <f>+C18</f>
        <v>-4794.1</v>
      </c>
      <c r="D17" s="240">
        <f>+D18</f>
        <v>-6280.1</v>
      </c>
    </row>
    <row r="18" spans="1:4" ht="51.75" customHeight="1">
      <c r="A18" s="233" t="s">
        <v>314</v>
      </c>
      <c r="B18" s="234" t="s">
        <v>68</v>
      </c>
      <c r="C18" s="242">
        <v>-4794.1</v>
      </c>
      <c r="D18" s="241">
        <v>-6280.1</v>
      </c>
    </row>
    <row r="19" spans="1:4" ht="54" customHeight="1">
      <c r="A19" s="233" t="s">
        <v>309</v>
      </c>
      <c r="B19" s="234" t="s">
        <v>312</v>
      </c>
      <c r="C19" s="242">
        <f>C20</f>
        <v>0</v>
      </c>
      <c r="D19" s="241"/>
    </row>
    <row r="20" spans="1:4" ht="55.5" customHeight="1">
      <c r="A20" s="233" t="s">
        <v>308</v>
      </c>
      <c r="B20" s="234" t="s">
        <v>313</v>
      </c>
      <c r="C20" s="242">
        <f>C21</f>
        <v>0</v>
      </c>
      <c r="D20" s="241"/>
    </row>
    <row r="21" spans="1:4" ht="60">
      <c r="A21" s="233" t="s">
        <v>311</v>
      </c>
      <c r="B21" s="234" t="s">
        <v>101</v>
      </c>
      <c r="C21" s="242"/>
      <c r="D21" s="241"/>
    </row>
    <row r="22" spans="1:4" ht="47.25">
      <c r="A22" s="243" t="s">
        <v>105</v>
      </c>
      <c r="B22" s="244" t="s">
        <v>480</v>
      </c>
      <c r="C22" s="245">
        <f>C23-(-C26)</f>
        <v>0</v>
      </c>
      <c r="D22" s="245">
        <f>D23-(-D26)</f>
        <v>0</v>
      </c>
    </row>
    <row r="23" spans="1:4" ht="51.75" customHeight="1">
      <c r="A23" s="246" t="s">
        <v>112</v>
      </c>
      <c r="B23" s="247" t="s">
        <v>467</v>
      </c>
      <c r="C23" s="242"/>
      <c r="D23" s="242"/>
    </row>
    <row r="24" spans="1:4" ht="73.5" customHeight="1">
      <c r="A24" s="246" t="s">
        <v>113</v>
      </c>
      <c r="B24" s="247" t="s">
        <v>468</v>
      </c>
      <c r="C24" s="242"/>
      <c r="D24" s="241"/>
    </row>
    <row r="25" spans="1:4" ht="60">
      <c r="A25" s="246" t="s">
        <v>114</v>
      </c>
      <c r="B25" s="247" t="s">
        <v>469</v>
      </c>
      <c r="C25" s="242">
        <f>C26</f>
        <v>0</v>
      </c>
      <c r="D25" s="242">
        <f>D26</f>
        <v>0</v>
      </c>
    </row>
    <row r="26" spans="1:4" ht="60">
      <c r="A26" s="246" t="s">
        <v>208</v>
      </c>
      <c r="B26" s="247" t="s">
        <v>470</v>
      </c>
      <c r="C26" s="242"/>
      <c r="D26" s="241"/>
    </row>
    <row r="27" spans="1:4" ht="15.75">
      <c r="A27" s="239" t="s">
        <v>107</v>
      </c>
      <c r="B27" s="238" t="s">
        <v>471</v>
      </c>
      <c r="C27" s="245">
        <f>C28+C32</f>
        <v>3136.5199999999895</v>
      </c>
      <c r="D27" s="245">
        <f>D28+D32</f>
        <v>2832.5999999999985</v>
      </c>
    </row>
    <row r="28" spans="1:4" ht="21" customHeight="1">
      <c r="A28" s="235" t="s">
        <v>167</v>
      </c>
      <c r="B28" s="234" t="s">
        <v>472</v>
      </c>
      <c r="C28" s="242">
        <f aca="true" t="shared" si="0" ref="C28:D30">C29</f>
        <v>-61839.8</v>
      </c>
      <c r="D28" s="242">
        <f t="shared" si="0"/>
        <v>-63013.1</v>
      </c>
    </row>
    <row r="29" spans="1:4" ht="25.5" customHeight="1">
      <c r="A29" s="235" t="s">
        <v>168</v>
      </c>
      <c r="B29" s="234" t="s">
        <v>473</v>
      </c>
      <c r="C29" s="242">
        <f t="shared" si="0"/>
        <v>-61839.8</v>
      </c>
      <c r="D29" s="242">
        <f t="shared" si="0"/>
        <v>-63013.1</v>
      </c>
    </row>
    <row r="30" spans="1:4" ht="38.25" customHeight="1">
      <c r="A30" s="233" t="s">
        <v>169</v>
      </c>
      <c r="B30" s="234" t="s">
        <v>474</v>
      </c>
      <c r="C30" s="242">
        <f t="shared" si="0"/>
        <v>-61839.8</v>
      </c>
      <c r="D30" s="242">
        <f t="shared" si="0"/>
        <v>-63013.1</v>
      </c>
    </row>
    <row r="31" spans="1:4" ht="36.75" customHeight="1">
      <c r="A31" s="233" t="s">
        <v>209</v>
      </c>
      <c r="B31" s="234" t="s">
        <v>475</v>
      </c>
      <c r="C31" s="242">
        <f>-'прил. 2 дох.'!C82+'прил.14 ист.'!C16</f>
        <v>-61839.8</v>
      </c>
      <c r="D31" s="241">
        <f>-'прил. 2 дох.'!D82+'прил.14 ист.'!D16</f>
        <v>-63013.1</v>
      </c>
    </row>
    <row r="32" spans="1:4" ht="33" customHeight="1">
      <c r="A32" s="235" t="s">
        <v>170</v>
      </c>
      <c r="B32" s="234" t="s">
        <v>476</v>
      </c>
      <c r="C32" s="240">
        <f aca="true" t="shared" si="1" ref="C32:D34">C33</f>
        <v>64976.31999999999</v>
      </c>
      <c r="D32" s="240">
        <f t="shared" si="1"/>
        <v>65845.7</v>
      </c>
    </row>
    <row r="33" spans="1:4" ht="26.25" customHeight="1">
      <c r="A33" s="235" t="s">
        <v>171</v>
      </c>
      <c r="B33" s="234" t="s">
        <v>477</v>
      </c>
      <c r="C33" s="240">
        <f t="shared" si="1"/>
        <v>64976.31999999999</v>
      </c>
      <c r="D33" s="240">
        <f t="shared" si="1"/>
        <v>65845.7</v>
      </c>
    </row>
    <row r="34" spans="1:4" ht="39" customHeight="1">
      <c r="A34" s="233" t="s">
        <v>172</v>
      </c>
      <c r="B34" s="234" t="s">
        <v>478</v>
      </c>
      <c r="C34" s="240">
        <f t="shared" si="1"/>
        <v>64976.31999999999</v>
      </c>
      <c r="D34" s="240">
        <f t="shared" si="1"/>
        <v>65845.7</v>
      </c>
    </row>
    <row r="35" spans="1:4" ht="38.25" customHeight="1">
      <c r="A35" s="233" t="s">
        <v>210</v>
      </c>
      <c r="B35" s="234" t="s">
        <v>479</v>
      </c>
      <c r="C35" s="241">
        <f>'прил. 8'!F8+'прил.14 ист.'!C25</f>
        <v>64976.31999999999</v>
      </c>
      <c r="D35" s="241">
        <f>'прил. 8'!G8+'прил.14 ист.'!D25</f>
        <v>65845.7</v>
      </c>
    </row>
    <row r="36" spans="3:4" ht="12.75">
      <c r="C36" s="37"/>
      <c r="D36" s="10"/>
    </row>
    <row r="37" spans="1:6" ht="9.7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spans="1:6" ht="11.25" customHeight="1">
      <c r="A40" s="8"/>
      <c r="B40" s="8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spans="1:6" ht="15.75">
      <c r="A42" s="5"/>
      <c r="B42" s="7"/>
      <c r="C42" s="7"/>
      <c r="D42" s="7"/>
      <c r="E42" s="7"/>
      <c r="F42" s="7"/>
    </row>
    <row r="43" ht="15">
      <c r="A43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5905511811023623" right="0" top="0.5905511811023623" bottom="0.3937007874015748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37">
      <selection activeCell="B8" sqref="B8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48" t="s">
        <v>2</v>
      </c>
      <c r="B1" s="248"/>
      <c r="C1" s="248"/>
      <c r="D1" s="259"/>
    </row>
    <row r="2" spans="1:4" ht="42" customHeight="1">
      <c r="A2" s="250" t="s">
        <v>448</v>
      </c>
      <c r="B2" s="250"/>
      <c r="C2" s="250"/>
      <c r="D2" s="259"/>
    </row>
    <row r="3" spans="1:3" ht="6.75" customHeight="1">
      <c r="A3" s="251"/>
      <c r="B3" s="252"/>
      <c r="C3" s="252"/>
    </row>
    <row r="4" spans="1:4" ht="21.75" customHeight="1">
      <c r="A4" s="249" t="s">
        <v>403</v>
      </c>
      <c r="B4" s="249"/>
      <c r="C4" s="249"/>
      <c r="D4" s="260"/>
    </row>
    <row r="5" spans="1:4" ht="15" customHeight="1">
      <c r="A5" s="255" t="s">
        <v>127</v>
      </c>
      <c r="B5" s="257" t="s">
        <v>128</v>
      </c>
      <c r="C5" s="253" t="s">
        <v>129</v>
      </c>
      <c r="D5" s="254"/>
    </row>
    <row r="6" spans="1:4" ht="16.5" customHeight="1">
      <c r="A6" s="256"/>
      <c r="B6" s="258"/>
      <c r="C6" s="44">
        <v>2019</v>
      </c>
      <c r="D6" s="83">
        <v>2020</v>
      </c>
    </row>
    <row r="7" spans="1:4" ht="15.75">
      <c r="A7" s="45" t="s">
        <v>44</v>
      </c>
      <c r="B7" s="162" t="s">
        <v>233</v>
      </c>
      <c r="C7" s="47">
        <f>C8+C38</f>
        <v>61508.5</v>
      </c>
      <c r="D7" s="47">
        <f>D8+D38</f>
        <v>62669.299999999996</v>
      </c>
    </row>
    <row r="8" spans="1:4" ht="15.75">
      <c r="A8" s="45" t="s">
        <v>90</v>
      </c>
      <c r="B8" s="162"/>
      <c r="C8" s="47">
        <f>C9+C14+C20+C24+C30+C34</f>
        <v>61078.5</v>
      </c>
      <c r="D8" s="47">
        <f>D9+D14+D20+D24+D30+D34</f>
        <v>62239.299999999996</v>
      </c>
    </row>
    <row r="9" spans="1:4" ht="15.75">
      <c r="A9" s="55" t="s">
        <v>130</v>
      </c>
      <c r="B9" s="163" t="s">
        <v>234</v>
      </c>
      <c r="C9" s="49">
        <f>C10</f>
        <v>5412.4</v>
      </c>
      <c r="D9" s="49">
        <f>D10</f>
        <v>5501.299999999999</v>
      </c>
    </row>
    <row r="10" spans="1:4" ht="15.75">
      <c r="A10" s="70" t="s">
        <v>131</v>
      </c>
      <c r="B10" s="164" t="s">
        <v>235</v>
      </c>
      <c r="C10" s="51">
        <f>+C12+C13+C11</f>
        <v>5412.4</v>
      </c>
      <c r="D10" s="51">
        <f>+D12+D13+D11</f>
        <v>5501.299999999999</v>
      </c>
    </row>
    <row r="11" spans="1:4" ht="49.5" customHeight="1">
      <c r="A11" s="55" t="s">
        <v>75</v>
      </c>
      <c r="B11" s="164" t="s">
        <v>236</v>
      </c>
      <c r="C11" s="51">
        <v>4680.5</v>
      </c>
      <c r="D11" s="186">
        <v>4769.4</v>
      </c>
    </row>
    <row r="12" spans="1:4" ht="74.25" customHeight="1">
      <c r="A12" s="55" t="s">
        <v>72</v>
      </c>
      <c r="B12" s="164" t="s">
        <v>368</v>
      </c>
      <c r="C12" s="51">
        <v>661.5</v>
      </c>
      <c r="D12" s="186">
        <v>661.5</v>
      </c>
    </row>
    <row r="13" spans="1:7" ht="36.75">
      <c r="A13" s="55" t="s">
        <v>71</v>
      </c>
      <c r="B13" s="164" t="s">
        <v>237</v>
      </c>
      <c r="C13" s="51">
        <v>70.4</v>
      </c>
      <c r="D13" s="186">
        <v>70.4</v>
      </c>
      <c r="E13" s="38"/>
      <c r="F13" s="11"/>
      <c r="G13" s="38"/>
    </row>
    <row r="14" spans="1:7" ht="27" customHeight="1">
      <c r="A14" s="52" t="s">
        <v>86</v>
      </c>
      <c r="B14" s="165" t="s">
        <v>238</v>
      </c>
      <c r="C14" s="54">
        <f>C15</f>
        <v>2061.2</v>
      </c>
      <c r="D14" s="54">
        <f>D15</f>
        <v>2061.2</v>
      </c>
      <c r="E14" s="38"/>
      <c r="F14" s="13"/>
      <c r="G14" s="38"/>
    </row>
    <row r="15" spans="1:7" ht="24.75">
      <c r="A15" s="52" t="s">
        <v>13</v>
      </c>
      <c r="B15" s="165" t="s">
        <v>239</v>
      </c>
      <c r="C15" s="54">
        <f>C16+C17+C18+C19</f>
        <v>2061.2</v>
      </c>
      <c r="D15" s="54">
        <f>D16+D17+D18+D19</f>
        <v>2061.2</v>
      </c>
      <c r="E15" s="38"/>
      <c r="F15" s="13"/>
      <c r="G15" s="38"/>
    </row>
    <row r="16" spans="1:7" ht="50.25" customHeight="1">
      <c r="A16" s="52" t="s">
        <v>21</v>
      </c>
      <c r="B16" s="165" t="s">
        <v>240</v>
      </c>
      <c r="C16" s="51">
        <v>763.3</v>
      </c>
      <c r="D16" s="186">
        <v>763.3</v>
      </c>
      <c r="E16" s="38"/>
      <c r="F16" s="13"/>
      <c r="G16" s="38"/>
    </row>
    <row r="17" spans="1:4" ht="61.5" customHeight="1">
      <c r="A17" s="52" t="s">
        <v>22</v>
      </c>
      <c r="B17" s="165" t="s">
        <v>241</v>
      </c>
      <c r="C17" s="51">
        <v>7.1</v>
      </c>
      <c r="D17" s="186">
        <v>7.1</v>
      </c>
    </row>
    <row r="18" spans="1:4" ht="49.5" customHeight="1">
      <c r="A18" s="52" t="s">
        <v>23</v>
      </c>
      <c r="B18" s="165" t="s">
        <v>242</v>
      </c>
      <c r="C18" s="51">
        <v>1420.1</v>
      </c>
      <c r="D18" s="186">
        <v>1420.1</v>
      </c>
    </row>
    <row r="19" spans="1:4" ht="49.5" customHeight="1">
      <c r="A19" s="52" t="s">
        <v>24</v>
      </c>
      <c r="B19" s="165" t="s">
        <v>243</v>
      </c>
      <c r="C19" s="51">
        <v>-129.3</v>
      </c>
      <c r="D19" s="186">
        <v>-129.3</v>
      </c>
    </row>
    <row r="20" spans="1:4" ht="15.75">
      <c r="A20" s="70" t="s">
        <v>132</v>
      </c>
      <c r="B20" s="164" t="s">
        <v>83</v>
      </c>
      <c r="C20" s="51">
        <f>C21</f>
        <v>41.1</v>
      </c>
      <c r="D20" s="186">
        <f>D21</f>
        <v>42.7</v>
      </c>
    </row>
    <row r="21" spans="1:4" ht="15.75">
      <c r="A21" s="70" t="s">
        <v>133</v>
      </c>
      <c r="B21" s="164" t="s">
        <v>84</v>
      </c>
      <c r="C21" s="51">
        <f>C22+C23</f>
        <v>41.1</v>
      </c>
      <c r="D21" s="186">
        <f>D22</f>
        <v>42.7</v>
      </c>
    </row>
    <row r="22" spans="1:4" ht="24" customHeight="1">
      <c r="A22" s="71" t="s">
        <v>133</v>
      </c>
      <c r="B22" s="164" t="s">
        <v>87</v>
      </c>
      <c r="C22" s="51">
        <v>41.1</v>
      </c>
      <c r="D22" s="186">
        <v>42.7</v>
      </c>
    </row>
    <row r="23" spans="1:4" ht="24.75">
      <c r="A23" s="71" t="s">
        <v>88</v>
      </c>
      <c r="B23" s="164" t="s">
        <v>89</v>
      </c>
      <c r="C23" s="51"/>
      <c r="D23" s="186"/>
    </row>
    <row r="24" spans="1:4" ht="15.75">
      <c r="A24" s="71" t="s">
        <v>134</v>
      </c>
      <c r="B24" s="164" t="s">
        <v>244</v>
      </c>
      <c r="C24" s="51">
        <f>C25+C27</f>
        <v>53513.8</v>
      </c>
      <c r="D24" s="51">
        <f>D25+D27</f>
        <v>54584.1</v>
      </c>
    </row>
    <row r="25" spans="1:4" ht="15.75">
      <c r="A25" s="71" t="s">
        <v>135</v>
      </c>
      <c r="B25" s="164" t="s">
        <v>245</v>
      </c>
      <c r="C25" s="51">
        <f>C26</f>
        <v>6083.5</v>
      </c>
      <c r="D25" s="51">
        <f>D26</f>
        <v>6205.1</v>
      </c>
    </row>
    <row r="26" spans="1:4" ht="36.75">
      <c r="A26" s="71" t="s">
        <v>19</v>
      </c>
      <c r="B26" s="164" t="s">
        <v>246</v>
      </c>
      <c r="C26" s="51">
        <v>6083.5</v>
      </c>
      <c r="D26" s="186">
        <v>6205.1</v>
      </c>
    </row>
    <row r="27" spans="1:4" ht="15.75">
      <c r="A27" s="71" t="s">
        <v>136</v>
      </c>
      <c r="B27" s="164" t="s">
        <v>247</v>
      </c>
      <c r="C27" s="51">
        <f>C28+C29</f>
        <v>47430.3</v>
      </c>
      <c r="D27" s="51">
        <f>D28+D29</f>
        <v>48379</v>
      </c>
    </row>
    <row r="28" spans="1:4" ht="24.75">
      <c r="A28" s="72" t="s">
        <v>20</v>
      </c>
      <c r="B28" s="164" t="s">
        <v>248</v>
      </c>
      <c r="C28" s="51">
        <v>24459.4</v>
      </c>
      <c r="D28" s="186">
        <v>24948.6</v>
      </c>
    </row>
    <row r="29" spans="1:4" ht="30.75" customHeight="1">
      <c r="A29" s="52" t="s">
        <v>25</v>
      </c>
      <c r="B29" s="164" t="s">
        <v>249</v>
      </c>
      <c r="C29" s="51">
        <v>22970.9</v>
      </c>
      <c r="D29" s="186">
        <v>23430.4</v>
      </c>
    </row>
    <row r="30" spans="1:4" ht="15.75">
      <c r="A30" s="55" t="s">
        <v>26</v>
      </c>
      <c r="B30" s="166" t="s">
        <v>385</v>
      </c>
      <c r="C30" s="51">
        <f aca="true" t="shared" si="0" ref="C30:D32">C31</f>
        <v>50</v>
      </c>
      <c r="D30" s="51">
        <f t="shared" si="0"/>
        <v>50</v>
      </c>
    </row>
    <row r="31" spans="1:4" ht="36.75">
      <c r="A31" s="55" t="s">
        <v>357</v>
      </c>
      <c r="B31" s="166" t="s">
        <v>386</v>
      </c>
      <c r="C31" s="51">
        <f t="shared" si="0"/>
        <v>50</v>
      </c>
      <c r="D31" s="51">
        <f t="shared" si="0"/>
        <v>50</v>
      </c>
    </row>
    <row r="32" spans="1:4" ht="48" customHeight="1">
      <c r="A32" s="55" t="s">
        <v>76</v>
      </c>
      <c r="B32" s="166" t="s">
        <v>387</v>
      </c>
      <c r="C32" s="51">
        <f t="shared" si="0"/>
        <v>50</v>
      </c>
      <c r="D32" s="51">
        <f t="shared" si="0"/>
        <v>50</v>
      </c>
    </row>
    <row r="33" spans="1:4" ht="56.25" customHeight="1">
      <c r="A33" s="55" t="s">
        <v>76</v>
      </c>
      <c r="B33" s="166" t="s">
        <v>388</v>
      </c>
      <c r="C33" s="51">
        <v>50</v>
      </c>
      <c r="D33" s="186">
        <v>50</v>
      </c>
    </row>
    <row r="34" spans="1:4" ht="24.75">
      <c r="A34" s="55" t="s">
        <v>46</v>
      </c>
      <c r="B34" s="167" t="s">
        <v>117</v>
      </c>
      <c r="C34" s="54">
        <f>C35</f>
        <v>0</v>
      </c>
      <c r="D34" s="186"/>
    </row>
    <row r="35" spans="1:4" ht="15.75">
      <c r="A35" s="55" t="s">
        <v>47</v>
      </c>
      <c r="B35" s="167" t="s">
        <v>119</v>
      </c>
      <c r="C35" s="54">
        <f>C36</f>
        <v>0</v>
      </c>
      <c r="D35" s="186"/>
    </row>
    <row r="36" spans="1:4" ht="15.75">
      <c r="A36" s="58" t="s">
        <v>54</v>
      </c>
      <c r="B36" s="167" t="s">
        <v>118</v>
      </c>
      <c r="C36" s="54">
        <f>C37</f>
        <v>0</v>
      </c>
      <c r="D36" s="186"/>
    </row>
    <row r="37" spans="1:4" ht="24.75">
      <c r="A37" s="58" t="s">
        <v>55</v>
      </c>
      <c r="B37" s="167" t="s">
        <v>120</v>
      </c>
      <c r="C37" s="59"/>
      <c r="D37" s="186"/>
    </row>
    <row r="38" spans="1:4" ht="15" customHeight="1">
      <c r="A38" s="45" t="s">
        <v>91</v>
      </c>
      <c r="B38" s="167"/>
      <c r="C38" s="60">
        <f>C39+C49+C61+C55</f>
        <v>430</v>
      </c>
      <c r="D38" s="187">
        <f>D39+D49+D61+D55</f>
        <v>430</v>
      </c>
    </row>
    <row r="39" spans="1:4" ht="36.75">
      <c r="A39" s="55" t="s">
        <v>137</v>
      </c>
      <c r="B39" s="164" t="s">
        <v>369</v>
      </c>
      <c r="C39" s="51">
        <f>C40+C48</f>
        <v>380</v>
      </c>
      <c r="D39" s="51">
        <f>D40+D48</f>
        <v>380</v>
      </c>
    </row>
    <row r="40" spans="1:4" ht="60.75" hidden="1">
      <c r="A40" s="55" t="s">
        <v>121</v>
      </c>
      <c r="B40" s="168" t="s">
        <v>203</v>
      </c>
      <c r="C40" s="51">
        <f>+C43+C45</f>
        <v>0</v>
      </c>
      <c r="D40" s="51">
        <f>+D43+D45</f>
        <v>0</v>
      </c>
    </row>
    <row r="41" spans="1:4" ht="48.75" hidden="1">
      <c r="A41" s="55" t="s">
        <v>176</v>
      </c>
      <c r="B41" s="168" t="s">
        <v>202</v>
      </c>
      <c r="C41" s="51">
        <f>C42</f>
        <v>0</v>
      </c>
      <c r="D41" s="186"/>
    </row>
    <row r="42" spans="1:4" ht="60.75" hidden="1">
      <c r="A42" s="55" t="s">
        <v>27</v>
      </c>
      <c r="B42" s="168" t="s">
        <v>201</v>
      </c>
      <c r="C42" s="51"/>
      <c r="D42" s="186"/>
    </row>
    <row r="43" spans="1:7" ht="60.75" hidden="1">
      <c r="A43" s="55" t="s">
        <v>295</v>
      </c>
      <c r="B43" s="168" t="s">
        <v>294</v>
      </c>
      <c r="C43" s="51">
        <f>C44</f>
        <v>0</v>
      </c>
      <c r="D43" s="186"/>
      <c r="G43" s="154"/>
    </row>
    <row r="44" spans="1:4" ht="48.75" hidden="1">
      <c r="A44" s="55" t="s">
        <v>292</v>
      </c>
      <c r="B44" s="168" t="s">
        <v>293</v>
      </c>
      <c r="C44" s="51"/>
      <c r="D44" s="186"/>
    </row>
    <row r="45" spans="1:4" ht="36.75" hidden="1">
      <c r="A45" s="55" t="s">
        <v>298</v>
      </c>
      <c r="B45" s="168" t="s">
        <v>296</v>
      </c>
      <c r="C45" s="51">
        <f>C46</f>
        <v>0</v>
      </c>
      <c r="D45" s="51">
        <f>D46</f>
        <v>0</v>
      </c>
    </row>
    <row r="46" spans="1:4" ht="36.75" hidden="1">
      <c r="A46" s="55" t="s">
        <v>299</v>
      </c>
      <c r="B46" s="168" t="s">
        <v>297</v>
      </c>
      <c r="C46" s="51">
        <f>C47</f>
        <v>0</v>
      </c>
      <c r="D46" s="51">
        <f>D47</f>
        <v>0</v>
      </c>
    </row>
    <row r="47" spans="1:4" ht="60.75" hidden="1">
      <c r="A47" s="55" t="s">
        <v>300</v>
      </c>
      <c r="B47" s="183" t="s">
        <v>301</v>
      </c>
      <c r="C47" s="51"/>
      <c r="D47" s="186"/>
    </row>
    <row r="48" spans="1:4" ht="52.5" customHeight="1">
      <c r="A48" s="52" t="s">
        <v>195</v>
      </c>
      <c r="B48" s="168" t="s">
        <v>370</v>
      </c>
      <c r="C48" s="51">
        <v>380</v>
      </c>
      <c r="D48" s="186">
        <v>380</v>
      </c>
    </row>
    <row r="49" spans="1:4" ht="24.75" hidden="1">
      <c r="A49" s="55" t="s">
        <v>183</v>
      </c>
      <c r="B49" s="169" t="s">
        <v>366</v>
      </c>
      <c r="C49" s="51">
        <f>C52+C50</f>
        <v>0</v>
      </c>
      <c r="D49" s="186"/>
    </row>
    <row r="50" spans="1:4" ht="60.75" hidden="1">
      <c r="A50" s="39" t="s">
        <v>12</v>
      </c>
      <c r="B50" s="142" t="s">
        <v>371</v>
      </c>
      <c r="C50" s="51">
        <f>C51</f>
        <v>0</v>
      </c>
      <c r="D50" s="186"/>
    </row>
    <row r="51" spans="1:4" ht="60.75" hidden="1">
      <c r="A51" s="39" t="s">
        <v>11</v>
      </c>
      <c r="B51" s="169" t="s">
        <v>372</v>
      </c>
      <c r="C51" s="51"/>
      <c r="D51" s="186"/>
    </row>
    <row r="52" spans="1:4" ht="24.75" hidden="1">
      <c r="A52" s="73" t="s">
        <v>28</v>
      </c>
      <c r="B52" s="184" t="s">
        <v>373</v>
      </c>
      <c r="C52" s="51">
        <f>C53</f>
        <v>0</v>
      </c>
      <c r="D52" s="186"/>
    </row>
    <row r="53" spans="1:4" ht="24.75" hidden="1">
      <c r="A53" s="55" t="s">
        <v>73</v>
      </c>
      <c r="B53" s="169" t="s">
        <v>374</v>
      </c>
      <c r="C53" s="51">
        <f>C54</f>
        <v>0</v>
      </c>
      <c r="D53" s="186"/>
    </row>
    <row r="54" spans="1:4" ht="36.75" hidden="1">
      <c r="A54" s="55" t="s">
        <v>29</v>
      </c>
      <c r="B54" s="169" t="s">
        <v>375</v>
      </c>
      <c r="C54" s="51"/>
      <c r="D54" s="186"/>
    </row>
    <row r="55" spans="1:4" ht="24.75">
      <c r="A55" s="52" t="s">
        <v>359</v>
      </c>
      <c r="B55" s="61" t="s">
        <v>365</v>
      </c>
      <c r="C55" s="51">
        <f aca="true" t="shared" si="1" ref="C55:D57">C56</f>
        <v>50</v>
      </c>
      <c r="D55" s="186">
        <f t="shared" si="1"/>
        <v>50</v>
      </c>
    </row>
    <row r="56" spans="1:4" ht="15.75">
      <c r="A56" s="52" t="s">
        <v>360</v>
      </c>
      <c r="B56" s="61" t="s">
        <v>389</v>
      </c>
      <c r="C56" s="51">
        <f t="shared" si="1"/>
        <v>50</v>
      </c>
      <c r="D56" s="186">
        <f t="shared" si="1"/>
        <v>50</v>
      </c>
    </row>
    <row r="57" spans="1:4" ht="15.75">
      <c r="A57" s="52" t="s">
        <v>361</v>
      </c>
      <c r="B57" s="61" t="s">
        <v>364</v>
      </c>
      <c r="C57" s="51">
        <f t="shared" si="1"/>
        <v>50</v>
      </c>
      <c r="D57" s="186">
        <f t="shared" si="1"/>
        <v>50</v>
      </c>
    </row>
    <row r="58" spans="1:4" ht="24.75">
      <c r="A58" s="52" t="s">
        <v>362</v>
      </c>
      <c r="B58" s="61" t="s">
        <v>363</v>
      </c>
      <c r="C58" s="51">
        <v>50</v>
      </c>
      <c r="D58" s="186">
        <v>50</v>
      </c>
    </row>
    <row r="59" spans="1:4" ht="15.75">
      <c r="A59" s="52" t="s">
        <v>196</v>
      </c>
      <c r="B59" s="169" t="s">
        <v>376</v>
      </c>
      <c r="C59" s="63">
        <f>C60</f>
        <v>0</v>
      </c>
      <c r="D59" s="186"/>
    </row>
    <row r="60" spans="1:4" ht="36.75">
      <c r="A60" s="52" t="s">
        <v>31</v>
      </c>
      <c r="B60" s="169" t="s">
        <v>377</v>
      </c>
      <c r="C60" s="51"/>
      <c r="D60" s="186"/>
    </row>
    <row r="61" spans="1:4" ht="15.75">
      <c r="A61" s="52" t="s">
        <v>191</v>
      </c>
      <c r="B61" s="169" t="s">
        <v>378</v>
      </c>
      <c r="C61" s="63">
        <f>C62</f>
        <v>0</v>
      </c>
      <c r="D61" s="186"/>
    </row>
    <row r="62" spans="1:4" ht="15.75">
      <c r="A62" s="52" t="s">
        <v>192</v>
      </c>
      <c r="B62" s="169" t="s">
        <v>379</v>
      </c>
      <c r="C62" s="51">
        <f>C63</f>
        <v>0</v>
      </c>
      <c r="D62" s="186"/>
    </row>
    <row r="63" spans="1:4" ht="15.75">
      <c r="A63" s="52" t="s">
        <v>30</v>
      </c>
      <c r="B63" s="169" t="s">
        <v>380</v>
      </c>
      <c r="C63" s="51"/>
      <c r="D63" s="186"/>
    </row>
    <row r="64" spans="1:4" s="3" customFormat="1" ht="15.75">
      <c r="A64" s="74" t="s">
        <v>138</v>
      </c>
      <c r="B64" s="177" t="s">
        <v>381</v>
      </c>
      <c r="C64" s="66">
        <f>C65+C80</f>
        <v>331.3</v>
      </c>
      <c r="D64" s="66">
        <f>D65+D80</f>
        <v>343.8</v>
      </c>
    </row>
    <row r="65" spans="1:4" s="3" customFormat="1" ht="24.75">
      <c r="A65" s="52" t="s">
        <v>39</v>
      </c>
      <c r="B65" s="61" t="s">
        <v>382</v>
      </c>
      <c r="C65" s="51">
        <f>C66+C71+C78+C74</f>
        <v>331.3</v>
      </c>
      <c r="D65" s="51">
        <f>D66+D71+D78+D74</f>
        <v>343.8</v>
      </c>
    </row>
    <row r="66" spans="1:4" s="3" customFormat="1" ht="15.75" hidden="1">
      <c r="A66" s="52"/>
      <c r="B66" s="168"/>
      <c r="C66" s="51">
        <f>C67+C69</f>
        <v>0</v>
      </c>
      <c r="D66" s="51">
        <f>D67+D69</f>
        <v>0</v>
      </c>
    </row>
    <row r="67" spans="1:4" s="3" customFormat="1" ht="15.75" hidden="1">
      <c r="A67" s="55"/>
      <c r="B67" s="185"/>
      <c r="C67" s="51">
        <f>C68</f>
        <v>0</v>
      </c>
      <c r="D67" s="51">
        <f>D68</f>
        <v>0</v>
      </c>
    </row>
    <row r="68" spans="1:4" s="3" customFormat="1" ht="15.75" hidden="1">
      <c r="A68" s="55"/>
      <c r="B68" s="185"/>
      <c r="C68" s="51"/>
      <c r="D68" s="188"/>
    </row>
    <row r="69" spans="1:4" s="3" customFormat="1" ht="15.75" hidden="1">
      <c r="A69" s="55"/>
      <c r="B69" s="185"/>
      <c r="C69" s="51">
        <f>C70</f>
        <v>0</v>
      </c>
      <c r="D69" s="51">
        <f>D70</f>
        <v>0</v>
      </c>
    </row>
    <row r="70" spans="1:4" ht="15.75" hidden="1">
      <c r="A70" s="52"/>
      <c r="B70" s="185"/>
      <c r="C70" s="51"/>
      <c r="D70" s="186"/>
    </row>
    <row r="71" spans="1:4" ht="15.75" hidden="1">
      <c r="A71" s="52"/>
      <c r="B71" s="185"/>
      <c r="C71" s="68">
        <f>C72</f>
        <v>0</v>
      </c>
      <c r="D71" s="68">
        <f>D72</f>
        <v>0</v>
      </c>
    </row>
    <row r="72" spans="1:4" ht="15.75" hidden="1">
      <c r="A72" s="70"/>
      <c r="B72" s="185"/>
      <c r="C72" s="51">
        <f>C73</f>
        <v>0</v>
      </c>
      <c r="D72" s="51">
        <f>D73</f>
        <v>0</v>
      </c>
    </row>
    <row r="73" spans="1:4" ht="15.75" hidden="1">
      <c r="A73" s="75"/>
      <c r="B73" s="185"/>
      <c r="C73" s="51"/>
      <c r="D73" s="186"/>
    </row>
    <row r="74" spans="1:4" ht="29.25" customHeight="1">
      <c r="A74" s="52" t="s">
        <v>199</v>
      </c>
      <c r="B74" s="61" t="s">
        <v>383</v>
      </c>
      <c r="C74" s="51">
        <f>C75</f>
        <v>0.7</v>
      </c>
      <c r="D74" s="51">
        <f>D75</f>
        <v>0.7</v>
      </c>
    </row>
    <row r="75" spans="1:4" ht="24.75">
      <c r="A75" s="52" t="s">
        <v>35</v>
      </c>
      <c r="B75" s="182" t="s">
        <v>384</v>
      </c>
      <c r="C75" s="51">
        <v>0.7</v>
      </c>
      <c r="D75" s="51">
        <v>0.7</v>
      </c>
    </row>
    <row r="76" spans="1:4" ht="15.75">
      <c r="A76" s="55" t="s">
        <v>33</v>
      </c>
      <c r="B76" s="182" t="s">
        <v>400</v>
      </c>
      <c r="C76" s="51"/>
      <c r="D76" s="186"/>
    </row>
    <row r="77" spans="1:4" ht="24.75">
      <c r="A77" s="55" t="s">
        <v>401</v>
      </c>
      <c r="B77" s="182" t="s">
        <v>399</v>
      </c>
      <c r="C77" s="51">
        <f>C78</f>
        <v>330.6</v>
      </c>
      <c r="D77" s="186">
        <f>D78</f>
        <v>343.1</v>
      </c>
    </row>
    <row r="78" spans="1:4" ht="36.75">
      <c r="A78" s="55" t="s">
        <v>402</v>
      </c>
      <c r="B78" s="182" t="s">
        <v>399</v>
      </c>
      <c r="C78" s="51">
        <v>330.6</v>
      </c>
      <c r="D78" s="186">
        <v>343.1</v>
      </c>
    </row>
    <row r="79" spans="1:4" ht="15.75" hidden="1">
      <c r="A79" s="52"/>
      <c r="B79" s="171"/>
      <c r="C79" s="51"/>
      <c r="D79" s="186"/>
    </row>
    <row r="80" spans="1:4" ht="24.75" hidden="1">
      <c r="A80" s="52" t="s">
        <v>189</v>
      </c>
      <c r="B80" s="171" t="s">
        <v>190</v>
      </c>
      <c r="C80" s="51">
        <f>C81</f>
        <v>0</v>
      </c>
      <c r="D80" s="186"/>
    </row>
    <row r="81" spans="1:4" ht="36.75" hidden="1">
      <c r="A81" s="52" t="s">
        <v>200</v>
      </c>
      <c r="B81" s="171" t="s">
        <v>188</v>
      </c>
      <c r="C81" s="51"/>
      <c r="D81" s="186"/>
    </row>
    <row r="82" spans="1:4" ht="15.75">
      <c r="A82" s="76" t="s">
        <v>139</v>
      </c>
      <c r="B82" s="170"/>
      <c r="C82" s="47">
        <f>C7+C64</f>
        <v>61839.8</v>
      </c>
      <c r="D82" s="47">
        <f>D7+D64</f>
        <v>63013.1</v>
      </c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B1">
      <selection activeCell="A7" sqref="A7:C7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7"/>
      <c r="B2" s="77"/>
      <c r="C2" s="41" t="s">
        <v>317</v>
      </c>
      <c r="D2" s="10"/>
    </row>
    <row r="3" spans="1:4" ht="38.25" customHeight="1">
      <c r="A3" s="250" t="s">
        <v>449</v>
      </c>
      <c r="B3" s="250"/>
      <c r="C3" s="250"/>
      <c r="D3" s="143"/>
    </row>
    <row r="4" spans="1:4" ht="17.25" customHeight="1">
      <c r="A4" s="261" t="s">
        <v>272</v>
      </c>
      <c r="B4" s="262"/>
      <c r="C4" s="262"/>
      <c r="D4" s="10"/>
    </row>
    <row r="5" spans="1:4" ht="12.75">
      <c r="A5" s="145"/>
      <c r="B5" s="146"/>
      <c r="C5" s="144"/>
      <c r="D5" s="10"/>
    </row>
    <row r="6" spans="1:4" ht="52.5" customHeight="1">
      <c r="A6" s="147" t="s">
        <v>273</v>
      </c>
      <c r="B6" s="147" t="s">
        <v>274</v>
      </c>
      <c r="C6" s="44" t="s">
        <v>275</v>
      </c>
      <c r="D6" s="10"/>
    </row>
    <row r="7" spans="1:3" ht="21.75" customHeight="1">
      <c r="A7" s="263" t="s">
        <v>391</v>
      </c>
      <c r="B7" s="264"/>
      <c r="C7" s="264"/>
    </row>
    <row r="8" spans="1:3" ht="36" customHeight="1">
      <c r="A8" s="61">
        <v>733</v>
      </c>
      <c r="B8" s="56" t="s">
        <v>276</v>
      </c>
      <c r="C8" s="39" t="s">
        <v>76</v>
      </c>
    </row>
    <row r="9" spans="1:3" ht="39" customHeight="1">
      <c r="A9" s="61">
        <v>733</v>
      </c>
      <c r="B9" s="56" t="s">
        <v>277</v>
      </c>
      <c r="C9" s="39" t="s">
        <v>76</v>
      </c>
    </row>
    <row r="10" spans="1:3" ht="48" hidden="1">
      <c r="A10" s="61">
        <v>720</v>
      </c>
      <c r="B10" s="61" t="s">
        <v>278</v>
      </c>
      <c r="C10" s="55" t="s">
        <v>27</v>
      </c>
    </row>
    <row r="11" spans="1:3" ht="36" customHeight="1">
      <c r="A11" s="148">
        <v>733</v>
      </c>
      <c r="B11" s="50" t="s">
        <v>279</v>
      </c>
      <c r="C11" s="149" t="s">
        <v>280</v>
      </c>
    </row>
    <row r="12" spans="1:3" ht="24" hidden="1">
      <c r="A12" s="148">
        <v>720</v>
      </c>
      <c r="B12" s="50" t="s">
        <v>281</v>
      </c>
      <c r="C12" s="55" t="s">
        <v>29</v>
      </c>
    </row>
    <row r="13" spans="1:3" ht="25.5" customHeight="1">
      <c r="A13" s="148">
        <v>733</v>
      </c>
      <c r="B13" s="50" t="s">
        <v>460</v>
      </c>
      <c r="C13" s="55" t="s">
        <v>362</v>
      </c>
    </row>
    <row r="14" spans="1:3" ht="24" customHeight="1">
      <c r="A14" s="61">
        <v>733</v>
      </c>
      <c r="B14" s="61" t="s">
        <v>282</v>
      </c>
      <c r="C14" s="39" t="s">
        <v>283</v>
      </c>
    </row>
    <row r="15" spans="1:3" ht="16.5" customHeight="1">
      <c r="A15" s="150" t="s">
        <v>390</v>
      </c>
      <c r="B15" s="151" t="s">
        <v>284</v>
      </c>
      <c r="C15" s="39" t="s">
        <v>285</v>
      </c>
    </row>
    <row r="16" spans="1:9" ht="12.75">
      <c r="A16" s="61">
        <v>733</v>
      </c>
      <c r="B16" s="151" t="s">
        <v>286</v>
      </c>
      <c r="C16" s="39" t="s">
        <v>30</v>
      </c>
      <c r="I16" s="77"/>
    </row>
    <row r="17" spans="1:3" ht="15" customHeight="1">
      <c r="A17" s="61">
        <v>733</v>
      </c>
      <c r="B17" s="61" t="s">
        <v>349</v>
      </c>
      <c r="C17" s="39" t="s">
        <v>287</v>
      </c>
    </row>
    <row r="18" spans="1:3" ht="24">
      <c r="A18" s="61">
        <v>733</v>
      </c>
      <c r="B18" s="67" t="s">
        <v>358</v>
      </c>
      <c r="C18" s="39" t="s">
        <v>32</v>
      </c>
    </row>
    <row r="19" spans="1:3" ht="12.75">
      <c r="A19" s="61">
        <v>733</v>
      </c>
      <c r="B19" s="61" t="s">
        <v>350</v>
      </c>
      <c r="C19" s="39" t="s">
        <v>33</v>
      </c>
    </row>
    <row r="20" spans="1:3" ht="24">
      <c r="A20" s="61">
        <v>733</v>
      </c>
      <c r="B20" s="61" t="s">
        <v>355</v>
      </c>
      <c r="C20" s="152" t="s">
        <v>35</v>
      </c>
    </row>
    <row r="21" spans="1:3" ht="48" customHeight="1">
      <c r="A21" s="61">
        <v>733</v>
      </c>
      <c r="B21" s="62" t="s">
        <v>288</v>
      </c>
      <c r="C21" s="149" t="s">
        <v>289</v>
      </c>
    </row>
    <row r="22" spans="1:3" ht="26.25" customHeight="1">
      <c r="A22" s="61">
        <v>733</v>
      </c>
      <c r="B22" s="61" t="s">
        <v>290</v>
      </c>
      <c r="C22" s="153" t="s">
        <v>200</v>
      </c>
    </row>
    <row r="23" spans="1:3" ht="36" customHeight="1">
      <c r="A23" s="61">
        <v>733</v>
      </c>
      <c r="B23" s="61" t="s">
        <v>291</v>
      </c>
      <c r="C23" s="39" t="s">
        <v>292</v>
      </c>
    </row>
    <row r="24" spans="1:3" ht="48" customHeight="1">
      <c r="A24" s="61">
        <v>733</v>
      </c>
      <c r="B24" s="155" t="s">
        <v>302</v>
      </c>
      <c r="C24" s="39" t="s">
        <v>300</v>
      </c>
    </row>
    <row r="25" spans="1:3" ht="12.75">
      <c r="A25" s="61">
        <v>733</v>
      </c>
      <c r="B25" s="61" t="s">
        <v>315</v>
      </c>
      <c r="C25" s="69" t="s">
        <v>316</v>
      </c>
    </row>
  </sheetData>
  <sheetProtection/>
  <mergeCells count="3">
    <mergeCell ref="A3:C3"/>
    <mergeCell ref="A4:C4"/>
    <mergeCell ref="A7:C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7"/>
      <c r="B2" s="77"/>
      <c r="C2" s="41" t="s">
        <v>96</v>
      </c>
      <c r="D2" s="10"/>
    </row>
    <row r="3" spans="1:4" ht="37.5" customHeight="1">
      <c r="A3" s="250" t="s">
        <v>450</v>
      </c>
      <c r="B3" s="250"/>
      <c r="C3" s="250"/>
      <c r="D3" s="11"/>
    </row>
    <row r="4" spans="1:4" ht="12.75">
      <c r="A4" s="265"/>
      <c r="B4" s="265"/>
      <c r="C4" s="265"/>
      <c r="D4" s="13"/>
    </row>
    <row r="5" spans="1:3" ht="14.25" customHeight="1">
      <c r="A5" s="261" t="s">
        <v>318</v>
      </c>
      <c r="B5" s="262"/>
      <c r="C5" s="262"/>
    </row>
    <row r="6" spans="1:3" ht="12.75">
      <c r="A6" s="145"/>
      <c r="B6" s="146"/>
      <c r="C6" s="144"/>
    </row>
    <row r="7" spans="1:3" ht="37.5" customHeight="1">
      <c r="A7" s="147" t="s">
        <v>273</v>
      </c>
      <c r="B7" s="147" t="s">
        <v>319</v>
      </c>
      <c r="C7" s="44" t="s">
        <v>320</v>
      </c>
    </row>
    <row r="8" spans="1:3" ht="18.75" customHeight="1">
      <c r="A8" s="266" t="s">
        <v>392</v>
      </c>
      <c r="B8" s="267"/>
      <c r="C8" s="268"/>
    </row>
    <row r="9" spans="1:3" ht="93.75" customHeight="1" hidden="1">
      <c r="A9" s="158" t="s">
        <v>161</v>
      </c>
      <c r="B9" s="159" t="s">
        <v>321</v>
      </c>
      <c r="C9" s="55" t="s">
        <v>322</v>
      </c>
    </row>
    <row r="10" spans="1:3" ht="63" customHeight="1" hidden="1">
      <c r="A10" s="158" t="s">
        <v>161</v>
      </c>
      <c r="B10" s="160" t="s">
        <v>323</v>
      </c>
      <c r="C10" s="55" t="s">
        <v>324</v>
      </c>
    </row>
    <row r="11" spans="1:3" ht="93" customHeight="1" hidden="1">
      <c r="A11" s="158" t="s">
        <v>325</v>
      </c>
      <c r="B11" s="159" t="s">
        <v>326</v>
      </c>
      <c r="C11" s="153" t="s">
        <v>327</v>
      </c>
    </row>
    <row r="12" spans="1:3" ht="29.25" customHeight="1" hidden="1">
      <c r="A12" s="150" t="s">
        <v>161</v>
      </c>
      <c r="B12" s="50" t="s">
        <v>328</v>
      </c>
      <c r="C12" s="149" t="s">
        <v>329</v>
      </c>
    </row>
    <row r="13" spans="1:3" ht="24">
      <c r="A13" s="150" t="s">
        <v>390</v>
      </c>
      <c r="B13" s="151" t="s">
        <v>330</v>
      </c>
      <c r="C13" s="161" t="s">
        <v>331</v>
      </c>
    </row>
    <row r="14" spans="1:3" ht="24">
      <c r="A14" s="50">
        <v>733</v>
      </c>
      <c r="B14" s="151" t="s">
        <v>332</v>
      </c>
      <c r="C14" s="161" t="s">
        <v>333</v>
      </c>
    </row>
    <row r="15" spans="1:3" ht="24">
      <c r="A15" s="150" t="s">
        <v>390</v>
      </c>
      <c r="B15" s="151" t="s">
        <v>334</v>
      </c>
      <c r="C15" s="161" t="s">
        <v>335</v>
      </c>
    </row>
    <row r="16" spans="1:3" ht="26.25" customHeight="1">
      <c r="A16" s="50">
        <v>733</v>
      </c>
      <c r="B16" s="151" t="s">
        <v>336</v>
      </c>
      <c r="C16" s="161" t="s">
        <v>337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269" t="s">
        <v>3</v>
      </c>
      <c r="B2" s="269"/>
      <c r="C2" s="269"/>
      <c r="D2" s="269"/>
      <c r="E2" s="269"/>
      <c r="F2" s="269"/>
      <c r="G2" s="269"/>
    </row>
    <row r="3" spans="1:8" ht="36.75" customHeight="1">
      <c r="A3" s="250" t="s">
        <v>451</v>
      </c>
      <c r="B3" s="270"/>
      <c r="C3" s="270"/>
      <c r="D3" s="270"/>
      <c r="E3" s="78"/>
      <c r="F3" s="78"/>
      <c r="G3" s="78"/>
      <c r="H3" s="10"/>
    </row>
    <row r="4" spans="1:13" ht="12" customHeight="1">
      <c r="A4" s="265"/>
      <c r="B4" s="252"/>
      <c r="C4" s="252"/>
      <c r="D4" s="252"/>
      <c r="E4" s="252"/>
      <c r="F4" s="252"/>
      <c r="G4" s="43"/>
      <c r="H4" s="14"/>
      <c r="I4" s="14"/>
      <c r="J4" s="14"/>
      <c r="K4" s="14"/>
      <c r="L4" s="14"/>
      <c r="M4" s="14"/>
    </row>
    <row r="5" spans="1:8" ht="29.25" customHeight="1">
      <c r="A5" s="271" t="s">
        <v>397</v>
      </c>
      <c r="B5" s="272"/>
      <c r="C5" s="272"/>
      <c r="D5" s="272"/>
      <c r="E5" s="79"/>
      <c r="F5" s="8"/>
      <c r="G5" s="8"/>
      <c r="H5" s="10"/>
    </row>
    <row r="6" spans="1:8" ht="6" customHeight="1">
      <c r="A6" s="80"/>
      <c r="B6" s="81"/>
      <c r="C6" s="82"/>
      <c r="D6" s="82"/>
      <c r="E6" s="82"/>
      <c r="F6" s="8"/>
      <c r="G6" s="8"/>
      <c r="H6" s="10"/>
    </row>
    <row r="7" spans="1:7" ht="24">
      <c r="A7" s="61" t="s">
        <v>127</v>
      </c>
      <c r="B7" s="83" t="s">
        <v>140</v>
      </c>
      <c r="C7" s="83" t="s">
        <v>69</v>
      </c>
      <c r="D7" s="84" t="s">
        <v>70</v>
      </c>
      <c r="E7" s="61" t="s">
        <v>173</v>
      </c>
      <c r="F7" s="8"/>
      <c r="G7" s="8"/>
    </row>
    <row r="8" spans="1:7" ht="12.75">
      <c r="A8" s="85" t="s">
        <v>143</v>
      </c>
      <c r="B8" s="86" t="s">
        <v>124</v>
      </c>
      <c r="C8" s="87" t="s">
        <v>144</v>
      </c>
      <c r="D8" s="88">
        <f>D9+D10+D11+D12</f>
        <v>19779.600000000002</v>
      </c>
      <c r="E8" s="89" t="e">
        <v>#REF!</v>
      </c>
      <c r="F8" s="8"/>
      <c r="G8" s="8"/>
    </row>
    <row r="9" spans="1:7" ht="24">
      <c r="A9" s="90" t="s">
        <v>78</v>
      </c>
      <c r="B9" s="91" t="s">
        <v>124</v>
      </c>
      <c r="C9" s="62" t="s">
        <v>146</v>
      </c>
      <c r="D9" s="92">
        <v>1756.3</v>
      </c>
      <c r="E9" s="89"/>
      <c r="F9" s="8"/>
      <c r="G9" s="8"/>
    </row>
    <row r="10" spans="1:7" ht="24">
      <c r="A10" s="39" t="s">
        <v>437</v>
      </c>
      <c r="B10" s="91" t="s">
        <v>124</v>
      </c>
      <c r="C10" s="62" t="s">
        <v>159</v>
      </c>
      <c r="D10" s="92">
        <v>765.4</v>
      </c>
      <c r="E10" s="89"/>
      <c r="F10" s="8"/>
      <c r="G10" s="8"/>
    </row>
    <row r="11" spans="1:7" ht="23.25" customHeight="1">
      <c r="A11" s="52" t="s">
        <v>79</v>
      </c>
      <c r="B11" s="91" t="s">
        <v>124</v>
      </c>
      <c r="C11" s="62" t="s">
        <v>148</v>
      </c>
      <c r="D11" s="92">
        <v>16957.9</v>
      </c>
      <c r="E11" s="89"/>
      <c r="F11" s="8"/>
      <c r="G11" s="8"/>
    </row>
    <row r="12" spans="1:7" ht="12.75">
      <c r="A12" s="39" t="s">
        <v>152</v>
      </c>
      <c r="B12" s="91" t="s">
        <v>124</v>
      </c>
      <c r="C12" s="62" t="s">
        <v>160</v>
      </c>
      <c r="D12" s="92">
        <v>300</v>
      </c>
      <c r="E12" s="89"/>
      <c r="F12" s="8"/>
      <c r="G12" s="8"/>
    </row>
    <row r="13" spans="1:7" ht="12.75">
      <c r="A13" s="93" t="s">
        <v>393</v>
      </c>
      <c r="B13" s="86" t="s">
        <v>146</v>
      </c>
      <c r="C13" s="87" t="s">
        <v>144</v>
      </c>
      <c r="D13" s="88">
        <f>D14</f>
        <v>327.2</v>
      </c>
      <c r="E13" s="89"/>
      <c r="F13" s="8"/>
      <c r="G13" s="8"/>
    </row>
    <row r="14" spans="1:7" ht="12.75">
      <c r="A14" s="90" t="s">
        <v>394</v>
      </c>
      <c r="B14" s="91" t="s">
        <v>146</v>
      </c>
      <c r="C14" s="62" t="s">
        <v>159</v>
      </c>
      <c r="D14" s="92">
        <v>327.2</v>
      </c>
      <c r="E14" s="89"/>
      <c r="F14" s="8"/>
      <c r="G14" s="8"/>
    </row>
    <row r="15" spans="1:7" ht="27.75" customHeight="1">
      <c r="A15" s="93" t="s">
        <v>197</v>
      </c>
      <c r="B15" s="86" t="s">
        <v>159</v>
      </c>
      <c r="C15" s="87" t="s">
        <v>144</v>
      </c>
      <c r="D15" s="88">
        <f>D16</f>
        <v>350</v>
      </c>
      <c r="E15" s="89"/>
      <c r="F15" s="8"/>
      <c r="G15" s="8"/>
    </row>
    <row r="16" spans="1:7" ht="12.75">
      <c r="A16" s="90" t="s">
        <v>198</v>
      </c>
      <c r="B16" s="91" t="s">
        <v>159</v>
      </c>
      <c r="C16" s="62" t="s">
        <v>158</v>
      </c>
      <c r="D16" s="92">
        <v>350</v>
      </c>
      <c r="E16" s="89"/>
      <c r="F16" s="8"/>
      <c r="G16" s="8"/>
    </row>
    <row r="17" spans="1:7" ht="12.75">
      <c r="A17" s="85" t="s">
        <v>59</v>
      </c>
      <c r="B17" s="86" t="s">
        <v>148</v>
      </c>
      <c r="C17" s="87" t="s">
        <v>144</v>
      </c>
      <c r="D17" s="88">
        <f>D19+D18</f>
        <v>9593.7</v>
      </c>
      <c r="E17" s="89"/>
      <c r="F17" s="8"/>
      <c r="G17" s="8"/>
    </row>
    <row r="18" spans="1:7" ht="12.75">
      <c r="A18" s="69" t="s">
        <v>85</v>
      </c>
      <c r="B18" s="91" t="s">
        <v>148</v>
      </c>
      <c r="C18" s="62" t="s">
        <v>42</v>
      </c>
      <c r="D18" s="92">
        <v>7593.7</v>
      </c>
      <c r="E18" s="89"/>
      <c r="F18" s="8"/>
      <c r="G18" s="8"/>
    </row>
    <row r="19" spans="1:7" ht="12.75">
      <c r="A19" s="39" t="s">
        <v>60</v>
      </c>
      <c r="B19" s="91" t="s">
        <v>148</v>
      </c>
      <c r="C19" s="62" t="s">
        <v>178</v>
      </c>
      <c r="D19" s="92">
        <v>2000</v>
      </c>
      <c r="E19" s="89"/>
      <c r="F19" s="8"/>
      <c r="G19" s="8"/>
    </row>
    <row r="20" spans="1:7" ht="12.75">
      <c r="A20" s="94" t="s">
        <v>153</v>
      </c>
      <c r="B20" s="95" t="s">
        <v>125</v>
      </c>
      <c r="C20" s="95" t="s">
        <v>144</v>
      </c>
      <c r="D20" s="96">
        <f>D21+D22+D23</f>
        <v>16274.6</v>
      </c>
      <c r="E20" s="97" t="e">
        <v>#REF!</v>
      </c>
      <c r="F20" s="8"/>
      <c r="G20" s="8"/>
    </row>
    <row r="21" spans="1:7" ht="12.75">
      <c r="A21" s="98" t="s">
        <v>122</v>
      </c>
      <c r="B21" s="99" t="s">
        <v>125</v>
      </c>
      <c r="C21" s="99" t="s">
        <v>124</v>
      </c>
      <c r="D21" s="100">
        <v>40</v>
      </c>
      <c r="E21" s="97"/>
      <c r="F21" s="8"/>
      <c r="G21" s="8"/>
    </row>
    <row r="22" spans="1:7" ht="12.75">
      <c r="A22" s="69" t="s">
        <v>123</v>
      </c>
      <c r="B22" s="99" t="s">
        <v>125</v>
      </c>
      <c r="C22" s="99" t="s">
        <v>146</v>
      </c>
      <c r="D22" s="100">
        <v>7400</v>
      </c>
      <c r="E22" s="97"/>
      <c r="F22" s="8"/>
      <c r="G22" s="8"/>
    </row>
    <row r="23" spans="1:7" ht="12.75">
      <c r="A23" s="39" t="s">
        <v>154</v>
      </c>
      <c r="B23" s="99" t="s">
        <v>125</v>
      </c>
      <c r="C23" s="99" t="s">
        <v>159</v>
      </c>
      <c r="D23" s="100">
        <v>8834.6</v>
      </c>
      <c r="E23" s="97"/>
      <c r="F23" s="8"/>
      <c r="G23" s="8"/>
    </row>
    <row r="24" spans="1:7" ht="26.25" customHeight="1">
      <c r="A24" s="101" t="s">
        <v>395</v>
      </c>
      <c r="B24" s="95" t="s">
        <v>184</v>
      </c>
      <c r="C24" s="95" t="s">
        <v>144</v>
      </c>
      <c r="D24" s="96">
        <f>D25</f>
        <v>17251.2</v>
      </c>
      <c r="E24" s="97"/>
      <c r="F24" s="8"/>
      <c r="G24" s="8"/>
    </row>
    <row r="25" spans="1:7" ht="12.75">
      <c r="A25" s="39" t="s">
        <v>396</v>
      </c>
      <c r="B25" s="99" t="s">
        <v>184</v>
      </c>
      <c r="C25" s="99" t="s">
        <v>124</v>
      </c>
      <c r="D25" s="100">
        <v>17251.2</v>
      </c>
      <c r="E25" s="97"/>
      <c r="F25" s="8"/>
      <c r="G25" s="8"/>
    </row>
    <row r="26" spans="1:7" ht="12.75">
      <c r="A26" s="94" t="s">
        <v>174</v>
      </c>
      <c r="B26" s="95" t="s">
        <v>158</v>
      </c>
      <c r="C26" s="95" t="s">
        <v>144</v>
      </c>
      <c r="D26" s="96">
        <f>D27</f>
        <v>244.7</v>
      </c>
      <c r="E26" s="97"/>
      <c r="F26" s="8"/>
      <c r="G26" s="8"/>
    </row>
    <row r="27" spans="1:7" ht="12.75">
      <c r="A27" s="39" t="s">
        <v>58</v>
      </c>
      <c r="B27" s="99" t="s">
        <v>158</v>
      </c>
      <c r="C27" s="99" t="s">
        <v>124</v>
      </c>
      <c r="D27" s="100">
        <v>244.7</v>
      </c>
      <c r="E27" s="97"/>
      <c r="F27" s="8"/>
      <c r="G27" s="8"/>
    </row>
    <row r="28" spans="1:7" ht="12.75" hidden="1">
      <c r="A28" s="94" t="s">
        <v>45</v>
      </c>
      <c r="B28" s="95" t="s">
        <v>160</v>
      </c>
      <c r="C28" s="95" t="s">
        <v>144</v>
      </c>
      <c r="D28" s="96" t="e">
        <f>D29</f>
        <v>#REF!</v>
      </c>
      <c r="E28" s="97"/>
      <c r="F28" s="8"/>
      <c r="G28" s="8"/>
    </row>
    <row r="29" spans="1:7" ht="12.75" hidden="1">
      <c r="A29" s="39" t="s">
        <v>56</v>
      </c>
      <c r="B29" s="99" t="s">
        <v>160</v>
      </c>
      <c r="C29" s="99" t="s">
        <v>125</v>
      </c>
      <c r="D29" s="100" t="e">
        <f>'прилож. № 7'!#REF!</f>
        <v>#REF!</v>
      </c>
      <c r="E29" s="97"/>
      <c r="F29" s="8"/>
      <c r="G29" s="8"/>
    </row>
    <row r="30" spans="1:7" ht="15.75" customHeight="1" hidden="1">
      <c r="A30" s="101" t="s">
        <v>97</v>
      </c>
      <c r="B30" s="95" t="s">
        <v>98</v>
      </c>
      <c r="C30" s="95" t="s">
        <v>144</v>
      </c>
      <c r="D30" s="96">
        <f>D31</f>
        <v>0</v>
      </c>
      <c r="E30" s="97"/>
      <c r="F30" s="8"/>
      <c r="G30" s="8"/>
    </row>
    <row r="31" spans="1:7" ht="15.75" customHeight="1" hidden="1">
      <c r="A31" s="39" t="s">
        <v>99</v>
      </c>
      <c r="B31" s="99" t="s">
        <v>98</v>
      </c>
      <c r="C31" s="99" t="s">
        <v>124</v>
      </c>
      <c r="D31" s="100"/>
      <c r="E31" s="97"/>
      <c r="F31" s="8"/>
      <c r="G31" s="8"/>
    </row>
    <row r="32" spans="1:7" ht="25.5" customHeight="1">
      <c r="A32" s="101" t="s">
        <v>77</v>
      </c>
      <c r="B32" s="95" t="s">
        <v>177</v>
      </c>
      <c r="C32" s="95" t="s">
        <v>144</v>
      </c>
      <c r="D32" s="96">
        <f>D33</f>
        <v>291.7</v>
      </c>
      <c r="E32" s="97"/>
      <c r="F32" s="8"/>
      <c r="G32" s="8"/>
    </row>
    <row r="33" spans="1:7" ht="12.75">
      <c r="A33" s="39" t="s">
        <v>37</v>
      </c>
      <c r="B33" s="99" t="s">
        <v>177</v>
      </c>
      <c r="C33" s="99" t="s">
        <v>159</v>
      </c>
      <c r="D33" s="100">
        <v>291.7</v>
      </c>
      <c r="E33" s="97"/>
      <c r="F33" s="8"/>
      <c r="G33" s="8"/>
    </row>
    <row r="34" spans="1:7" ht="12.75">
      <c r="A34" s="64" t="s">
        <v>175</v>
      </c>
      <c r="B34" s="87"/>
      <c r="C34" s="87"/>
      <c r="D34" s="88">
        <f>D8+D13+D15+D17+D20+D24+D26+D32</f>
        <v>64112.7</v>
      </c>
      <c r="E34" s="89" t="e">
        <v>#REF!</v>
      </c>
      <c r="F34" s="77"/>
      <c r="G34" s="77"/>
    </row>
    <row r="35" spans="1:4" ht="15">
      <c r="A35" s="6"/>
      <c r="B35" s="6"/>
      <c r="C35" s="6"/>
      <c r="D35" s="6"/>
    </row>
    <row r="36" ht="12.75">
      <c r="D36" s="197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69" t="s">
        <v>4</v>
      </c>
      <c r="B2" s="269"/>
      <c r="C2" s="269"/>
      <c r="D2" s="269"/>
      <c r="E2" s="269"/>
      <c r="F2" s="269"/>
      <c r="G2" s="269"/>
      <c r="H2" s="259"/>
    </row>
    <row r="3" spans="1:8" ht="38.25" customHeight="1">
      <c r="A3" s="250" t="s">
        <v>452</v>
      </c>
      <c r="B3" s="270"/>
      <c r="C3" s="270"/>
      <c r="D3" s="270"/>
      <c r="E3" s="259"/>
      <c r="F3" s="259"/>
      <c r="G3" s="259"/>
      <c r="H3" s="259"/>
    </row>
    <row r="4" spans="1:13" ht="12" customHeight="1">
      <c r="A4" s="265"/>
      <c r="B4" s="252"/>
      <c r="C4" s="252"/>
      <c r="D4" s="252"/>
      <c r="E4" s="252"/>
      <c r="F4" s="252"/>
      <c r="G4" s="43"/>
      <c r="H4" s="14"/>
      <c r="I4" s="14"/>
      <c r="J4" s="14"/>
      <c r="K4" s="14"/>
      <c r="L4" s="14"/>
      <c r="M4" s="14"/>
    </row>
    <row r="5" spans="1:8" ht="29.25" customHeight="1">
      <c r="A5" s="271" t="s">
        <v>398</v>
      </c>
      <c r="B5" s="272"/>
      <c r="C5" s="272"/>
      <c r="D5" s="272"/>
      <c r="E5" s="259"/>
      <c r="F5" s="259"/>
      <c r="G5" s="259"/>
      <c r="H5" s="259"/>
    </row>
    <row r="6" spans="1:8" ht="13.5" customHeight="1">
      <c r="A6" s="80"/>
      <c r="B6" s="81"/>
      <c r="C6" s="82"/>
      <c r="D6" s="82"/>
      <c r="E6" s="82"/>
      <c r="F6" s="8"/>
      <c r="G6" s="8"/>
      <c r="H6" s="10"/>
    </row>
    <row r="7" spans="1:8" ht="13.5" customHeight="1">
      <c r="A7" s="273" t="s">
        <v>127</v>
      </c>
      <c r="B7" s="277" t="s">
        <v>140</v>
      </c>
      <c r="C7" s="277" t="s">
        <v>69</v>
      </c>
      <c r="D7" s="275" t="s">
        <v>338</v>
      </c>
      <c r="E7" s="276"/>
      <c r="F7" s="276"/>
      <c r="G7" s="276"/>
      <c r="H7" s="276"/>
    </row>
    <row r="8" spans="1:8" ht="12.75">
      <c r="A8" s="274"/>
      <c r="B8" s="274"/>
      <c r="C8" s="278"/>
      <c r="D8" s="174">
        <v>2019</v>
      </c>
      <c r="E8" s="175">
        <v>2017</v>
      </c>
      <c r="F8" s="110"/>
      <c r="G8" s="177"/>
      <c r="H8" s="176">
        <v>2020</v>
      </c>
    </row>
    <row r="9" spans="1:8" ht="12.75">
      <c r="A9" s="85" t="s">
        <v>143</v>
      </c>
      <c r="B9" s="86" t="s">
        <v>124</v>
      </c>
      <c r="C9" s="86" t="s">
        <v>144</v>
      </c>
      <c r="D9" s="172">
        <f>D10+D11+D12+D13</f>
        <v>20528.100000000002</v>
      </c>
      <c r="E9" s="172" t="e">
        <f>E10+E12+#REF!+E13</f>
        <v>#REF!</v>
      </c>
      <c r="F9" s="172" t="e">
        <f>F10+F12+#REF!+F13</f>
        <v>#REF!</v>
      </c>
      <c r="G9" s="172" t="e">
        <f>G10+G12+#REF!+G13</f>
        <v>#REF!</v>
      </c>
      <c r="H9" s="195">
        <f>H10+H11+H12+H13</f>
        <v>21893.5</v>
      </c>
    </row>
    <row r="10" spans="1:8" ht="24">
      <c r="A10" s="90" t="s">
        <v>78</v>
      </c>
      <c r="B10" s="91" t="s">
        <v>124</v>
      </c>
      <c r="C10" s="62" t="s">
        <v>146</v>
      </c>
      <c r="D10" s="92">
        <v>1826.5</v>
      </c>
      <c r="E10" s="89"/>
      <c r="F10" s="8"/>
      <c r="G10" s="8"/>
      <c r="H10" s="196">
        <v>1957.4</v>
      </c>
    </row>
    <row r="11" spans="1:8" ht="36">
      <c r="A11" s="105" t="s">
        <v>437</v>
      </c>
      <c r="B11" s="91" t="s">
        <v>124</v>
      </c>
      <c r="C11" s="62" t="s">
        <v>159</v>
      </c>
      <c r="D11" s="92">
        <v>765.4</v>
      </c>
      <c r="E11" s="89"/>
      <c r="F11" s="8"/>
      <c r="G11" s="8"/>
      <c r="H11" s="196">
        <v>765.4</v>
      </c>
    </row>
    <row r="12" spans="1:8" ht="36" customHeight="1">
      <c r="A12" s="52" t="s">
        <v>79</v>
      </c>
      <c r="B12" s="91" t="s">
        <v>124</v>
      </c>
      <c r="C12" s="62" t="s">
        <v>148</v>
      </c>
      <c r="D12" s="92">
        <v>17636.2</v>
      </c>
      <c r="E12" s="89"/>
      <c r="F12" s="8"/>
      <c r="G12" s="8"/>
      <c r="H12" s="196">
        <v>18870.7</v>
      </c>
    </row>
    <row r="13" spans="1:8" ht="12.75">
      <c r="A13" s="39" t="s">
        <v>152</v>
      </c>
      <c r="B13" s="91" t="s">
        <v>124</v>
      </c>
      <c r="C13" s="62" t="s">
        <v>160</v>
      </c>
      <c r="D13" s="92">
        <v>300</v>
      </c>
      <c r="E13" s="89"/>
      <c r="F13" s="8"/>
      <c r="G13" s="8"/>
      <c r="H13" s="196">
        <v>300</v>
      </c>
    </row>
    <row r="14" spans="1:8" ht="12.75">
      <c r="A14" s="93" t="s">
        <v>393</v>
      </c>
      <c r="B14" s="86" t="s">
        <v>146</v>
      </c>
      <c r="C14" s="87" t="s">
        <v>144</v>
      </c>
      <c r="D14" s="88">
        <f>D15</f>
        <v>330.6</v>
      </c>
      <c r="E14" s="89"/>
      <c r="F14" s="198"/>
      <c r="G14" s="198"/>
      <c r="H14" s="199">
        <f>H15</f>
        <v>343.1</v>
      </c>
    </row>
    <row r="15" spans="1:8" ht="12.75">
      <c r="A15" s="90" t="s">
        <v>394</v>
      </c>
      <c r="B15" s="91" t="s">
        <v>146</v>
      </c>
      <c r="C15" s="62" t="s">
        <v>159</v>
      </c>
      <c r="D15" s="92">
        <v>330.6</v>
      </c>
      <c r="E15" s="89"/>
      <c r="F15" s="8"/>
      <c r="G15" s="8"/>
      <c r="H15" s="196">
        <v>343.1</v>
      </c>
    </row>
    <row r="16" spans="1:8" ht="24" customHeight="1">
      <c r="A16" s="93" t="s">
        <v>197</v>
      </c>
      <c r="B16" s="86" t="s">
        <v>159</v>
      </c>
      <c r="C16" s="87" t="s">
        <v>144</v>
      </c>
      <c r="D16" s="88">
        <f>D17</f>
        <v>364</v>
      </c>
      <c r="E16" s="88">
        <f>E17</f>
        <v>0</v>
      </c>
      <c r="F16" s="88">
        <f>F17</f>
        <v>0</v>
      </c>
      <c r="G16" s="88">
        <f>G17</f>
        <v>0</v>
      </c>
      <c r="H16" s="104">
        <f>H17</f>
        <v>389.5</v>
      </c>
    </row>
    <row r="17" spans="1:8" ht="12.75">
      <c r="A17" s="90" t="s">
        <v>198</v>
      </c>
      <c r="B17" s="91" t="s">
        <v>159</v>
      </c>
      <c r="C17" s="62" t="s">
        <v>158</v>
      </c>
      <c r="D17" s="92">
        <v>364</v>
      </c>
      <c r="E17" s="89"/>
      <c r="F17" s="8"/>
      <c r="G17" s="8"/>
      <c r="H17" s="196">
        <v>389.5</v>
      </c>
    </row>
    <row r="18" spans="1:8" ht="12.75">
      <c r="A18" s="85" t="s">
        <v>59</v>
      </c>
      <c r="B18" s="86" t="s">
        <v>148</v>
      </c>
      <c r="C18" s="87" t="s">
        <v>144</v>
      </c>
      <c r="D18" s="88">
        <f>D20+D19</f>
        <v>9977.4</v>
      </c>
      <c r="E18" s="88">
        <f>E20+E19</f>
        <v>0</v>
      </c>
      <c r="F18" s="88">
        <f>F20+F19</f>
        <v>0</v>
      </c>
      <c r="G18" s="88">
        <f>G20+G19</f>
        <v>0</v>
      </c>
      <c r="H18" s="104">
        <f>H19+H20</f>
        <v>9977.4</v>
      </c>
    </row>
    <row r="19" spans="1:8" ht="12.75">
      <c r="A19" s="69" t="s">
        <v>85</v>
      </c>
      <c r="B19" s="91" t="s">
        <v>148</v>
      </c>
      <c r="C19" s="62" t="s">
        <v>42</v>
      </c>
      <c r="D19" s="92">
        <v>7897.4</v>
      </c>
      <c r="E19" s="89"/>
      <c r="F19" s="8"/>
      <c r="G19" s="8"/>
      <c r="H19" s="196">
        <v>7897.4</v>
      </c>
    </row>
    <row r="20" spans="1:8" ht="12.75">
      <c r="A20" s="39" t="s">
        <v>60</v>
      </c>
      <c r="B20" s="91" t="s">
        <v>148</v>
      </c>
      <c r="C20" s="62" t="s">
        <v>178</v>
      </c>
      <c r="D20" s="92">
        <v>2080</v>
      </c>
      <c r="E20" s="89"/>
      <c r="F20" s="8"/>
      <c r="G20" s="8"/>
      <c r="H20" s="196">
        <v>2080</v>
      </c>
    </row>
    <row r="21" spans="1:8" ht="12.75">
      <c r="A21" s="94" t="s">
        <v>153</v>
      </c>
      <c r="B21" s="95" t="s">
        <v>125</v>
      </c>
      <c r="C21" s="95" t="s">
        <v>144</v>
      </c>
      <c r="D21" s="96">
        <f>D22+D23+D24</f>
        <v>16956.2</v>
      </c>
      <c r="E21" s="96">
        <f>E22+E23+E24</f>
        <v>0</v>
      </c>
      <c r="F21" s="96">
        <f>F22+F23+F24</f>
        <v>0</v>
      </c>
      <c r="G21" s="96">
        <f>G22+G23+G24</f>
        <v>0</v>
      </c>
      <c r="H21" s="113">
        <f>H22+H23+H24</f>
        <v>16956.2</v>
      </c>
    </row>
    <row r="22" spans="1:8" ht="12.75">
      <c r="A22" s="98" t="s">
        <v>122</v>
      </c>
      <c r="B22" s="99" t="s">
        <v>125</v>
      </c>
      <c r="C22" s="99" t="s">
        <v>124</v>
      </c>
      <c r="D22" s="100">
        <v>41.6</v>
      </c>
      <c r="E22" s="97"/>
      <c r="F22" s="8"/>
      <c r="G22" s="8"/>
      <c r="H22" s="196">
        <v>41.6</v>
      </c>
    </row>
    <row r="23" spans="1:8" ht="12.75">
      <c r="A23" s="69" t="s">
        <v>123</v>
      </c>
      <c r="B23" s="99" t="s">
        <v>125</v>
      </c>
      <c r="C23" s="99" t="s">
        <v>146</v>
      </c>
      <c r="D23" s="100">
        <v>7696</v>
      </c>
      <c r="E23" s="97"/>
      <c r="F23" s="8"/>
      <c r="G23" s="8"/>
      <c r="H23" s="196">
        <v>7696</v>
      </c>
    </row>
    <row r="24" spans="1:8" ht="12.75">
      <c r="A24" s="39" t="s">
        <v>154</v>
      </c>
      <c r="B24" s="99" t="s">
        <v>125</v>
      </c>
      <c r="C24" s="99" t="s">
        <v>159</v>
      </c>
      <c r="D24" s="100">
        <v>9218.6</v>
      </c>
      <c r="E24" s="97"/>
      <c r="F24" s="8"/>
      <c r="G24" s="8"/>
      <c r="H24" s="196">
        <v>9218.6</v>
      </c>
    </row>
    <row r="25" spans="1:8" ht="24">
      <c r="A25" s="101" t="s">
        <v>395</v>
      </c>
      <c r="B25" s="95" t="s">
        <v>184</v>
      </c>
      <c r="C25" s="95" t="s">
        <v>144</v>
      </c>
      <c r="D25" s="96">
        <f>D26</f>
        <v>17941.2</v>
      </c>
      <c r="E25" s="96">
        <f>E26</f>
        <v>0</v>
      </c>
      <c r="F25" s="96">
        <f>F26</f>
        <v>0</v>
      </c>
      <c r="G25" s="96">
        <f>G26</f>
        <v>0</v>
      </c>
      <c r="H25" s="113">
        <f>H26</f>
        <v>19197.1</v>
      </c>
    </row>
    <row r="26" spans="1:8" ht="12.75">
      <c r="A26" s="39" t="s">
        <v>396</v>
      </c>
      <c r="B26" s="99" t="s">
        <v>184</v>
      </c>
      <c r="C26" s="99" t="s">
        <v>124</v>
      </c>
      <c r="D26" s="100">
        <v>17941.2</v>
      </c>
      <c r="E26" s="97"/>
      <c r="F26" s="8"/>
      <c r="G26" s="8"/>
      <c r="H26" s="196">
        <v>19197.1</v>
      </c>
    </row>
    <row r="27" spans="1:8" ht="12.75">
      <c r="A27" s="94" t="s">
        <v>174</v>
      </c>
      <c r="B27" s="95" t="s">
        <v>158</v>
      </c>
      <c r="C27" s="95" t="s">
        <v>144</v>
      </c>
      <c r="D27" s="96">
        <f>D28</f>
        <v>244.7</v>
      </c>
      <c r="E27" s="96">
        <f>E28</f>
        <v>0</v>
      </c>
      <c r="F27" s="96">
        <f>F28</f>
        <v>0</v>
      </c>
      <c r="G27" s="96">
        <f>G28</f>
        <v>0</v>
      </c>
      <c r="H27" s="113">
        <f>H28</f>
        <v>244.7</v>
      </c>
    </row>
    <row r="28" spans="1:8" ht="12.75">
      <c r="A28" s="39" t="s">
        <v>58</v>
      </c>
      <c r="B28" s="99" t="s">
        <v>158</v>
      </c>
      <c r="C28" s="99" t="s">
        <v>124</v>
      </c>
      <c r="D28" s="100">
        <v>244.7</v>
      </c>
      <c r="E28" s="97"/>
      <c r="F28" s="8"/>
      <c r="G28" s="8"/>
      <c r="H28" s="196">
        <v>244.7</v>
      </c>
    </row>
    <row r="29" spans="1:8" ht="12.75" hidden="1">
      <c r="A29" s="94" t="s">
        <v>45</v>
      </c>
      <c r="B29" s="95" t="s">
        <v>160</v>
      </c>
      <c r="C29" s="95" t="s">
        <v>144</v>
      </c>
      <c r="D29" s="96" t="e">
        <f>D30</f>
        <v>#REF!</v>
      </c>
      <c r="E29" s="97"/>
      <c r="F29" s="8"/>
      <c r="G29" s="8"/>
      <c r="H29" s="196"/>
    </row>
    <row r="30" spans="1:8" ht="12.75" hidden="1">
      <c r="A30" s="39" t="s">
        <v>56</v>
      </c>
      <c r="B30" s="99" t="s">
        <v>160</v>
      </c>
      <c r="C30" s="99" t="s">
        <v>125</v>
      </c>
      <c r="D30" s="100" t="e">
        <f>'прилож. № 7'!#REF!</f>
        <v>#REF!</v>
      </c>
      <c r="E30" s="97"/>
      <c r="F30" s="8"/>
      <c r="G30" s="8"/>
      <c r="H30" s="196"/>
    </row>
    <row r="31" spans="1:8" ht="24.75" customHeight="1" hidden="1">
      <c r="A31" s="101" t="s">
        <v>97</v>
      </c>
      <c r="B31" s="95" t="s">
        <v>98</v>
      </c>
      <c r="C31" s="95" t="s">
        <v>144</v>
      </c>
      <c r="D31" s="96">
        <f>D32</f>
        <v>0</v>
      </c>
      <c r="E31" s="96">
        <f>E32</f>
        <v>0</v>
      </c>
      <c r="F31" s="96">
        <f>F32</f>
        <v>0</v>
      </c>
      <c r="G31" s="96">
        <f>G32</f>
        <v>0</v>
      </c>
      <c r="H31" s="113">
        <f>H32</f>
        <v>0</v>
      </c>
    </row>
    <row r="32" spans="1:8" ht="12.75" hidden="1">
      <c r="A32" s="39" t="s">
        <v>99</v>
      </c>
      <c r="B32" s="99" t="s">
        <v>98</v>
      </c>
      <c r="C32" s="99" t="s">
        <v>124</v>
      </c>
      <c r="D32" s="100"/>
      <c r="E32" s="97"/>
      <c r="F32" s="8"/>
      <c r="G32" s="8"/>
      <c r="H32" s="196"/>
    </row>
    <row r="33" spans="1:8" ht="25.5" customHeight="1">
      <c r="A33" s="101" t="s">
        <v>77</v>
      </c>
      <c r="B33" s="95" t="s">
        <v>177</v>
      </c>
      <c r="C33" s="95" t="s">
        <v>144</v>
      </c>
      <c r="D33" s="96">
        <f>D34</f>
        <v>291.7</v>
      </c>
      <c r="E33" s="96">
        <f>E34</f>
        <v>0</v>
      </c>
      <c r="F33" s="96">
        <f>F34</f>
        <v>0</v>
      </c>
      <c r="G33" s="96">
        <f>G34</f>
        <v>0</v>
      </c>
      <c r="H33" s="113">
        <f>H34</f>
        <v>291.7</v>
      </c>
    </row>
    <row r="34" spans="1:8" ht="12.75">
      <c r="A34" s="39" t="s">
        <v>37</v>
      </c>
      <c r="B34" s="99" t="s">
        <v>177</v>
      </c>
      <c r="C34" s="99" t="s">
        <v>159</v>
      </c>
      <c r="D34" s="100">
        <v>291.7</v>
      </c>
      <c r="E34" s="97"/>
      <c r="F34" s="8"/>
      <c r="G34" s="8"/>
      <c r="H34" s="196">
        <v>291.7</v>
      </c>
    </row>
    <row r="35" spans="1:8" ht="12.75">
      <c r="A35" s="64" t="s">
        <v>175</v>
      </c>
      <c r="B35" s="87"/>
      <c r="C35" s="87"/>
      <c r="D35" s="88">
        <f>D9+D14+D16+D18+D21+D25+D27+D33</f>
        <v>66633.9</v>
      </c>
      <c r="E35" s="88" t="e">
        <f>E9+E21+E25+E27+E29+E33+E18+E31+E16</f>
        <v>#REF!</v>
      </c>
      <c r="F35" s="88" t="e">
        <f>F9+F21+F25+F27+F29+F33+F18+F31+F16</f>
        <v>#REF!</v>
      </c>
      <c r="G35" s="88" t="e">
        <f>G9+G21+G25+G27+G29+G33+G18+G31+G16</f>
        <v>#REF!</v>
      </c>
      <c r="H35" s="104">
        <f>H9+H14+H16+H18+H21+H25+H27+H33</f>
        <v>69293.19999999998</v>
      </c>
    </row>
    <row r="36" spans="1:4" ht="15">
      <c r="A36" s="6"/>
      <c r="B36" s="6"/>
      <c r="C36" s="6"/>
      <c r="D36" s="6"/>
    </row>
    <row r="37" spans="4:8" ht="12.75">
      <c r="D37" s="197"/>
      <c r="H37" s="197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8"/>
  <sheetViews>
    <sheetView zoomScaleSheetLayoutView="75" zoomScalePageLayoutView="0" workbookViewId="0" topLeftCell="A41">
      <selection activeCell="H152" sqref="H152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269" t="s">
        <v>5</v>
      </c>
      <c r="B1" s="269"/>
      <c r="C1" s="269"/>
      <c r="D1" s="269"/>
      <c r="E1" s="269"/>
      <c r="F1" s="252"/>
      <c r="G1" s="6"/>
      <c r="H1" s="6"/>
    </row>
    <row r="2" spans="1:8" ht="39.75" customHeight="1">
      <c r="A2" s="250" t="s">
        <v>453</v>
      </c>
      <c r="B2" s="250"/>
      <c r="C2" s="250"/>
      <c r="D2" s="250"/>
      <c r="E2" s="250"/>
      <c r="F2" s="250"/>
      <c r="G2" s="6"/>
      <c r="H2" s="6"/>
    </row>
    <row r="3" spans="1:8" ht="7.5" customHeight="1">
      <c r="A3" s="42"/>
      <c r="B3" s="265"/>
      <c r="C3" s="252"/>
      <c r="D3" s="252"/>
      <c r="E3" s="252"/>
      <c r="F3" s="252"/>
      <c r="G3" s="14"/>
      <c r="H3" s="6"/>
    </row>
    <row r="4" spans="1:8" ht="42" customHeight="1">
      <c r="A4" s="279" t="s">
        <v>409</v>
      </c>
      <c r="B4" s="280"/>
      <c r="C4" s="280"/>
      <c r="D4" s="280"/>
      <c r="E4" s="280"/>
      <c r="F4" s="280"/>
      <c r="G4" s="6"/>
      <c r="H4" s="6"/>
    </row>
    <row r="5" spans="1:8" ht="18" customHeight="1">
      <c r="A5" s="80"/>
      <c r="B5" s="81"/>
      <c r="C5" s="102"/>
      <c r="D5" s="102"/>
      <c r="E5" s="102"/>
      <c r="F5" s="79"/>
      <c r="G5" s="6"/>
      <c r="H5" s="6"/>
    </row>
    <row r="6" spans="1:10" ht="26.25" customHeight="1">
      <c r="A6" s="83" t="s">
        <v>127</v>
      </c>
      <c r="B6" s="83" t="s">
        <v>140</v>
      </c>
      <c r="C6" s="83" t="s">
        <v>141</v>
      </c>
      <c r="D6" s="83" t="s">
        <v>80</v>
      </c>
      <c r="E6" s="83" t="s">
        <v>81</v>
      </c>
      <c r="F6" s="103" t="s">
        <v>66</v>
      </c>
      <c r="G6" s="6"/>
      <c r="H6" s="6"/>
      <c r="J6" s="35"/>
    </row>
    <row r="7" spans="1:8" ht="15">
      <c r="A7" s="64" t="s">
        <v>142</v>
      </c>
      <c r="B7" s="64"/>
      <c r="C7" s="64"/>
      <c r="D7" s="64"/>
      <c r="E7" s="64"/>
      <c r="F7" s="104">
        <f>F8+F90+F95+F104+F121+F166+F181+F199</f>
        <v>64112.7</v>
      </c>
      <c r="G7" s="6"/>
      <c r="H7" s="6"/>
    </row>
    <row r="8" spans="1:8" ht="15">
      <c r="A8" s="74" t="s">
        <v>143</v>
      </c>
      <c r="B8" s="87" t="s">
        <v>124</v>
      </c>
      <c r="C8" s="87" t="s">
        <v>144</v>
      </c>
      <c r="D8" s="87" t="s">
        <v>213</v>
      </c>
      <c r="E8" s="87" t="s">
        <v>145</v>
      </c>
      <c r="F8" s="104">
        <f>F9+F40+F83+F32</f>
        <v>19779.600000000002</v>
      </c>
      <c r="G8" s="6"/>
      <c r="H8" s="6"/>
    </row>
    <row r="9" spans="1:8" ht="24">
      <c r="A9" s="105" t="s">
        <v>78</v>
      </c>
      <c r="B9" s="87" t="s">
        <v>124</v>
      </c>
      <c r="C9" s="87" t="s">
        <v>146</v>
      </c>
      <c r="D9" s="87" t="s">
        <v>213</v>
      </c>
      <c r="E9" s="87" t="s">
        <v>145</v>
      </c>
      <c r="F9" s="104">
        <f>F10</f>
        <v>1756.3</v>
      </c>
      <c r="G9" s="6"/>
      <c r="H9" s="6"/>
    </row>
    <row r="10" spans="1:8" ht="14.25" customHeight="1">
      <c r="A10" s="105" t="s">
        <v>61</v>
      </c>
      <c r="B10" s="87" t="s">
        <v>124</v>
      </c>
      <c r="C10" s="87" t="s">
        <v>146</v>
      </c>
      <c r="D10" s="106" t="s">
        <v>215</v>
      </c>
      <c r="E10" s="87" t="s">
        <v>145</v>
      </c>
      <c r="F10" s="104">
        <f>F11+F18</f>
        <v>1756.3</v>
      </c>
      <c r="G10" s="6"/>
      <c r="H10" s="6"/>
    </row>
    <row r="11" spans="1:8" ht="14.25" customHeight="1">
      <c r="A11" s="52" t="s">
        <v>63</v>
      </c>
      <c r="B11" s="62" t="s">
        <v>124</v>
      </c>
      <c r="C11" s="62" t="s">
        <v>146</v>
      </c>
      <c r="D11" s="107" t="s">
        <v>214</v>
      </c>
      <c r="E11" s="62" t="s">
        <v>145</v>
      </c>
      <c r="F11" s="108">
        <f>F12</f>
        <v>1756.3</v>
      </c>
      <c r="G11" s="6"/>
      <c r="H11" s="6"/>
    </row>
    <row r="12" spans="1:8" ht="15.75" customHeight="1">
      <c r="A12" s="109" t="s">
        <v>205</v>
      </c>
      <c r="B12" s="62" t="s">
        <v>124</v>
      </c>
      <c r="C12" s="62" t="s">
        <v>146</v>
      </c>
      <c r="D12" s="107" t="s">
        <v>216</v>
      </c>
      <c r="E12" s="62" t="s">
        <v>145</v>
      </c>
      <c r="F12" s="108">
        <f>F13</f>
        <v>1756.3</v>
      </c>
      <c r="G12" s="6"/>
      <c r="H12" s="6"/>
    </row>
    <row r="13" spans="1:8" ht="13.5" customHeight="1">
      <c r="A13" s="109" t="s">
        <v>62</v>
      </c>
      <c r="B13" s="62" t="s">
        <v>124</v>
      </c>
      <c r="C13" s="62" t="s">
        <v>146</v>
      </c>
      <c r="D13" s="107" t="s">
        <v>217</v>
      </c>
      <c r="E13" s="62" t="s">
        <v>145</v>
      </c>
      <c r="F13" s="108">
        <f>F16+F17</f>
        <v>1756.3</v>
      </c>
      <c r="G13" s="6"/>
      <c r="H13" s="6"/>
    </row>
    <row r="14" spans="1:8" ht="39" customHeight="1">
      <c r="A14" s="109" t="s">
        <v>265</v>
      </c>
      <c r="B14" s="62" t="s">
        <v>124</v>
      </c>
      <c r="C14" s="62" t="s">
        <v>146</v>
      </c>
      <c r="D14" s="107" t="s">
        <v>217</v>
      </c>
      <c r="E14" s="62" t="s">
        <v>264</v>
      </c>
      <c r="F14" s="108">
        <f>F15</f>
        <v>1756.3</v>
      </c>
      <c r="G14" s="6"/>
      <c r="H14" s="6"/>
    </row>
    <row r="15" spans="1:8" ht="13.5" customHeight="1">
      <c r="A15" s="109" t="s">
        <v>266</v>
      </c>
      <c r="B15" s="62" t="s">
        <v>124</v>
      </c>
      <c r="C15" s="62" t="s">
        <v>146</v>
      </c>
      <c r="D15" s="107" t="s">
        <v>217</v>
      </c>
      <c r="E15" s="62" t="s">
        <v>263</v>
      </c>
      <c r="F15" s="108">
        <f>F16+F17</f>
        <v>1756.3</v>
      </c>
      <c r="G15" s="6"/>
      <c r="H15" s="6"/>
    </row>
    <row r="16" spans="1:8" ht="13.5" customHeight="1">
      <c r="A16" s="52" t="s">
        <v>250</v>
      </c>
      <c r="B16" s="62" t="s">
        <v>124</v>
      </c>
      <c r="C16" s="62" t="s">
        <v>146</v>
      </c>
      <c r="D16" s="107" t="s">
        <v>217</v>
      </c>
      <c r="E16" s="62" t="s">
        <v>48</v>
      </c>
      <c r="F16" s="108">
        <v>1413.1</v>
      </c>
      <c r="G16" s="6"/>
      <c r="H16" s="6"/>
    </row>
    <row r="17" spans="1:8" ht="24" customHeight="1">
      <c r="A17" s="52" t="s">
        <v>251</v>
      </c>
      <c r="B17" s="62" t="s">
        <v>124</v>
      </c>
      <c r="C17" s="62" t="s">
        <v>146</v>
      </c>
      <c r="D17" s="107" t="s">
        <v>217</v>
      </c>
      <c r="E17" s="62" t="s">
        <v>267</v>
      </c>
      <c r="F17" s="108">
        <v>343.2</v>
      </c>
      <c r="G17" s="6"/>
      <c r="H17" s="6"/>
    </row>
    <row r="18" spans="1:8" ht="24" customHeight="1" hidden="1">
      <c r="A18" s="105" t="s">
        <v>6</v>
      </c>
      <c r="B18" s="87" t="s">
        <v>124</v>
      </c>
      <c r="C18" s="87" t="s">
        <v>146</v>
      </c>
      <c r="D18" s="107" t="s">
        <v>342</v>
      </c>
      <c r="E18" s="87" t="s">
        <v>145</v>
      </c>
      <c r="F18" s="119">
        <f>F19</f>
        <v>0</v>
      </c>
      <c r="G18" s="6"/>
      <c r="H18" s="6"/>
    </row>
    <row r="19" spans="1:8" ht="24" customHeight="1" hidden="1">
      <c r="A19" s="52" t="s">
        <v>306</v>
      </c>
      <c r="B19" s="62" t="s">
        <v>124</v>
      </c>
      <c r="C19" s="62" t="s">
        <v>146</v>
      </c>
      <c r="D19" s="107" t="s">
        <v>223</v>
      </c>
      <c r="E19" s="62" t="s">
        <v>145</v>
      </c>
      <c r="F19" s="63">
        <f>F20</f>
        <v>0</v>
      </c>
      <c r="G19" s="6"/>
      <c r="H19" s="6"/>
    </row>
    <row r="20" spans="1:8" ht="24" customHeight="1" hidden="1">
      <c r="A20" s="109" t="s">
        <v>265</v>
      </c>
      <c r="B20" s="62" t="s">
        <v>124</v>
      </c>
      <c r="C20" s="62" t="s">
        <v>146</v>
      </c>
      <c r="D20" s="107" t="s">
        <v>438</v>
      </c>
      <c r="E20" s="62" t="s">
        <v>264</v>
      </c>
      <c r="F20" s="63">
        <f>F21</f>
        <v>0</v>
      </c>
      <c r="G20" s="6"/>
      <c r="H20" s="6"/>
    </row>
    <row r="21" spans="1:8" ht="12" customHeight="1" hidden="1">
      <c r="A21" s="109" t="s">
        <v>266</v>
      </c>
      <c r="B21" s="62" t="s">
        <v>124</v>
      </c>
      <c r="C21" s="62" t="s">
        <v>146</v>
      </c>
      <c r="D21" s="107" t="s">
        <v>439</v>
      </c>
      <c r="E21" s="62" t="s">
        <v>263</v>
      </c>
      <c r="F21" s="63">
        <f>F22+F23</f>
        <v>0</v>
      </c>
      <c r="G21" s="6"/>
      <c r="H21" s="6"/>
    </row>
    <row r="22" spans="1:8" ht="12" customHeight="1" hidden="1">
      <c r="A22" s="52" t="s">
        <v>250</v>
      </c>
      <c r="B22" s="62" t="s">
        <v>124</v>
      </c>
      <c r="C22" s="62" t="s">
        <v>146</v>
      </c>
      <c r="D22" s="107" t="s">
        <v>224</v>
      </c>
      <c r="E22" s="62" t="s">
        <v>48</v>
      </c>
      <c r="F22" s="63">
        <v>0</v>
      </c>
      <c r="G22" s="6"/>
      <c r="H22" s="6"/>
    </row>
    <row r="23" spans="1:8" ht="24" customHeight="1" hidden="1">
      <c r="A23" s="52" t="s">
        <v>251</v>
      </c>
      <c r="B23" s="62" t="s">
        <v>124</v>
      </c>
      <c r="C23" s="62" t="s">
        <v>146</v>
      </c>
      <c r="D23" s="107" t="s">
        <v>440</v>
      </c>
      <c r="E23" s="62" t="s">
        <v>267</v>
      </c>
      <c r="F23" s="63">
        <v>0</v>
      </c>
      <c r="G23" s="6"/>
      <c r="H23" s="6"/>
    </row>
    <row r="24" spans="1:8" ht="24.75" customHeight="1" hidden="1">
      <c r="A24" s="105" t="s">
        <v>79</v>
      </c>
      <c r="B24" s="87" t="s">
        <v>124</v>
      </c>
      <c r="C24" s="87" t="s">
        <v>148</v>
      </c>
      <c r="D24" s="107" t="s">
        <v>225</v>
      </c>
      <c r="E24" s="87" t="s">
        <v>145</v>
      </c>
      <c r="F24" s="104">
        <f>F40+F25</f>
        <v>16957.9</v>
      </c>
      <c r="G24" s="6"/>
      <c r="H24" s="6"/>
    </row>
    <row r="25" spans="1:8" ht="12.75" customHeight="1" hidden="1">
      <c r="A25" s="105" t="s">
        <v>14</v>
      </c>
      <c r="B25" s="87" t="s">
        <v>124</v>
      </c>
      <c r="C25" s="87" t="s">
        <v>148</v>
      </c>
      <c r="D25" s="107" t="s">
        <v>441</v>
      </c>
      <c r="E25" s="87" t="s">
        <v>145</v>
      </c>
      <c r="F25" s="104">
        <f aca="true" t="shared" si="0" ref="F25:F30">F26</f>
        <v>0</v>
      </c>
      <c r="G25" s="6"/>
      <c r="H25" s="6"/>
    </row>
    <row r="26" spans="1:8" ht="13.5" customHeight="1" hidden="1">
      <c r="A26" s="52" t="s">
        <v>7</v>
      </c>
      <c r="B26" s="62" t="s">
        <v>124</v>
      </c>
      <c r="C26" s="62" t="s">
        <v>148</v>
      </c>
      <c r="D26" s="107" t="s">
        <v>226</v>
      </c>
      <c r="E26" s="62" t="s">
        <v>145</v>
      </c>
      <c r="F26" s="108">
        <f t="shared" si="0"/>
        <v>0</v>
      </c>
      <c r="G26" s="6"/>
      <c r="H26" s="6"/>
    </row>
    <row r="27" spans="1:8" ht="15" customHeight="1" hidden="1">
      <c r="A27" s="52" t="s">
        <v>8</v>
      </c>
      <c r="B27" s="62" t="s">
        <v>124</v>
      </c>
      <c r="C27" s="62" t="s">
        <v>148</v>
      </c>
      <c r="D27" s="107" t="s">
        <v>442</v>
      </c>
      <c r="E27" s="62" t="s">
        <v>145</v>
      </c>
      <c r="F27" s="108">
        <f t="shared" si="0"/>
        <v>0</v>
      </c>
      <c r="G27" s="6"/>
      <c r="H27" s="6"/>
    </row>
    <row r="28" spans="1:8" ht="15" customHeight="1" hidden="1">
      <c r="A28" s="52" t="s">
        <v>15</v>
      </c>
      <c r="B28" s="62" t="s">
        <v>124</v>
      </c>
      <c r="C28" s="62" t="s">
        <v>148</v>
      </c>
      <c r="D28" s="107" t="s">
        <v>443</v>
      </c>
      <c r="E28" s="62" t="s">
        <v>145</v>
      </c>
      <c r="F28" s="108">
        <f t="shared" si="0"/>
        <v>0</v>
      </c>
      <c r="G28" s="6"/>
      <c r="H28" s="6"/>
    </row>
    <row r="29" spans="1:8" ht="15" hidden="1">
      <c r="A29" s="52" t="s">
        <v>256</v>
      </c>
      <c r="B29" s="62" t="s">
        <v>124</v>
      </c>
      <c r="C29" s="62" t="s">
        <v>148</v>
      </c>
      <c r="D29" s="107" t="s">
        <v>444</v>
      </c>
      <c r="E29" s="62" t="s">
        <v>147</v>
      </c>
      <c r="F29" s="108">
        <f t="shared" si="0"/>
        <v>0</v>
      </c>
      <c r="G29" s="6"/>
      <c r="H29" s="6"/>
    </row>
    <row r="30" spans="1:8" ht="24" hidden="1">
      <c r="A30" s="52" t="s">
        <v>253</v>
      </c>
      <c r="B30" s="62" t="s">
        <v>124</v>
      </c>
      <c r="C30" s="62" t="s">
        <v>148</v>
      </c>
      <c r="D30" s="107" t="s">
        <v>445</v>
      </c>
      <c r="E30" s="62" t="s">
        <v>252</v>
      </c>
      <c r="F30" s="108">
        <f t="shared" si="0"/>
        <v>0</v>
      </c>
      <c r="G30" s="6"/>
      <c r="H30" s="6"/>
    </row>
    <row r="31" spans="1:8" ht="24" hidden="1">
      <c r="A31" s="52" t="s">
        <v>49</v>
      </c>
      <c r="B31" s="62" t="s">
        <v>124</v>
      </c>
      <c r="C31" s="62" t="s">
        <v>148</v>
      </c>
      <c r="D31" s="107" t="s">
        <v>446</v>
      </c>
      <c r="E31" s="62" t="s">
        <v>50</v>
      </c>
      <c r="F31" s="108"/>
      <c r="G31" s="6"/>
      <c r="H31" s="6"/>
    </row>
    <row r="32" spans="1:8" ht="24">
      <c r="A32" s="105" t="s">
        <v>437</v>
      </c>
      <c r="B32" s="87" t="s">
        <v>124</v>
      </c>
      <c r="C32" s="87" t="s">
        <v>159</v>
      </c>
      <c r="D32" s="106" t="s">
        <v>214</v>
      </c>
      <c r="E32" s="87" t="s">
        <v>145</v>
      </c>
      <c r="F32" s="104">
        <v>765.4</v>
      </c>
      <c r="G32" s="6"/>
      <c r="H32" s="6"/>
    </row>
    <row r="33" spans="1:8" ht="24">
      <c r="A33" s="52" t="s">
        <v>63</v>
      </c>
      <c r="B33" s="62" t="s">
        <v>124</v>
      </c>
      <c r="C33" s="62" t="s">
        <v>159</v>
      </c>
      <c r="D33" s="107" t="s">
        <v>214</v>
      </c>
      <c r="E33" s="62" t="s">
        <v>145</v>
      </c>
      <c r="F33" s="108">
        <v>765.4</v>
      </c>
      <c r="G33" s="6"/>
      <c r="H33" s="6"/>
    </row>
    <row r="34" spans="1:8" ht="24">
      <c r="A34" s="109" t="s">
        <v>205</v>
      </c>
      <c r="B34" s="62" t="s">
        <v>124</v>
      </c>
      <c r="C34" s="62" t="s">
        <v>159</v>
      </c>
      <c r="D34" s="62" t="s">
        <v>216</v>
      </c>
      <c r="E34" s="62" t="s">
        <v>145</v>
      </c>
      <c r="F34" s="108">
        <v>765.4</v>
      </c>
      <c r="G34" s="6"/>
      <c r="H34" s="6"/>
    </row>
    <row r="35" spans="1:8" ht="15">
      <c r="A35" s="109" t="s">
        <v>62</v>
      </c>
      <c r="B35" s="62" t="s">
        <v>124</v>
      </c>
      <c r="C35" s="62" t="s">
        <v>159</v>
      </c>
      <c r="D35" s="62" t="s">
        <v>217</v>
      </c>
      <c r="E35" s="62" t="s">
        <v>145</v>
      </c>
      <c r="F35" s="108">
        <v>765.4</v>
      </c>
      <c r="G35" s="6"/>
      <c r="H35" s="6"/>
    </row>
    <row r="36" spans="1:8" ht="36">
      <c r="A36" s="109" t="s">
        <v>265</v>
      </c>
      <c r="B36" s="62" t="s">
        <v>124</v>
      </c>
      <c r="C36" s="62" t="s">
        <v>159</v>
      </c>
      <c r="D36" s="62" t="s">
        <v>217</v>
      </c>
      <c r="E36" s="62" t="s">
        <v>264</v>
      </c>
      <c r="F36" s="108">
        <v>765.4</v>
      </c>
      <c r="G36" s="6"/>
      <c r="H36" s="6"/>
    </row>
    <row r="37" spans="1:8" ht="15">
      <c r="A37" s="109" t="s">
        <v>266</v>
      </c>
      <c r="B37" s="62" t="s">
        <v>124</v>
      </c>
      <c r="C37" s="62" t="s">
        <v>159</v>
      </c>
      <c r="D37" s="62" t="s">
        <v>217</v>
      </c>
      <c r="E37" s="62" t="s">
        <v>263</v>
      </c>
      <c r="F37" s="108">
        <f>F38+F39</f>
        <v>765.4</v>
      </c>
      <c r="G37" s="6"/>
      <c r="H37" s="6"/>
    </row>
    <row r="38" spans="1:8" ht="15">
      <c r="A38" s="52" t="s">
        <v>250</v>
      </c>
      <c r="B38" s="62" t="s">
        <v>124</v>
      </c>
      <c r="C38" s="62" t="s">
        <v>159</v>
      </c>
      <c r="D38" s="62" t="s">
        <v>217</v>
      </c>
      <c r="E38" s="62" t="s">
        <v>48</v>
      </c>
      <c r="F38" s="108">
        <v>587.9</v>
      </c>
      <c r="G38" s="6"/>
      <c r="H38" s="6"/>
    </row>
    <row r="39" spans="1:8" ht="24">
      <c r="A39" s="52" t="s">
        <v>251</v>
      </c>
      <c r="B39" s="62" t="s">
        <v>124</v>
      </c>
      <c r="C39" s="62" t="s">
        <v>159</v>
      </c>
      <c r="D39" s="62" t="s">
        <v>217</v>
      </c>
      <c r="E39" s="62" t="s">
        <v>267</v>
      </c>
      <c r="F39" s="108">
        <v>177.5</v>
      </c>
      <c r="G39" s="6"/>
      <c r="H39" s="6"/>
    </row>
    <row r="40" spans="1:8" ht="15" customHeight="1">
      <c r="A40" s="105" t="s">
        <v>61</v>
      </c>
      <c r="B40" s="87" t="s">
        <v>124</v>
      </c>
      <c r="C40" s="87" t="s">
        <v>148</v>
      </c>
      <c r="D40" s="106" t="s">
        <v>215</v>
      </c>
      <c r="E40" s="87" t="s">
        <v>145</v>
      </c>
      <c r="F40" s="104">
        <f>F41+F62</f>
        <v>16957.9</v>
      </c>
      <c r="G40" s="6"/>
      <c r="H40" s="6"/>
    </row>
    <row r="41" spans="1:8" ht="15" customHeight="1">
      <c r="A41" s="52" t="s">
        <v>63</v>
      </c>
      <c r="B41" s="62" t="s">
        <v>124</v>
      </c>
      <c r="C41" s="62" t="s">
        <v>148</v>
      </c>
      <c r="D41" s="107" t="s">
        <v>214</v>
      </c>
      <c r="E41" s="62" t="s">
        <v>145</v>
      </c>
      <c r="F41" s="108">
        <f>F42</f>
        <v>16957.2</v>
      </c>
      <c r="G41" s="6"/>
      <c r="H41" s="6"/>
    </row>
    <row r="42" spans="1:8" ht="15.75" customHeight="1">
      <c r="A42" s="109" t="s">
        <v>205</v>
      </c>
      <c r="B42" s="62" t="s">
        <v>124</v>
      </c>
      <c r="C42" s="62" t="s">
        <v>148</v>
      </c>
      <c r="D42" s="107" t="s">
        <v>216</v>
      </c>
      <c r="E42" s="62" t="s">
        <v>145</v>
      </c>
      <c r="F42" s="108">
        <f>F43</f>
        <v>16957.2</v>
      </c>
      <c r="G42" s="6"/>
      <c r="H42" s="6"/>
    </row>
    <row r="43" spans="1:8" ht="13.5" customHeight="1">
      <c r="A43" s="109" t="s">
        <v>62</v>
      </c>
      <c r="B43" s="62" t="s">
        <v>124</v>
      </c>
      <c r="C43" s="62" t="s">
        <v>148</v>
      </c>
      <c r="D43" s="107" t="s">
        <v>217</v>
      </c>
      <c r="E43" s="62" t="s">
        <v>145</v>
      </c>
      <c r="F43" s="108">
        <f>F44+F48+F51</f>
        <v>16957.2</v>
      </c>
      <c r="G43" s="6"/>
      <c r="H43" s="6"/>
    </row>
    <row r="44" spans="1:8" ht="37.5" customHeight="1">
      <c r="A44" s="109" t="s">
        <v>265</v>
      </c>
      <c r="B44" s="62" t="s">
        <v>124</v>
      </c>
      <c r="C44" s="62" t="s">
        <v>148</v>
      </c>
      <c r="D44" s="107" t="s">
        <v>217</v>
      </c>
      <c r="E44" s="62" t="s">
        <v>264</v>
      </c>
      <c r="F44" s="108">
        <f>F45</f>
        <v>13064.2</v>
      </c>
      <c r="G44" s="6"/>
      <c r="H44" s="6"/>
    </row>
    <row r="45" spans="1:8" ht="14.25" customHeight="1">
      <c r="A45" s="109" t="s">
        <v>266</v>
      </c>
      <c r="B45" s="62" t="s">
        <v>124</v>
      </c>
      <c r="C45" s="62" t="s">
        <v>148</v>
      </c>
      <c r="D45" s="107" t="s">
        <v>217</v>
      </c>
      <c r="E45" s="62" t="s">
        <v>263</v>
      </c>
      <c r="F45" s="108">
        <f>F46+F47</f>
        <v>13064.2</v>
      </c>
      <c r="G45" s="6"/>
      <c r="H45" s="6"/>
    </row>
    <row r="46" spans="1:8" ht="13.5" customHeight="1">
      <c r="A46" s="52" t="s">
        <v>250</v>
      </c>
      <c r="B46" s="62" t="s">
        <v>124</v>
      </c>
      <c r="C46" s="62" t="s">
        <v>148</v>
      </c>
      <c r="D46" s="107" t="s">
        <v>217</v>
      </c>
      <c r="E46" s="62" t="s">
        <v>48</v>
      </c>
      <c r="F46" s="108">
        <v>10034</v>
      </c>
      <c r="G46" s="6"/>
      <c r="H46" s="6"/>
    </row>
    <row r="47" spans="1:8" ht="27" customHeight="1">
      <c r="A47" s="52" t="s">
        <v>251</v>
      </c>
      <c r="B47" s="62" t="s">
        <v>124</v>
      </c>
      <c r="C47" s="62" t="s">
        <v>148</v>
      </c>
      <c r="D47" s="107" t="s">
        <v>217</v>
      </c>
      <c r="E47" s="62" t="s">
        <v>267</v>
      </c>
      <c r="F47" s="108">
        <v>3030.2</v>
      </c>
      <c r="G47" s="6"/>
      <c r="H47" s="6"/>
    </row>
    <row r="48" spans="1:8" ht="14.25" customHeight="1">
      <c r="A48" s="52" t="s">
        <v>256</v>
      </c>
      <c r="B48" s="62" t="s">
        <v>124</v>
      </c>
      <c r="C48" s="62" t="s">
        <v>148</v>
      </c>
      <c r="D48" s="107" t="s">
        <v>217</v>
      </c>
      <c r="E48" s="62" t="s">
        <v>147</v>
      </c>
      <c r="F48" s="108">
        <f>F49</f>
        <v>3854</v>
      </c>
      <c r="G48" s="6"/>
      <c r="H48" s="6"/>
    </row>
    <row r="49" spans="1:8" ht="15.75" customHeight="1">
      <c r="A49" s="52" t="s">
        <v>253</v>
      </c>
      <c r="B49" s="62" t="s">
        <v>124</v>
      </c>
      <c r="C49" s="62" t="s">
        <v>148</v>
      </c>
      <c r="D49" s="107" t="s">
        <v>217</v>
      </c>
      <c r="E49" s="62" t="s">
        <v>252</v>
      </c>
      <c r="F49" s="108">
        <f>F50</f>
        <v>3854</v>
      </c>
      <c r="G49" s="6"/>
      <c r="H49" s="6"/>
    </row>
    <row r="50" spans="1:8" ht="23.25" customHeight="1">
      <c r="A50" s="52" t="s">
        <v>49</v>
      </c>
      <c r="B50" s="62" t="s">
        <v>124</v>
      </c>
      <c r="C50" s="62" t="s">
        <v>148</v>
      </c>
      <c r="D50" s="107" t="s">
        <v>217</v>
      </c>
      <c r="E50" s="62" t="s">
        <v>50</v>
      </c>
      <c r="F50" s="108">
        <v>3854</v>
      </c>
      <c r="G50" s="6"/>
      <c r="H50" s="6"/>
    </row>
    <row r="51" spans="1:8" ht="14.25" customHeight="1">
      <c r="A51" s="52" t="s">
        <v>254</v>
      </c>
      <c r="B51" s="62" t="s">
        <v>124</v>
      </c>
      <c r="C51" s="62" t="s">
        <v>148</v>
      </c>
      <c r="D51" s="107" t="s">
        <v>217</v>
      </c>
      <c r="E51" s="62" t="s">
        <v>255</v>
      </c>
      <c r="F51" s="108">
        <f>F52+F54+F55</f>
        <v>39</v>
      </c>
      <c r="G51" s="6"/>
      <c r="H51" s="6"/>
    </row>
    <row r="52" spans="1:8" ht="13.5" customHeight="1" hidden="1">
      <c r="A52" s="52" t="s">
        <v>258</v>
      </c>
      <c r="B52" s="62" t="s">
        <v>124</v>
      </c>
      <c r="C52" s="62" t="s">
        <v>148</v>
      </c>
      <c r="D52" s="107" t="s">
        <v>217</v>
      </c>
      <c r="E52" s="62" t="s">
        <v>257</v>
      </c>
      <c r="F52" s="108">
        <f>F53</f>
        <v>0</v>
      </c>
      <c r="G52" s="6"/>
      <c r="H52" s="6"/>
    </row>
    <row r="53" spans="1:8" ht="48" hidden="1">
      <c r="A53" s="52" t="s">
        <v>17</v>
      </c>
      <c r="B53" s="62" t="s">
        <v>124</v>
      </c>
      <c r="C53" s="62" t="s">
        <v>148</v>
      </c>
      <c r="D53" s="107" t="s">
        <v>217</v>
      </c>
      <c r="E53" s="62" t="s">
        <v>16</v>
      </c>
      <c r="F53" s="108"/>
      <c r="G53" s="6"/>
      <c r="H53" s="6"/>
    </row>
    <row r="54" spans="1:8" ht="12.75" customHeight="1">
      <c r="A54" s="52" t="s">
        <v>270</v>
      </c>
      <c r="B54" s="62" t="s">
        <v>124</v>
      </c>
      <c r="C54" s="62" t="s">
        <v>148</v>
      </c>
      <c r="D54" s="107" t="s">
        <v>217</v>
      </c>
      <c r="E54" s="62" t="s">
        <v>268</v>
      </c>
      <c r="F54" s="108">
        <v>16</v>
      </c>
      <c r="G54" s="6"/>
      <c r="H54" s="6"/>
    </row>
    <row r="55" spans="1:8" ht="13.5" customHeight="1">
      <c r="A55" s="52" t="s">
        <v>271</v>
      </c>
      <c r="B55" s="62" t="s">
        <v>124</v>
      </c>
      <c r="C55" s="62" t="s">
        <v>148</v>
      </c>
      <c r="D55" s="107" t="s">
        <v>217</v>
      </c>
      <c r="E55" s="62" t="s">
        <v>269</v>
      </c>
      <c r="F55" s="108">
        <v>23</v>
      </c>
      <c r="G55" s="6"/>
      <c r="H55" s="6"/>
    </row>
    <row r="56" spans="1:8" ht="13.5" customHeight="1" hidden="1">
      <c r="A56" s="52"/>
      <c r="B56" s="62" t="s">
        <v>124</v>
      </c>
      <c r="C56" s="62" t="s">
        <v>148</v>
      </c>
      <c r="D56" s="107" t="s">
        <v>217</v>
      </c>
      <c r="E56" s="62"/>
      <c r="F56" s="108"/>
      <c r="G56" s="6"/>
      <c r="H56" s="6"/>
    </row>
    <row r="57" spans="1:8" ht="13.5" customHeight="1" hidden="1">
      <c r="A57" s="52"/>
      <c r="B57" s="62" t="s">
        <v>124</v>
      </c>
      <c r="C57" s="62" t="s">
        <v>148</v>
      </c>
      <c r="D57" s="107" t="s">
        <v>217</v>
      </c>
      <c r="E57" s="62"/>
      <c r="F57" s="108"/>
      <c r="G57" s="6"/>
      <c r="H57" s="6"/>
    </row>
    <row r="58" spans="1:8" ht="13.5" customHeight="1" hidden="1">
      <c r="A58" s="52"/>
      <c r="B58" s="62" t="s">
        <v>124</v>
      </c>
      <c r="C58" s="62" t="s">
        <v>148</v>
      </c>
      <c r="D58" s="107" t="s">
        <v>217</v>
      </c>
      <c r="E58" s="62"/>
      <c r="F58" s="108"/>
      <c r="G58" s="6"/>
      <c r="H58" s="6"/>
    </row>
    <row r="59" spans="1:8" ht="13.5" customHeight="1" hidden="1">
      <c r="A59" s="52"/>
      <c r="B59" s="62" t="s">
        <v>124</v>
      </c>
      <c r="C59" s="62" t="s">
        <v>148</v>
      </c>
      <c r="D59" s="107" t="s">
        <v>217</v>
      </c>
      <c r="E59" s="62"/>
      <c r="F59" s="108"/>
      <c r="G59" s="6"/>
      <c r="H59" s="6"/>
    </row>
    <row r="60" spans="1:8" ht="13.5" customHeight="1" hidden="1">
      <c r="A60" s="52"/>
      <c r="B60" s="62" t="s">
        <v>124</v>
      </c>
      <c r="C60" s="62" t="s">
        <v>148</v>
      </c>
      <c r="D60" s="107" t="s">
        <v>217</v>
      </c>
      <c r="E60" s="62"/>
      <c r="F60" s="108"/>
      <c r="G60" s="6"/>
      <c r="H60" s="6"/>
    </row>
    <row r="61" spans="1:8" ht="13.5" customHeight="1" hidden="1">
      <c r="A61" s="52"/>
      <c r="B61" s="62" t="s">
        <v>124</v>
      </c>
      <c r="C61" s="62" t="s">
        <v>148</v>
      </c>
      <c r="D61" s="107" t="s">
        <v>217</v>
      </c>
      <c r="E61" s="62"/>
      <c r="F61" s="108"/>
      <c r="G61" s="6"/>
      <c r="H61" s="6"/>
    </row>
    <row r="62" spans="1:8" ht="23.25" customHeight="1">
      <c r="A62" s="105" t="s">
        <v>6</v>
      </c>
      <c r="B62" s="87" t="s">
        <v>124</v>
      </c>
      <c r="C62" s="87" t="s">
        <v>148</v>
      </c>
      <c r="D62" s="106" t="s">
        <v>218</v>
      </c>
      <c r="E62" s="87" t="s">
        <v>145</v>
      </c>
      <c r="F62" s="104">
        <f>F71+F63</f>
        <v>0.7</v>
      </c>
      <c r="G62" s="6"/>
      <c r="H62" s="6"/>
    </row>
    <row r="63" spans="1:8" ht="24" hidden="1">
      <c r="A63" s="105" t="s">
        <v>306</v>
      </c>
      <c r="B63" s="87" t="s">
        <v>124</v>
      </c>
      <c r="C63" s="87" t="s">
        <v>148</v>
      </c>
      <c r="D63" s="106" t="s">
        <v>307</v>
      </c>
      <c r="E63" s="87" t="s">
        <v>145</v>
      </c>
      <c r="F63" s="119">
        <f>F64+F68</f>
        <v>0</v>
      </c>
      <c r="G63" s="6"/>
      <c r="H63" s="6"/>
    </row>
    <row r="64" spans="1:8" ht="36" hidden="1">
      <c r="A64" s="109" t="s">
        <v>265</v>
      </c>
      <c r="B64" s="62" t="s">
        <v>124</v>
      </c>
      <c r="C64" s="62" t="s">
        <v>148</v>
      </c>
      <c r="D64" s="107" t="s">
        <v>307</v>
      </c>
      <c r="E64" s="62" t="s">
        <v>264</v>
      </c>
      <c r="F64" s="63">
        <f>F65</f>
        <v>0</v>
      </c>
      <c r="G64" s="6"/>
      <c r="H64" s="6"/>
    </row>
    <row r="65" spans="1:8" ht="14.25" customHeight="1" hidden="1">
      <c r="A65" s="109" t="s">
        <v>266</v>
      </c>
      <c r="B65" s="62" t="s">
        <v>124</v>
      </c>
      <c r="C65" s="62" t="s">
        <v>148</v>
      </c>
      <c r="D65" s="107" t="s">
        <v>307</v>
      </c>
      <c r="E65" s="62" t="s">
        <v>263</v>
      </c>
      <c r="F65" s="63">
        <f>F66+F67</f>
        <v>0</v>
      </c>
      <c r="G65" s="6"/>
      <c r="H65" s="6"/>
    </row>
    <row r="66" spans="1:8" ht="12.75" customHeight="1" hidden="1">
      <c r="A66" s="52" t="s">
        <v>250</v>
      </c>
      <c r="B66" s="62" t="s">
        <v>124</v>
      </c>
      <c r="C66" s="62" t="s">
        <v>148</v>
      </c>
      <c r="D66" s="107" t="s">
        <v>307</v>
      </c>
      <c r="E66" s="62" t="s">
        <v>48</v>
      </c>
      <c r="F66" s="63">
        <v>0</v>
      </c>
      <c r="G66" s="6"/>
      <c r="H66" s="6"/>
    </row>
    <row r="67" spans="1:8" ht="24" customHeight="1" hidden="1">
      <c r="A67" s="52" t="s">
        <v>251</v>
      </c>
      <c r="B67" s="62" t="s">
        <v>124</v>
      </c>
      <c r="C67" s="62" t="s">
        <v>148</v>
      </c>
      <c r="D67" s="107" t="s">
        <v>307</v>
      </c>
      <c r="E67" s="62" t="s">
        <v>267</v>
      </c>
      <c r="F67" s="63">
        <v>0</v>
      </c>
      <c r="G67" s="6"/>
      <c r="H67" s="6"/>
    </row>
    <row r="68" spans="1:8" ht="24" customHeight="1" hidden="1">
      <c r="A68" s="52" t="s">
        <v>253</v>
      </c>
      <c r="B68" s="62" t="s">
        <v>124</v>
      </c>
      <c r="C68" s="62" t="s">
        <v>148</v>
      </c>
      <c r="D68" s="107" t="s">
        <v>307</v>
      </c>
      <c r="E68" s="62" t="s">
        <v>147</v>
      </c>
      <c r="F68" s="63">
        <f>F69</f>
        <v>0</v>
      </c>
      <c r="G68" s="6"/>
      <c r="H68" s="6"/>
    </row>
    <row r="69" spans="1:8" ht="24" customHeight="1" hidden="1">
      <c r="A69" s="52" t="s">
        <v>49</v>
      </c>
      <c r="B69" s="62" t="s">
        <v>124</v>
      </c>
      <c r="C69" s="62" t="s">
        <v>148</v>
      </c>
      <c r="D69" s="107" t="s">
        <v>307</v>
      </c>
      <c r="E69" s="62" t="s">
        <v>252</v>
      </c>
      <c r="F69" s="63">
        <f>F70</f>
        <v>0</v>
      </c>
      <c r="G69" s="6"/>
      <c r="H69" s="6"/>
    </row>
    <row r="70" spans="1:8" ht="24" customHeight="1" hidden="1">
      <c r="A70" s="52" t="s">
        <v>49</v>
      </c>
      <c r="B70" s="62" t="s">
        <v>124</v>
      </c>
      <c r="C70" s="62" t="s">
        <v>148</v>
      </c>
      <c r="D70" s="107" t="s">
        <v>307</v>
      </c>
      <c r="E70" s="62" t="s">
        <v>50</v>
      </c>
      <c r="F70" s="63">
        <v>0</v>
      </c>
      <c r="G70" s="6"/>
      <c r="H70" s="6"/>
    </row>
    <row r="71" spans="1:8" ht="48.75" customHeight="1">
      <c r="A71" s="105" t="s">
        <v>10</v>
      </c>
      <c r="B71" s="87" t="s">
        <v>124</v>
      </c>
      <c r="C71" s="87" t="s">
        <v>148</v>
      </c>
      <c r="D71" s="106" t="s">
        <v>212</v>
      </c>
      <c r="E71" s="87" t="s">
        <v>145</v>
      </c>
      <c r="F71" s="104">
        <f>F74</f>
        <v>0.7</v>
      </c>
      <c r="G71" s="6"/>
      <c r="H71" s="6"/>
    </row>
    <row r="72" spans="1:8" ht="14.25" customHeight="1">
      <c r="A72" s="52" t="s">
        <v>256</v>
      </c>
      <c r="B72" s="62" t="s">
        <v>124</v>
      </c>
      <c r="C72" s="62" t="s">
        <v>148</v>
      </c>
      <c r="D72" s="107" t="s">
        <v>212</v>
      </c>
      <c r="E72" s="62" t="s">
        <v>147</v>
      </c>
      <c r="F72" s="108">
        <f>F73</f>
        <v>0.7</v>
      </c>
      <c r="G72" s="6"/>
      <c r="H72" s="6"/>
    </row>
    <row r="73" spans="1:8" ht="14.25" customHeight="1">
      <c r="A73" s="52" t="s">
        <v>253</v>
      </c>
      <c r="B73" s="62" t="s">
        <v>124</v>
      </c>
      <c r="C73" s="62" t="s">
        <v>148</v>
      </c>
      <c r="D73" s="107" t="s">
        <v>212</v>
      </c>
      <c r="E73" s="62" t="s">
        <v>252</v>
      </c>
      <c r="F73" s="108">
        <f>F74</f>
        <v>0.7</v>
      </c>
      <c r="G73" s="6"/>
      <c r="H73" s="6"/>
    </row>
    <row r="74" spans="1:8" ht="25.5" customHeight="1">
      <c r="A74" s="52" t="s">
        <v>49</v>
      </c>
      <c r="B74" s="62" t="s">
        <v>124</v>
      </c>
      <c r="C74" s="62" t="s">
        <v>148</v>
      </c>
      <c r="D74" s="107" t="s">
        <v>212</v>
      </c>
      <c r="E74" s="62" t="s">
        <v>50</v>
      </c>
      <c r="F74" s="108">
        <v>0.7</v>
      </c>
      <c r="G74" s="6"/>
      <c r="H74" s="6"/>
    </row>
    <row r="75" spans="1:8" ht="15" hidden="1">
      <c r="A75" s="105" t="s">
        <v>151</v>
      </c>
      <c r="B75" s="87" t="s">
        <v>124</v>
      </c>
      <c r="C75" s="87" t="s">
        <v>341</v>
      </c>
      <c r="D75" s="87" t="s">
        <v>213</v>
      </c>
      <c r="E75" s="87" t="s">
        <v>145</v>
      </c>
      <c r="F75" s="104">
        <f aca="true" t="shared" si="1" ref="F75:F81">F76</f>
        <v>0</v>
      </c>
      <c r="G75" s="6"/>
      <c r="H75" s="6"/>
    </row>
    <row r="76" spans="1:8" ht="15" hidden="1">
      <c r="A76" s="105" t="s">
        <v>61</v>
      </c>
      <c r="B76" s="87" t="s">
        <v>124</v>
      </c>
      <c r="C76" s="87" t="s">
        <v>341</v>
      </c>
      <c r="D76" s="106" t="s">
        <v>215</v>
      </c>
      <c r="E76" s="87" t="s">
        <v>145</v>
      </c>
      <c r="F76" s="104">
        <f t="shared" si="1"/>
        <v>0</v>
      </c>
      <c r="G76" s="6"/>
      <c r="H76" s="6"/>
    </row>
    <row r="77" spans="1:8" ht="16.5" customHeight="1" hidden="1">
      <c r="A77" s="52" t="s">
        <v>63</v>
      </c>
      <c r="B77" s="62" t="s">
        <v>124</v>
      </c>
      <c r="C77" s="62" t="s">
        <v>341</v>
      </c>
      <c r="D77" s="107" t="s">
        <v>214</v>
      </c>
      <c r="E77" s="62" t="s">
        <v>145</v>
      </c>
      <c r="F77" s="108">
        <f t="shared" si="1"/>
        <v>0</v>
      </c>
      <c r="G77" s="6"/>
      <c r="H77" s="6"/>
    </row>
    <row r="78" spans="1:8" ht="15" customHeight="1" hidden="1">
      <c r="A78" s="109" t="s">
        <v>205</v>
      </c>
      <c r="B78" s="62" t="s">
        <v>124</v>
      </c>
      <c r="C78" s="62" t="s">
        <v>341</v>
      </c>
      <c r="D78" s="107" t="s">
        <v>216</v>
      </c>
      <c r="E78" s="62" t="s">
        <v>145</v>
      </c>
      <c r="F78" s="108">
        <f t="shared" si="1"/>
        <v>0</v>
      </c>
      <c r="G78" s="6"/>
      <c r="H78" s="6"/>
    </row>
    <row r="79" spans="1:8" ht="15" hidden="1">
      <c r="A79" s="52" t="s">
        <v>356</v>
      </c>
      <c r="B79" s="62" t="s">
        <v>124</v>
      </c>
      <c r="C79" s="62" t="s">
        <v>341</v>
      </c>
      <c r="D79" s="62" t="s">
        <v>342</v>
      </c>
      <c r="E79" s="62" t="s">
        <v>145</v>
      </c>
      <c r="F79" s="108">
        <f t="shared" si="1"/>
        <v>0</v>
      </c>
      <c r="G79" s="6"/>
      <c r="H79" s="6"/>
    </row>
    <row r="80" spans="1:8" ht="15" hidden="1">
      <c r="A80" s="52" t="s">
        <v>256</v>
      </c>
      <c r="B80" s="62" t="s">
        <v>124</v>
      </c>
      <c r="C80" s="62" t="s">
        <v>341</v>
      </c>
      <c r="D80" s="62" t="s">
        <v>342</v>
      </c>
      <c r="E80" s="62" t="s">
        <v>147</v>
      </c>
      <c r="F80" s="108">
        <f t="shared" si="1"/>
        <v>0</v>
      </c>
      <c r="G80" s="6"/>
      <c r="H80" s="6"/>
    </row>
    <row r="81" spans="1:8" ht="16.5" customHeight="1" hidden="1">
      <c r="A81" s="52" t="s">
        <v>253</v>
      </c>
      <c r="B81" s="62" t="s">
        <v>124</v>
      </c>
      <c r="C81" s="62" t="s">
        <v>341</v>
      </c>
      <c r="D81" s="62" t="s">
        <v>342</v>
      </c>
      <c r="E81" s="62" t="s">
        <v>252</v>
      </c>
      <c r="F81" s="108">
        <f t="shared" si="1"/>
        <v>0</v>
      </c>
      <c r="G81" s="6"/>
      <c r="H81" s="6"/>
    </row>
    <row r="82" spans="1:8" ht="25.5" customHeight="1" hidden="1">
      <c r="A82" s="52" t="s">
        <v>49</v>
      </c>
      <c r="B82" s="62" t="s">
        <v>124</v>
      </c>
      <c r="C82" s="62" t="s">
        <v>341</v>
      </c>
      <c r="D82" s="62" t="s">
        <v>342</v>
      </c>
      <c r="E82" s="62" t="s">
        <v>50</v>
      </c>
      <c r="F82" s="108">
        <v>0</v>
      </c>
      <c r="G82" s="6"/>
      <c r="H82" s="6"/>
    </row>
    <row r="83" spans="1:8" ht="15">
      <c r="A83" s="105" t="s">
        <v>152</v>
      </c>
      <c r="B83" s="87" t="s">
        <v>124</v>
      </c>
      <c r="C83" s="87" t="s">
        <v>160</v>
      </c>
      <c r="D83" s="87" t="s">
        <v>213</v>
      </c>
      <c r="E83" s="87" t="s">
        <v>145</v>
      </c>
      <c r="F83" s="104">
        <f aca="true" t="shared" si="2" ref="F83:F88">F84</f>
        <v>300</v>
      </c>
      <c r="G83" s="6"/>
      <c r="H83" s="6"/>
    </row>
    <row r="84" spans="1:8" ht="14.25" customHeight="1">
      <c r="A84" s="105" t="s">
        <v>61</v>
      </c>
      <c r="B84" s="87" t="s">
        <v>124</v>
      </c>
      <c r="C84" s="87" t="s">
        <v>160</v>
      </c>
      <c r="D84" s="106" t="s">
        <v>215</v>
      </c>
      <c r="E84" s="87" t="s">
        <v>145</v>
      </c>
      <c r="F84" s="104">
        <f t="shared" si="2"/>
        <v>300</v>
      </c>
      <c r="G84" s="6"/>
      <c r="H84" s="6"/>
    </row>
    <row r="85" spans="1:8" ht="15" customHeight="1">
      <c r="A85" s="52" t="s">
        <v>63</v>
      </c>
      <c r="B85" s="62" t="s">
        <v>124</v>
      </c>
      <c r="C85" s="62" t="s">
        <v>160</v>
      </c>
      <c r="D85" s="107" t="s">
        <v>214</v>
      </c>
      <c r="E85" s="62" t="s">
        <v>145</v>
      </c>
      <c r="F85" s="108">
        <f>F86</f>
        <v>300</v>
      </c>
      <c r="G85" s="6"/>
      <c r="H85" s="6"/>
    </row>
    <row r="86" spans="1:8" ht="15" customHeight="1">
      <c r="A86" s="109" t="s">
        <v>205</v>
      </c>
      <c r="B86" s="62" t="s">
        <v>124</v>
      </c>
      <c r="C86" s="62" t="s">
        <v>160</v>
      </c>
      <c r="D86" s="107" t="s">
        <v>216</v>
      </c>
      <c r="E86" s="62" t="s">
        <v>145</v>
      </c>
      <c r="F86" s="108">
        <f t="shared" si="2"/>
        <v>300</v>
      </c>
      <c r="G86" s="6"/>
      <c r="H86" s="6"/>
    </row>
    <row r="87" spans="1:8" ht="13.5" customHeight="1">
      <c r="A87" s="109" t="s">
        <v>64</v>
      </c>
      <c r="B87" s="62" t="s">
        <v>124</v>
      </c>
      <c r="C87" s="62" t="s">
        <v>160</v>
      </c>
      <c r="D87" s="107" t="s">
        <v>223</v>
      </c>
      <c r="E87" s="62" t="s">
        <v>145</v>
      </c>
      <c r="F87" s="108">
        <f t="shared" si="2"/>
        <v>300</v>
      </c>
      <c r="G87" s="6"/>
      <c r="H87" s="6"/>
    </row>
    <row r="88" spans="1:8" ht="14.25" customHeight="1">
      <c r="A88" s="52" t="s">
        <v>254</v>
      </c>
      <c r="B88" s="62" t="s">
        <v>124</v>
      </c>
      <c r="C88" s="62" t="s">
        <v>160</v>
      </c>
      <c r="D88" s="107" t="s">
        <v>223</v>
      </c>
      <c r="E88" s="62" t="s">
        <v>255</v>
      </c>
      <c r="F88" s="108">
        <f t="shared" si="2"/>
        <v>300</v>
      </c>
      <c r="G88" s="6"/>
      <c r="H88" s="6"/>
    </row>
    <row r="89" spans="1:8" ht="14.25" customHeight="1">
      <c r="A89" s="52" t="s">
        <v>51</v>
      </c>
      <c r="B89" s="62" t="s">
        <v>124</v>
      </c>
      <c r="C89" s="62" t="s">
        <v>160</v>
      </c>
      <c r="D89" s="107" t="s">
        <v>223</v>
      </c>
      <c r="E89" s="62" t="s">
        <v>52</v>
      </c>
      <c r="F89" s="108">
        <v>300</v>
      </c>
      <c r="G89" s="6"/>
      <c r="H89" s="6"/>
    </row>
    <row r="90" spans="1:8" ht="14.25" customHeight="1">
      <c r="A90" s="200" t="s">
        <v>393</v>
      </c>
      <c r="B90" s="86" t="s">
        <v>146</v>
      </c>
      <c r="C90" s="87" t="s">
        <v>144</v>
      </c>
      <c r="D90" s="106" t="s">
        <v>213</v>
      </c>
      <c r="E90" s="87" t="s">
        <v>145</v>
      </c>
      <c r="F90" s="104">
        <f>F91+F92+F93</f>
        <v>327.20000000000005</v>
      </c>
      <c r="G90" s="6"/>
      <c r="H90" s="6"/>
    </row>
    <row r="91" spans="1:8" ht="14.25" customHeight="1">
      <c r="A91" s="201" t="s">
        <v>394</v>
      </c>
      <c r="B91" s="91" t="s">
        <v>146</v>
      </c>
      <c r="C91" s="62" t="s">
        <v>159</v>
      </c>
      <c r="D91" s="107" t="s">
        <v>410</v>
      </c>
      <c r="E91" s="62" t="s">
        <v>48</v>
      </c>
      <c r="F91" s="108">
        <v>228.3</v>
      </c>
      <c r="G91" s="6"/>
      <c r="H91" s="6"/>
    </row>
    <row r="92" spans="1:8" ht="14.25" customHeight="1">
      <c r="A92" s="201" t="s">
        <v>394</v>
      </c>
      <c r="B92" s="91" t="s">
        <v>146</v>
      </c>
      <c r="C92" s="62" t="s">
        <v>159</v>
      </c>
      <c r="D92" s="107" t="s">
        <v>410</v>
      </c>
      <c r="E92" s="62" t="s">
        <v>267</v>
      </c>
      <c r="F92" s="108">
        <v>68.9</v>
      </c>
      <c r="G92" s="6"/>
      <c r="H92" s="6"/>
    </row>
    <row r="93" spans="1:8" ht="14.25" customHeight="1">
      <c r="A93" s="201" t="s">
        <v>256</v>
      </c>
      <c r="B93" s="91" t="s">
        <v>146</v>
      </c>
      <c r="C93" s="62" t="s">
        <v>159</v>
      </c>
      <c r="D93" s="107" t="s">
        <v>410</v>
      </c>
      <c r="E93" s="62" t="s">
        <v>147</v>
      </c>
      <c r="F93" s="108">
        <v>30</v>
      </c>
      <c r="G93" s="6"/>
      <c r="H93" s="6"/>
    </row>
    <row r="94" spans="1:8" ht="14.25" customHeight="1">
      <c r="A94" s="201" t="s">
        <v>253</v>
      </c>
      <c r="B94" s="91" t="s">
        <v>146</v>
      </c>
      <c r="C94" s="62" t="s">
        <v>159</v>
      </c>
      <c r="D94" s="107" t="s">
        <v>410</v>
      </c>
      <c r="E94" s="62" t="s">
        <v>252</v>
      </c>
      <c r="F94" s="108">
        <v>30</v>
      </c>
      <c r="G94" s="6"/>
      <c r="H94" s="6"/>
    </row>
    <row r="95" spans="1:8" ht="18.75" customHeight="1">
      <c r="A95" s="93" t="s">
        <v>197</v>
      </c>
      <c r="B95" s="86" t="s">
        <v>159</v>
      </c>
      <c r="C95" s="87" t="s">
        <v>144</v>
      </c>
      <c r="D95" s="87" t="s">
        <v>213</v>
      </c>
      <c r="E95" s="87" t="s">
        <v>145</v>
      </c>
      <c r="F95" s="104">
        <f aca="true" t="shared" si="3" ref="F95:F102">F96</f>
        <v>350</v>
      </c>
      <c r="G95" s="6"/>
      <c r="H95" s="6"/>
    </row>
    <row r="96" spans="1:8" ht="15">
      <c r="A96" s="93" t="s">
        <v>198</v>
      </c>
      <c r="B96" s="86" t="s">
        <v>159</v>
      </c>
      <c r="C96" s="87" t="s">
        <v>158</v>
      </c>
      <c r="D96" s="87" t="s">
        <v>213</v>
      </c>
      <c r="E96" s="87" t="s">
        <v>145</v>
      </c>
      <c r="F96" s="104">
        <f t="shared" si="3"/>
        <v>350</v>
      </c>
      <c r="G96" s="6"/>
      <c r="H96" s="6"/>
    </row>
    <row r="97" spans="1:8" ht="14.25" customHeight="1">
      <c r="A97" s="105" t="s">
        <v>61</v>
      </c>
      <c r="B97" s="87" t="s">
        <v>159</v>
      </c>
      <c r="C97" s="87" t="s">
        <v>158</v>
      </c>
      <c r="D97" s="106" t="s">
        <v>215</v>
      </c>
      <c r="E97" s="87" t="s">
        <v>145</v>
      </c>
      <c r="F97" s="104">
        <f t="shared" si="3"/>
        <v>350</v>
      </c>
      <c r="G97" s="6"/>
      <c r="H97" s="6"/>
    </row>
    <row r="98" spans="1:8" ht="12.75" customHeight="1">
      <c r="A98" s="52" t="s">
        <v>63</v>
      </c>
      <c r="B98" s="62" t="s">
        <v>159</v>
      </c>
      <c r="C98" s="62" t="s">
        <v>158</v>
      </c>
      <c r="D98" s="107" t="s">
        <v>214</v>
      </c>
      <c r="E98" s="62" t="s">
        <v>145</v>
      </c>
      <c r="F98" s="108">
        <f t="shared" si="3"/>
        <v>350</v>
      </c>
      <c r="G98" s="6"/>
      <c r="H98" s="6"/>
    </row>
    <row r="99" spans="1:8" ht="15" customHeight="1">
      <c r="A99" s="109" t="s">
        <v>205</v>
      </c>
      <c r="B99" s="62" t="s">
        <v>159</v>
      </c>
      <c r="C99" s="62" t="s">
        <v>158</v>
      </c>
      <c r="D99" s="107" t="s">
        <v>216</v>
      </c>
      <c r="E99" s="62" t="s">
        <v>145</v>
      </c>
      <c r="F99" s="108">
        <f t="shared" si="3"/>
        <v>350</v>
      </c>
      <c r="G99" s="6"/>
      <c r="H99" s="6"/>
    </row>
    <row r="100" spans="1:8" ht="24">
      <c r="A100" s="109" t="s">
        <v>9</v>
      </c>
      <c r="B100" s="62" t="s">
        <v>159</v>
      </c>
      <c r="C100" s="62" t="s">
        <v>158</v>
      </c>
      <c r="D100" s="107" t="s">
        <v>224</v>
      </c>
      <c r="E100" s="62" t="s">
        <v>145</v>
      </c>
      <c r="F100" s="108">
        <f t="shared" si="3"/>
        <v>350</v>
      </c>
      <c r="G100" s="6"/>
      <c r="H100" s="6"/>
    </row>
    <row r="101" spans="1:8" ht="15" customHeight="1">
      <c r="A101" s="52" t="s">
        <v>256</v>
      </c>
      <c r="B101" s="62" t="s">
        <v>159</v>
      </c>
      <c r="C101" s="62" t="s">
        <v>158</v>
      </c>
      <c r="D101" s="107" t="s">
        <v>224</v>
      </c>
      <c r="E101" s="62" t="s">
        <v>147</v>
      </c>
      <c r="F101" s="108">
        <f t="shared" si="3"/>
        <v>350</v>
      </c>
      <c r="G101" s="6"/>
      <c r="H101" s="6"/>
    </row>
    <row r="102" spans="1:8" ht="14.25" customHeight="1">
      <c r="A102" s="52" t="s">
        <v>253</v>
      </c>
      <c r="B102" s="62" t="s">
        <v>159</v>
      </c>
      <c r="C102" s="62" t="s">
        <v>158</v>
      </c>
      <c r="D102" s="107" t="s">
        <v>224</v>
      </c>
      <c r="E102" s="62" t="s">
        <v>252</v>
      </c>
      <c r="F102" s="108">
        <f t="shared" si="3"/>
        <v>350</v>
      </c>
      <c r="G102" s="6"/>
      <c r="H102" s="6"/>
    </row>
    <row r="103" spans="1:8" ht="24.75" customHeight="1">
      <c r="A103" s="52" t="s">
        <v>49</v>
      </c>
      <c r="B103" s="62" t="s">
        <v>159</v>
      </c>
      <c r="C103" s="62" t="s">
        <v>158</v>
      </c>
      <c r="D103" s="107" t="s">
        <v>224</v>
      </c>
      <c r="E103" s="62" t="s">
        <v>50</v>
      </c>
      <c r="F103" s="108">
        <v>350</v>
      </c>
      <c r="G103" s="6"/>
      <c r="H103" s="6"/>
    </row>
    <row r="104" spans="1:8" ht="15">
      <c r="A104" s="105" t="s">
        <v>59</v>
      </c>
      <c r="B104" s="87" t="s">
        <v>148</v>
      </c>
      <c r="C104" s="87" t="s">
        <v>144</v>
      </c>
      <c r="D104" s="87" t="s">
        <v>213</v>
      </c>
      <c r="E104" s="87" t="s">
        <v>145</v>
      </c>
      <c r="F104" s="104">
        <f>F105+F113</f>
        <v>9593.7</v>
      </c>
      <c r="G104" s="6"/>
      <c r="H104" s="6"/>
    </row>
    <row r="105" spans="1:8" ht="15">
      <c r="A105" s="74" t="s">
        <v>85</v>
      </c>
      <c r="B105" s="95" t="s">
        <v>148</v>
      </c>
      <c r="C105" s="95" t="s">
        <v>42</v>
      </c>
      <c r="D105" s="95" t="s">
        <v>213</v>
      </c>
      <c r="E105" s="95" t="s">
        <v>145</v>
      </c>
      <c r="F105" s="104">
        <f aca="true" t="shared" si="4" ref="F105:F111">F106</f>
        <v>7593.7</v>
      </c>
      <c r="G105" s="6"/>
      <c r="H105" s="6"/>
    </row>
    <row r="106" spans="1:8" ht="14.25" customHeight="1">
      <c r="A106" s="105" t="s">
        <v>61</v>
      </c>
      <c r="B106" s="87" t="s">
        <v>148</v>
      </c>
      <c r="C106" s="87" t="s">
        <v>42</v>
      </c>
      <c r="D106" s="106" t="s">
        <v>215</v>
      </c>
      <c r="E106" s="87" t="s">
        <v>145</v>
      </c>
      <c r="F106" s="104">
        <f t="shared" si="4"/>
        <v>7593.7</v>
      </c>
      <c r="G106" s="6"/>
      <c r="H106" s="6"/>
    </row>
    <row r="107" spans="1:8" ht="15" customHeight="1">
      <c r="A107" s="52" t="s">
        <v>63</v>
      </c>
      <c r="B107" s="99" t="s">
        <v>148</v>
      </c>
      <c r="C107" s="62" t="s">
        <v>42</v>
      </c>
      <c r="D107" s="107" t="s">
        <v>214</v>
      </c>
      <c r="E107" s="62" t="s">
        <v>145</v>
      </c>
      <c r="F107" s="108">
        <f t="shared" si="4"/>
        <v>7593.7</v>
      </c>
      <c r="G107" s="6"/>
      <c r="H107" s="6"/>
    </row>
    <row r="108" spans="1:8" ht="15" customHeight="1">
      <c r="A108" s="109" t="s">
        <v>205</v>
      </c>
      <c r="B108" s="62" t="s">
        <v>148</v>
      </c>
      <c r="C108" s="62" t="s">
        <v>42</v>
      </c>
      <c r="D108" s="107" t="s">
        <v>216</v>
      </c>
      <c r="E108" s="62" t="s">
        <v>145</v>
      </c>
      <c r="F108" s="108">
        <f t="shared" si="4"/>
        <v>7593.7</v>
      </c>
      <c r="G108" s="6"/>
      <c r="H108" s="6"/>
    </row>
    <row r="109" spans="1:8" ht="14.25" customHeight="1">
      <c r="A109" s="111" t="s">
        <v>185</v>
      </c>
      <c r="B109" s="62" t="s">
        <v>148</v>
      </c>
      <c r="C109" s="62" t="s">
        <v>42</v>
      </c>
      <c r="D109" s="107" t="s">
        <v>226</v>
      </c>
      <c r="E109" s="62" t="s">
        <v>145</v>
      </c>
      <c r="F109" s="108">
        <f t="shared" si="4"/>
        <v>7593.7</v>
      </c>
      <c r="G109" s="6"/>
      <c r="H109" s="6"/>
    </row>
    <row r="110" spans="1:8" ht="15" customHeight="1">
      <c r="A110" s="52" t="s">
        <v>256</v>
      </c>
      <c r="B110" s="62" t="s">
        <v>148</v>
      </c>
      <c r="C110" s="62" t="s">
        <v>42</v>
      </c>
      <c r="D110" s="107" t="s">
        <v>226</v>
      </c>
      <c r="E110" s="62" t="s">
        <v>147</v>
      </c>
      <c r="F110" s="108">
        <f t="shared" si="4"/>
        <v>7593.7</v>
      </c>
      <c r="G110" s="6"/>
      <c r="H110" s="6"/>
    </row>
    <row r="111" spans="1:8" ht="15" customHeight="1">
      <c r="A111" s="52" t="s">
        <v>253</v>
      </c>
      <c r="B111" s="62" t="s">
        <v>148</v>
      </c>
      <c r="C111" s="62" t="s">
        <v>42</v>
      </c>
      <c r="D111" s="107" t="s">
        <v>226</v>
      </c>
      <c r="E111" s="62" t="s">
        <v>252</v>
      </c>
      <c r="F111" s="108">
        <f t="shared" si="4"/>
        <v>7593.7</v>
      </c>
      <c r="G111" s="6"/>
      <c r="H111" s="6"/>
    </row>
    <row r="112" spans="1:8" ht="23.25" customHeight="1">
      <c r="A112" s="52" t="s">
        <v>49</v>
      </c>
      <c r="B112" s="62" t="s">
        <v>148</v>
      </c>
      <c r="C112" s="62" t="s">
        <v>42</v>
      </c>
      <c r="D112" s="107" t="s">
        <v>226</v>
      </c>
      <c r="E112" s="62" t="s">
        <v>50</v>
      </c>
      <c r="F112" s="108">
        <v>7593.7</v>
      </c>
      <c r="G112" s="6"/>
      <c r="H112" s="6"/>
    </row>
    <row r="113" spans="1:8" ht="15">
      <c r="A113" s="105" t="s">
        <v>60</v>
      </c>
      <c r="B113" s="87" t="s">
        <v>148</v>
      </c>
      <c r="C113" s="87" t="s">
        <v>178</v>
      </c>
      <c r="D113" s="87" t="s">
        <v>213</v>
      </c>
      <c r="E113" s="87" t="s">
        <v>145</v>
      </c>
      <c r="F113" s="104">
        <f aca="true" t="shared" si="5" ref="F113:F119">F114</f>
        <v>2000</v>
      </c>
      <c r="G113" s="6"/>
      <c r="H113" s="6"/>
    </row>
    <row r="114" spans="1:8" ht="13.5" customHeight="1">
      <c r="A114" s="105" t="s">
        <v>61</v>
      </c>
      <c r="B114" s="87" t="s">
        <v>148</v>
      </c>
      <c r="C114" s="87" t="s">
        <v>178</v>
      </c>
      <c r="D114" s="106" t="s">
        <v>215</v>
      </c>
      <c r="E114" s="87" t="s">
        <v>145</v>
      </c>
      <c r="F114" s="104">
        <f t="shared" si="5"/>
        <v>2000</v>
      </c>
      <c r="G114" s="6"/>
      <c r="H114" s="6"/>
    </row>
    <row r="115" spans="1:8" ht="24">
      <c r="A115" s="52" t="s">
        <v>63</v>
      </c>
      <c r="B115" s="62" t="s">
        <v>148</v>
      </c>
      <c r="C115" s="62" t="s">
        <v>178</v>
      </c>
      <c r="D115" s="107" t="s">
        <v>214</v>
      </c>
      <c r="E115" s="62" t="s">
        <v>145</v>
      </c>
      <c r="F115" s="108">
        <f t="shared" si="5"/>
        <v>2000</v>
      </c>
      <c r="G115" s="6"/>
      <c r="H115" s="6"/>
    </row>
    <row r="116" spans="1:8" ht="24">
      <c r="A116" s="109" t="s">
        <v>205</v>
      </c>
      <c r="B116" s="62" t="s">
        <v>148</v>
      </c>
      <c r="C116" s="62" t="s">
        <v>178</v>
      </c>
      <c r="D116" s="107" t="s">
        <v>216</v>
      </c>
      <c r="E116" s="62" t="s">
        <v>145</v>
      </c>
      <c r="F116" s="108">
        <f t="shared" si="5"/>
        <v>2000</v>
      </c>
      <c r="G116" s="6"/>
      <c r="H116" s="6"/>
    </row>
    <row r="117" spans="1:8" ht="15">
      <c r="A117" s="111" t="s">
        <v>185</v>
      </c>
      <c r="B117" s="62" t="s">
        <v>148</v>
      </c>
      <c r="C117" s="62" t="s">
        <v>178</v>
      </c>
      <c r="D117" s="61" t="s">
        <v>226</v>
      </c>
      <c r="E117" s="62" t="s">
        <v>145</v>
      </c>
      <c r="F117" s="108">
        <f t="shared" si="5"/>
        <v>2000</v>
      </c>
      <c r="G117" s="6"/>
      <c r="H117" s="6"/>
    </row>
    <row r="118" spans="1:8" ht="15">
      <c r="A118" s="52" t="s">
        <v>256</v>
      </c>
      <c r="B118" s="62" t="s">
        <v>148</v>
      </c>
      <c r="C118" s="62" t="s">
        <v>178</v>
      </c>
      <c r="D118" s="61" t="s">
        <v>226</v>
      </c>
      <c r="E118" s="62" t="s">
        <v>147</v>
      </c>
      <c r="F118" s="108">
        <f t="shared" si="5"/>
        <v>2000</v>
      </c>
      <c r="G118" s="6"/>
      <c r="H118" s="6"/>
    </row>
    <row r="119" spans="1:8" ht="24">
      <c r="A119" s="52" t="s">
        <v>253</v>
      </c>
      <c r="B119" s="62" t="s">
        <v>148</v>
      </c>
      <c r="C119" s="62" t="s">
        <v>178</v>
      </c>
      <c r="D119" s="61" t="s">
        <v>226</v>
      </c>
      <c r="E119" s="62" t="s">
        <v>252</v>
      </c>
      <c r="F119" s="108">
        <f t="shared" si="5"/>
        <v>2000</v>
      </c>
      <c r="G119" s="6"/>
      <c r="H119" s="6"/>
    </row>
    <row r="120" spans="1:8" ht="24">
      <c r="A120" s="52" t="s">
        <v>49</v>
      </c>
      <c r="B120" s="62" t="s">
        <v>148</v>
      </c>
      <c r="C120" s="62" t="s">
        <v>178</v>
      </c>
      <c r="D120" s="61" t="s">
        <v>226</v>
      </c>
      <c r="E120" s="62" t="s">
        <v>50</v>
      </c>
      <c r="F120" s="108">
        <v>2000</v>
      </c>
      <c r="G120" s="6"/>
      <c r="H120" s="6"/>
    </row>
    <row r="121" spans="1:8" ht="15">
      <c r="A121" s="112" t="s">
        <v>153</v>
      </c>
      <c r="B121" s="95" t="s">
        <v>125</v>
      </c>
      <c r="C121" s="95" t="s">
        <v>144</v>
      </c>
      <c r="D121" s="87" t="s">
        <v>213</v>
      </c>
      <c r="E121" s="95" t="s">
        <v>145</v>
      </c>
      <c r="F121" s="113">
        <f>F122+F130+F138</f>
        <v>16274.6</v>
      </c>
      <c r="G121" s="6"/>
      <c r="H121" s="6"/>
    </row>
    <row r="122" spans="1:8" ht="15">
      <c r="A122" s="112" t="s">
        <v>122</v>
      </c>
      <c r="B122" s="95" t="s">
        <v>125</v>
      </c>
      <c r="C122" s="95" t="s">
        <v>124</v>
      </c>
      <c r="D122" s="95" t="s">
        <v>213</v>
      </c>
      <c r="E122" s="95" t="s">
        <v>145</v>
      </c>
      <c r="F122" s="113">
        <f aca="true" t="shared" si="6" ref="F122:F128">F123</f>
        <v>40</v>
      </c>
      <c r="G122" s="6"/>
      <c r="H122" s="6"/>
    </row>
    <row r="123" spans="1:8" ht="14.25" customHeight="1">
      <c r="A123" s="105" t="s">
        <v>61</v>
      </c>
      <c r="B123" s="87" t="s">
        <v>125</v>
      </c>
      <c r="C123" s="87" t="s">
        <v>124</v>
      </c>
      <c r="D123" s="106" t="s">
        <v>215</v>
      </c>
      <c r="E123" s="95" t="s">
        <v>145</v>
      </c>
      <c r="F123" s="113">
        <f t="shared" si="6"/>
        <v>40</v>
      </c>
      <c r="G123" s="6"/>
      <c r="H123" s="6"/>
    </row>
    <row r="124" spans="1:8" ht="24">
      <c r="A124" s="52" t="s">
        <v>63</v>
      </c>
      <c r="B124" s="62" t="s">
        <v>125</v>
      </c>
      <c r="C124" s="62" t="s">
        <v>124</v>
      </c>
      <c r="D124" s="107" t="s">
        <v>214</v>
      </c>
      <c r="E124" s="99" t="s">
        <v>145</v>
      </c>
      <c r="F124" s="114">
        <f t="shared" si="6"/>
        <v>40</v>
      </c>
      <c r="G124" s="6"/>
      <c r="H124" s="6"/>
    </row>
    <row r="125" spans="1:8" ht="24">
      <c r="A125" s="109" t="s">
        <v>205</v>
      </c>
      <c r="B125" s="62" t="s">
        <v>125</v>
      </c>
      <c r="C125" s="62" t="s">
        <v>124</v>
      </c>
      <c r="D125" s="107" t="s">
        <v>216</v>
      </c>
      <c r="E125" s="99" t="s">
        <v>145</v>
      </c>
      <c r="F125" s="114">
        <f t="shared" si="6"/>
        <v>40</v>
      </c>
      <c r="G125" s="6"/>
      <c r="H125" s="6"/>
    </row>
    <row r="126" spans="1:8" ht="13.5" customHeight="1">
      <c r="A126" s="115" t="s">
        <v>65</v>
      </c>
      <c r="B126" s="99" t="s">
        <v>125</v>
      </c>
      <c r="C126" s="99" t="s">
        <v>124</v>
      </c>
      <c r="D126" s="107" t="s">
        <v>225</v>
      </c>
      <c r="E126" s="99" t="s">
        <v>145</v>
      </c>
      <c r="F126" s="114">
        <f t="shared" si="6"/>
        <v>40</v>
      </c>
      <c r="G126" s="6"/>
      <c r="H126" s="6"/>
    </row>
    <row r="127" spans="1:8" ht="15">
      <c r="A127" s="52" t="s">
        <v>256</v>
      </c>
      <c r="B127" s="99" t="s">
        <v>125</v>
      </c>
      <c r="C127" s="99" t="s">
        <v>124</v>
      </c>
      <c r="D127" s="107" t="s">
        <v>225</v>
      </c>
      <c r="E127" s="99" t="s">
        <v>147</v>
      </c>
      <c r="F127" s="114">
        <f t="shared" si="6"/>
        <v>40</v>
      </c>
      <c r="G127" s="6"/>
      <c r="H127" s="6"/>
    </row>
    <row r="128" spans="1:8" ht="24">
      <c r="A128" s="52" t="s">
        <v>253</v>
      </c>
      <c r="B128" s="99" t="s">
        <v>125</v>
      </c>
      <c r="C128" s="99" t="s">
        <v>124</v>
      </c>
      <c r="D128" s="107" t="s">
        <v>225</v>
      </c>
      <c r="E128" s="99" t="s">
        <v>252</v>
      </c>
      <c r="F128" s="114">
        <f t="shared" si="6"/>
        <v>40</v>
      </c>
      <c r="G128" s="6"/>
      <c r="H128" s="6"/>
    </row>
    <row r="129" spans="1:8" ht="24">
      <c r="A129" s="52" t="s">
        <v>49</v>
      </c>
      <c r="B129" s="99" t="s">
        <v>125</v>
      </c>
      <c r="C129" s="99" t="s">
        <v>124</v>
      </c>
      <c r="D129" s="107" t="s">
        <v>225</v>
      </c>
      <c r="E129" s="62" t="s">
        <v>50</v>
      </c>
      <c r="F129" s="114">
        <v>40</v>
      </c>
      <c r="G129" s="6"/>
      <c r="H129" s="6"/>
    </row>
    <row r="130" spans="1:8" ht="15">
      <c r="A130" s="74" t="s">
        <v>123</v>
      </c>
      <c r="B130" s="87" t="s">
        <v>125</v>
      </c>
      <c r="C130" s="87" t="s">
        <v>146</v>
      </c>
      <c r="D130" s="95" t="s">
        <v>213</v>
      </c>
      <c r="E130" s="95" t="s">
        <v>145</v>
      </c>
      <c r="F130" s="104">
        <f>F131</f>
        <v>7400</v>
      </c>
      <c r="G130" s="6"/>
      <c r="H130" s="6"/>
    </row>
    <row r="131" spans="1:8" ht="14.25" customHeight="1">
      <c r="A131" s="105" t="s">
        <v>61</v>
      </c>
      <c r="B131" s="87" t="s">
        <v>125</v>
      </c>
      <c r="C131" s="87" t="s">
        <v>146</v>
      </c>
      <c r="D131" s="106" t="s">
        <v>215</v>
      </c>
      <c r="E131" s="95" t="s">
        <v>145</v>
      </c>
      <c r="F131" s="104">
        <f>F133</f>
        <v>7400</v>
      </c>
      <c r="G131" s="6"/>
      <c r="H131" s="6"/>
    </row>
    <row r="132" spans="1:8" ht="24">
      <c r="A132" s="52" t="s">
        <v>63</v>
      </c>
      <c r="B132" s="62" t="s">
        <v>125</v>
      </c>
      <c r="C132" s="62" t="s">
        <v>146</v>
      </c>
      <c r="D132" s="107" t="s">
        <v>214</v>
      </c>
      <c r="E132" s="99" t="s">
        <v>145</v>
      </c>
      <c r="F132" s="108">
        <f>F133</f>
        <v>7400</v>
      </c>
      <c r="G132" s="6"/>
      <c r="H132" s="6"/>
    </row>
    <row r="133" spans="1:8" ht="24">
      <c r="A133" s="109" t="s">
        <v>205</v>
      </c>
      <c r="B133" s="62" t="s">
        <v>125</v>
      </c>
      <c r="C133" s="62" t="s">
        <v>146</v>
      </c>
      <c r="D133" s="107" t="s">
        <v>216</v>
      </c>
      <c r="E133" s="99" t="s">
        <v>145</v>
      </c>
      <c r="F133" s="108">
        <f>F134</f>
        <v>7400</v>
      </c>
      <c r="G133" s="6"/>
      <c r="H133" s="6"/>
    </row>
    <row r="134" spans="1:8" ht="15">
      <c r="A134" s="111" t="s">
        <v>185</v>
      </c>
      <c r="B134" s="62" t="s">
        <v>125</v>
      </c>
      <c r="C134" s="62" t="s">
        <v>146</v>
      </c>
      <c r="D134" s="61" t="s">
        <v>226</v>
      </c>
      <c r="E134" s="99" t="s">
        <v>145</v>
      </c>
      <c r="F134" s="108">
        <f>F135</f>
        <v>7400</v>
      </c>
      <c r="G134" s="6"/>
      <c r="H134" s="6"/>
    </row>
    <row r="135" spans="1:8" ht="15">
      <c r="A135" s="52" t="s">
        <v>256</v>
      </c>
      <c r="B135" s="62" t="s">
        <v>125</v>
      </c>
      <c r="C135" s="62" t="s">
        <v>146</v>
      </c>
      <c r="D135" s="61" t="s">
        <v>226</v>
      </c>
      <c r="E135" s="99" t="s">
        <v>147</v>
      </c>
      <c r="F135" s="108">
        <f>F136</f>
        <v>7400</v>
      </c>
      <c r="G135" s="6"/>
      <c r="H135" s="6"/>
    </row>
    <row r="136" spans="1:8" ht="24">
      <c r="A136" s="52" t="s">
        <v>253</v>
      </c>
      <c r="B136" s="62" t="s">
        <v>125</v>
      </c>
      <c r="C136" s="62" t="s">
        <v>146</v>
      </c>
      <c r="D136" s="61" t="s">
        <v>226</v>
      </c>
      <c r="E136" s="99" t="s">
        <v>252</v>
      </c>
      <c r="F136" s="108">
        <f>F137</f>
        <v>7400</v>
      </c>
      <c r="G136" s="6"/>
      <c r="H136" s="6"/>
    </row>
    <row r="137" spans="1:8" ht="24">
      <c r="A137" s="52" t="s">
        <v>49</v>
      </c>
      <c r="B137" s="99" t="s">
        <v>125</v>
      </c>
      <c r="C137" s="99" t="s">
        <v>146</v>
      </c>
      <c r="D137" s="61" t="s">
        <v>226</v>
      </c>
      <c r="E137" s="62" t="s">
        <v>50</v>
      </c>
      <c r="F137" s="108">
        <v>7400</v>
      </c>
      <c r="G137" s="6"/>
      <c r="H137" s="6"/>
    </row>
    <row r="138" spans="1:8" ht="15">
      <c r="A138" s="105" t="s">
        <v>154</v>
      </c>
      <c r="B138" s="87" t="s">
        <v>125</v>
      </c>
      <c r="C138" s="87" t="s">
        <v>159</v>
      </c>
      <c r="D138" s="87" t="s">
        <v>213</v>
      </c>
      <c r="E138" s="87" t="s">
        <v>145</v>
      </c>
      <c r="F138" s="104">
        <f>F139</f>
        <v>8834.6</v>
      </c>
      <c r="G138" s="6"/>
      <c r="H138" s="6"/>
    </row>
    <row r="139" spans="1:8" ht="14.25" customHeight="1">
      <c r="A139" s="105" t="s">
        <v>61</v>
      </c>
      <c r="B139" s="87" t="s">
        <v>125</v>
      </c>
      <c r="C139" s="87" t="s">
        <v>159</v>
      </c>
      <c r="D139" s="106" t="s">
        <v>215</v>
      </c>
      <c r="E139" s="87" t="s">
        <v>145</v>
      </c>
      <c r="F139" s="104">
        <f>F140+F157</f>
        <v>8834.6</v>
      </c>
      <c r="G139" s="6"/>
      <c r="H139" s="6"/>
    </row>
    <row r="140" spans="1:8" ht="24" customHeight="1">
      <c r="A140" s="105" t="s">
        <v>63</v>
      </c>
      <c r="B140" s="87" t="s">
        <v>125</v>
      </c>
      <c r="C140" s="87" t="s">
        <v>159</v>
      </c>
      <c r="D140" s="106" t="s">
        <v>214</v>
      </c>
      <c r="E140" s="87" t="s">
        <v>145</v>
      </c>
      <c r="F140" s="104">
        <f>+F141+F153</f>
        <v>8834.6</v>
      </c>
      <c r="G140" s="6"/>
      <c r="H140" s="6"/>
    </row>
    <row r="141" spans="1:8" ht="15" customHeight="1">
      <c r="A141" s="109" t="s">
        <v>205</v>
      </c>
      <c r="B141" s="62" t="s">
        <v>125</v>
      </c>
      <c r="C141" s="62" t="s">
        <v>159</v>
      </c>
      <c r="D141" s="107" t="s">
        <v>216</v>
      </c>
      <c r="E141" s="62" t="s">
        <v>145</v>
      </c>
      <c r="F141" s="108">
        <f>F142</f>
        <v>8834.6</v>
      </c>
      <c r="G141" s="6"/>
      <c r="H141" s="6"/>
    </row>
    <row r="142" spans="1:8" ht="14.25" customHeight="1">
      <c r="A142" s="109" t="s">
        <v>18</v>
      </c>
      <c r="B142" s="62" t="s">
        <v>125</v>
      </c>
      <c r="C142" s="62" t="s">
        <v>159</v>
      </c>
      <c r="D142" s="107" t="s">
        <v>227</v>
      </c>
      <c r="E142" s="62" t="s">
        <v>145</v>
      </c>
      <c r="F142" s="108">
        <f>F143+F149</f>
        <v>8834.6</v>
      </c>
      <c r="G142" s="6"/>
      <c r="H142" s="6"/>
    </row>
    <row r="143" spans="1:8" ht="13.5" customHeight="1">
      <c r="A143" s="52" t="s">
        <v>156</v>
      </c>
      <c r="B143" s="62" t="s">
        <v>125</v>
      </c>
      <c r="C143" s="62" t="s">
        <v>159</v>
      </c>
      <c r="D143" s="107" t="s">
        <v>228</v>
      </c>
      <c r="E143" s="62" t="s">
        <v>145</v>
      </c>
      <c r="F143" s="108">
        <f>F144+F147</f>
        <v>1362.2</v>
      </c>
      <c r="G143" s="6"/>
      <c r="H143" s="6"/>
    </row>
    <row r="144" spans="1:8" ht="15" customHeight="1">
      <c r="A144" s="52" t="s">
        <v>256</v>
      </c>
      <c r="B144" s="62" t="s">
        <v>125</v>
      </c>
      <c r="C144" s="62" t="s">
        <v>159</v>
      </c>
      <c r="D144" s="107" t="s">
        <v>228</v>
      </c>
      <c r="E144" s="62" t="s">
        <v>147</v>
      </c>
      <c r="F144" s="108">
        <f>F145</f>
        <v>1362.2</v>
      </c>
      <c r="G144" s="6"/>
      <c r="H144" s="6"/>
    </row>
    <row r="145" spans="1:8" ht="15.75" customHeight="1">
      <c r="A145" s="52" t="s">
        <v>253</v>
      </c>
      <c r="B145" s="62" t="s">
        <v>125</v>
      </c>
      <c r="C145" s="62" t="s">
        <v>159</v>
      </c>
      <c r="D145" s="107" t="s">
        <v>228</v>
      </c>
      <c r="E145" s="62" t="s">
        <v>252</v>
      </c>
      <c r="F145" s="108">
        <f>F146</f>
        <v>1362.2</v>
      </c>
      <c r="G145" s="6"/>
      <c r="H145" s="6"/>
    </row>
    <row r="146" spans="1:8" ht="23.25" customHeight="1">
      <c r="A146" s="52" t="s">
        <v>49</v>
      </c>
      <c r="B146" s="62" t="s">
        <v>125</v>
      </c>
      <c r="C146" s="62" t="s">
        <v>159</v>
      </c>
      <c r="D146" s="107" t="s">
        <v>228</v>
      </c>
      <c r="E146" s="62" t="s">
        <v>50</v>
      </c>
      <c r="F146" s="108">
        <v>1362.2</v>
      </c>
      <c r="G146" s="6"/>
      <c r="H146" s="6"/>
    </row>
    <row r="147" spans="1:8" ht="13.5" customHeight="1" hidden="1">
      <c r="A147" s="52" t="s">
        <v>254</v>
      </c>
      <c r="B147" s="62" t="s">
        <v>125</v>
      </c>
      <c r="C147" s="62" t="s">
        <v>159</v>
      </c>
      <c r="D147" s="107" t="s">
        <v>228</v>
      </c>
      <c r="E147" s="62" t="s">
        <v>255</v>
      </c>
      <c r="F147" s="108">
        <f>F148</f>
        <v>0</v>
      </c>
      <c r="G147" s="6"/>
      <c r="H147" s="6"/>
    </row>
    <row r="148" spans="1:8" ht="12" customHeight="1" hidden="1">
      <c r="A148" s="52" t="s">
        <v>271</v>
      </c>
      <c r="B148" s="62" t="s">
        <v>125</v>
      </c>
      <c r="C148" s="62" t="s">
        <v>159</v>
      </c>
      <c r="D148" s="107" t="s">
        <v>217</v>
      </c>
      <c r="E148" s="62" t="s">
        <v>269</v>
      </c>
      <c r="F148" s="108">
        <v>0</v>
      </c>
      <c r="G148" s="6"/>
      <c r="H148" s="6"/>
    </row>
    <row r="149" spans="1:8" ht="15" customHeight="1">
      <c r="A149" s="52" t="s">
        <v>155</v>
      </c>
      <c r="B149" s="62" t="s">
        <v>125</v>
      </c>
      <c r="C149" s="62" t="s">
        <v>159</v>
      </c>
      <c r="D149" s="61" t="s">
        <v>229</v>
      </c>
      <c r="E149" s="62" t="s">
        <v>145</v>
      </c>
      <c r="F149" s="108">
        <v>7472.4</v>
      </c>
      <c r="G149" s="6"/>
      <c r="H149" s="6"/>
    </row>
    <row r="150" spans="1:8" ht="15" customHeight="1">
      <c r="A150" s="52" t="s">
        <v>256</v>
      </c>
      <c r="B150" s="62" t="s">
        <v>125</v>
      </c>
      <c r="C150" s="62" t="s">
        <v>159</v>
      </c>
      <c r="D150" s="61" t="s">
        <v>229</v>
      </c>
      <c r="E150" s="62" t="s">
        <v>147</v>
      </c>
      <c r="F150" s="108">
        <f>F151</f>
        <v>7472.4</v>
      </c>
      <c r="G150" s="6"/>
      <c r="H150" s="6"/>
    </row>
    <row r="151" spans="1:8" ht="15.75" customHeight="1">
      <c r="A151" s="52" t="s">
        <v>253</v>
      </c>
      <c r="B151" s="62" t="s">
        <v>125</v>
      </c>
      <c r="C151" s="62" t="s">
        <v>159</v>
      </c>
      <c r="D151" s="61" t="s">
        <v>229</v>
      </c>
      <c r="E151" s="62" t="s">
        <v>252</v>
      </c>
      <c r="F151" s="108">
        <f>F152</f>
        <v>7472.4</v>
      </c>
      <c r="G151" s="6"/>
      <c r="H151" s="6"/>
    </row>
    <row r="152" spans="1:8" ht="23.25" customHeight="1">
      <c r="A152" s="52" t="s">
        <v>49</v>
      </c>
      <c r="B152" s="62" t="s">
        <v>125</v>
      </c>
      <c r="C152" s="62" t="s">
        <v>159</v>
      </c>
      <c r="D152" s="61" t="s">
        <v>229</v>
      </c>
      <c r="E152" s="62" t="s">
        <v>50</v>
      </c>
      <c r="F152" s="108">
        <v>7472.4</v>
      </c>
      <c r="G152" s="6"/>
      <c r="H152" s="6"/>
    </row>
    <row r="153" spans="1:8" ht="24" hidden="1">
      <c r="A153" s="105" t="s">
        <v>193</v>
      </c>
      <c r="B153" s="87" t="s">
        <v>125</v>
      </c>
      <c r="C153" s="87" t="s">
        <v>159</v>
      </c>
      <c r="D153" s="110" t="s">
        <v>303</v>
      </c>
      <c r="E153" s="87" t="s">
        <v>145</v>
      </c>
      <c r="F153" s="104">
        <f>F154</f>
        <v>0</v>
      </c>
      <c r="G153" s="6"/>
      <c r="H153" s="6"/>
    </row>
    <row r="154" spans="1:8" ht="15" hidden="1">
      <c r="A154" s="52" t="s">
        <v>256</v>
      </c>
      <c r="B154" s="62" t="s">
        <v>125</v>
      </c>
      <c r="C154" s="62" t="s">
        <v>159</v>
      </c>
      <c r="D154" s="61" t="s">
        <v>303</v>
      </c>
      <c r="E154" s="62" t="s">
        <v>147</v>
      </c>
      <c r="F154" s="108">
        <f>F155</f>
        <v>0</v>
      </c>
      <c r="G154" s="6"/>
      <c r="H154" s="6"/>
    </row>
    <row r="155" spans="1:8" ht="24" hidden="1">
      <c r="A155" s="52" t="s">
        <v>253</v>
      </c>
      <c r="B155" s="62" t="s">
        <v>125</v>
      </c>
      <c r="C155" s="62" t="s">
        <v>159</v>
      </c>
      <c r="D155" s="61" t="s">
        <v>303</v>
      </c>
      <c r="E155" s="62" t="s">
        <v>252</v>
      </c>
      <c r="F155" s="108">
        <f>F156</f>
        <v>0</v>
      </c>
      <c r="G155" s="6"/>
      <c r="H155" s="6"/>
    </row>
    <row r="156" spans="1:8" ht="24" hidden="1">
      <c r="A156" s="52" t="s">
        <v>49</v>
      </c>
      <c r="B156" s="62" t="s">
        <v>125</v>
      </c>
      <c r="C156" s="62" t="s">
        <v>159</v>
      </c>
      <c r="D156" s="61" t="s">
        <v>303</v>
      </c>
      <c r="E156" s="62" t="s">
        <v>50</v>
      </c>
      <c r="F156" s="108"/>
      <c r="G156" s="6"/>
      <c r="H156" s="6"/>
    </row>
    <row r="157" spans="1:8" ht="24" hidden="1">
      <c r="A157" s="105" t="s">
        <v>6</v>
      </c>
      <c r="B157" s="87" t="s">
        <v>125</v>
      </c>
      <c r="C157" s="87" t="s">
        <v>159</v>
      </c>
      <c r="D157" s="110" t="s">
        <v>218</v>
      </c>
      <c r="E157" s="87" t="s">
        <v>145</v>
      </c>
      <c r="F157" s="104">
        <f>F158+F162</f>
        <v>0</v>
      </c>
      <c r="G157" s="6"/>
      <c r="H157" s="6"/>
    </row>
    <row r="158" spans="1:8" ht="24" hidden="1">
      <c r="A158" s="105" t="s">
        <v>304</v>
      </c>
      <c r="B158" s="87" t="s">
        <v>125</v>
      </c>
      <c r="C158" s="87" t="s">
        <v>159</v>
      </c>
      <c r="D158" s="110" t="s">
        <v>305</v>
      </c>
      <c r="E158" s="87" t="s">
        <v>145</v>
      </c>
      <c r="F158" s="104">
        <f>F159</f>
        <v>0</v>
      </c>
      <c r="G158" s="6"/>
      <c r="H158" s="6"/>
    </row>
    <row r="159" spans="1:8" ht="15" hidden="1">
      <c r="A159" s="52" t="s">
        <v>256</v>
      </c>
      <c r="B159" s="62" t="s">
        <v>125</v>
      </c>
      <c r="C159" s="62" t="s">
        <v>159</v>
      </c>
      <c r="D159" s="61" t="s">
        <v>305</v>
      </c>
      <c r="E159" s="62" t="s">
        <v>147</v>
      </c>
      <c r="F159" s="108">
        <f>F160</f>
        <v>0</v>
      </c>
      <c r="G159" s="6"/>
      <c r="H159" s="6"/>
    </row>
    <row r="160" spans="1:8" ht="24" hidden="1">
      <c r="A160" s="52" t="s">
        <v>253</v>
      </c>
      <c r="B160" s="62" t="s">
        <v>125</v>
      </c>
      <c r="C160" s="62" t="s">
        <v>159</v>
      </c>
      <c r="D160" s="61" t="s">
        <v>305</v>
      </c>
      <c r="E160" s="62" t="s">
        <v>252</v>
      </c>
      <c r="F160" s="108">
        <f>F161</f>
        <v>0</v>
      </c>
      <c r="G160" s="6"/>
      <c r="H160" s="6"/>
    </row>
    <row r="161" spans="1:8" ht="24" hidden="1">
      <c r="A161" s="52" t="s">
        <v>49</v>
      </c>
      <c r="B161" s="62" t="s">
        <v>125</v>
      </c>
      <c r="C161" s="62" t="s">
        <v>159</v>
      </c>
      <c r="D161" s="61" t="s">
        <v>305</v>
      </c>
      <c r="E161" s="62" t="s">
        <v>50</v>
      </c>
      <c r="F161" s="108"/>
      <c r="G161" s="6"/>
      <c r="H161" s="6"/>
    </row>
    <row r="162" spans="1:8" ht="24" hidden="1">
      <c r="A162" s="105" t="s">
        <v>306</v>
      </c>
      <c r="B162" s="87" t="s">
        <v>125</v>
      </c>
      <c r="C162" s="87" t="s">
        <v>159</v>
      </c>
      <c r="D162" s="110" t="s">
        <v>307</v>
      </c>
      <c r="E162" s="87" t="s">
        <v>145</v>
      </c>
      <c r="F162" s="104">
        <f>F163</f>
        <v>0</v>
      </c>
      <c r="G162" s="6"/>
      <c r="H162" s="6"/>
    </row>
    <row r="163" spans="1:8" ht="15" hidden="1">
      <c r="A163" s="52" t="s">
        <v>256</v>
      </c>
      <c r="B163" s="62" t="s">
        <v>125</v>
      </c>
      <c r="C163" s="62" t="s">
        <v>159</v>
      </c>
      <c r="D163" s="61" t="s">
        <v>307</v>
      </c>
      <c r="E163" s="62" t="s">
        <v>147</v>
      </c>
      <c r="F163" s="108">
        <f>F164</f>
        <v>0</v>
      </c>
      <c r="G163" s="6"/>
      <c r="H163" s="6"/>
    </row>
    <row r="164" spans="1:8" ht="24" hidden="1">
      <c r="A164" s="52" t="s">
        <v>253</v>
      </c>
      <c r="B164" s="62" t="s">
        <v>125</v>
      </c>
      <c r="C164" s="62" t="s">
        <v>159</v>
      </c>
      <c r="D164" s="61" t="s">
        <v>307</v>
      </c>
      <c r="E164" s="62" t="s">
        <v>252</v>
      </c>
      <c r="F164" s="108">
        <f>F165</f>
        <v>0</v>
      </c>
      <c r="G164" s="6"/>
      <c r="H164" s="6"/>
    </row>
    <row r="165" spans="1:8" ht="24" hidden="1">
      <c r="A165" s="52" t="s">
        <v>49</v>
      </c>
      <c r="B165" s="62" t="s">
        <v>125</v>
      </c>
      <c r="C165" s="62" t="s">
        <v>159</v>
      </c>
      <c r="D165" s="61" t="s">
        <v>307</v>
      </c>
      <c r="E165" s="62" t="s">
        <v>50</v>
      </c>
      <c r="F165" s="108"/>
      <c r="G165" s="6"/>
      <c r="H165" s="6"/>
    </row>
    <row r="166" spans="1:8" ht="14.25" customHeight="1">
      <c r="A166" s="105" t="s">
        <v>92</v>
      </c>
      <c r="B166" s="87" t="s">
        <v>184</v>
      </c>
      <c r="C166" s="87" t="s">
        <v>144</v>
      </c>
      <c r="D166" s="106" t="s">
        <v>213</v>
      </c>
      <c r="E166" s="87" t="s">
        <v>145</v>
      </c>
      <c r="F166" s="104">
        <f>F167</f>
        <v>17251.2</v>
      </c>
      <c r="G166" s="6"/>
      <c r="H166" s="6"/>
    </row>
    <row r="167" spans="1:8" ht="14.25" customHeight="1">
      <c r="A167" s="105" t="s">
        <v>411</v>
      </c>
      <c r="B167" s="87" t="s">
        <v>184</v>
      </c>
      <c r="C167" s="87" t="s">
        <v>124</v>
      </c>
      <c r="D167" s="106" t="s">
        <v>215</v>
      </c>
      <c r="E167" s="87" t="s">
        <v>145</v>
      </c>
      <c r="F167" s="104">
        <f>F168+F174</f>
        <v>17251.2</v>
      </c>
      <c r="G167" s="6"/>
      <c r="H167" s="6"/>
    </row>
    <row r="168" spans="1:8" ht="14.25" customHeight="1">
      <c r="A168" s="52" t="s">
        <v>61</v>
      </c>
      <c r="B168" s="62" t="s">
        <v>184</v>
      </c>
      <c r="C168" s="62" t="s">
        <v>124</v>
      </c>
      <c r="D168" s="107" t="s">
        <v>214</v>
      </c>
      <c r="E168" s="62" t="s">
        <v>145</v>
      </c>
      <c r="F168" s="108">
        <f>F169</f>
        <v>13878</v>
      </c>
      <c r="G168" s="6"/>
      <c r="H168" s="6"/>
    </row>
    <row r="169" spans="1:8" ht="24">
      <c r="A169" s="52" t="s">
        <v>412</v>
      </c>
      <c r="B169" s="62" t="s">
        <v>184</v>
      </c>
      <c r="C169" s="62" t="s">
        <v>124</v>
      </c>
      <c r="D169" s="107" t="s">
        <v>230</v>
      </c>
      <c r="E169" s="62" t="s">
        <v>145</v>
      </c>
      <c r="F169" s="108">
        <f>F170</f>
        <v>13878</v>
      </c>
      <c r="G169" s="6"/>
      <c r="H169" s="6"/>
    </row>
    <row r="170" spans="1:8" ht="38.25" customHeight="1">
      <c r="A170" s="52" t="s">
        <v>413</v>
      </c>
      <c r="B170" s="62" t="s">
        <v>184</v>
      </c>
      <c r="C170" s="62" t="s">
        <v>124</v>
      </c>
      <c r="D170" s="107" t="s">
        <v>230</v>
      </c>
      <c r="E170" s="62" t="s">
        <v>264</v>
      </c>
      <c r="F170" s="108">
        <f>F171</f>
        <v>13878</v>
      </c>
      <c r="G170" s="6"/>
      <c r="H170" s="6"/>
    </row>
    <row r="171" spans="1:8" ht="15">
      <c r="A171" s="52" t="s">
        <v>414</v>
      </c>
      <c r="B171" s="62" t="s">
        <v>184</v>
      </c>
      <c r="C171" s="62" t="s">
        <v>124</v>
      </c>
      <c r="D171" s="62" t="s">
        <v>230</v>
      </c>
      <c r="E171" s="62" t="s">
        <v>415</v>
      </c>
      <c r="F171" s="108">
        <f>F172+F173</f>
        <v>13878</v>
      </c>
      <c r="G171" s="6"/>
      <c r="H171" s="6"/>
    </row>
    <row r="172" spans="1:8" ht="30" customHeight="1">
      <c r="A172" s="52" t="s">
        <v>416</v>
      </c>
      <c r="B172" s="62" t="s">
        <v>184</v>
      </c>
      <c r="C172" s="62" t="s">
        <v>124</v>
      </c>
      <c r="D172" s="62" t="s">
        <v>230</v>
      </c>
      <c r="E172" s="62" t="s">
        <v>417</v>
      </c>
      <c r="F172" s="108">
        <v>10659</v>
      </c>
      <c r="G172" s="6"/>
      <c r="H172" s="6"/>
    </row>
    <row r="173" spans="1:8" ht="15">
      <c r="A173" s="52" t="s">
        <v>418</v>
      </c>
      <c r="B173" s="62" t="s">
        <v>184</v>
      </c>
      <c r="C173" s="62" t="s">
        <v>124</v>
      </c>
      <c r="D173" s="62" t="s">
        <v>230</v>
      </c>
      <c r="E173" s="62" t="s">
        <v>419</v>
      </c>
      <c r="F173" s="108">
        <v>3219</v>
      </c>
      <c r="G173" s="6"/>
      <c r="H173" s="6"/>
    </row>
    <row r="174" spans="1:8" ht="13.5" customHeight="1">
      <c r="A174" s="105" t="s">
        <v>61</v>
      </c>
      <c r="B174" s="87" t="s">
        <v>184</v>
      </c>
      <c r="C174" s="87" t="s">
        <v>124</v>
      </c>
      <c r="D174" s="106" t="s">
        <v>215</v>
      </c>
      <c r="E174" s="87" t="s">
        <v>145</v>
      </c>
      <c r="F174" s="104">
        <f aca="true" t="shared" si="7" ref="F174:F179">F175</f>
        <v>3373.2</v>
      </c>
      <c r="G174" s="6"/>
      <c r="H174" s="6"/>
    </row>
    <row r="175" spans="1:8" ht="15" customHeight="1">
      <c r="A175" s="52" t="s">
        <v>63</v>
      </c>
      <c r="B175" s="62" t="s">
        <v>184</v>
      </c>
      <c r="C175" s="62" t="s">
        <v>124</v>
      </c>
      <c r="D175" s="107" t="s">
        <v>214</v>
      </c>
      <c r="E175" s="62" t="s">
        <v>145</v>
      </c>
      <c r="F175" s="108">
        <f t="shared" si="7"/>
        <v>3373.2</v>
      </c>
      <c r="G175" s="6"/>
      <c r="H175" s="6"/>
    </row>
    <row r="176" spans="1:8" ht="14.25" customHeight="1">
      <c r="A176" s="109" t="s">
        <v>205</v>
      </c>
      <c r="B176" s="62" t="s">
        <v>184</v>
      </c>
      <c r="C176" s="62" t="s">
        <v>124</v>
      </c>
      <c r="D176" s="107" t="s">
        <v>216</v>
      </c>
      <c r="E176" s="62" t="s">
        <v>145</v>
      </c>
      <c r="F176" s="108">
        <f t="shared" si="7"/>
        <v>3373.2</v>
      </c>
      <c r="G176" s="6"/>
      <c r="H176" s="6"/>
    </row>
    <row r="177" spans="1:8" ht="24">
      <c r="A177" s="52" t="s">
        <v>186</v>
      </c>
      <c r="B177" s="62" t="s">
        <v>184</v>
      </c>
      <c r="C177" s="62" t="s">
        <v>124</v>
      </c>
      <c r="D177" s="61" t="s">
        <v>230</v>
      </c>
      <c r="E177" s="62" t="s">
        <v>145</v>
      </c>
      <c r="F177" s="108">
        <f t="shared" si="7"/>
        <v>3373.2</v>
      </c>
      <c r="G177" s="6"/>
      <c r="H177" s="6"/>
    </row>
    <row r="178" spans="1:8" ht="15" customHeight="1">
      <c r="A178" s="52" t="s">
        <v>256</v>
      </c>
      <c r="B178" s="62" t="s">
        <v>184</v>
      </c>
      <c r="C178" s="62" t="s">
        <v>124</v>
      </c>
      <c r="D178" s="61" t="s">
        <v>230</v>
      </c>
      <c r="E178" s="62" t="s">
        <v>147</v>
      </c>
      <c r="F178" s="108">
        <f t="shared" si="7"/>
        <v>3373.2</v>
      </c>
      <c r="G178" s="6"/>
      <c r="H178" s="6"/>
    </row>
    <row r="179" spans="1:8" ht="15" customHeight="1">
      <c r="A179" s="52" t="s">
        <v>253</v>
      </c>
      <c r="B179" s="62" t="s">
        <v>184</v>
      </c>
      <c r="C179" s="62" t="s">
        <v>124</v>
      </c>
      <c r="D179" s="61" t="s">
        <v>230</v>
      </c>
      <c r="E179" s="62" t="s">
        <v>252</v>
      </c>
      <c r="F179" s="108">
        <f t="shared" si="7"/>
        <v>3373.2</v>
      </c>
      <c r="G179" s="6"/>
      <c r="H179" s="6"/>
    </row>
    <row r="180" spans="1:8" ht="24" customHeight="1">
      <c r="A180" s="52" t="s">
        <v>49</v>
      </c>
      <c r="B180" s="62" t="s">
        <v>184</v>
      </c>
      <c r="C180" s="62" t="s">
        <v>124</v>
      </c>
      <c r="D180" s="61" t="s">
        <v>230</v>
      </c>
      <c r="E180" s="62" t="s">
        <v>50</v>
      </c>
      <c r="F180" s="108">
        <v>3373.2</v>
      </c>
      <c r="G180" s="6"/>
      <c r="H180" s="6"/>
    </row>
    <row r="181" spans="1:6" ht="12.75">
      <c r="A181" s="105" t="s">
        <v>157</v>
      </c>
      <c r="B181" s="87" t="s">
        <v>158</v>
      </c>
      <c r="C181" s="87" t="s">
        <v>144</v>
      </c>
      <c r="D181" s="87" t="s">
        <v>213</v>
      </c>
      <c r="E181" s="87" t="s">
        <v>145</v>
      </c>
      <c r="F181" s="104">
        <f aca="true" t="shared" si="8" ref="F181:F188">F182</f>
        <v>244.7</v>
      </c>
    </row>
    <row r="182" spans="1:6" ht="12.75">
      <c r="A182" s="105" t="s">
        <v>58</v>
      </c>
      <c r="B182" s="87" t="s">
        <v>158</v>
      </c>
      <c r="C182" s="87" t="s">
        <v>124</v>
      </c>
      <c r="D182" s="87" t="s">
        <v>213</v>
      </c>
      <c r="E182" s="87" t="s">
        <v>145</v>
      </c>
      <c r="F182" s="104">
        <f t="shared" si="8"/>
        <v>244.7</v>
      </c>
    </row>
    <row r="183" spans="1:6" ht="14.25" customHeight="1">
      <c r="A183" s="105" t="s">
        <v>61</v>
      </c>
      <c r="B183" s="87" t="s">
        <v>158</v>
      </c>
      <c r="C183" s="87" t="s">
        <v>124</v>
      </c>
      <c r="D183" s="106" t="s">
        <v>215</v>
      </c>
      <c r="E183" s="87" t="s">
        <v>145</v>
      </c>
      <c r="F183" s="104">
        <f t="shared" si="8"/>
        <v>244.7</v>
      </c>
    </row>
    <row r="184" spans="1:6" ht="15" customHeight="1">
      <c r="A184" s="52" t="s">
        <v>63</v>
      </c>
      <c r="B184" s="62" t="s">
        <v>158</v>
      </c>
      <c r="C184" s="62" t="s">
        <v>124</v>
      </c>
      <c r="D184" s="107" t="s">
        <v>214</v>
      </c>
      <c r="E184" s="62" t="s">
        <v>145</v>
      </c>
      <c r="F184" s="108">
        <f t="shared" si="8"/>
        <v>244.7</v>
      </c>
    </row>
    <row r="185" spans="1:6" ht="15" customHeight="1">
      <c r="A185" s="109" t="s">
        <v>205</v>
      </c>
      <c r="B185" s="62" t="s">
        <v>158</v>
      </c>
      <c r="C185" s="62" t="s">
        <v>124</v>
      </c>
      <c r="D185" s="107" t="s">
        <v>216</v>
      </c>
      <c r="E185" s="62" t="s">
        <v>145</v>
      </c>
      <c r="F185" s="108">
        <f t="shared" si="8"/>
        <v>244.7</v>
      </c>
    </row>
    <row r="186" spans="1:6" ht="12.75">
      <c r="A186" s="75" t="s">
        <v>187</v>
      </c>
      <c r="B186" s="62" t="s">
        <v>158</v>
      </c>
      <c r="C186" s="62" t="s">
        <v>124</v>
      </c>
      <c r="D186" s="61" t="s">
        <v>231</v>
      </c>
      <c r="E186" s="62" t="s">
        <v>145</v>
      </c>
      <c r="F186" s="108">
        <f t="shared" si="8"/>
        <v>244.7</v>
      </c>
    </row>
    <row r="187" spans="1:6" ht="12.75">
      <c r="A187" s="75" t="s">
        <v>261</v>
      </c>
      <c r="B187" s="62" t="s">
        <v>158</v>
      </c>
      <c r="C187" s="62" t="s">
        <v>124</v>
      </c>
      <c r="D187" s="61" t="s">
        <v>231</v>
      </c>
      <c r="E187" s="62" t="s">
        <v>149</v>
      </c>
      <c r="F187" s="108">
        <f t="shared" si="8"/>
        <v>244.7</v>
      </c>
    </row>
    <row r="188" spans="1:6" ht="12.75">
      <c r="A188" s="75" t="s">
        <v>262</v>
      </c>
      <c r="B188" s="62" t="s">
        <v>158</v>
      </c>
      <c r="C188" s="62" t="s">
        <v>124</v>
      </c>
      <c r="D188" s="61" t="s">
        <v>231</v>
      </c>
      <c r="E188" s="62" t="s">
        <v>150</v>
      </c>
      <c r="F188" s="108">
        <f t="shared" si="8"/>
        <v>244.7</v>
      </c>
    </row>
    <row r="189" spans="1:6" ht="12.75">
      <c r="A189" s="52" t="s">
        <v>115</v>
      </c>
      <c r="B189" s="62" t="s">
        <v>158</v>
      </c>
      <c r="C189" s="62" t="s">
        <v>124</v>
      </c>
      <c r="D189" s="61" t="s">
        <v>231</v>
      </c>
      <c r="E189" s="62" t="s">
        <v>116</v>
      </c>
      <c r="F189" s="108">
        <v>244.7</v>
      </c>
    </row>
    <row r="190" spans="1:6" ht="12.75" hidden="1">
      <c r="A190" s="105" t="s">
        <v>45</v>
      </c>
      <c r="B190" s="87" t="s">
        <v>160</v>
      </c>
      <c r="C190" s="87" t="s">
        <v>144</v>
      </c>
      <c r="D190" s="87" t="s">
        <v>213</v>
      </c>
      <c r="E190" s="87" t="s">
        <v>145</v>
      </c>
      <c r="F190" s="104">
        <f aca="true" t="shared" si="9" ref="F190:F197">F191</f>
        <v>0</v>
      </c>
    </row>
    <row r="191" spans="1:6" ht="12.75" hidden="1">
      <c r="A191" s="105" t="s">
        <v>56</v>
      </c>
      <c r="B191" s="87" t="s">
        <v>160</v>
      </c>
      <c r="C191" s="87" t="s">
        <v>125</v>
      </c>
      <c r="D191" s="87" t="s">
        <v>213</v>
      </c>
      <c r="E191" s="87" t="s">
        <v>145</v>
      </c>
      <c r="F191" s="104">
        <f t="shared" si="9"/>
        <v>0</v>
      </c>
    </row>
    <row r="192" spans="1:6" ht="13.5" customHeight="1" hidden="1">
      <c r="A192" s="105" t="s">
        <v>61</v>
      </c>
      <c r="B192" s="87" t="s">
        <v>160</v>
      </c>
      <c r="C192" s="87" t="s">
        <v>125</v>
      </c>
      <c r="D192" s="106" t="s">
        <v>215</v>
      </c>
      <c r="E192" s="87" t="s">
        <v>145</v>
      </c>
      <c r="F192" s="104">
        <f t="shared" si="9"/>
        <v>0</v>
      </c>
    </row>
    <row r="193" spans="1:6" ht="24" hidden="1">
      <c r="A193" s="52" t="s">
        <v>63</v>
      </c>
      <c r="B193" s="62" t="s">
        <v>160</v>
      </c>
      <c r="C193" s="62" t="s">
        <v>125</v>
      </c>
      <c r="D193" s="107" t="s">
        <v>214</v>
      </c>
      <c r="E193" s="62" t="s">
        <v>145</v>
      </c>
      <c r="F193" s="108">
        <f t="shared" si="9"/>
        <v>0</v>
      </c>
    </row>
    <row r="194" spans="1:6" ht="24" hidden="1">
      <c r="A194" s="109" t="s">
        <v>205</v>
      </c>
      <c r="B194" s="62" t="s">
        <v>160</v>
      </c>
      <c r="C194" s="62" t="s">
        <v>125</v>
      </c>
      <c r="D194" s="107" t="s">
        <v>216</v>
      </c>
      <c r="E194" s="62" t="s">
        <v>145</v>
      </c>
      <c r="F194" s="108">
        <f t="shared" si="9"/>
        <v>0</v>
      </c>
    </row>
    <row r="195" spans="1:6" ht="24" hidden="1">
      <c r="A195" s="52" t="s">
        <v>186</v>
      </c>
      <c r="B195" s="62" t="s">
        <v>160</v>
      </c>
      <c r="C195" s="62" t="s">
        <v>125</v>
      </c>
      <c r="D195" s="61" t="s">
        <v>230</v>
      </c>
      <c r="E195" s="62" t="s">
        <v>145</v>
      </c>
      <c r="F195" s="108">
        <f t="shared" si="9"/>
        <v>0</v>
      </c>
    </row>
    <row r="196" spans="1:6" ht="12.75" hidden="1">
      <c r="A196" s="52" t="s">
        <v>256</v>
      </c>
      <c r="B196" s="62" t="s">
        <v>160</v>
      </c>
      <c r="C196" s="62" t="s">
        <v>125</v>
      </c>
      <c r="D196" s="61" t="s">
        <v>230</v>
      </c>
      <c r="E196" s="62" t="s">
        <v>147</v>
      </c>
      <c r="F196" s="108">
        <f t="shared" si="9"/>
        <v>0</v>
      </c>
    </row>
    <row r="197" spans="1:6" ht="24" hidden="1">
      <c r="A197" s="52" t="s">
        <v>253</v>
      </c>
      <c r="B197" s="62" t="s">
        <v>160</v>
      </c>
      <c r="C197" s="62" t="s">
        <v>125</v>
      </c>
      <c r="D197" s="61" t="s">
        <v>230</v>
      </c>
      <c r="E197" s="62" t="s">
        <v>252</v>
      </c>
      <c r="F197" s="108">
        <f t="shared" si="9"/>
        <v>0</v>
      </c>
    </row>
    <row r="198" spans="1:6" ht="24" hidden="1">
      <c r="A198" s="52" t="s">
        <v>49</v>
      </c>
      <c r="B198" s="62" t="s">
        <v>160</v>
      </c>
      <c r="C198" s="62" t="s">
        <v>125</v>
      </c>
      <c r="D198" s="61" t="s">
        <v>230</v>
      </c>
      <c r="E198" s="62" t="s">
        <v>50</v>
      </c>
      <c r="F198" s="108"/>
    </row>
    <row r="199" spans="1:6" ht="14.25" customHeight="1">
      <c r="A199" s="105" t="s">
        <v>420</v>
      </c>
      <c r="B199" s="87" t="s">
        <v>177</v>
      </c>
      <c r="C199" s="87" t="s">
        <v>144</v>
      </c>
      <c r="D199" s="87" t="s">
        <v>213</v>
      </c>
      <c r="E199" s="87" t="s">
        <v>145</v>
      </c>
      <c r="F199" s="104">
        <f aca="true" t="shared" si="10" ref="F199:F205">F200</f>
        <v>291.7</v>
      </c>
    </row>
    <row r="200" spans="1:6" ht="15" customHeight="1">
      <c r="A200" s="52" t="s">
        <v>37</v>
      </c>
      <c r="B200" s="62" t="s">
        <v>177</v>
      </c>
      <c r="C200" s="62" t="s">
        <v>159</v>
      </c>
      <c r="D200" s="62" t="s">
        <v>213</v>
      </c>
      <c r="E200" s="62" t="s">
        <v>145</v>
      </c>
      <c r="F200" s="108">
        <f t="shared" si="10"/>
        <v>291.7</v>
      </c>
    </row>
    <row r="201" spans="1:6" ht="25.5" customHeight="1">
      <c r="A201" s="52" t="s">
        <v>421</v>
      </c>
      <c r="B201" s="62" t="s">
        <v>177</v>
      </c>
      <c r="C201" s="62" t="s">
        <v>159</v>
      </c>
      <c r="D201" s="107" t="s">
        <v>215</v>
      </c>
      <c r="E201" s="62" t="s">
        <v>145</v>
      </c>
      <c r="F201" s="108">
        <f t="shared" si="10"/>
        <v>291.7</v>
      </c>
    </row>
    <row r="202" spans="1:6" ht="31.5" customHeight="1">
      <c r="A202" s="52" t="s">
        <v>422</v>
      </c>
      <c r="B202" s="62" t="s">
        <v>177</v>
      </c>
      <c r="C202" s="62" t="s">
        <v>159</v>
      </c>
      <c r="D202" s="107" t="s">
        <v>214</v>
      </c>
      <c r="E202" s="62" t="s">
        <v>145</v>
      </c>
      <c r="F202" s="108">
        <f t="shared" si="10"/>
        <v>291.7</v>
      </c>
    </row>
    <row r="203" spans="1:6" ht="15" customHeight="1">
      <c r="A203" s="109" t="s">
        <v>412</v>
      </c>
      <c r="B203" s="62" t="s">
        <v>177</v>
      </c>
      <c r="C203" s="62" t="s">
        <v>159</v>
      </c>
      <c r="D203" s="107" t="s">
        <v>216</v>
      </c>
      <c r="E203" s="62" t="s">
        <v>145</v>
      </c>
      <c r="F203" s="108">
        <f t="shared" si="10"/>
        <v>291.7</v>
      </c>
    </row>
    <row r="204" spans="1:6" ht="14.25" customHeight="1">
      <c r="A204" s="75" t="s">
        <v>38</v>
      </c>
      <c r="B204" s="62" t="s">
        <v>177</v>
      </c>
      <c r="C204" s="62" t="s">
        <v>159</v>
      </c>
      <c r="D204" s="107" t="s">
        <v>232</v>
      </c>
      <c r="E204" s="62" t="s">
        <v>145</v>
      </c>
      <c r="F204" s="108">
        <f t="shared" si="10"/>
        <v>291.7</v>
      </c>
    </row>
    <row r="205" spans="1:6" ht="14.25" customHeight="1">
      <c r="A205" s="75" t="s">
        <v>423</v>
      </c>
      <c r="B205" s="62" t="s">
        <v>177</v>
      </c>
      <c r="C205" s="62" t="s">
        <v>159</v>
      </c>
      <c r="D205" s="107" t="s">
        <v>232</v>
      </c>
      <c r="E205" s="62" t="s">
        <v>260</v>
      </c>
      <c r="F205" s="108">
        <f t="shared" si="10"/>
        <v>291.7</v>
      </c>
    </row>
    <row r="206" spans="1:6" ht="12.75">
      <c r="A206" s="75" t="s">
        <v>38</v>
      </c>
      <c r="B206" s="62" t="s">
        <v>177</v>
      </c>
      <c r="C206" s="62" t="s">
        <v>159</v>
      </c>
      <c r="D206" s="61" t="s">
        <v>232</v>
      </c>
      <c r="E206" s="62" t="s">
        <v>53</v>
      </c>
      <c r="F206" s="108">
        <v>291.7</v>
      </c>
    </row>
    <row r="207" spans="1:6" ht="24" hidden="1">
      <c r="A207" s="105" t="s">
        <v>77</v>
      </c>
      <c r="B207" s="87" t="s">
        <v>177</v>
      </c>
      <c r="C207" s="87" t="s">
        <v>144</v>
      </c>
      <c r="D207" s="87" t="s">
        <v>213</v>
      </c>
      <c r="E207" s="87" t="s">
        <v>145</v>
      </c>
      <c r="F207" s="104">
        <f aca="true" t="shared" si="11" ref="F207:F213">F208</f>
        <v>0</v>
      </c>
    </row>
    <row r="208" spans="1:6" ht="12.75" hidden="1">
      <c r="A208" s="105" t="s">
        <v>37</v>
      </c>
      <c r="B208" s="87" t="s">
        <v>177</v>
      </c>
      <c r="C208" s="87" t="s">
        <v>159</v>
      </c>
      <c r="D208" s="87" t="s">
        <v>213</v>
      </c>
      <c r="E208" s="87" t="s">
        <v>145</v>
      </c>
      <c r="F208" s="104">
        <f t="shared" si="11"/>
        <v>0</v>
      </c>
    </row>
    <row r="209" spans="1:6" ht="15" customHeight="1" hidden="1">
      <c r="A209" s="105" t="s">
        <v>61</v>
      </c>
      <c r="B209" s="87" t="s">
        <v>177</v>
      </c>
      <c r="C209" s="87" t="s">
        <v>159</v>
      </c>
      <c r="D209" s="106" t="s">
        <v>215</v>
      </c>
      <c r="E209" s="87" t="s">
        <v>145</v>
      </c>
      <c r="F209" s="104">
        <f t="shared" si="11"/>
        <v>0</v>
      </c>
    </row>
    <row r="210" spans="1:6" ht="24" hidden="1">
      <c r="A210" s="52" t="s">
        <v>63</v>
      </c>
      <c r="B210" s="62" t="s">
        <v>177</v>
      </c>
      <c r="C210" s="62" t="s">
        <v>159</v>
      </c>
      <c r="D210" s="107" t="s">
        <v>214</v>
      </c>
      <c r="E210" s="62" t="s">
        <v>145</v>
      </c>
      <c r="F210" s="108">
        <f t="shared" si="11"/>
        <v>0</v>
      </c>
    </row>
    <row r="211" spans="1:6" ht="24" hidden="1">
      <c r="A211" s="109" t="s">
        <v>205</v>
      </c>
      <c r="B211" s="62" t="s">
        <v>177</v>
      </c>
      <c r="C211" s="62" t="s">
        <v>159</v>
      </c>
      <c r="D211" s="107" t="s">
        <v>216</v>
      </c>
      <c r="E211" s="62" t="s">
        <v>145</v>
      </c>
      <c r="F211" s="108">
        <f t="shared" si="11"/>
        <v>0</v>
      </c>
    </row>
    <row r="212" spans="1:6" ht="12.75" hidden="1">
      <c r="A212" s="52" t="s">
        <v>38</v>
      </c>
      <c r="B212" s="62" t="s">
        <v>177</v>
      </c>
      <c r="C212" s="62" t="s">
        <v>159</v>
      </c>
      <c r="D212" s="61" t="s">
        <v>232</v>
      </c>
      <c r="E212" s="62" t="s">
        <v>145</v>
      </c>
      <c r="F212" s="108">
        <f t="shared" si="11"/>
        <v>0</v>
      </c>
    </row>
    <row r="213" spans="1:6" ht="12.75" hidden="1">
      <c r="A213" s="52" t="s">
        <v>259</v>
      </c>
      <c r="B213" s="62" t="s">
        <v>177</v>
      </c>
      <c r="C213" s="62" t="s">
        <v>159</v>
      </c>
      <c r="D213" s="61" t="s">
        <v>232</v>
      </c>
      <c r="E213" s="62" t="s">
        <v>260</v>
      </c>
      <c r="F213" s="108">
        <f t="shared" si="11"/>
        <v>0</v>
      </c>
    </row>
    <row r="214" spans="1:6" ht="12.75" hidden="1">
      <c r="A214" s="52" t="s">
        <v>38</v>
      </c>
      <c r="B214" s="62" t="s">
        <v>177</v>
      </c>
      <c r="C214" s="62" t="s">
        <v>159</v>
      </c>
      <c r="D214" s="61" t="s">
        <v>232</v>
      </c>
      <c r="E214" s="62" t="s">
        <v>53</v>
      </c>
      <c r="F214" s="108"/>
    </row>
    <row r="215" spans="1:6" ht="12.75">
      <c r="A215" s="202"/>
      <c r="B215" s="202"/>
      <c r="C215" s="202"/>
      <c r="D215" s="202"/>
      <c r="E215" s="202"/>
      <c r="F215" s="203"/>
    </row>
    <row r="216" spans="1:6" ht="12.75">
      <c r="A216" s="202"/>
      <c r="B216" s="202"/>
      <c r="C216" s="202"/>
      <c r="D216" s="202"/>
      <c r="E216" s="202"/>
      <c r="F216" s="202"/>
    </row>
    <row r="217" spans="1:6" ht="12.75">
      <c r="A217" s="202"/>
      <c r="B217" s="202"/>
      <c r="C217" s="202"/>
      <c r="D217" s="202"/>
      <c r="E217" s="202"/>
      <c r="F217" s="202"/>
    </row>
    <row r="218" spans="1:6" ht="12.75">
      <c r="A218" s="202"/>
      <c r="B218" s="202"/>
      <c r="C218" s="202"/>
      <c r="D218" s="202"/>
      <c r="E218" s="202"/>
      <c r="F218" s="202"/>
    </row>
    <row r="219" spans="1:6" ht="12.75">
      <c r="A219" s="202"/>
      <c r="B219" s="202"/>
      <c r="C219" s="202"/>
      <c r="D219" s="202"/>
      <c r="E219" s="202"/>
      <c r="F219" s="202"/>
    </row>
    <row r="220" spans="1:6" ht="12.75">
      <c r="A220" s="202"/>
      <c r="B220" s="202"/>
      <c r="C220" s="202"/>
      <c r="D220" s="202"/>
      <c r="E220" s="202"/>
      <c r="F220" s="202"/>
    </row>
    <row r="221" spans="1:6" ht="12.75">
      <c r="A221" s="202"/>
      <c r="B221" s="202"/>
      <c r="C221" s="202"/>
      <c r="D221" s="202"/>
      <c r="E221" s="202"/>
      <c r="F221" s="202"/>
    </row>
    <row r="222" spans="1:6" ht="12.75">
      <c r="A222" s="202"/>
      <c r="B222" s="202"/>
      <c r="C222" s="202"/>
      <c r="D222" s="202"/>
      <c r="E222" s="202"/>
      <c r="F222" s="202"/>
    </row>
    <row r="223" spans="1:6" ht="12.75">
      <c r="A223" s="202"/>
      <c r="B223" s="202"/>
      <c r="C223" s="202"/>
      <c r="D223" s="202"/>
      <c r="E223" s="202"/>
      <c r="F223" s="202"/>
    </row>
    <row r="224" spans="1:6" ht="12.75">
      <c r="A224" s="202"/>
      <c r="B224" s="202"/>
      <c r="C224" s="202"/>
      <c r="D224" s="202"/>
      <c r="E224" s="202"/>
      <c r="F224" s="202"/>
    </row>
    <row r="225" spans="1:6" ht="12.75">
      <c r="A225" s="202"/>
      <c r="B225" s="202"/>
      <c r="C225" s="202"/>
      <c r="D225" s="202"/>
      <c r="E225" s="202"/>
      <c r="F225" s="202"/>
    </row>
    <row r="226" spans="1:6" ht="12.75">
      <c r="A226" s="202"/>
      <c r="B226" s="202"/>
      <c r="C226" s="202"/>
      <c r="D226" s="202"/>
      <c r="E226" s="202"/>
      <c r="F226" s="202"/>
    </row>
    <row r="227" spans="1:6" ht="12.75">
      <c r="A227" s="202"/>
      <c r="B227" s="202"/>
      <c r="C227" s="202"/>
      <c r="D227" s="202"/>
      <c r="E227" s="202"/>
      <c r="F227" s="202"/>
    </row>
    <row r="228" spans="1:6" ht="12.75">
      <c r="A228" s="202"/>
      <c r="B228" s="202"/>
      <c r="C228" s="202"/>
      <c r="D228" s="202"/>
      <c r="E228" s="202"/>
      <c r="F228" s="202"/>
    </row>
    <row r="229" spans="1:6" ht="12.75">
      <c r="A229" s="202"/>
      <c r="B229" s="202"/>
      <c r="C229" s="202"/>
      <c r="D229" s="202"/>
      <c r="E229" s="202"/>
      <c r="F229" s="202"/>
    </row>
    <row r="230" spans="1:6" ht="12.75">
      <c r="A230" s="202"/>
      <c r="B230" s="202"/>
      <c r="C230" s="202"/>
      <c r="D230" s="202"/>
      <c r="E230" s="202"/>
      <c r="F230" s="202"/>
    </row>
    <row r="231" spans="1:6" ht="12.75">
      <c r="A231" s="202"/>
      <c r="B231" s="202"/>
      <c r="C231" s="202"/>
      <c r="D231" s="202"/>
      <c r="E231" s="202"/>
      <c r="F231" s="202"/>
    </row>
    <row r="232" spans="1:6" ht="12.75">
      <c r="A232" s="202"/>
      <c r="B232" s="202"/>
      <c r="C232" s="202"/>
      <c r="D232" s="202"/>
      <c r="E232" s="202"/>
      <c r="F232" s="202"/>
    </row>
    <row r="233" spans="1:6" ht="12.75">
      <c r="A233" s="202"/>
      <c r="B233" s="202"/>
      <c r="C233" s="202"/>
      <c r="D233" s="202"/>
      <c r="E233" s="202"/>
      <c r="F233" s="202"/>
    </row>
    <row r="234" spans="1:6" ht="12.75">
      <c r="A234" s="202"/>
      <c r="B234" s="202"/>
      <c r="C234" s="202"/>
      <c r="D234" s="202"/>
      <c r="E234" s="202"/>
      <c r="F234" s="202"/>
    </row>
    <row r="235" spans="1:6" ht="12.75">
      <c r="A235" s="202"/>
      <c r="B235" s="202"/>
      <c r="C235" s="202"/>
      <c r="D235" s="202"/>
      <c r="E235" s="202"/>
      <c r="F235" s="202"/>
    </row>
    <row r="236" spans="1:6" ht="12.75">
      <c r="A236" s="202"/>
      <c r="B236" s="202"/>
      <c r="C236" s="202"/>
      <c r="D236" s="202"/>
      <c r="E236" s="202"/>
      <c r="F236" s="202"/>
    </row>
    <row r="237" spans="1:6" ht="12.75">
      <c r="A237" s="202"/>
      <c r="B237" s="202"/>
      <c r="C237" s="202"/>
      <c r="D237" s="202"/>
      <c r="E237" s="202"/>
      <c r="F237" s="202"/>
    </row>
    <row r="238" spans="1:6" ht="12.75">
      <c r="A238" s="202"/>
      <c r="B238" s="202"/>
      <c r="C238" s="202"/>
      <c r="D238" s="202"/>
      <c r="E238" s="202"/>
      <c r="F238" s="202"/>
    </row>
    <row r="239" spans="1:6" ht="12.75">
      <c r="A239" s="202"/>
      <c r="B239" s="202"/>
      <c r="C239" s="202"/>
      <c r="D239" s="202"/>
      <c r="E239" s="202"/>
      <c r="F239" s="202"/>
    </row>
    <row r="240" spans="1:6" ht="12.75">
      <c r="A240" s="202"/>
      <c r="B240" s="202"/>
      <c r="C240" s="202"/>
      <c r="D240" s="202"/>
      <c r="E240" s="202"/>
      <c r="F240" s="202"/>
    </row>
    <row r="241" spans="1:6" ht="12.75">
      <c r="A241" s="202"/>
      <c r="B241" s="202"/>
      <c r="C241" s="202"/>
      <c r="D241" s="202"/>
      <c r="E241" s="202"/>
      <c r="F241" s="202"/>
    </row>
    <row r="242" spans="1:6" ht="12.75">
      <c r="A242" s="202"/>
      <c r="B242" s="202"/>
      <c r="C242" s="202"/>
      <c r="D242" s="202"/>
      <c r="E242" s="202"/>
      <c r="F242" s="202"/>
    </row>
    <row r="243" spans="1:6" ht="12.75">
      <c r="A243" s="202"/>
      <c r="B243" s="202"/>
      <c r="C243" s="202"/>
      <c r="D243" s="202"/>
      <c r="E243" s="202"/>
      <c r="F243" s="202"/>
    </row>
    <row r="244" spans="1:6" ht="12.75">
      <c r="A244" s="202"/>
      <c r="B244" s="202"/>
      <c r="C244" s="202"/>
      <c r="D244" s="202"/>
      <c r="E244" s="202"/>
      <c r="F244" s="202"/>
    </row>
    <row r="245" spans="1:6" ht="12.75">
      <c r="A245" s="202"/>
      <c r="B245" s="202"/>
      <c r="C245" s="202"/>
      <c r="D245" s="202"/>
      <c r="E245" s="202"/>
      <c r="F245" s="202"/>
    </row>
    <row r="246" spans="1:6" ht="12.75">
      <c r="A246" s="202"/>
      <c r="B246" s="202"/>
      <c r="C246" s="202"/>
      <c r="D246" s="202"/>
      <c r="E246" s="202"/>
      <c r="F246" s="202"/>
    </row>
    <row r="247" spans="1:6" ht="12.75">
      <c r="A247" s="202"/>
      <c r="B247" s="202"/>
      <c r="C247" s="202"/>
      <c r="D247" s="202"/>
      <c r="E247" s="202"/>
      <c r="F247" s="202"/>
    </row>
    <row r="248" spans="1:6" ht="12.75">
      <c r="A248" s="202"/>
      <c r="B248" s="202"/>
      <c r="C248" s="202"/>
      <c r="D248" s="202"/>
      <c r="E248" s="202"/>
      <c r="F248" s="202"/>
    </row>
    <row r="249" spans="1:6" ht="12.75">
      <c r="A249" s="202"/>
      <c r="B249" s="202"/>
      <c r="C249" s="202"/>
      <c r="D249" s="202"/>
      <c r="E249" s="202"/>
      <c r="F249" s="202"/>
    </row>
    <row r="250" spans="1:6" ht="12.75">
      <c r="A250" s="202"/>
      <c r="B250" s="202"/>
      <c r="C250" s="202"/>
      <c r="D250" s="202"/>
      <c r="E250" s="202"/>
      <c r="F250" s="202"/>
    </row>
    <row r="251" spans="1:6" ht="12.75">
      <c r="A251" s="202"/>
      <c r="B251" s="202"/>
      <c r="C251" s="202"/>
      <c r="D251" s="202"/>
      <c r="E251" s="202"/>
      <c r="F251" s="202"/>
    </row>
    <row r="252" spans="1:6" ht="12.75">
      <c r="A252" s="202"/>
      <c r="B252" s="202"/>
      <c r="C252" s="202"/>
      <c r="D252" s="202"/>
      <c r="E252" s="202"/>
      <c r="F252" s="202"/>
    </row>
    <row r="253" spans="1:6" ht="12.75">
      <c r="A253" s="202"/>
      <c r="B253" s="202"/>
      <c r="C253" s="202"/>
      <c r="D253" s="202"/>
      <c r="E253" s="202"/>
      <c r="F253" s="202"/>
    </row>
    <row r="254" spans="1:6" ht="12.75">
      <c r="A254" s="202"/>
      <c r="B254" s="202"/>
      <c r="C254" s="202"/>
      <c r="D254" s="202"/>
      <c r="E254" s="202"/>
      <c r="F254" s="202"/>
    </row>
    <row r="255" spans="1:6" ht="12.75">
      <c r="A255" s="202"/>
      <c r="B255" s="202"/>
      <c r="C255" s="202"/>
      <c r="D255" s="202"/>
      <c r="E255" s="202"/>
      <c r="F255" s="202"/>
    </row>
    <row r="256" spans="1:6" ht="12.75">
      <c r="A256" s="202"/>
      <c r="B256" s="202"/>
      <c r="C256" s="202"/>
      <c r="D256" s="202"/>
      <c r="E256" s="202"/>
      <c r="F256" s="202"/>
    </row>
    <row r="257" spans="1:6" ht="12.75">
      <c r="A257" s="202"/>
      <c r="B257" s="202"/>
      <c r="C257" s="202"/>
      <c r="D257" s="202"/>
      <c r="E257" s="202"/>
      <c r="F257" s="202"/>
    </row>
    <row r="258" spans="1:6" ht="12.75">
      <c r="A258" s="202"/>
      <c r="B258" s="202"/>
      <c r="C258" s="202"/>
      <c r="D258" s="202"/>
      <c r="E258" s="202"/>
      <c r="F258" s="202"/>
    </row>
    <row r="259" spans="1:6" ht="12.75">
      <c r="A259" s="202"/>
      <c r="B259" s="202"/>
      <c r="C259" s="202"/>
      <c r="D259" s="202"/>
      <c r="E259" s="202"/>
      <c r="F259" s="202"/>
    </row>
    <row r="260" spans="1:6" ht="12.75">
      <c r="A260" s="202"/>
      <c r="B260" s="202"/>
      <c r="C260" s="202"/>
      <c r="D260" s="202"/>
      <c r="E260" s="202"/>
      <c r="F260" s="202"/>
    </row>
    <row r="261" spans="1:6" ht="12.75">
      <c r="A261" s="202"/>
      <c r="B261" s="202"/>
      <c r="C261" s="202"/>
      <c r="D261" s="202"/>
      <c r="E261" s="202"/>
      <c r="F261" s="202"/>
    </row>
    <row r="262" spans="1:6" ht="12.75">
      <c r="A262" s="202"/>
      <c r="B262" s="202"/>
      <c r="C262" s="202"/>
      <c r="D262" s="202"/>
      <c r="E262" s="202"/>
      <c r="F262" s="202"/>
    </row>
    <row r="263" spans="1:6" ht="12.75">
      <c r="A263" s="202"/>
      <c r="B263" s="202"/>
      <c r="C263" s="202"/>
      <c r="D263" s="202"/>
      <c r="E263" s="202"/>
      <c r="F263" s="202"/>
    </row>
    <row r="264" spans="1:6" ht="12.75">
      <c r="A264" s="202"/>
      <c r="B264" s="202"/>
      <c r="C264" s="202"/>
      <c r="D264" s="202"/>
      <c r="E264" s="202"/>
      <c r="F264" s="202"/>
    </row>
    <row r="265" spans="1:6" ht="12.75">
      <c r="A265" s="202"/>
      <c r="B265" s="202"/>
      <c r="C265" s="202"/>
      <c r="D265" s="202"/>
      <c r="E265" s="202"/>
      <c r="F265" s="202"/>
    </row>
    <row r="266" spans="1:6" ht="12.75">
      <c r="A266" s="202"/>
      <c r="B266" s="202"/>
      <c r="C266" s="202"/>
      <c r="D266" s="202"/>
      <c r="E266" s="202"/>
      <c r="F266" s="202"/>
    </row>
    <row r="267" spans="1:6" ht="12.75">
      <c r="A267" s="202"/>
      <c r="B267" s="202"/>
      <c r="C267" s="202"/>
      <c r="D267" s="202"/>
      <c r="E267" s="202"/>
      <c r="F267" s="202"/>
    </row>
    <row r="268" spans="1:6" ht="12.75">
      <c r="A268" s="202"/>
      <c r="B268" s="202"/>
      <c r="C268" s="202"/>
      <c r="D268" s="202"/>
      <c r="E268" s="202"/>
      <c r="F268" s="202"/>
    </row>
    <row r="269" spans="1:6" ht="12.75">
      <c r="A269" s="202"/>
      <c r="B269" s="202"/>
      <c r="C269" s="202"/>
      <c r="D269" s="202"/>
      <c r="E269" s="202"/>
      <c r="F269" s="202"/>
    </row>
    <row r="270" spans="1:6" ht="12.75">
      <c r="A270" s="202"/>
      <c r="B270" s="202"/>
      <c r="C270" s="202"/>
      <c r="D270" s="202"/>
      <c r="E270" s="202"/>
      <c r="F270" s="202"/>
    </row>
    <row r="271" spans="1:6" ht="12.75">
      <c r="A271" s="202"/>
      <c r="B271" s="202"/>
      <c r="C271" s="202"/>
      <c r="D271" s="202"/>
      <c r="E271" s="202"/>
      <c r="F271" s="202"/>
    </row>
    <row r="272" spans="1:6" ht="12.75">
      <c r="A272" s="202"/>
      <c r="B272" s="202"/>
      <c r="C272" s="202"/>
      <c r="D272" s="202"/>
      <c r="E272" s="202"/>
      <c r="F272" s="202"/>
    </row>
    <row r="273" spans="1:6" ht="12.75">
      <c r="A273" s="202"/>
      <c r="B273" s="202"/>
      <c r="C273" s="202"/>
      <c r="D273" s="202"/>
      <c r="E273" s="202"/>
      <c r="F273" s="202"/>
    </row>
    <row r="274" spans="1:6" ht="12.75">
      <c r="A274" s="202"/>
      <c r="B274" s="202"/>
      <c r="C274" s="202"/>
      <c r="D274" s="202"/>
      <c r="E274" s="202"/>
      <c r="F274" s="202"/>
    </row>
    <row r="275" spans="1:6" ht="12.75">
      <c r="A275" s="202"/>
      <c r="B275" s="202"/>
      <c r="C275" s="202"/>
      <c r="D275" s="202"/>
      <c r="E275" s="202"/>
      <c r="F275" s="202"/>
    </row>
    <row r="276" spans="1:6" ht="12.75">
      <c r="A276" s="202"/>
      <c r="B276" s="202"/>
      <c r="C276" s="202"/>
      <c r="D276" s="202"/>
      <c r="E276" s="202"/>
      <c r="F276" s="202"/>
    </row>
    <row r="277" spans="1:6" ht="12.75">
      <c r="A277" s="202"/>
      <c r="B277" s="202"/>
      <c r="C277" s="202"/>
      <c r="D277" s="202"/>
      <c r="E277" s="202"/>
      <c r="F277" s="202"/>
    </row>
    <row r="278" spans="1:6" ht="12.75">
      <c r="A278" s="202"/>
      <c r="B278" s="202"/>
      <c r="C278" s="202"/>
      <c r="D278" s="202"/>
      <c r="E278" s="202"/>
      <c r="F278" s="202"/>
    </row>
    <row r="279" spans="1:6" ht="12.75">
      <c r="A279" s="202"/>
      <c r="B279" s="202"/>
      <c r="C279" s="202"/>
      <c r="D279" s="202"/>
      <c r="E279" s="202"/>
      <c r="F279" s="202"/>
    </row>
    <row r="280" spans="1:6" ht="12.75">
      <c r="A280" s="202"/>
      <c r="B280" s="202"/>
      <c r="C280" s="202"/>
      <c r="D280" s="202"/>
      <c r="E280" s="202"/>
      <c r="F280" s="202"/>
    </row>
    <row r="281" spans="1:6" ht="12.75">
      <c r="A281" s="202"/>
      <c r="B281" s="202"/>
      <c r="C281" s="202"/>
      <c r="D281" s="202"/>
      <c r="E281" s="202"/>
      <c r="F281" s="202"/>
    </row>
    <row r="282" spans="1:6" ht="12.75">
      <c r="A282" s="202"/>
      <c r="B282" s="202"/>
      <c r="C282" s="202"/>
      <c r="D282" s="202"/>
      <c r="E282" s="202"/>
      <c r="F282" s="202"/>
    </row>
    <row r="283" spans="1:6" ht="12.75">
      <c r="A283" s="202"/>
      <c r="B283" s="202"/>
      <c r="C283" s="202"/>
      <c r="D283" s="202"/>
      <c r="E283" s="202"/>
      <c r="F283" s="202"/>
    </row>
    <row r="284" spans="1:6" ht="12.75">
      <c r="A284" s="202"/>
      <c r="B284" s="202"/>
      <c r="C284" s="202"/>
      <c r="D284" s="202"/>
      <c r="E284" s="202"/>
      <c r="F284" s="202"/>
    </row>
    <row r="285" spans="1:6" ht="12.75">
      <c r="A285" s="202"/>
      <c r="B285" s="202"/>
      <c r="C285" s="202"/>
      <c r="D285" s="202"/>
      <c r="E285" s="202"/>
      <c r="F285" s="202"/>
    </row>
    <row r="286" spans="1:6" ht="12.75">
      <c r="A286" s="202"/>
      <c r="B286" s="202"/>
      <c r="C286" s="202"/>
      <c r="D286" s="202"/>
      <c r="E286" s="202"/>
      <c r="F286" s="202"/>
    </row>
    <row r="287" spans="1:6" ht="12.75">
      <c r="A287" s="202"/>
      <c r="B287" s="202"/>
      <c r="C287" s="202"/>
      <c r="D287" s="202"/>
      <c r="E287" s="202"/>
      <c r="F287" s="202"/>
    </row>
    <row r="288" spans="1:6" ht="12.75">
      <c r="A288" s="202"/>
      <c r="B288" s="202"/>
      <c r="C288" s="202"/>
      <c r="D288" s="202"/>
      <c r="E288" s="202"/>
      <c r="F288" s="202"/>
    </row>
    <row r="289" spans="1:6" ht="12.75">
      <c r="A289" s="202"/>
      <c r="B289" s="202"/>
      <c r="C289" s="202"/>
      <c r="D289" s="202"/>
      <c r="E289" s="202"/>
      <c r="F289" s="202"/>
    </row>
    <row r="290" spans="1:6" ht="12.75">
      <c r="A290" s="202"/>
      <c r="B290" s="202"/>
      <c r="C290" s="202"/>
      <c r="D290" s="202"/>
      <c r="E290" s="202"/>
      <c r="F290" s="202"/>
    </row>
    <row r="291" spans="1:6" ht="12.75">
      <c r="A291" s="202"/>
      <c r="B291" s="202"/>
      <c r="C291" s="202"/>
      <c r="D291" s="202"/>
      <c r="E291" s="202"/>
      <c r="F291" s="202"/>
    </row>
    <row r="292" spans="1:6" ht="12.75">
      <c r="A292" s="202"/>
      <c r="B292" s="202"/>
      <c r="C292" s="202"/>
      <c r="D292" s="202"/>
      <c r="E292" s="202"/>
      <c r="F292" s="202"/>
    </row>
    <row r="293" spans="1:6" ht="12.75">
      <c r="A293" s="202"/>
      <c r="B293" s="202"/>
      <c r="C293" s="202"/>
      <c r="D293" s="202"/>
      <c r="E293" s="202"/>
      <c r="F293" s="202"/>
    </row>
    <row r="294" spans="1:6" ht="12.75">
      <c r="A294" s="202"/>
      <c r="B294" s="202"/>
      <c r="C294" s="202"/>
      <c r="D294" s="202"/>
      <c r="E294" s="202"/>
      <c r="F294" s="202"/>
    </row>
    <row r="295" spans="1:6" ht="12.75">
      <c r="A295" s="202"/>
      <c r="B295" s="202"/>
      <c r="C295" s="202"/>
      <c r="D295" s="202"/>
      <c r="E295" s="202"/>
      <c r="F295" s="202"/>
    </row>
    <row r="296" spans="1:6" ht="12.75">
      <c r="A296" s="202"/>
      <c r="B296" s="202"/>
      <c r="C296" s="202"/>
      <c r="D296" s="202"/>
      <c r="E296" s="202"/>
      <c r="F296" s="202"/>
    </row>
    <row r="297" spans="1:6" ht="12.75">
      <c r="A297" s="202"/>
      <c r="B297" s="202"/>
      <c r="C297" s="202"/>
      <c r="D297" s="202"/>
      <c r="E297" s="202"/>
      <c r="F297" s="202"/>
    </row>
    <row r="298" spans="1:6" ht="12.75">
      <c r="A298" s="202"/>
      <c r="B298" s="202"/>
      <c r="C298" s="202"/>
      <c r="D298" s="202"/>
      <c r="E298" s="202"/>
      <c r="F298" s="202"/>
    </row>
    <row r="299" spans="1:6" ht="12.75">
      <c r="A299" s="202"/>
      <c r="B299" s="202"/>
      <c r="C299" s="202"/>
      <c r="D299" s="202"/>
      <c r="E299" s="202"/>
      <c r="F299" s="202"/>
    </row>
    <row r="300" spans="1:6" ht="12.75">
      <c r="A300" s="202"/>
      <c r="B300" s="202"/>
      <c r="C300" s="202"/>
      <c r="D300" s="202"/>
      <c r="E300" s="202"/>
      <c r="F300" s="202"/>
    </row>
    <row r="301" spans="1:6" ht="12.75">
      <c r="A301" s="202"/>
      <c r="B301" s="202"/>
      <c r="C301" s="202"/>
      <c r="D301" s="202"/>
      <c r="E301" s="202"/>
      <c r="F301" s="202"/>
    </row>
    <row r="302" spans="1:6" ht="12.75">
      <c r="A302" s="202"/>
      <c r="B302" s="202"/>
      <c r="C302" s="202"/>
      <c r="D302" s="202"/>
      <c r="E302" s="202"/>
      <c r="F302" s="202"/>
    </row>
    <row r="303" spans="1:6" ht="12.75">
      <c r="A303" s="202"/>
      <c r="B303" s="202"/>
      <c r="C303" s="202"/>
      <c r="D303" s="202"/>
      <c r="E303" s="202"/>
      <c r="F303" s="202"/>
    </row>
    <row r="304" spans="1:6" ht="12.75">
      <c r="A304" s="202"/>
      <c r="B304" s="202"/>
      <c r="C304" s="202"/>
      <c r="D304" s="202"/>
      <c r="E304" s="202"/>
      <c r="F304" s="202"/>
    </row>
    <row r="305" spans="1:6" ht="12.75">
      <c r="A305" s="202"/>
      <c r="B305" s="202"/>
      <c r="C305" s="202"/>
      <c r="D305" s="202"/>
      <c r="E305" s="202"/>
      <c r="F305" s="202"/>
    </row>
    <row r="306" spans="1:6" ht="12.75">
      <c r="A306" s="202"/>
      <c r="B306" s="202"/>
      <c r="C306" s="202"/>
      <c r="D306" s="202"/>
      <c r="E306" s="202"/>
      <c r="F306" s="202"/>
    </row>
    <row r="307" spans="1:6" ht="12.75">
      <c r="A307" s="202"/>
      <c r="B307" s="202"/>
      <c r="C307" s="202"/>
      <c r="D307" s="202"/>
      <c r="E307" s="202"/>
      <c r="F307" s="202"/>
    </row>
    <row r="308" spans="1:6" ht="12.75">
      <c r="A308" s="202"/>
      <c r="B308" s="202"/>
      <c r="C308" s="202"/>
      <c r="D308" s="202"/>
      <c r="E308" s="202"/>
      <c r="F308" s="202"/>
    </row>
    <row r="309" spans="1:6" ht="12.75">
      <c r="A309" s="202"/>
      <c r="B309" s="202"/>
      <c r="C309" s="202"/>
      <c r="D309" s="202"/>
      <c r="E309" s="202"/>
      <c r="F309" s="202"/>
    </row>
    <row r="310" spans="1:6" ht="12.75">
      <c r="A310" s="202"/>
      <c r="B310" s="202"/>
      <c r="C310" s="202"/>
      <c r="D310" s="202"/>
      <c r="E310" s="202"/>
      <c r="F310" s="202"/>
    </row>
    <row r="311" spans="1:6" ht="12.75">
      <c r="A311" s="202"/>
      <c r="B311" s="202"/>
      <c r="C311" s="202"/>
      <c r="D311" s="202"/>
      <c r="E311" s="202"/>
      <c r="F311" s="202"/>
    </row>
    <row r="312" spans="1:6" ht="12.75">
      <c r="A312" s="202"/>
      <c r="B312" s="202"/>
      <c r="C312" s="202"/>
      <c r="D312" s="202"/>
      <c r="E312" s="202"/>
      <c r="F312" s="202"/>
    </row>
    <row r="313" spans="1:6" ht="12.75">
      <c r="A313" s="202"/>
      <c r="B313" s="202"/>
      <c r="C313" s="202"/>
      <c r="D313" s="202"/>
      <c r="E313" s="202"/>
      <c r="F313" s="202"/>
    </row>
    <row r="314" spans="1:6" ht="12.75">
      <c r="A314" s="202"/>
      <c r="B314" s="202"/>
      <c r="C314" s="202"/>
      <c r="D314" s="202"/>
      <c r="E314" s="202"/>
      <c r="F314" s="202"/>
    </row>
    <row r="315" spans="1:6" ht="12.75">
      <c r="A315" s="202"/>
      <c r="B315" s="202"/>
      <c r="C315" s="202"/>
      <c r="D315" s="202"/>
      <c r="E315" s="202"/>
      <c r="F315" s="202"/>
    </row>
    <row r="316" spans="1:6" ht="12.75">
      <c r="A316" s="202"/>
      <c r="B316" s="202"/>
      <c r="C316" s="202"/>
      <c r="D316" s="202"/>
      <c r="E316" s="202"/>
      <c r="F316" s="202"/>
    </row>
    <row r="317" spans="1:6" ht="12.75">
      <c r="A317" s="202"/>
      <c r="B317" s="202"/>
      <c r="C317" s="202"/>
      <c r="D317" s="202"/>
      <c r="E317" s="202"/>
      <c r="F317" s="202"/>
    </row>
    <row r="318" spans="1:6" ht="12.75">
      <c r="A318" s="202"/>
      <c r="B318" s="202"/>
      <c r="C318" s="202"/>
      <c r="D318" s="202"/>
      <c r="E318" s="202"/>
      <c r="F318" s="202"/>
    </row>
    <row r="319" spans="1:6" ht="12.75">
      <c r="A319" s="202"/>
      <c r="B319" s="202"/>
      <c r="C319" s="202"/>
      <c r="D319" s="202"/>
      <c r="E319" s="202"/>
      <c r="F319" s="202"/>
    </row>
    <row r="320" spans="1:6" ht="12.75">
      <c r="A320" s="202"/>
      <c r="B320" s="202"/>
      <c r="C320" s="202"/>
      <c r="D320" s="202"/>
      <c r="E320" s="202"/>
      <c r="F320" s="202"/>
    </row>
    <row r="321" spans="1:6" ht="12.75">
      <c r="A321" s="202"/>
      <c r="B321" s="202"/>
      <c r="C321" s="202"/>
      <c r="D321" s="202"/>
      <c r="E321" s="202"/>
      <c r="F321" s="202"/>
    </row>
    <row r="322" spans="1:6" ht="12.75">
      <c r="A322" s="202"/>
      <c r="B322" s="202"/>
      <c r="C322" s="202"/>
      <c r="D322" s="202"/>
      <c r="E322" s="202"/>
      <c r="F322" s="202"/>
    </row>
    <row r="323" spans="1:6" ht="12.75">
      <c r="A323" s="202"/>
      <c r="B323" s="202"/>
      <c r="C323" s="202"/>
      <c r="D323" s="202"/>
      <c r="E323" s="202"/>
      <c r="F323" s="202"/>
    </row>
    <row r="324" spans="1:6" ht="12.75">
      <c r="A324" s="202"/>
      <c r="B324" s="202"/>
      <c r="C324" s="202"/>
      <c r="D324" s="202"/>
      <c r="E324" s="202"/>
      <c r="F324" s="202"/>
    </row>
    <row r="325" spans="1:6" ht="12.75">
      <c r="A325" s="202"/>
      <c r="B325" s="202"/>
      <c r="C325" s="202"/>
      <c r="D325" s="202"/>
      <c r="E325" s="202"/>
      <c r="F325" s="202"/>
    </row>
    <row r="326" spans="1:6" ht="12.75">
      <c r="A326" s="202"/>
      <c r="B326" s="202"/>
      <c r="C326" s="202"/>
      <c r="D326" s="202"/>
      <c r="E326" s="202"/>
      <c r="F326" s="202"/>
    </row>
    <row r="327" spans="1:6" ht="12.75">
      <c r="A327" s="202"/>
      <c r="B327" s="202"/>
      <c r="C327" s="202"/>
      <c r="D327" s="202"/>
      <c r="E327" s="202"/>
      <c r="F327" s="202"/>
    </row>
    <row r="328" spans="1:6" ht="12.75">
      <c r="A328" s="202"/>
      <c r="B328" s="202"/>
      <c r="C328" s="202"/>
      <c r="D328" s="202"/>
      <c r="E328" s="202"/>
      <c r="F328" s="202"/>
    </row>
    <row r="329" spans="1:6" ht="12.75">
      <c r="A329" s="202"/>
      <c r="B329" s="202"/>
      <c r="C329" s="202"/>
      <c r="D329" s="202"/>
      <c r="E329" s="202"/>
      <c r="F329" s="202"/>
    </row>
    <row r="330" spans="1:6" ht="12.75">
      <c r="A330" s="202"/>
      <c r="B330" s="202"/>
      <c r="C330" s="202"/>
      <c r="D330" s="202"/>
      <c r="E330" s="202"/>
      <c r="F330" s="202"/>
    </row>
    <row r="331" spans="1:6" ht="12.75">
      <c r="A331" s="202"/>
      <c r="B331" s="202"/>
      <c r="C331" s="202"/>
      <c r="D331" s="202"/>
      <c r="E331" s="202"/>
      <c r="F331" s="202"/>
    </row>
    <row r="332" spans="1:6" ht="12.75">
      <c r="A332" s="202"/>
      <c r="B332" s="202"/>
      <c r="C332" s="202"/>
      <c r="D332" s="202"/>
      <c r="E332" s="202"/>
      <c r="F332" s="202"/>
    </row>
    <row r="333" spans="1:6" ht="12.75">
      <c r="A333" s="202"/>
      <c r="B333" s="202"/>
      <c r="C333" s="202"/>
      <c r="D333" s="202"/>
      <c r="E333" s="202"/>
      <c r="F333" s="202"/>
    </row>
    <row r="334" spans="1:6" ht="12.75">
      <c r="A334" s="202"/>
      <c r="B334" s="202"/>
      <c r="C334" s="202"/>
      <c r="D334" s="202"/>
      <c r="E334" s="202"/>
      <c r="F334" s="202"/>
    </row>
    <row r="335" spans="1:6" ht="12.75">
      <c r="A335" s="202"/>
      <c r="B335" s="202"/>
      <c r="C335" s="202"/>
      <c r="D335" s="202"/>
      <c r="E335" s="202"/>
      <c r="F335" s="202"/>
    </row>
    <row r="336" spans="1:6" ht="12.75">
      <c r="A336" s="202"/>
      <c r="B336" s="202"/>
      <c r="C336" s="202"/>
      <c r="D336" s="202"/>
      <c r="E336" s="202"/>
      <c r="F336" s="202"/>
    </row>
    <row r="337" spans="1:6" ht="12.75">
      <c r="A337" s="202"/>
      <c r="B337" s="202"/>
      <c r="C337" s="202"/>
      <c r="D337" s="202"/>
      <c r="E337" s="202"/>
      <c r="F337" s="202"/>
    </row>
    <row r="338" spans="1:6" ht="12.75">
      <c r="A338" s="202"/>
      <c r="B338" s="202"/>
      <c r="C338" s="202"/>
      <c r="D338" s="202"/>
      <c r="E338" s="202"/>
      <c r="F338" s="202"/>
    </row>
    <row r="339" spans="1:6" ht="12.75">
      <c r="A339" s="202"/>
      <c r="B339" s="202"/>
      <c r="C339" s="202"/>
      <c r="D339" s="202"/>
      <c r="E339" s="202"/>
      <c r="F339" s="202"/>
    </row>
    <row r="340" spans="1:6" ht="12.75">
      <c r="A340" s="202"/>
      <c r="B340" s="202"/>
      <c r="C340" s="202"/>
      <c r="D340" s="202"/>
      <c r="E340" s="202"/>
      <c r="F340" s="202"/>
    </row>
    <row r="341" spans="1:6" ht="12.75">
      <c r="A341" s="202"/>
      <c r="B341" s="202"/>
      <c r="C341" s="202"/>
      <c r="D341" s="202"/>
      <c r="E341" s="202"/>
      <c r="F341" s="202"/>
    </row>
    <row r="342" spans="1:6" ht="12.75">
      <c r="A342" s="202"/>
      <c r="B342" s="202"/>
      <c r="C342" s="202"/>
      <c r="D342" s="202"/>
      <c r="E342" s="202"/>
      <c r="F342" s="202"/>
    </row>
    <row r="343" spans="1:6" ht="12.75">
      <c r="A343" s="202"/>
      <c r="B343" s="202"/>
      <c r="C343" s="202"/>
      <c r="D343" s="202"/>
      <c r="E343" s="202"/>
      <c r="F343" s="202"/>
    </row>
    <row r="344" spans="1:6" ht="12.75">
      <c r="A344" s="202"/>
      <c r="B344" s="202"/>
      <c r="C344" s="202"/>
      <c r="D344" s="202"/>
      <c r="E344" s="202"/>
      <c r="F344" s="202"/>
    </row>
    <row r="345" spans="1:6" ht="12.75">
      <c r="A345" s="202"/>
      <c r="B345" s="202"/>
      <c r="C345" s="202"/>
      <c r="D345" s="202"/>
      <c r="E345" s="202"/>
      <c r="F345" s="202"/>
    </row>
    <row r="346" spans="1:6" ht="12.75">
      <c r="A346" s="202"/>
      <c r="B346" s="202"/>
      <c r="C346" s="202"/>
      <c r="D346" s="202"/>
      <c r="E346" s="202"/>
      <c r="F346" s="202"/>
    </row>
    <row r="347" spans="1:6" ht="12.75">
      <c r="A347" s="202"/>
      <c r="B347" s="202"/>
      <c r="C347" s="202"/>
      <c r="D347" s="202"/>
      <c r="E347" s="202"/>
      <c r="F347" s="202"/>
    </row>
    <row r="348" spans="1:6" ht="12.75">
      <c r="A348" s="202"/>
      <c r="B348" s="202"/>
      <c r="C348" s="202"/>
      <c r="D348" s="202"/>
      <c r="E348" s="202"/>
      <c r="F348" s="202"/>
    </row>
    <row r="349" spans="1:6" ht="12.75">
      <c r="A349" s="202"/>
      <c r="B349" s="202"/>
      <c r="C349" s="202"/>
      <c r="D349" s="202"/>
      <c r="E349" s="202"/>
      <c r="F349" s="202"/>
    </row>
    <row r="350" spans="1:6" ht="12.75">
      <c r="A350" s="202"/>
      <c r="B350" s="202"/>
      <c r="C350" s="202"/>
      <c r="D350" s="202"/>
      <c r="E350" s="202"/>
      <c r="F350" s="202"/>
    </row>
    <row r="351" spans="1:6" ht="12.75">
      <c r="A351" s="202"/>
      <c r="B351" s="202"/>
      <c r="C351" s="202"/>
      <c r="D351" s="202"/>
      <c r="E351" s="202"/>
      <c r="F351" s="202"/>
    </row>
    <row r="352" spans="1:6" ht="12.75">
      <c r="A352" s="202"/>
      <c r="B352" s="202"/>
      <c r="C352" s="202"/>
      <c r="D352" s="202"/>
      <c r="E352" s="202"/>
      <c r="F352" s="202"/>
    </row>
    <row r="353" spans="1:6" ht="12.75">
      <c r="A353" s="202"/>
      <c r="B353" s="202"/>
      <c r="C353" s="202"/>
      <c r="D353" s="202"/>
      <c r="E353" s="202"/>
      <c r="F353" s="202"/>
    </row>
    <row r="354" spans="1:6" ht="12.75">
      <c r="A354" s="202"/>
      <c r="B354" s="202"/>
      <c r="C354" s="202"/>
      <c r="D354" s="202"/>
      <c r="E354" s="202"/>
      <c r="F354" s="202"/>
    </row>
    <row r="355" spans="1:6" ht="12.75">
      <c r="A355" s="202"/>
      <c r="B355" s="202"/>
      <c r="C355" s="202"/>
      <c r="D355" s="202"/>
      <c r="E355" s="202"/>
      <c r="F355" s="202"/>
    </row>
    <row r="356" spans="1:6" ht="12.75">
      <c r="A356" s="202"/>
      <c r="B356" s="202"/>
      <c r="C356" s="202"/>
      <c r="D356" s="202"/>
      <c r="E356" s="202"/>
      <c r="F356" s="202"/>
    </row>
    <row r="357" spans="1:6" ht="12.75">
      <c r="A357" s="202"/>
      <c r="B357" s="202"/>
      <c r="C357" s="202"/>
      <c r="D357" s="202"/>
      <c r="E357" s="202"/>
      <c r="F357" s="202"/>
    </row>
    <row r="358" spans="1:6" ht="12.75">
      <c r="A358" s="202"/>
      <c r="B358" s="202"/>
      <c r="C358" s="202"/>
      <c r="D358" s="202"/>
      <c r="E358" s="202"/>
      <c r="F358" s="202"/>
    </row>
    <row r="359" spans="1:6" ht="12.75">
      <c r="A359" s="202"/>
      <c r="B359" s="202"/>
      <c r="C359" s="202"/>
      <c r="D359" s="202"/>
      <c r="E359" s="202"/>
      <c r="F359" s="202"/>
    </row>
    <row r="360" spans="1:6" ht="12.75">
      <c r="A360" s="202"/>
      <c r="B360" s="202"/>
      <c r="C360" s="202"/>
      <c r="D360" s="202"/>
      <c r="E360" s="202"/>
      <c r="F360" s="202"/>
    </row>
    <row r="361" spans="1:6" ht="12.75">
      <c r="A361" s="202"/>
      <c r="B361" s="202"/>
      <c r="C361" s="202"/>
      <c r="D361" s="202"/>
      <c r="E361" s="202"/>
      <c r="F361" s="202"/>
    </row>
    <row r="362" spans="1:6" ht="12.75">
      <c r="A362" s="202"/>
      <c r="B362" s="202"/>
      <c r="C362" s="202"/>
      <c r="D362" s="202"/>
      <c r="E362" s="202"/>
      <c r="F362" s="202"/>
    </row>
    <row r="363" spans="1:6" ht="12.75">
      <c r="A363" s="202"/>
      <c r="B363" s="202"/>
      <c r="C363" s="202"/>
      <c r="D363" s="202"/>
      <c r="E363" s="202"/>
      <c r="F363" s="202"/>
    </row>
    <row r="364" spans="1:6" ht="12.75">
      <c r="A364" s="202"/>
      <c r="B364" s="202"/>
      <c r="C364" s="202"/>
      <c r="D364" s="202"/>
      <c r="E364" s="202"/>
      <c r="F364" s="202"/>
    </row>
    <row r="365" spans="1:6" ht="12.75">
      <c r="A365" s="202"/>
      <c r="B365" s="202"/>
      <c r="C365" s="202"/>
      <c r="D365" s="202"/>
      <c r="E365" s="202"/>
      <c r="F365" s="202"/>
    </row>
    <row r="366" spans="1:6" ht="12.75">
      <c r="A366" s="202"/>
      <c r="B366" s="202"/>
      <c r="C366" s="202"/>
      <c r="D366" s="202"/>
      <c r="E366" s="202"/>
      <c r="F366" s="202"/>
    </row>
    <row r="367" spans="1:6" ht="12.75">
      <c r="A367" s="202"/>
      <c r="B367" s="202"/>
      <c r="C367" s="202"/>
      <c r="D367" s="202"/>
      <c r="E367" s="202"/>
      <c r="F367" s="202"/>
    </row>
    <row r="368" spans="1:6" ht="12.75">
      <c r="A368" s="202"/>
      <c r="B368" s="202"/>
      <c r="C368" s="202"/>
      <c r="D368" s="202"/>
      <c r="E368" s="202"/>
      <c r="F368" s="202"/>
    </row>
    <row r="369" spans="1:6" ht="12.75">
      <c r="A369" s="202"/>
      <c r="B369" s="202"/>
      <c r="C369" s="202"/>
      <c r="D369" s="202"/>
      <c r="E369" s="202"/>
      <c r="F369" s="202"/>
    </row>
    <row r="370" spans="1:6" ht="12.75">
      <c r="A370" s="202"/>
      <c r="B370" s="202"/>
      <c r="C370" s="202"/>
      <c r="D370" s="202"/>
      <c r="E370" s="202"/>
      <c r="F370" s="202"/>
    </row>
    <row r="371" spans="1:6" ht="12.75">
      <c r="A371" s="202"/>
      <c r="B371" s="202"/>
      <c r="C371" s="202"/>
      <c r="D371" s="202"/>
      <c r="E371" s="202"/>
      <c r="F371" s="202"/>
    </row>
    <row r="372" spans="1:6" ht="12.75">
      <c r="A372" s="202"/>
      <c r="B372" s="202"/>
      <c r="C372" s="202"/>
      <c r="D372" s="202"/>
      <c r="E372" s="202"/>
      <c r="F372" s="202"/>
    </row>
    <row r="373" spans="1:6" ht="12.75">
      <c r="A373" s="202"/>
      <c r="B373" s="202"/>
      <c r="C373" s="202"/>
      <c r="D373" s="202"/>
      <c r="E373" s="202"/>
      <c r="F373" s="202"/>
    </row>
    <row r="374" spans="1:6" ht="12.75">
      <c r="A374" s="202"/>
      <c r="B374" s="202"/>
      <c r="C374" s="202"/>
      <c r="D374" s="202"/>
      <c r="E374" s="202"/>
      <c r="F374" s="202"/>
    </row>
    <row r="375" spans="1:6" ht="12.75">
      <c r="A375" s="202"/>
      <c r="B375" s="202"/>
      <c r="C375" s="202"/>
      <c r="D375" s="202"/>
      <c r="E375" s="202"/>
      <c r="F375" s="202"/>
    </row>
    <row r="376" spans="1:6" ht="12.75">
      <c r="A376" s="202"/>
      <c r="B376" s="202"/>
      <c r="C376" s="202"/>
      <c r="D376" s="202"/>
      <c r="E376" s="202"/>
      <c r="F376" s="202"/>
    </row>
    <row r="377" spans="1:6" ht="12.75">
      <c r="A377" s="202"/>
      <c r="B377" s="202"/>
      <c r="C377" s="202"/>
      <c r="D377" s="202"/>
      <c r="E377" s="202"/>
      <c r="F377" s="202"/>
    </row>
    <row r="378" spans="1:6" ht="12.75">
      <c r="A378" s="202"/>
      <c r="B378" s="202"/>
      <c r="C378" s="202"/>
      <c r="D378" s="202"/>
      <c r="E378" s="202"/>
      <c r="F378" s="202"/>
    </row>
    <row r="379" spans="1:6" ht="12.75">
      <c r="A379" s="202"/>
      <c r="B379" s="202"/>
      <c r="C379" s="202"/>
      <c r="D379" s="202"/>
      <c r="E379" s="202"/>
      <c r="F379" s="202"/>
    </row>
    <row r="380" spans="1:6" ht="12.75">
      <c r="A380" s="202"/>
      <c r="B380" s="202"/>
      <c r="C380" s="202"/>
      <c r="D380" s="202"/>
      <c r="E380" s="202"/>
      <c r="F380" s="202"/>
    </row>
    <row r="381" spans="1:6" ht="12.75">
      <c r="A381" s="202"/>
      <c r="B381" s="202"/>
      <c r="C381" s="202"/>
      <c r="D381" s="202"/>
      <c r="E381" s="202"/>
      <c r="F381" s="202"/>
    </row>
    <row r="382" spans="1:6" ht="12.75">
      <c r="A382" s="202"/>
      <c r="B382" s="202"/>
      <c r="C382" s="202"/>
      <c r="D382" s="202"/>
      <c r="E382" s="202"/>
      <c r="F382" s="202"/>
    </row>
    <row r="383" spans="1:6" ht="12.75">
      <c r="A383" s="202"/>
      <c r="B383" s="202"/>
      <c r="C383" s="202"/>
      <c r="D383" s="202"/>
      <c r="E383" s="202"/>
      <c r="F383" s="202"/>
    </row>
    <row r="384" spans="1:6" ht="12.75">
      <c r="A384" s="202"/>
      <c r="B384" s="202"/>
      <c r="C384" s="202"/>
      <c r="D384" s="202"/>
      <c r="E384" s="202"/>
      <c r="F384" s="202"/>
    </row>
    <row r="385" spans="1:6" ht="12.75">
      <c r="A385" s="202"/>
      <c r="B385" s="202"/>
      <c r="C385" s="202"/>
      <c r="D385" s="202"/>
      <c r="E385" s="202"/>
      <c r="F385" s="202"/>
    </row>
    <row r="386" spans="1:6" ht="12.75">
      <c r="A386" s="202"/>
      <c r="B386" s="202"/>
      <c r="C386" s="202"/>
      <c r="D386" s="202"/>
      <c r="E386" s="202"/>
      <c r="F386" s="202"/>
    </row>
    <row r="387" spans="1:6" ht="12.75">
      <c r="A387" s="202"/>
      <c r="B387" s="202"/>
      <c r="C387" s="202"/>
      <c r="D387" s="202"/>
      <c r="E387" s="202"/>
      <c r="F387" s="202"/>
    </row>
    <row r="388" spans="1:6" ht="12.75">
      <c r="A388" s="202"/>
      <c r="B388" s="202"/>
      <c r="C388" s="202"/>
      <c r="D388" s="202"/>
      <c r="E388" s="202"/>
      <c r="F388" s="202"/>
    </row>
    <row r="389" spans="1:6" ht="12.75">
      <c r="A389" s="202"/>
      <c r="B389" s="202"/>
      <c r="C389" s="202"/>
      <c r="D389" s="202"/>
      <c r="E389" s="202"/>
      <c r="F389" s="202"/>
    </row>
    <row r="390" spans="1:6" ht="12.75">
      <c r="A390" s="202"/>
      <c r="B390" s="202"/>
      <c r="C390" s="202"/>
      <c r="D390" s="202"/>
      <c r="E390" s="202"/>
      <c r="F390" s="202"/>
    </row>
    <row r="391" spans="1:6" ht="12.75">
      <c r="A391" s="202"/>
      <c r="B391" s="202"/>
      <c r="C391" s="202"/>
      <c r="D391" s="202"/>
      <c r="E391" s="202"/>
      <c r="F391" s="202"/>
    </row>
    <row r="392" spans="1:6" ht="12.75">
      <c r="A392" s="202"/>
      <c r="B392" s="202"/>
      <c r="C392" s="202"/>
      <c r="D392" s="202"/>
      <c r="E392" s="202"/>
      <c r="F392" s="202"/>
    </row>
    <row r="393" spans="1:6" ht="12.75">
      <c r="A393" s="202"/>
      <c r="B393" s="202"/>
      <c r="C393" s="202"/>
      <c r="D393" s="202"/>
      <c r="E393" s="202"/>
      <c r="F393" s="202"/>
    </row>
    <row r="394" spans="1:6" ht="12.75">
      <c r="A394" s="202"/>
      <c r="B394" s="202"/>
      <c r="C394" s="202"/>
      <c r="D394" s="202"/>
      <c r="E394" s="202"/>
      <c r="F394" s="202"/>
    </row>
    <row r="395" spans="1:6" ht="12.75">
      <c r="A395" s="202"/>
      <c r="B395" s="202"/>
      <c r="C395" s="202"/>
      <c r="D395" s="202"/>
      <c r="E395" s="202"/>
      <c r="F395" s="202"/>
    </row>
    <row r="396" spans="1:6" ht="12.75">
      <c r="A396" s="202"/>
      <c r="B396" s="202"/>
      <c r="C396" s="202"/>
      <c r="D396" s="202"/>
      <c r="E396" s="202"/>
      <c r="F396" s="202"/>
    </row>
    <row r="397" spans="1:6" ht="12.75">
      <c r="A397" s="202"/>
      <c r="B397" s="202"/>
      <c r="C397" s="202"/>
      <c r="D397" s="202"/>
      <c r="E397" s="202"/>
      <c r="F397" s="202"/>
    </row>
    <row r="398" spans="1:6" ht="12.75">
      <c r="A398" s="202"/>
      <c r="B398" s="202"/>
      <c r="C398" s="202"/>
      <c r="D398" s="202"/>
      <c r="E398" s="202"/>
      <c r="F398" s="202"/>
    </row>
    <row r="399" spans="1:6" ht="12.75">
      <c r="A399" s="202"/>
      <c r="B399" s="202"/>
      <c r="C399" s="202"/>
      <c r="D399" s="202"/>
      <c r="E399" s="202"/>
      <c r="F399" s="202"/>
    </row>
    <row r="400" spans="1:6" ht="12.75">
      <c r="A400" s="202"/>
      <c r="B400" s="202"/>
      <c r="C400" s="202"/>
      <c r="D400" s="202"/>
      <c r="E400" s="202"/>
      <c r="F400" s="202"/>
    </row>
    <row r="401" spans="1:6" ht="12.75">
      <c r="A401" s="202"/>
      <c r="B401" s="202"/>
      <c r="C401" s="202"/>
      <c r="D401" s="202"/>
      <c r="E401" s="202"/>
      <c r="F401" s="202"/>
    </row>
    <row r="402" spans="1:6" ht="12.75">
      <c r="A402" s="202"/>
      <c r="B402" s="202"/>
      <c r="C402" s="202"/>
      <c r="D402" s="202"/>
      <c r="E402" s="202"/>
      <c r="F402" s="202"/>
    </row>
    <row r="403" spans="1:6" ht="12.75">
      <c r="A403" s="202"/>
      <c r="B403" s="202"/>
      <c r="C403" s="202"/>
      <c r="D403" s="202"/>
      <c r="E403" s="202"/>
      <c r="F403" s="202"/>
    </row>
    <row r="404" spans="1:6" ht="12.75">
      <c r="A404" s="202"/>
      <c r="B404" s="202"/>
      <c r="C404" s="202"/>
      <c r="D404" s="202"/>
      <c r="E404" s="202"/>
      <c r="F404" s="202"/>
    </row>
    <row r="405" spans="1:6" ht="12.75">
      <c r="A405" s="202"/>
      <c r="B405" s="202"/>
      <c r="C405" s="202"/>
      <c r="D405" s="202"/>
      <c r="E405" s="202"/>
      <c r="F405" s="202"/>
    </row>
    <row r="406" spans="1:6" ht="12.75">
      <c r="A406" s="202"/>
      <c r="B406" s="202"/>
      <c r="C406" s="202"/>
      <c r="D406" s="202"/>
      <c r="E406" s="202"/>
      <c r="F406" s="202"/>
    </row>
    <row r="407" spans="1:6" ht="12.75">
      <c r="A407" s="202"/>
      <c r="B407" s="202"/>
      <c r="C407" s="202"/>
      <c r="D407" s="202"/>
      <c r="E407" s="202"/>
      <c r="F407" s="202"/>
    </row>
    <row r="408" spans="1:6" ht="12.75">
      <c r="A408" s="202"/>
      <c r="B408" s="202"/>
      <c r="C408" s="202"/>
      <c r="D408" s="202"/>
      <c r="E408" s="202"/>
      <c r="F408" s="202"/>
    </row>
    <row r="409" spans="1:6" ht="12.75">
      <c r="A409" s="202"/>
      <c r="B409" s="202"/>
      <c r="C409" s="202"/>
      <c r="D409" s="202"/>
      <c r="E409" s="202"/>
      <c r="F409" s="202"/>
    </row>
    <row r="410" spans="1:6" ht="12.75">
      <c r="A410" s="202"/>
      <c r="B410" s="202"/>
      <c r="C410" s="202"/>
      <c r="D410" s="202"/>
      <c r="E410" s="202"/>
      <c r="F410" s="202"/>
    </row>
    <row r="411" spans="1:6" ht="12.75">
      <c r="A411" s="202"/>
      <c r="B411" s="202"/>
      <c r="C411" s="202"/>
      <c r="D411" s="202"/>
      <c r="E411" s="202"/>
      <c r="F411" s="202"/>
    </row>
    <row r="412" spans="1:6" ht="12.75">
      <c r="A412" s="202"/>
      <c r="B412" s="202"/>
      <c r="C412" s="202"/>
      <c r="D412" s="202"/>
      <c r="E412" s="202"/>
      <c r="F412" s="202"/>
    </row>
    <row r="413" spans="1:6" ht="12.75">
      <c r="A413" s="202"/>
      <c r="B413" s="202"/>
      <c r="C413" s="202"/>
      <c r="D413" s="202"/>
      <c r="E413" s="202"/>
      <c r="F413" s="202"/>
    </row>
    <row r="414" spans="1:6" ht="12.75">
      <c r="A414" s="202"/>
      <c r="B414" s="202"/>
      <c r="C414" s="202"/>
      <c r="D414" s="202"/>
      <c r="E414" s="202"/>
      <c r="F414" s="202"/>
    </row>
    <row r="415" spans="1:6" ht="12.75">
      <c r="A415" s="202"/>
      <c r="B415" s="202"/>
      <c r="C415" s="202"/>
      <c r="D415" s="202"/>
      <c r="E415" s="202"/>
      <c r="F415" s="202"/>
    </row>
    <row r="416" spans="1:6" ht="12.75">
      <c r="A416" s="202"/>
      <c r="B416" s="202"/>
      <c r="C416" s="202"/>
      <c r="D416" s="202"/>
      <c r="E416" s="202"/>
      <c r="F416" s="202"/>
    </row>
    <row r="417" spans="1:6" ht="12.75">
      <c r="A417" s="202"/>
      <c r="B417" s="202"/>
      <c r="C417" s="202"/>
      <c r="D417" s="202"/>
      <c r="E417" s="202"/>
      <c r="F417" s="202"/>
    </row>
    <row r="418" spans="1:6" ht="12.75">
      <c r="A418" s="202"/>
      <c r="B418" s="202"/>
      <c r="C418" s="202"/>
      <c r="D418" s="202"/>
      <c r="E418" s="202"/>
      <c r="F418" s="202"/>
    </row>
    <row r="419" spans="1:6" ht="12.75">
      <c r="A419" s="202"/>
      <c r="B419" s="202"/>
      <c r="C419" s="202"/>
      <c r="D419" s="202"/>
      <c r="E419" s="202"/>
      <c r="F419" s="202"/>
    </row>
    <row r="420" spans="1:6" ht="12.75">
      <c r="A420" s="202"/>
      <c r="B420" s="202"/>
      <c r="C420" s="202"/>
      <c r="D420" s="202"/>
      <c r="E420" s="202"/>
      <c r="F420" s="202"/>
    </row>
    <row r="421" spans="1:6" ht="12.75">
      <c r="A421" s="202"/>
      <c r="B421" s="202"/>
      <c r="C421" s="202"/>
      <c r="D421" s="202"/>
      <c r="E421" s="202"/>
      <c r="F421" s="202"/>
    </row>
    <row r="422" spans="1:6" ht="12.75">
      <c r="A422" s="202"/>
      <c r="B422" s="202"/>
      <c r="C422" s="202"/>
      <c r="D422" s="202"/>
      <c r="E422" s="202"/>
      <c r="F422" s="202"/>
    </row>
    <row r="423" spans="1:6" ht="12.75">
      <c r="A423" s="202"/>
      <c r="B423" s="202"/>
      <c r="C423" s="202"/>
      <c r="D423" s="202"/>
      <c r="E423" s="202"/>
      <c r="F423" s="202"/>
    </row>
    <row r="424" spans="1:6" ht="12.75">
      <c r="A424" s="202"/>
      <c r="B424" s="202"/>
      <c r="C424" s="202"/>
      <c r="D424" s="202"/>
      <c r="E424" s="202"/>
      <c r="F424" s="202"/>
    </row>
    <row r="425" spans="1:6" ht="12.75">
      <c r="A425" s="202"/>
      <c r="B425" s="202"/>
      <c r="C425" s="202"/>
      <c r="D425" s="202"/>
      <c r="E425" s="202"/>
      <c r="F425" s="202"/>
    </row>
    <row r="426" spans="1:6" ht="12.75">
      <c r="A426" s="202"/>
      <c r="B426" s="202"/>
      <c r="C426" s="202"/>
      <c r="D426" s="202"/>
      <c r="E426" s="202"/>
      <c r="F426" s="202"/>
    </row>
    <row r="427" spans="1:6" ht="12.75">
      <c r="A427" s="202"/>
      <c r="B427" s="202"/>
      <c r="C427" s="202"/>
      <c r="D427" s="202"/>
      <c r="E427" s="202"/>
      <c r="F427" s="202"/>
    </row>
    <row r="428" spans="1:6" ht="12.75">
      <c r="A428" s="202"/>
      <c r="B428" s="202"/>
      <c r="C428" s="202"/>
      <c r="D428" s="202"/>
      <c r="E428" s="202"/>
      <c r="F428" s="202"/>
    </row>
    <row r="429" spans="1:6" ht="12.75">
      <c r="A429" s="202"/>
      <c r="B429" s="202"/>
      <c r="C429" s="202"/>
      <c r="D429" s="202"/>
      <c r="E429" s="202"/>
      <c r="F429" s="202"/>
    </row>
    <row r="430" spans="1:6" ht="12.75">
      <c r="A430" s="202"/>
      <c r="B430" s="202"/>
      <c r="C430" s="202"/>
      <c r="D430" s="202"/>
      <c r="E430" s="202"/>
      <c r="F430" s="202"/>
    </row>
    <row r="431" spans="1:6" ht="12.75">
      <c r="A431" s="202"/>
      <c r="B431" s="202"/>
      <c r="C431" s="202"/>
      <c r="D431" s="202"/>
      <c r="E431" s="202"/>
      <c r="F431" s="202"/>
    </row>
    <row r="432" spans="1:6" ht="12.75">
      <c r="A432" s="202"/>
      <c r="B432" s="202"/>
      <c r="C432" s="202"/>
      <c r="D432" s="202"/>
      <c r="E432" s="202"/>
      <c r="F432" s="202"/>
    </row>
    <row r="433" spans="1:6" ht="12.75">
      <c r="A433" s="202"/>
      <c r="B433" s="202"/>
      <c r="C433" s="202"/>
      <c r="D433" s="202"/>
      <c r="E433" s="202"/>
      <c r="F433" s="202"/>
    </row>
    <row r="434" spans="1:6" ht="12.75">
      <c r="A434" s="202"/>
      <c r="B434" s="202"/>
      <c r="C434" s="202"/>
      <c r="D434" s="202"/>
      <c r="E434" s="202"/>
      <c r="F434" s="202"/>
    </row>
    <row r="435" spans="1:6" ht="12.75">
      <c r="A435" s="202"/>
      <c r="B435" s="202"/>
      <c r="C435" s="202"/>
      <c r="D435" s="202"/>
      <c r="E435" s="202"/>
      <c r="F435" s="202"/>
    </row>
    <row r="436" spans="1:6" ht="12.75">
      <c r="A436" s="202"/>
      <c r="B436" s="202"/>
      <c r="C436" s="202"/>
      <c r="D436" s="202"/>
      <c r="E436" s="202"/>
      <c r="F436" s="202"/>
    </row>
    <row r="437" spans="1:6" ht="12.75">
      <c r="A437" s="202"/>
      <c r="B437" s="202"/>
      <c r="C437" s="202"/>
      <c r="D437" s="202"/>
      <c r="E437" s="202"/>
      <c r="F437" s="202"/>
    </row>
    <row r="438" spans="1:6" ht="12.75">
      <c r="A438" s="202"/>
      <c r="B438" s="202"/>
      <c r="C438" s="202"/>
      <c r="D438" s="202"/>
      <c r="E438" s="202"/>
      <c r="F438" s="202"/>
    </row>
    <row r="439" spans="1:6" ht="12.75">
      <c r="A439" s="202"/>
      <c r="B439" s="202"/>
      <c r="C439" s="202"/>
      <c r="D439" s="202"/>
      <c r="E439" s="202"/>
      <c r="F439" s="202"/>
    </row>
    <row r="440" spans="1:6" ht="12.75">
      <c r="A440" s="202"/>
      <c r="B440" s="202"/>
      <c r="C440" s="202"/>
      <c r="D440" s="202"/>
      <c r="E440" s="202"/>
      <c r="F440" s="202"/>
    </row>
    <row r="441" spans="1:6" ht="12.75">
      <c r="A441" s="202"/>
      <c r="B441" s="202"/>
      <c r="C441" s="202"/>
      <c r="D441" s="202"/>
      <c r="E441" s="202"/>
      <c r="F441" s="202"/>
    </row>
    <row r="442" spans="1:6" ht="12.75">
      <c r="A442" s="202"/>
      <c r="B442" s="202"/>
      <c r="C442" s="202"/>
      <c r="D442" s="202"/>
      <c r="E442" s="202"/>
      <c r="F442" s="202"/>
    </row>
    <row r="443" spans="1:6" ht="12.75">
      <c r="A443" s="202"/>
      <c r="B443" s="202"/>
      <c r="C443" s="202"/>
      <c r="D443" s="202"/>
      <c r="E443" s="202"/>
      <c r="F443" s="202"/>
    </row>
    <row r="444" spans="1:6" ht="12.75">
      <c r="A444" s="202"/>
      <c r="B444" s="202"/>
      <c r="C444" s="202"/>
      <c r="D444" s="202"/>
      <c r="E444" s="202"/>
      <c r="F444" s="202"/>
    </row>
    <row r="445" spans="1:6" ht="12.75">
      <c r="A445" s="202"/>
      <c r="B445" s="202"/>
      <c r="C445" s="202"/>
      <c r="D445" s="202"/>
      <c r="E445" s="202"/>
      <c r="F445" s="202"/>
    </row>
    <row r="446" spans="1:6" ht="12.75">
      <c r="A446" s="202"/>
      <c r="B446" s="202"/>
      <c r="C446" s="202"/>
      <c r="D446" s="202"/>
      <c r="E446" s="202"/>
      <c r="F446" s="202"/>
    </row>
    <row r="447" spans="1:6" ht="12.75">
      <c r="A447" s="202"/>
      <c r="B447" s="202"/>
      <c r="C447" s="202"/>
      <c r="D447" s="202"/>
      <c r="E447" s="202"/>
      <c r="F447" s="202"/>
    </row>
    <row r="448" spans="1:6" ht="12.75">
      <c r="A448" s="202"/>
      <c r="B448" s="202"/>
      <c r="C448" s="202"/>
      <c r="D448" s="202"/>
      <c r="E448" s="202"/>
      <c r="F448" s="202"/>
    </row>
    <row r="449" spans="1:6" ht="12.75">
      <c r="A449" s="202"/>
      <c r="B449" s="202"/>
      <c r="C449" s="202"/>
      <c r="D449" s="202"/>
      <c r="E449" s="202"/>
      <c r="F449" s="202"/>
    </row>
    <row r="450" spans="1:6" ht="12.75">
      <c r="A450" s="202"/>
      <c r="B450" s="202"/>
      <c r="C450" s="202"/>
      <c r="D450" s="202"/>
      <c r="E450" s="202"/>
      <c r="F450" s="202"/>
    </row>
    <row r="451" spans="1:6" ht="12.75">
      <c r="A451" s="202"/>
      <c r="B451" s="202"/>
      <c r="C451" s="202"/>
      <c r="D451" s="202"/>
      <c r="E451" s="202"/>
      <c r="F451" s="202"/>
    </row>
    <row r="452" spans="1:6" ht="12.75">
      <c r="A452" s="202"/>
      <c r="B452" s="202"/>
      <c r="C452" s="202"/>
      <c r="D452" s="202"/>
      <c r="E452" s="202"/>
      <c r="F452" s="202"/>
    </row>
    <row r="453" spans="1:6" ht="12.75">
      <c r="A453" s="202"/>
      <c r="B453" s="202"/>
      <c r="C453" s="202"/>
      <c r="D453" s="202"/>
      <c r="E453" s="202"/>
      <c r="F453" s="202"/>
    </row>
    <row r="454" spans="1:6" ht="12.75">
      <c r="A454" s="202"/>
      <c r="B454" s="202"/>
      <c r="C454" s="202"/>
      <c r="D454" s="202"/>
      <c r="E454" s="202"/>
      <c r="F454" s="202"/>
    </row>
    <row r="455" spans="1:6" ht="12.75">
      <c r="A455" s="202"/>
      <c r="B455" s="202"/>
      <c r="C455" s="202"/>
      <c r="D455" s="202"/>
      <c r="E455" s="202"/>
      <c r="F455" s="202"/>
    </row>
    <row r="456" spans="1:6" ht="12.75">
      <c r="A456" s="202"/>
      <c r="B456" s="202"/>
      <c r="C456" s="202"/>
      <c r="D456" s="202"/>
      <c r="E456" s="202"/>
      <c r="F456" s="202"/>
    </row>
    <row r="457" spans="1:6" ht="12.75">
      <c r="A457" s="202"/>
      <c r="B457" s="202"/>
      <c r="C457" s="202"/>
      <c r="D457" s="202"/>
      <c r="E457" s="202"/>
      <c r="F457" s="202"/>
    </row>
    <row r="458" spans="1:6" ht="12.75">
      <c r="A458" s="202"/>
      <c r="B458" s="202"/>
      <c r="C458" s="202"/>
      <c r="D458" s="202"/>
      <c r="E458" s="202"/>
      <c r="F458" s="202"/>
    </row>
    <row r="459" spans="1:6" ht="12.75">
      <c r="A459" s="202"/>
      <c r="B459" s="202"/>
      <c r="C459" s="202"/>
      <c r="D459" s="202"/>
      <c r="E459" s="202"/>
      <c r="F459" s="202"/>
    </row>
    <row r="460" spans="1:6" ht="12.75">
      <c r="A460" s="202"/>
      <c r="B460" s="202"/>
      <c r="C460" s="202"/>
      <c r="D460" s="202"/>
      <c r="E460" s="202"/>
      <c r="F460" s="202"/>
    </row>
    <row r="461" spans="1:6" ht="12.75">
      <c r="A461" s="202"/>
      <c r="B461" s="202"/>
      <c r="C461" s="202"/>
      <c r="D461" s="202"/>
      <c r="E461" s="202"/>
      <c r="F461" s="202"/>
    </row>
    <row r="462" spans="1:6" ht="12.75">
      <c r="A462" s="202"/>
      <c r="B462" s="202"/>
      <c r="C462" s="202"/>
      <c r="D462" s="202"/>
      <c r="E462" s="202"/>
      <c r="F462" s="202"/>
    </row>
    <row r="463" spans="1:6" ht="12.75">
      <c r="A463" s="202"/>
      <c r="B463" s="202"/>
      <c r="C463" s="202"/>
      <c r="D463" s="202"/>
      <c r="E463" s="202"/>
      <c r="F463" s="202"/>
    </row>
    <row r="464" spans="1:6" ht="12.75">
      <c r="A464" s="202"/>
      <c r="B464" s="202"/>
      <c r="C464" s="202"/>
      <c r="D464" s="202"/>
      <c r="E464" s="202"/>
      <c r="F464" s="202"/>
    </row>
    <row r="465" spans="1:6" ht="12.75">
      <c r="A465" s="202"/>
      <c r="B465" s="202"/>
      <c r="C465" s="202"/>
      <c r="D465" s="202"/>
      <c r="E465" s="202"/>
      <c r="F465" s="202"/>
    </row>
    <row r="466" spans="1:6" ht="12.75">
      <c r="A466" s="202"/>
      <c r="B466" s="202"/>
      <c r="C466" s="202"/>
      <c r="D466" s="202"/>
      <c r="E466" s="202"/>
      <c r="F466" s="202"/>
    </row>
    <row r="467" spans="1:6" ht="12.75">
      <c r="A467" s="202"/>
      <c r="B467" s="202"/>
      <c r="C467" s="202"/>
      <c r="D467" s="202"/>
      <c r="E467" s="202"/>
      <c r="F467" s="202"/>
    </row>
    <row r="468" spans="1:6" ht="12.75">
      <c r="A468" s="202"/>
      <c r="B468" s="202"/>
      <c r="C468" s="202"/>
      <c r="D468" s="202"/>
      <c r="E468" s="202"/>
      <c r="F468" s="202"/>
    </row>
    <row r="469" spans="1:6" ht="12.75">
      <c r="A469" s="202"/>
      <c r="B469" s="202"/>
      <c r="C469" s="202"/>
      <c r="D469" s="202"/>
      <c r="E469" s="202"/>
      <c r="F469" s="202"/>
    </row>
    <row r="470" spans="1:6" ht="12.75">
      <c r="A470" s="202"/>
      <c r="B470" s="202"/>
      <c r="C470" s="202"/>
      <c r="D470" s="202"/>
      <c r="E470" s="202"/>
      <c r="F470" s="202"/>
    </row>
    <row r="471" spans="1:6" ht="12.75">
      <c r="A471" s="202"/>
      <c r="B471" s="202"/>
      <c r="C471" s="202"/>
      <c r="D471" s="202"/>
      <c r="E471" s="202"/>
      <c r="F471" s="202"/>
    </row>
    <row r="472" spans="1:6" ht="12.75">
      <c r="A472" s="202"/>
      <c r="B472" s="202"/>
      <c r="C472" s="202"/>
      <c r="D472" s="202"/>
      <c r="E472" s="202"/>
      <c r="F472" s="202"/>
    </row>
    <row r="473" spans="1:6" ht="12.75">
      <c r="A473" s="202"/>
      <c r="B473" s="202"/>
      <c r="C473" s="202"/>
      <c r="D473" s="202"/>
      <c r="E473" s="202"/>
      <c r="F473" s="202"/>
    </row>
    <row r="474" spans="1:6" ht="12.75">
      <c r="A474" s="202"/>
      <c r="B474" s="202"/>
      <c r="C474" s="202"/>
      <c r="D474" s="202"/>
      <c r="E474" s="202"/>
      <c r="F474" s="202"/>
    </row>
    <row r="475" spans="1:6" ht="12.75">
      <c r="A475" s="202"/>
      <c r="B475" s="202"/>
      <c r="C475" s="202"/>
      <c r="D475" s="202"/>
      <c r="E475" s="202"/>
      <c r="F475" s="202"/>
    </row>
    <row r="476" spans="1:6" ht="12.75">
      <c r="A476" s="202"/>
      <c r="B476" s="202"/>
      <c r="C476" s="202"/>
      <c r="D476" s="202"/>
      <c r="E476" s="202"/>
      <c r="F476" s="202"/>
    </row>
    <row r="477" spans="1:6" ht="12.75">
      <c r="A477" s="202"/>
      <c r="B477" s="202"/>
      <c r="C477" s="202"/>
      <c r="D477" s="202"/>
      <c r="E477" s="202"/>
      <c r="F477" s="202"/>
    </row>
    <row r="478" spans="1:6" ht="12.75">
      <c r="A478" s="202"/>
      <c r="B478" s="202"/>
      <c r="C478" s="202"/>
      <c r="D478" s="202"/>
      <c r="E478" s="202"/>
      <c r="F478" s="202"/>
    </row>
    <row r="479" spans="1:6" ht="12.75">
      <c r="A479" s="202"/>
      <c r="B479" s="202"/>
      <c r="C479" s="202"/>
      <c r="D479" s="202"/>
      <c r="E479" s="202"/>
      <c r="F479" s="202"/>
    </row>
    <row r="480" spans="1:6" ht="12.75">
      <c r="A480" s="202"/>
      <c r="B480" s="202"/>
      <c r="C480" s="202"/>
      <c r="D480" s="202"/>
      <c r="E480" s="202"/>
      <c r="F480" s="202"/>
    </row>
    <row r="481" spans="1:6" ht="12.75">
      <c r="A481" s="202"/>
      <c r="B481" s="202"/>
      <c r="C481" s="202"/>
      <c r="D481" s="202"/>
      <c r="E481" s="202"/>
      <c r="F481" s="202"/>
    </row>
    <row r="482" spans="1:6" ht="12.75">
      <c r="A482" s="202"/>
      <c r="B482" s="202"/>
      <c r="C482" s="202"/>
      <c r="D482" s="202"/>
      <c r="E482" s="202"/>
      <c r="F482" s="202"/>
    </row>
    <row r="483" spans="1:6" ht="12.75">
      <c r="A483" s="202"/>
      <c r="B483" s="202"/>
      <c r="C483" s="202"/>
      <c r="D483" s="202"/>
      <c r="E483" s="202"/>
      <c r="F483" s="202"/>
    </row>
    <row r="484" spans="1:6" ht="12.75">
      <c r="A484" s="202"/>
      <c r="B484" s="202"/>
      <c r="C484" s="202"/>
      <c r="D484" s="202"/>
      <c r="E484" s="202"/>
      <c r="F484" s="202"/>
    </row>
    <row r="485" spans="1:6" ht="12.75">
      <c r="A485" s="202"/>
      <c r="B485" s="202"/>
      <c r="C485" s="202"/>
      <c r="D485" s="202"/>
      <c r="E485" s="202"/>
      <c r="F485" s="202"/>
    </row>
    <row r="486" spans="1:6" ht="12.75">
      <c r="A486" s="202"/>
      <c r="B486" s="202"/>
      <c r="C486" s="202"/>
      <c r="D486" s="202"/>
      <c r="E486" s="202"/>
      <c r="F486" s="202"/>
    </row>
    <row r="487" spans="1:6" ht="12.75">
      <c r="A487" s="202"/>
      <c r="B487" s="202"/>
      <c r="C487" s="202"/>
      <c r="D487" s="202"/>
      <c r="E487" s="202"/>
      <c r="F487" s="202"/>
    </row>
    <row r="488" spans="1:6" ht="12.75">
      <c r="A488" s="202"/>
      <c r="B488" s="202"/>
      <c r="C488" s="202"/>
      <c r="D488" s="202"/>
      <c r="E488" s="202"/>
      <c r="F488" s="202"/>
    </row>
    <row r="489" spans="1:6" ht="12.75">
      <c r="A489" s="202"/>
      <c r="B489" s="202"/>
      <c r="C489" s="202"/>
      <c r="D489" s="202"/>
      <c r="E489" s="202"/>
      <c r="F489" s="202"/>
    </row>
    <row r="490" spans="1:6" ht="12.75">
      <c r="A490" s="202"/>
      <c r="B490" s="202"/>
      <c r="C490" s="202"/>
      <c r="D490" s="202"/>
      <c r="E490" s="202"/>
      <c r="F490" s="202"/>
    </row>
    <row r="491" spans="1:6" ht="12.75">
      <c r="A491" s="202"/>
      <c r="B491" s="202"/>
      <c r="C491" s="202"/>
      <c r="D491" s="202"/>
      <c r="E491" s="202"/>
      <c r="F491" s="202"/>
    </row>
    <row r="492" spans="1:6" ht="12.75">
      <c r="A492" s="202"/>
      <c r="B492" s="202"/>
      <c r="C492" s="202"/>
      <c r="D492" s="202"/>
      <c r="E492" s="202"/>
      <c r="F492" s="202"/>
    </row>
    <row r="493" spans="1:6" ht="12.75">
      <c r="A493" s="202"/>
      <c r="B493" s="202"/>
      <c r="C493" s="202"/>
      <c r="D493" s="202"/>
      <c r="E493" s="202"/>
      <c r="F493" s="202"/>
    </row>
    <row r="494" spans="1:6" ht="12.75">
      <c r="A494" s="202"/>
      <c r="B494" s="202"/>
      <c r="C494" s="202"/>
      <c r="D494" s="202"/>
      <c r="E494" s="202"/>
      <c r="F494" s="202"/>
    </row>
    <row r="495" spans="1:6" ht="12.75">
      <c r="A495" s="202"/>
      <c r="B495" s="202"/>
      <c r="C495" s="202"/>
      <c r="D495" s="202"/>
      <c r="E495" s="202"/>
      <c r="F495" s="202"/>
    </row>
    <row r="496" spans="1:6" ht="12.75">
      <c r="A496" s="202"/>
      <c r="B496" s="202"/>
      <c r="C496" s="202"/>
      <c r="D496" s="202"/>
      <c r="E496" s="202"/>
      <c r="F496" s="202"/>
    </row>
    <row r="497" spans="1:6" ht="12.75">
      <c r="A497" s="202"/>
      <c r="B497" s="202"/>
      <c r="C497" s="202"/>
      <c r="D497" s="202"/>
      <c r="E497" s="202"/>
      <c r="F497" s="202"/>
    </row>
    <row r="498" spans="1:6" ht="12.75">
      <c r="A498" s="202"/>
      <c r="B498" s="202"/>
      <c r="C498" s="202"/>
      <c r="D498" s="202"/>
      <c r="E498" s="202"/>
      <c r="F498" s="202"/>
    </row>
    <row r="499" spans="1:6" ht="12.75">
      <c r="A499" s="202"/>
      <c r="B499" s="202"/>
      <c r="C499" s="202"/>
      <c r="D499" s="202"/>
      <c r="E499" s="202"/>
      <c r="F499" s="202"/>
    </row>
    <row r="500" spans="1:6" ht="12.75">
      <c r="A500" s="202"/>
      <c r="B500" s="202"/>
      <c r="C500" s="202"/>
      <c r="D500" s="202"/>
      <c r="E500" s="202"/>
      <c r="F500" s="202"/>
    </row>
    <row r="501" spans="1:6" ht="12.75">
      <c r="A501" s="202"/>
      <c r="B501" s="202"/>
      <c r="C501" s="202"/>
      <c r="D501" s="202"/>
      <c r="E501" s="202"/>
      <c r="F501" s="202"/>
    </row>
    <row r="502" spans="1:6" ht="12.75">
      <c r="A502" s="202"/>
      <c r="B502" s="202"/>
      <c r="C502" s="202"/>
      <c r="D502" s="202"/>
      <c r="E502" s="202"/>
      <c r="F502" s="202"/>
    </row>
    <row r="503" spans="1:6" ht="12.75">
      <c r="A503" s="202"/>
      <c r="B503" s="202"/>
      <c r="C503" s="202"/>
      <c r="D503" s="202"/>
      <c r="E503" s="202"/>
      <c r="F503" s="202"/>
    </row>
    <row r="504" spans="1:6" ht="12.75">
      <c r="A504" s="202"/>
      <c r="B504" s="202"/>
      <c r="C504" s="202"/>
      <c r="D504" s="202"/>
      <c r="E504" s="202"/>
      <c r="F504" s="202"/>
    </row>
    <row r="505" spans="1:6" ht="12.75">
      <c r="A505" s="202"/>
      <c r="B505" s="202"/>
      <c r="C505" s="202"/>
      <c r="D505" s="202"/>
      <c r="E505" s="202"/>
      <c r="F505" s="202"/>
    </row>
    <row r="506" spans="1:6" ht="12.75">
      <c r="A506" s="202"/>
      <c r="B506" s="202"/>
      <c r="C506" s="202"/>
      <c r="D506" s="202"/>
      <c r="E506" s="202"/>
      <c r="F506" s="202"/>
    </row>
    <row r="507" spans="1:6" ht="12.75">
      <c r="A507" s="202"/>
      <c r="B507" s="202"/>
      <c r="C507" s="202"/>
      <c r="D507" s="202"/>
      <c r="E507" s="202"/>
      <c r="F507" s="202"/>
    </row>
    <row r="508" spans="1:6" ht="12.75">
      <c r="A508" s="202"/>
      <c r="B508" s="202"/>
      <c r="C508" s="202"/>
      <c r="D508" s="202"/>
      <c r="E508" s="202"/>
      <c r="F508" s="202"/>
    </row>
    <row r="509" spans="1:6" ht="12.75">
      <c r="A509" s="202"/>
      <c r="B509" s="202"/>
      <c r="C509" s="202"/>
      <c r="D509" s="202"/>
      <c r="E509" s="202"/>
      <c r="F509" s="202"/>
    </row>
    <row r="510" spans="1:6" ht="12.75">
      <c r="A510" s="202"/>
      <c r="B510" s="202"/>
      <c r="C510" s="202"/>
      <c r="D510" s="202"/>
      <c r="E510" s="202"/>
      <c r="F510" s="202"/>
    </row>
    <row r="511" spans="1:6" ht="12.75">
      <c r="A511" s="202"/>
      <c r="B511" s="202"/>
      <c r="C511" s="202"/>
      <c r="D511" s="202"/>
      <c r="E511" s="202"/>
      <c r="F511" s="202"/>
    </row>
    <row r="512" spans="1:6" ht="12.75">
      <c r="A512" s="202"/>
      <c r="B512" s="202"/>
      <c r="C512" s="202"/>
      <c r="D512" s="202"/>
      <c r="E512" s="202"/>
      <c r="F512" s="202"/>
    </row>
    <row r="513" spans="1:6" ht="12.75">
      <c r="A513" s="202"/>
      <c r="B513" s="202"/>
      <c r="C513" s="202"/>
      <c r="D513" s="202"/>
      <c r="E513" s="202"/>
      <c r="F513" s="202"/>
    </row>
    <row r="514" spans="1:6" ht="12.75">
      <c r="A514" s="202"/>
      <c r="B514" s="202"/>
      <c r="C514" s="202"/>
      <c r="D514" s="202"/>
      <c r="E514" s="202"/>
      <c r="F514" s="202"/>
    </row>
    <row r="515" spans="1:6" ht="12.75">
      <c r="A515" s="202"/>
      <c r="B515" s="202"/>
      <c r="C515" s="202"/>
      <c r="D515" s="202"/>
      <c r="E515" s="202"/>
      <c r="F515" s="202"/>
    </row>
    <row r="516" spans="1:6" ht="12.75">
      <c r="A516" s="202"/>
      <c r="B516" s="202"/>
      <c r="C516" s="202"/>
      <c r="D516" s="202"/>
      <c r="E516" s="202"/>
      <c r="F516" s="202"/>
    </row>
    <row r="517" spans="1:6" ht="12.75">
      <c r="A517" s="202"/>
      <c r="B517" s="202"/>
      <c r="C517" s="202"/>
      <c r="D517" s="202"/>
      <c r="E517" s="202"/>
      <c r="F517" s="202"/>
    </row>
    <row r="518" spans="1:6" ht="12.75">
      <c r="A518" s="202"/>
      <c r="B518" s="202"/>
      <c r="C518" s="202"/>
      <c r="D518" s="202"/>
      <c r="E518" s="202"/>
      <c r="F518" s="202"/>
    </row>
    <row r="519" spans="1:6" ht="12.75">
      <c r="A519" s="202"/>
      <c r="B519" s="202"/>
      <c r="C519" s="202"/>
      <c r="D519" s="202"/>
      <c r="E519" s="202"/>
      <c r="F519" s="202"/>
    </row>
    <row r="520" spans="1:6" ht="12.75">
      <c r="A520" s="202"/>
      <c r="B520" s="202"/>
      <c r="C520" s="202"/>
      <c r="D520" s="202"/>
      <c r="E520" s="202"/>
      <c r="F520" s="202"/>
    </row>
    <row r="521" spans="1:6" ht="12.75">
      <c r="A521" s="202"/>
      <c r="B521" s="202"/>
      <c r="C521" s="202"/>
      <c r="D521" s="202"/>
      <c r="E521" s="202"/>
      <c r="F521" s="202"/>
    </row>
    <row r="522" spans="1:6" ht="12.75">
      <c r="A522" s="202"/>
      <c r="B522" s="202"/>
      <c r="C522" s="202"/>
      <c r="D522" s="202"/>
      <c r="E522" s="202"/>
      <c r="F522" s="202"/>
    </row>
    <row r="523" spans="1:6" ht="12.75">
      <c r="A523" s="202"/>
      <c r="B523" s="202"/>
      <c r="C523" s="202"/>
      <c r="D523" s="202"/>
      <c r="E523" s="202"/>
      <c r="F523" s="202"/>
    </row>
    <row r="524" spans="1:6" ht="12.75">
      <c r="A524" s="202"/>
      <c r="B524" s="202"/>
      <c r="C524" s="202"/>
      <c r="D524" s="202"/>
      <c r="E524" s="202"/>
      <c r="F524" s="202"/>
    </row>
    <row r="525" spans="1:6" ht="12.75">
      <c r="A525" s="202"/>
      <c r="B525" s="202"/>
      <c r="C525" s="202"/>
      <c r="D525" s="202"/>
      <c r="E525" s="202"/>
      <c r="F525" s="202"/>
    </row>
    <row r="526" spans="1:6" ht="12.75">
      <c r="A526" s="202"/>
      <c r="B526" s="202"/>
      <c r="C526" s="202"/>
      <c r="D526" s="202"/>
      <c r="E526" s="202"/>
      <c r="F526" s="202"/>
    </row>
    <row r="527" spans="1:6" ht="12.75">
      <c r="A527" s="202"/>
      <c r="B527" s="202"/>
      <c r="C527" s="202"/>
      <c r="D527" s="202"/>
      <c r="E527" s="202"/>
      <c r="F527" s="202"/>
    </row>
    <row r="528" spans="1:6" ht="12.75">
      <c r="A528" s="202"/>
      <c r="B528" s="202"/>
      <c r="C528" s="202"/>
      <c r="D528" s="202"/>
      <c r="E528" s="202"/>
      <c r="F528" s="202"/>
    </row>
    <row r="529" spans="1:6" ht="12.75">
      <c r="A529" s="202"/>
      <c r="B529" s="202"/>
      <c r="C529" s="202"/>
      <c r="D529" s="202"/>
      <c r="E529" s="202"/>
      <c r="F529" s="202"/>
    </row>
    <row r="530" spans="1:6" ht="12.75">
      <c r="A530" s="202"/>
      <c r="B530" s="202"/>
      <c r="C530" s="202"/>
      <c r="D530" s="202"/>
      <c r="E530" s="202"/>
      <c r="F530" s="202"/>
    </row>
    <row r="531" spans="1:6" ht="12.75">
      <c r="A531" s="202"/>
      <c r="B531" s="202"/>
      <c r="C531" s="202"/>
      <c r="D531" s="202"/>
      <c r="E531" s="202"/>
      <c r="F531" s="202"/>
    </row>
    <row r="532" spans="1:6" ht="12.75">
      <c r="A532" s="202"/>
      <c r="B532" s="202"/>
      <c r="C532" s="202"/>
      <c r="D532" s="202"/>
      <c r="E532" s="202"/>
      <c r="F532" s="202"/>
    </row>
    <row r="533" spans="1:6" ht="12.75">
      <c r="A533" s="202"/>
      <c r="B533" s="202"/>
      <c r="C533" s="202"/>
      <c r="D533" s="202"/>
      <c r="E533" s="202"/>
      <c r="F533" s="202"/>
    </row>
    <row r="534" spans="1:6" ht="12.75">
      <c r="A534" s="202"/>
      <c r="B534" s="202"/>
      <c r="C534" s="202"/>
      <c r="D534" s="202"/>
      <c r="E534" s="202"/>
      <c r="F534" s="202"/>
    </row>
    <row r="535" spans="1:6" ht="12.75">
      <c r="A535" s="202"/>
      <c r="B535" s="202"/>
      <c r="C535" s="202"/>
      <c r="D535" s="202"/>
      <c r="E535" s="202"/>
      <c r="F535" s="202"/>
    </row>
    <row r="536" spans="1:6" ht="12.75">
      <c r="A536" s="202"/>
      <c r="B536" s="202"/>
      <c r="C536" s="202"/>
      <c r="D536" s="202"/>
      <c r="E536" s="202"/>
      <c r="F536" s="202"/>
    </row>
    <row r="537" spans="1:6" ht="12.75">
      <c r="A537" s="202"/>
      <c r="B537" s="202"/>
      <c r="C537" s="202"/>
      <c r="D537" s="202"/>
      <c r="E537" s="202"/>
      <c r="F537" s="202"/>
    </row>
    <row r="538" spans="1:6" ht="12.75">
      <c r="A538" s="202"/>
      <c r="B538" s="202"/>
      <c r="C538" s="202"/>
      <c r="D538" s="202"/>
      <c r="E538" s="202"/>
      <c r="F538" s="202"/>
    </row>
    <row r="539" spans="1:6" ht="12.75">
      <c r="A539" s="202"/>
      <c r="B539" s="202"/>
      <c r="C539" s="202"/>
      <c r="D539" s="202"/>
      <c r="E539" s="202"/>
      <c r="F539" s="202"/>
    </row>
    <row r="540" spans="1:6" ht="12.75">
      <c r="A540" s="202"/>
      <c r="B540" s="202"/>
      <c r="C540" s="202"/>
      <c r="D540" s="202"/>
      <c r="E540" s="202"/>
      <c r="F540" s="202"/>
    </row>
    <row r="541" spans="1:6" ht="12.75">
      <c r="A541" s="202"/>
      <c r="B541" s="202"/>
      <c r="C541" s="202"/>
      <c r="D541" s="202"/>
      <c r="E541" s="202"/>
      <c r="F541" s="202"/>
    </row>
    <row r="542" spans="1:6" ht="12.75">
      <c r="A542" s="202"/>
      <c r="B542" s="202"/>
      <c r="C542" s="202"/>
      <c r="D542" s="202"/>
      <c r="E542" s="202"/>
      <c r="F542" s="202"/>
    </row>
    <row r="543" spans="1:6" ht="12.75">
      <c r="A543" s="202"/>
      <c r="B543" s="202"/>
      <c r="C543" s="202"/>
      <c r="D543" s="202"/>
      <c r="E543" s="202"/>
      <c r="F543" s="202"/>
    </row>
    <row r="544" spans="1:6" ht="12.75">
      <c r="A544" s="202"/>
      <c r="B544" s="202"/>
      <c r="C544" s="202"/>
      <c r="D544" s="202"/>
      <c r="E544" s="202"/>
      <c r="F544" s="202"/>
    </row>
    <row r="545" spans="1:6" ht="12.75">
      <c r="A545" s="202"/>
      <c r="B545" s="202"/>
      <c r="C545" s="202"/>
      <c r="D545" s="202"/>
      <c r="E545" s="202"/>
      <c r="F545" s="202"/>
    </row>
    <row r="546" spans="1:6" ht="12.75">
      <c r="A546" s="202"/>
      <c r="B546" s="202"/>
      <c r="C546" s="202"/>
      <c r="D546" s="202"/>
      <c r="E546" s="202"/>
      <c r="F546" s="202"/>
    </row>
    <row r="547" spans="1:6" ht="12.75">
      <c r="A547" s="202"/>
      <c r="B547" s="202"/>
      <c r="C547" s="202"/>
      <c r="D547" s="202"/>
      <c r="E547" s="202"/>
      <c r="F547" s="202"/>
    </row>
    <row r="548" spans="1:6" ht="12.75">
      <c r="A548" s="202"/>
      <c r="B548" s="202"/>
      <c r="C548" s="202"/>
      <c r="D548" s="202"/>
      <c r="E548" s="202"/>
      <c r="F548" s="202"/>
    </row>
    <row r="549" spans="1:6" ht="12.75">
      <c r="A549" s="202"/>
      <c r="B549" s="202"/>
      <c r="C549" s="202"/>
      <c r="D549" s="202"/>
      <c r="E549" s="202"/>
      <c r="F549" s="202"/>
    </row>
    <row r="550" spans="1:6" ht="12.75">
      <c r="A550" s="202"/>
      <c r="B550" s="202"/>
      <c r="C550" s="202"/>
      <c r="D550" s="202"/>
      <c r="E550" s="202"/>
      <c r="F550" s="202"/>
    </row>
    <row r="551" spans="1:6" ht="12.75">
      <c r="A551" s="202"/>
      <c r="B551" s="202"/>
      <c r="C551" s="202"/>
      <c r="D551" s="202"/>
      <c r="E551" s="202"/>
      <c r="F551" s="202"/>
    </row>
    <row r="552" spans="1:6" ht="12.75">
      <c r="A552" s="202"/>
      <c r="B552" s="202"/>
      <c r="C552" s="202"/>
      <c r="D552" s="202"/>
      <c r="E552" s="202"/>
      <c r="F552" s="202"/>
    </row>
    <row r="553" spans="1:6" ht="12.75">
      <c r="A553" s="202"/>
      <c r="B553" s="202"/>
      <c r="C553" s="202"/>
      <c r="D553" s="202"/>
      <c r="E553" s="202"/>
      <c r="F553" s="202"/>
    </row>
    <row r="554" spans="1:6" ht="12.75">
      <c r="A554" s="202"/>
      <c r="B554" s="202"/>
      <c r="C554" s="202"/>
      <c r="D554" s="202"/>
      <c r="E554" s="202"/>
      <c r="F554" s="202"/>
    </row>
    <row r="555" spans="1:6" ht="12.75">
      <c r="A555" s="202"/>
      <c r="B555" s="202"/>
      <c r="C555" s="202"/>
      <c r="D555" s="202"/>
      <c r="E555" s="202"/>
      <c r="F555" s="202"/>
    </row>
    <row r="556" spans="1:6" ht="12.75">
      <c r="A556" s="202"/>
      <c r="B556" s="202"/>
      <c r="C556" s="202"/>
      <c r="D556" s="202"/>
      <c r="E556" s="202"/>
      <c r="F556" s="202"/>
    </row>
    <row r="557" spans="1:6" ht="12.75">
      <c r="A557" s="202"/>
      <c r="B557" s="202"/>
      <c r="C557" s="202"/>
      <c r="D557" s="202"/>
      <c r="E557" s="202"/>
      <c r="F557" s="202"/>
    </row>
    <row r="558" spans="1:6" ht="12.75">
      <c r="A558" s="202"/>
      <c r="B558" s="202"/>
      <c r="C558" s="202"/>
      <c r="D558" s="202"/>
      <c r="E558" s="202"/>
      <c r="F558" s="202"/>
    </row>
    <row r="559" spans="1:6" ht="12.75">
      <c r="A559" s="202"/>
      <c r="B559" s="202"/>
      <c r="C559" s="202"/>
      <c r="D559" s="202"/>
      <c r="E559" s="202"/>
      <c r="F559" s="202"/>
    </row>
    <row r="560" spans="1:6" ht="12.75">
      <c r="A560" s="202"/>
      <c r="B560" s="202"/>
      <c r="C560" s="202"/>
      <c r="D560" s="202"/>
      <c r="E560" s="202"/>
      <c r="F560" s="202"/>
    </row>
    <row r="561" spans="1:6" ht="12.75">
      <c r="A561" s="202"/>
      <c r="B561" s="202"/>
      <c r="C561" s="202"/>
      <c r="D561" s="202"/>
      <c r="E561" s="202"/>
      <c r="F561" s="202"/>
    </row>
    <row r="562" spans="1:6" ht="12.75">
      <c r="A562" s="202"/>
      <c r="B562" s="202"/>
      <c r="C562" s="202"/>
      <c r="D562" s="202"/>
      <c r="E562" s="202"/>
      <c r="F562" s="202"/>
    </row>
    <row r="563" spans="1:6" ht="12.75">
      <c r="A563" s="202"/>
      <c r="B563" s="202"/>
      <c r="C563" s="202"/>
      <c r="D563" s="202"/>
      <c r="E563" s="202"/>
      <c r="F563" s="202"/>
    </row>
    <row r="564" spans="1:6" ht="12.75">
      <c r="A564" s="202"/>
      <c r="B564" s="202"/>
      <c r="C564" s="202"/>
      <c r="D564" s="202"/>
      <c r="E564" s="202"/>
      <c r="F564" s="202"/>
    </row>
    <row r="565" spans="1:6" ht="12.75">
      <c r="A565" s="202"/>
      <c r="B565" s="202"/>
      <c r="C565" s="202"/>
      <c r="D565" s="202"/>
      <c r="E565" s="202"/>
      <c r="F565" s="202"/>
    </row>
    <row r="566" spans="1:6" ht="12.75">
      <c r="A566" s="202"/>
      <c r="B566" s="202"/>
      <c r="C566" s="202"/>
      <c r="D566" s="202"/>
      <c r="E566" s="202"/>
      <c r="F566" s="202"/>
    </row>
    <row r="567" spans="1:6" ht="12.75">
      <c r="A567" s="202"/>
      <c r="B567" s="202"/>
      <c r="C567" s="202"/>
      <c r="D567" s="202"/>
      <c r="E567" s="202"/>
      <c r="F567" s="202"/>
    </row>
    <row r="568" spans="1:6" ht="12.75">
      <c r="A568" s="202"/>
      <c r="B568" s="202"/>
      <c r="C568" s="202"/>
      <c r="D568" s="202"/>
      <c r="E568" s="202"/>
      <c r="F568" s="202"/>
    </row>
    <row r="569" spans="1:6" ht="12.75">
      <c r="A569" s="202"/>
      <c r="B569" s="202"/>
      <c r="C569" s="202"/>
      <c r="D569" s="202"/>
      <c r="E569" s="202"/>
      <c r="F569" s="202"/>
    </row>
    <row r="570" spans="1:6" ht="12.75">
      <c r="A570" s="202"/>
      <c r="B570" s="202"/>
      <c r="C570" s="202"/>
      <c r="D570" s="202"/>
      <c r="E570" s="202"/>
      <c r="F570" s="202"/>
    </row>
    <row r="571" spans="1:6" ht="12.75">
      <c r="A571" s="202"/>
      <c r="B571" s="202"/>
      <c r="C571" s="202"/>
      <c r="D571" s="202"/>
      <c r="E571" s="202"/>
      <c r="F571" s="202"/>
    </row>
    <row r="572" spans="1:6" ht="12.75">
      <c r="A572" s="202"/>
      <c r="B572" s="202"/>
      <c r="C572" s="202"/>
      <c r="D572" s="202"/>
      <c r="E572" s="202"/>
      <c r="F572" s="202"/>
    </row>
    <row r="573" spans="1:6" ht="12.75">
      <c r="A573" s="202"/>
      <c r="B573" s="202"/>
      <c r="C573" s="202"/>
      <c r="D573" s="202"/>
      <c r="E573" s="202"/>
      <c r="F573" s="202"/>
    </row>
    <row r="574" spans="1:6" ht="12.75">
      <c r="A574" s="202"/>
      <c r="B574" s="202"/>
      <c r="C574" s="202"/>
      <c r="D574" s="202"/>
      <c r="E574" s="202"/>
      <c r="F574" s="202"/>
    </row>
    <row r="575" spans="1:6" ht="12.75">
      <c r="A575" s="202"/>
      <c r="B575" s="202"/>
      <c r="C575" s="202"/>
      <c r="D575" s="202"/>
      <c r="E575" s="202"/>
      <c r="F575" s="202"/>
    </row>
    <row r="576" spans="1:6" ht="12.75">
      <c r="A576" s="202"/>
      <c r="B576" s="202"/>
      <c r="C576" s="202"/>
      <c r="D576" s="202"/>
      <c r="E576" s="202"/>
      <c r="F576" s="202"/>
    </row>
    <row r="577" spans="1:6" ht="12.75">
      <c r="A577" s="202"/>
      <c r="B577" s="202"/>
      <c r="C577" s="202"/>
      <c r="D577" s="202"/>
      <c r="E577" s="202"/>
      <c r="F577" s="202"/>
    </row>
    <row r="578" spans="1:6" ht="12.75">
      <c r="A578" s="202"/>
      <c r="B578" s="202"/>
      <c r="C578" s="202"/>
      <c r="D578" s="202"/>
      <c r="E578" s="202"/>
      <c r="F578" s="202"/>
    </row>
    <row r="579" spans="1:6" ht="12.75">
      <c r="A579" s="202"/>
      <c r="B579" s="202"/>
      <c r="C579" s="202"/>
      <c r="D579" s="202"/>
      <c r="E579" s="202"/>
      <c r="F579" s="202"/>
    </row>
    <row r="580" spans="1:6" ht="12.75">
      <c r="A580" s="202"/>
      <c r="B580" s="202"/>
      <c r="C580" s="202"/>
      <c r="D580" s="202"/>
      <c r="E580" s="202"/>
      <c r="F580" s="202"/>
    </row>
    <row r="581" spans="1:6" ht="12.75">
      <c r="A581" s="202"/>
      <c r="B581" s="202"/>
      <c r="C581" s="202"/>
      <c r="D581" s="202"/>
      <c r="E581" s="202"/>
      <c r="F581" s="202"/>
    </row>
    <row r="582" spans="1:6" ht="12.75">
      <c r="A582" s="202"/>
      <c r="B582" s="202"/>
      <c r="C582" s="202"/>
      <c r="D582" s="202"/>
      <c r="E582" s="202"/>
      <c r="F582" s="202"/>
    </row>
    <row r="583" spans="1:6" ht="12.75">
      <c r="A583" s="202"/>
      <c r="B583" s="202"/>
      <c r="C583" s="202"/>
      <c r="D583" s="202"/>
      <c r="E583" s="202"/>
      <c r="F583" s="202"/>
    </row>
    <row r="584" spans="1:6" ht="12.75">
      <c r="A584" s="202"/>
      <c r="B584" s="202"/>
      <c r="C584" s="202"/>
      <c r="D584" s="202"/>
      <c r="E584" s="202"/>
      <c r="F584" s="202"/>
    </row>
    <row r="585" spans="1:6" ht="12.75">
      <c r="A585" s="202"/>
      <c r="B585" s="202"/>
      <c r="C585" s="202"/>
      <c r="D585" s="202"/>
      <c r="E585" s="202"/>
      <c r="F585" s="202"/>
    </row>
    <row r="586" spans="1:6" ht="12.75">
      <c r="A586" s="202"/>
      <c r="B586" s="202"/>
      <c r="C586" s="202"/>
      <c r="D586" s="202"/>
      <c r="E586" s="202"/>
      <c r="F586" s="202"/>
    </row>
    <row r="587" spans="1:6" ht="12.75">
      <c r="A587" s="202"/>
      <c r="B587" s="202"/>
      <c r="C587" s="202"/>
      <c r="D587" s="202"/>
      <c r="E587" s="202"/>
      <c r="F587" s="202"/>
    </row>
    <row r="588" spans="1:6" ht="12.75">
      <c r="A588" s="202"/>
      <c r="B588" s="202"/>
      <c r="C588" s="202"/>
      <c r="D588" s="202"/>
      <c r="E588" s="202"/>
      <c r="F588" s="202"/>
    </row>
    <row r="589" spans="1:6" ht="12.75">
      <c r="A589" s="202"/>
      <c r="B589" s="202"/>
      <c r="C589" s="202"/>
      <c r="D589" s="202"/>
      <c r="E589" s="202"/>
      <c r="F589" s="202"/>
    </row>
    <row r="590" spans="1:6" ht="12.75">
      <c r="A590" s="202"/>
      <c r="B590" s="202"/>
      <c r="C590" s="202"/>
      <c r="D590" s="202"/>
      <c r="E590" s="202"/>
      <c r="F590" s="202"/>
    </row>
    <row r="591" spans="1:6" ht="12.75">
      <c r="A591" s="202"/>
      <c r="B591" s="202"/>
      <c r="C591" s="202"/>
      <c r="D591" s="202"/>
      <c r="E591" s="202"/>
      <c r="F591" s="202"/>
    </row>
    <row r="592" spans="1:6" ht="12.75">
      <c r="A592" s="202"/>
      <c r="B592" s="202"/>
      <c r="C592" s="202"/>
      <c r="D592" s="202"/>
      <c r="E592" s="202"/>
      <c r="F592" s="202"/>
    </row>
    <row r="593" spans="1:6" ht="12.75">
      <c r="A593" s="202"/>
      <c r="B593" s="202"/>
      <c r="C593" s="202"/>
      <c r="D593" s="202"/>
      <c r="E593" s="202"/>
      <c r="F593" s="202"/>
    </row>
    <row r="594" spans="1:6" ht="12.75">
      <c r="A594" s="202"/>
      <c r="B594" s="202"/>
      <c r="C594" s="202"/>
      <c r="D594" s="202"/>
      <c r="E594" s="202"/>
      <c r="F594" s="202"/>
    </row>
    <row r="595" spans="1:6" ht="12.75">
      <c r="A595" s="202"/>
      <c r="B595" s="202"/>
      <c r="C595" s="202"/>
      <c r="D595" s="202"/>
      <c r="E595" s="202"/>
      <c r="F595" s="202"/>
    </row>
    <row r="596" spans="1:6" ht="12.75">
      <c r="A596" s="202"/>
      <c r="B596" s="202"/>
      <c r="C596" s="202"/>
      <c r="D596" s="202"/>
      <c r="E596" s="202"/>
      <c r="F596" s="202"/>
    </row>
    <row r="597" spans="1:6" ht="12.75">
      <c r="A597" s="202"/>
      <c r="B597" s="202"/>
      <c r="C597" s="202"/>
      <c r="D597" s="202"/>
      <c r="E597" s="202"/>
      <c r="F597" s="202"/>
    </row>
    <row r="598" spans="1:6" ht="12.75">
      <c r="A598" s="202"/>
      <c r="B598" s="202"/>
      <c r="C598" s="202"/>
      <c r="D598" s="202"/>
      <c r="E598" s="202"/>
      <c r="F598" s="202"/>
    </row>
    <row r="599" spans="1:6" ht="12.75">
      <c r="A599" s="202"/>
      <c r="B599" s="202"/>
      <c r="C599" s="202"/>
      <c r="D599" s="202"/>
      <c r="E599" s="202"/>
      <c r="F599" s="202"/>
    </row>
    <row r="600" spans="1:6" ht="12.75">
      <c r="A600" s="202"/>
      <c r="B600" s="202"/>
      <c r="C600" s="202"/>
      <c r="D600" s="202"/>
      <c r="E600" s="202"/>
      <c r="F600" s="202"/>
    </row>
    <row r="601" spans="1:6" ht="12.75">
      <c r="A601" s="202"/>
      <c r="B601" s="202"/>
      <c r="C601" s="202"/>
      <c r="D601" s="202"/>
      <c r="E601" s="202"/>
      <c r="F601" s="202"/>
    </row>
    <row r="602" spans="1:6" ht="12.75">
      <c r="A602" s="202"/>
      <c r="B602" s="202"/>
      <c r="C602" s="202"/>
      <c r="D602" s="202"/>
      <c r="E602" s="202"/>
      <c r="F602" s="202"/>
    </row>
    <row r="603" spans="1:6" ht="12.75">
      <c r="A603" s="202"/>
      <c r="B603" s="202"/>
      <c r="C603" s="202"/>
      <c r="D603" s="202"/>
      <c r="E603" s="202"/>
      <c r="F603" s="202"/>
    </row>
    <row r="604" spans="1:6" ht="12.75">
      <c r="A604" s="202"/>
      <c r="B604" s="202"/>
      <c r="C604" s="202"/>
      <c r="D604" s="202"/>
      <c r="E604" s="202"/>
      <c r="F604" s="202"/>
    </row>
    <row r="605" spans="1:6" ht="12.75">
      <c r="A605" s="202"/>
      <c r="B605" s="202"/>
      <c r="C605" s="202"/>
      <c r="D605" s="202"/>
      <c r="E605" s="202"/>
      <c r="F605" s="202"/>
    </row>
    <row r="606" spans="1:6" ht="12.75">
      <c r="A606" s="202"/>
      <c r="B606" s="202"/>
      <c r="C606" s="202"/>
      <c r="D606" s="202"/>
      <c r="E606" s="202"/>
      <c r="F606" s="202"/>
    </row>
    <row r="607" spans="1:6" ht="12.75">
      <c r="A607" s="202"/>
      <c r="B607" s="202"/>
      <c r="C607" s="202"/>
      <c r="D607" s="202"/>
      <c r="E607" s="202"/>
      <c r="F607" s="202"/>
    </row>
    <row r="608" spans="1:6" ht="12.75">
      <c r="A608" s="202"/>
      <c r="B608" s="202"/>
      <c r="C608" s="202"/>
      <c r="D608" s="202"/>
      <c r="E608" s="202"/>
      <c r="F608" s="202"/>
    </row>
    <row r="609" spans="1:6" ht="12.75">
      <c r="A609" s="202"/>
      <c r="B609" s="202"/>
      <c r="C609" s="202"/>
      <c r="D609" s="202"/>
      <c r="E609" s="202"/>
      <c r="F609" s="202"/>
    </row>
    <row r="610" spans="1:6" ht="12.75">
      <c r="A610" s="202"/>
      <c r="B610" s="202"/>
      <c r="C610" s="202"/>
      <c r="D610" s="202"/>
      <c r="E610" s="202"/>
      <c r="F610" s="202"/>
    </row>
    <row r="611" spans="1:6" ht="12.75">
      <c r="A611" s="202"/>
      <c r="B611" s="202"/>
      <c r="C611" s="202"/>
      <c r="D611" s="202"/>
      <c r="E611" s="202"/>
      <c r="F611" s="202"/>
    </row>
    <row r="612" spans="1:6" ht="12.75">
      <c r="A612" s="202"/>
      <c r="B612" s="202"/>
      <c r="C612" s="202"/>
      <c r="D612" s="202"/>
      <c r="E612" s="202"/>
      <c r="F612" s="202"/>
    </row>
    <row r="613" spans="1:6" ht="12.75">
      <c r="A613" s="202"/>
      <c r="B613" s="202"/>
      <c r="C613" s="202"/>
      <c r="D613" s="202"/>
      <c r="E613" s="202"/>
      <c r="F613" s="202"/>
    </row>
    <row r="614" spans="1:6" ht="12.75">
      <c r="A614" s="202"/>
      <c r="B614" s="202"/>
      <c r="C614" s="202"/>
      <c r="D614" s="202"/>
      <c r="E614" s="202"/>
      <c r="F614" s="202"/>
    </row>
    <row r="615" spans="1:6" ht="12.75">
      <c r="A615" s="202"/>
      <c r="B615" s="202"/>
      <c r="C615" s="202"/>
      <c r="D615" s="202"/>
      <c r="E615" s="202"/>
      <c r="F615" s="202"/>
    </row>
    <row r="616" spans="1:6" ht="12.75">
      <c r="A616" s="202"/>
      <c r="B616" s="202"/>
      <c r="C616" s="202"/>
      <c r="D616" s="202"/>
      <c r="E616" s="202"/>
      <c r="F616" s="202"/>
    </row>
    <row r="617" spans="1:6" ht="12.75">
      <c r="A617" s="202"/>
      <c r="B617" s="202"/>
      <c r="C617" s="202"/>
      <c r="D617" s="202"/>
      <c r="E617" s="202"/>
      <c r="F617" s="202"/>
    </row>
    <row r="618" spans="1:6" ht="12.75">
      <c r="A618" s="202"/>
      <c r="B618" s="202"/>
      <c r="C618" s="202"/>
      <c r="D618" s="202"/>
      <c r="E618" s="202"/>
      <c r="F618" s="202"/>
    </row>
    <row r="619" spans="1:6" ht="12.75">
      <c r="A619" s="202"/>
      <c r="B619" s="202"/>
      <c r="C619" s="202"/>
      <c r="D619" s="202"/>
      <c r="E619" s="202"/>
      <c r="F619" s="202"/>
    </row>
    <row r="620" spans="1:6" ht="12.75">
      <c r="A620" s="202"/>
      <c r="B620" s="202"/>
      <c r="C620" s="202"/>
      <c r="D620" s="202"/>
      <c r="E620" s="202"/>
      <c r="F620" s="202"/>
    </row>
    <row r="621" spans="1:6" ht="12.75">
      <c r="A621" s="202"/>
      <c r="B621" s="202"/>
      <c r="C621" s="202"/>
      <c r="D621" s="202"/>
      <c r="E621" s="202"/>
      <c r="F621" s="202"/>
    </row>
    <row r="622" spans="1:6" ht="12.75">
      <c r="A622" s="202"/>
      <c r="B622" s="202"/>
      <c r="C622" s="202"/>
      <c r="D622" s="202"/>
      <c r="E622" s="202"/>
      <c r="F622" s="202"/>
    </row>
    <row r="623" spans="1:6" ht="12.75">
      <c r="A623" s="202"/>
      <c r="B623" s="202"/>
      <c r="C623" s="202"/>
      <c r="D623" s="202"/>
      <c r="E623" s="202"/>
      <c r="F623" s="202"/>
    </row>
    <row r="624" spans="1:6" ht="12.75">
      <c r="A624" s="202"/>
      <c r="B624" s="202"/>
      <c r="C624" s="202"/>
      <c r="D624" s="202"/>
      <c r="E624" s="202"/>
      <c r="F624" s="202"/>
    </row>
    <row r="625" spans="1:6" ht="12.75">
      <c r="A625" s="202"/>
      <c r="B625" s="202"/>
      <c r="C625" s="202"/>
      <c r="D625" s="202"/>
      <c r="E625" s="202"/>
      <c r="F625" s="202"/>
    </row>
    <row r="626" spans="1:6" ht="12.75">
      <c r="A626" s="202"/>
      <c r="B626" s="202"/>
      <c r="C626" s="202"/>
      <c r="D626" s="202"/>
      <c r="E626" s="202"/>
      <c r="F626" s="202"/>
    </row>
    <row r="627" spans="1:6" ht="12.75">
      <c r="A627" s="202"/>
      <c r="B627" s="202"/>
      <c r="C627" s="202"/>
      <c r="D627" s="202"/>
      <c r="E627" s="202"/>
      <c r="F627" s="202"/>
    </row>
    <row r="628" spans="1:6" ht="12.75">
      <c r="A628" s="202"/>
      <c r="B628" s="202"/>
      <c r="C628" s="202"/>
      <c r="D628" s="202"/>
      <c r="E628" s="202"/>
      <c r="F628" s="202"/>
    </row>
    <row r="629" spans="1:6" ht="12.75">
      <c r="A629" s="202"/>
      <c r="B629" s="202"/>
      <c r="C629" s="202"/>
      <c r="D629" s="202"/>
      <c r="E629" s="202"/>
      <c r="F629" s="202"/>
    </row>
    <row r="630" spans="1:6" ht="12.75">
      <c r="A630" s="202"/>
      <c r="B630" s="202"/>
      <c r="C630" s="202"/>
      <c r="D630" s="202"/>
      <c r="E630" s="202"/>
      <c r="F630" s="202"/>
    </row>
    <row r="631" spans="1:6" ht="12.75">
      <c r="A631" s="202"/>
      <c r="B631" s="202"/>
      <c r="C631" s="202"/>
      <c r="D631" s="202"/>
      <c r="E631" s="202"/>
      <c r="F631" s="202"/>
    </row>
    <row r="632" spans="1:6" ht="12.75">
      <c r="A632" s="202"/>
      <c r="B632" s="202"/>
      <c r="C632" s="202"/>
      <c r="D632" s="202"/>
      <c r="E632" s="202"/>
      <c r="F632" s="202"/>
    </row>
    <row r="633" spans="1:6" ht="12.75">
      <c r="A633" s="202"/>
      <c r="B633" s="202"/>
      <c r="C633" s="202"/>
      <c r="D633" s="202"/>
      <c r="E633" s="202"/>
      <c r="F633" s="202"/>
    </row>
    <row r="634" spans="1:6" ht="12.75">
      <c r="A634" s="202"/>
      <c r="B634" s="202"/>
      <c r="C634" s="202"/>
      <c r="D634" s="202"/>
      <c r="E634" s="202"/>
      <c r="F634" s="202"/>
    </row>
    <row r="635" spans="1:6" ht="12.75">
      <c r="A635" s="202"/>
      <c r="B635" s="202"/>
      <c r="C635" s="202"/>
      <c r="D635" s="202"/>
      <c r="E635" s="202"/>
      <c r="F635" s="202"/>
    </row>
    <row r="636" spans="1:6" ht="12.75">
      <c r="A636" s="202"/>
      <c r="B636" s="202"/>
      <c r="C636" s="202"/>
      <c r="D636" s="202"/>
      <c r="E636" s="202"/>
      <c r="F636" s="202"/>
    </row>
    <row r="637" spans="1:6" ht="12.75">
      <c r="A637" s="202"/>
      <c r="B637" s="202"/>
      <c r="C637" s="202"/>
      <c r="D637" s="202"/>
      <c r="E637" s="202"/>
      <c r="F637" s="202"/>
    </row>
    <row r="638" spans="1:6" ht="12.75">
      <c r="A638" s="202"/>
      <c r="B638" s="202"/>
      <c r="C638" s="202"/>
      <c r="D638" s="202"/>
      <c r="E638" s="202"/>
      <c r="F638" s="202"/>
    </row>
    <row r="639" spans="1:6" ht="12.75">
      <c r="A639" s="202"/>
      <c r="B639" s="202"/>
      <c r="C639" s="202"/>
      <c r="D639" s="202"/>
      <c r="E639" s="202"/>
      <c r="F639" s="202"/>
    </row>
    <row r="640" spans="1:6" ht="12.75">
      <c r="A640" s="202"/>
      <c r="B640" s="202"/>
      <c r="C640" s="202"/>
      <c r="D640" s="202"/>
      <c r="E640" s="202"/>
      <c r="F640" s="202"/>
    </row>
    <row r="641" spans="1:6" ht="12.75">
      <c r="A641" s="202"/>
      <c r="B641" s="202"/>
      <c r="C641" s="202"/>
      <c r="D641" s="202"/>
      <c r="E641" s="202"/>
      <c r="F641" s="202"/>
    </row>
    <row r="642" spans="1:6" ht="12.75">
      <c r="A642" s="202"/>
      <c r="B642" s="202"/>
      <c r="C642" s="202"/>
      <c r="D642" s="202"/>
      <c r="E642" s="202"/>
      <c r="F642" s="202"/>
    </row>
    <row r="643" spans="1:6" ht="12.75">
      <c r="A643" s="202"/>
      <c r="B643" s="202"/>
      <c r="C643" s="202"/>
      <c r="D643" s="202"/>
      <c r="E643" s="202"/>
      <c r="F643" s="202"/>
    </row>
    <row r="644" spans="1:6" ht="12.75">
      <c r="A644" s="202"/>
      <c r="B644" s="202"/>
      <c r="C644" s="202"/>
      <c r="D644" s="202"/>
      <c r="E644" s="202"/>
      <c r="F644" s="202"/>
    </row>
    <row r="645" spans="1:6" ht="12.75">
      <c r="A645" s="202"/>
      <c r="B645" s="202"/>
      <c r="C645" s="202"/>
      <c r="D645" s="202"/>
      <c r="E645" s="202"/>
      <c r="F645" s="202"/>
    </row>
    <row r="646" spans="1:6" ht="12.75">
      <c r="A646" s="202"/>
      <c r="B646" s="202"/>
      <c r="C646" s="202"/>
      <c r="D646" s="202"/>
      <c r="E646" s="202"/>
      <c r="F646" s="202"/>
    </row>
    <row r="647" spans="1:6" ht="12.75">
      <c r="A647" s="202"/>
      <c r="B647" s="202"/>
      <c r="C647" s="202"/>
      <c r="D647" s="202"/>
      <c r="E647" s="202"/>
      <c r="F647" s="202"/>
    </row>
    <row r="648" spans="1:6" ht="12.75">
      <c r="A648" s="202"/>
      <c r="B648" s="202"/>
      <c r="C648" s="202"/>
      <c r="D648" s="202"/>
      <c r="E648" s="202"/>
      <c r="F648" s="202"/>
    </row>
    <row r="649" spans="1:6" ht="12.75">
      <c r="A649" s="202"/>
      <c r="B649" s="202"/>
      <c r="C649" s="202"/>
      <c r="D649" s="202"/>
      <c r="E649" s="202"/>
      <c r="F649" s="202"/>
    </row>
    <row r="650" spans="1:6" ht="12.75">
      <c r="A650" s="202"/>
      <c r="B650" s="202"/>
      <c r="C650" s="202"/>
      <c r="D650" s="202"/>
      <c r="E650" s="202"/>
      <c r="F650" s="202"/>
    </row>
    <row r="651" spans="1:6" ht="12.75">
      <c r="A651" s="202"/>
      <c r="B651" s="202"/>
      <c r="C651" s="202"/>
      <c r="D651" s="202"/>
      <c r="E651" s="202"/>
      <c r="F651" s="202"/>
    </row>
    <row r="652" spans="1:6" ht="12.75">
      <c r="A652" s="202"/>
      <c r="B652" s="202"/>
      <c r="C652" s="202"/>
      <c r="D652" s="202"/>
      <c r="E652" s="202"/>
      <c r="F652" s="202"/>
    </row>
    <row r="653" spans="1:6" ht="12.75">
      <c r="A653" s="202"/>
      <c r="B653" s="202"/>
      <c r="C653" s="202"/>
      <c r="D653" s="202"/>
      <c r="E653" s="202"/>
      <c r="F653" s="202"/>
    </row>
    <row r="654" spans="1:6" ht="12.75">
      <c r="A654" s="202"/>
      <c r="B654" s="202"/>
      <c r="C654" s="202"/>
      <c r="D654" s="202"/>
      <c r="E654" s="202"/>
      <c r="F654" s="202"/>
    </row>
    <row r="655" spans="1:6" ht="12.75">
      <c r="A655" s="202"/>
      <c r="B655" s="202"/>
      <c r="C655" s="202"/>
      <c r="D655" s="202"/>
      <c r="E655" s="202"/>
      <c r="F655" s="202"/>
    </row>
    <row r="656" spans="1:6" ht="12.75">
      <c r="A656" s="202"/>
      <c r="B656" s="202"/>
      <c r="C656" s="202"/>
      <c r="D656" s="202"/>
      <c r="E656" s="202"/>
      <c r="F656" s="202"/>
    </row>
    <row r="657" spans="1:6" ht="12.75">
      <c r="A657" s="202"/>
      <c r="B657" s="202"/>
      <c r="C657" s="202"/>
      <c r="D657" s="202"/>
      <c r="E657" s="202"/>
      <c r="F657" s="202"/>
    </row>
    <row r="658" spans="1:6" ht="12.75">
      <c r="A658" s="202"/>
      <c r="B658" s="202"/>
      <c r="C658" s="202"/>
      <c r="D658" s="202"/>
      <c r="E658" s="202"/>
      <c r="F658" s="202"/>
    </row>
    <row r="659" spans="1:6" ht="12.75">
      <c r="A659" s="202"/>
      <c r="B659" s="202"/>
      <c r="C659" s="202"/>
      <c r="D659" s="202"/>
      <c r="E659" s="202"/>
      <c r="F659" s="202"/>
    </row>
    <row r="660" spans="1:6" ht="12.75">
      <c r="A660" s="202"/>
      <c r="B660" s="202"/>
      <c r="C660" s="202"/>
      <c r="D660" s="202"/>
      <c r="E660" s="202"/>
      <c r="F660" s="202"/>
    </row>
    <row r="661" spans="1:6" ht="12.75">
      <c r="A661" s="202"/>
      <c r="B661" s="202"/>
      <c r="C661" s="202"/>
      <c r="D661" s="202"/>
      <c r="E661" s="202"/>
      <c r="F661" s="202"/>
    </row>
    <row r="662" spans="1:6" ht="12.75">
      <c r="A662" s="202"/>
      <c r="B662" s="202"/>
      <c r="C662" s="202"/>
      <c r="D662" s="202"/>
      <c r="E662" s="202"/>
      <c r="F662" s="202"/>
    </row>
    <row r="663" spans="1:6" ht="12.75">
      <c r="A663" s="202"/>
      <c r="B663" s="202"/>
      <c r="C663" s="202"/>
      <c r="D663" s="202"/>
      <c r="E663" s="202"/>
      <c r="F663" s="202"/>
    </row>
    <row r="664" spans="1:6" ht="12.75">
      <c r="A664" s="202"/>
      <c r="B664" s="202"/>
      <c r="C664" s="202"/>
      <c r="D664" s="202"/>
      <c r="E664" s="202"/>
      <c r="F664" s="202"/>
    </row>
    <row r="665" spans="1:6" ht="12.75">
      <c r="A665" s="202"/>
      <c r="B665" s="202"/>
      <c r="C665" s="202"/>
      <c r="D665" s="202"/>
      <c r="E665" s="202"/>
      <c r="F665" s="202"/>
    </row>
    <row r="666" spans="1:6" ht="12.75">
      <c r="A666" s="202"/>
      <c r="B666" s="202"/>
      <c r="C666" s="202"/>
      <c r="D666" s="202"/>
      <c r="E666" s="202"/>
      <c r="F666" s="202"/>
    </row>
    <row r="667" spans="1:6" ht="12.75">
      <c r="A667" s="202"/>
      <c r="B667" s="202"/>
      <c r="C667" s="202"/>
      <c r="D667" s="202"/>
      <c r="E667" s="202"/>
      <c r="F667" s="202"/>
    </row>
    <row r="668" spans="1:6" ht="12.75">
      <c r="A668" s="202"/>
      <c r="B668" s="202"/>
      <c r="C668" s="202"/>
      <c r="D668" s="202"/>
      <c r="E668" s="202"/>
      <c r="F668" s="202"/>
    </row>
  </sheetData>
  <sheetProtection/>
  <mergeCells count="4">
    <mergeCell ref="A1:F1"/>
    <mergeCell ref="A2:F2"/>
    <mergeCell ref="A4:F4"/>
    <mergeCell ref="B3:F3"/>
  </mergeCells>
  <printOptions/>
  <pageMargins left="0" right="0" top="0" bottom="0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65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21.75390625" style="0" customWidth="1"/>
    <col min="5" max="5" width="4.875" style="0" customWidth="1"/>
    <col min="6" max="6" width="8.75390625" style="0" customWidth="1"/>
    <col min="7" max="7" width="9.625" style="0" bestFit="1" customWidth="1"/>
  </cols>
  <sheetData>
    <row r="1" spans="1:8" ht="15">
      <c r="A1" s="269" t="s">
        <v>481</v>
      </c>
      <c r="B1" s="269"/>
      <c r="C1" s="269"/>
      <c r="D1" s="269"/>
      <c r="E1" s="269"/>
      <c r="F1" s="252"/>
      <c r="G1" s="259"/>
      <c r="H1" s="6"/>
    </row>
    <row r="2" spans="1:8" ht="37.5" customHeight="1">
      <c r="A2" s="250" t="s">
        <v>454</v>
      </c>
      <c r="B2" s="250"/>
      <c r="C2" s="250"/>
      <c r="D2" s="250"/>
      <c r="E2" s="250"/>
      <c r="F2" s="250"/>
      <c r="G2" s="250"/>
      <c r="H2" s="6"/>
    </row>
    <row r="3" spans="1:8" ht="12.75" customHeight="1">
      <c r="A3" s="42"/>
      <c r="B3" s="265"/>
      <c r="C3" s="252"/>
      <c r="D3" s="252"/>
      <c r="E3" s="252"/>
      <c r="F3" s="252"/>
      <c r="G3" s="14"/>
      <c r="H3" s="6"/>
    </row>
    <row r="4" spans="1:8" ht="42" customHeight="1">
      <c r="A4" s="271" t="s">
        <v>435</v>
      </c>
      <c r="B4" s="272"/>
      <c r="C4" s="272"/>
      <c r="D4" s="272"/>
      <c r="E4" s="272"/>
      <c r="F4" s="272"/>
      <c r="G4" s="259"/>
      <c r="H4" s="6"/>
    </row>
    <row r="5" spans="1:8" ht="8.25" customHeight="1">
      <c r="A5" s="80"/>
      <c r="B5" s="81"/>
      <c r="C5" s="102"/>
      <c r="D5" s="102"/>
      <c r="E5" s="102"/>
      <c r="F5" s="79"/>
      <c r="G5" s="6"/>
      <c r="H5" s="6"/>
    </row>
    <row r="6" spans="1:8" ht="15.75" customHeight="1">
      <c r="A6" s="277" t="s">
        <v>127</v>
      </c>
      <c r="B6" s="277" t="s">
        <v>140</v>
      </c>
      <c r="C6" s="277" t="s">
        <v>141</v>
      </c>
      <c r="D6" s="277" t="s">
        <v>80</v>
      </c>
      <c r="E6" s="277" t="s">
        <v>81</v>
      </c>
      <c r="F6" s="277" t="s">
        <v>338</v>
      </c>
      <c r="G6" s="277"/>
      <c r="H6" s="6"/>
    </row>
    <row r="7" spans="1:10" ht="13.5" customHeight="1">
      <c r="A7" s="274"/>
      <c r="B7" s="274"/>
      <c r="C7" s="274"/>
      <c r="D7" s="274"/>
      <c r="E7" s="274"/>
      <c r="F7" s="103">
        <v>2019</v>
      </c>
      <c r="G7" s="83">
        <v>2020</v>
      </c>
      <c r="H7" s="6"/>
      <c r="J7" s="35"/>
    </row>
    <row r="8" spans="1:8" ht="15">
      <c r="A8" s="64" t="s">
        <v>142</v>
      </c>
      <c r="B8" s="64"/>
      <c r="C8" s="64"/>
      <c r="D8" s="64"/>
      <c r="E8" s="64"/>
      <c r="F8" s="104">
        <f>F9+F71+F76+F85+F102+F147+F163+F181</f>
        <v>64976.31999999999</v>
      </c>
      <c r="G8" s="104">
        <f>G9+G71+G76+G85+G102+G147+G163+G181</f>
        <v>65845.7</v>
      </c>
      <c r="H8" s="6"/>
    </row>
    <row r="9" spans="1:8" ht="15">
      <c r="A9" s="74" t="s">
        <v>143</v>
      </c>
      <c r="B9" s="87" t="s">
        <v>124</v>
      </c>
      <c r="C9" s="87" t="s">
        <v>144</v>
      </c>
      <c r="D9" s="87" t="s">
        <v>213</v>
      </c>
      <c r="E9" s="87" t="s">
        <v>145</v>
      </c>
      <c r="F9" s="104">
        <f>F10+F19+F36+F64+F60</f>
        <v>20528.06</v>
      </c>
      <c r="G9" s="104">
        <f>G10+G27+G64</f>
        <v>21893.5</v>
      </c>
      <c r="H9" s="6"/>
    </row>
    <row r="10" spans="1:8" ht="24">
      <c r="A10" s="105" t="s">
        <v>78</v>
      </c>
      <c r="B10" s="87" t="s">
        <v>124</v>
      </c>
      <c r="C10" s="87" t="s">
        <v>146</v>
      </c>
      <c r="D10" s="87" t="s">
        <v>213</v>
      </c>
      <c r="E10" s="87" t="s">
        <v>145</v>
      </c>
      <c r="F10" s="104">
        <v>1826.5</v>
      </c>
      <c r="G10" s="104">
        <f>G11</f>
        <v>2722.8</v>
      </c>
      <c r="H10" s="6"/>
    </row>
    <row r="11" spans="1:10" ht="14.25" customHeight="1">
      <c r="A11" s="105" t="s">
        <v>61</v>
      </c>
      <c r="B11" s="87" t="s">
        <v>124</v>
      </c>
      <c r="C11" s="87" t="s">
        <v>146</v>
      </c>
      <c r="D11" s="106" t="s">
        <v>215</v>
      </c>
      <c r="E11" s="87" t="s">
        <v>145</v>
      </c>
      <c r="F11" s="104">
        <v>1826.5</v>
      </c>
      <c r="G11" s="104">
        <f>G12+G22</f>
        <v>2722.8</v>
      </c>
      <c r="H11" s="6"/>
      <c r="J11" s="13"/>
    </row>
    <row r="12" spans="1:8" ht="24">
      <c r="A12" s="52" t="s">
        <v>63</v>
      </c>
      <c r="B12" s="62" t="s">
        <v>124</v>
      </c>
      <c r="C12" s="62" t="s">
        <v>146</v>
      </c>
      <c r="D12" s="107" t="s">
        <v>214</v>
      </c>
      <c r="E12" s="62" t="s">
        <v>145</v>
      </c>
      <c r="F12" s="108">
        <f>F13</f>
        <v>1826.5</v>
      </c>
      <c r="G12" s="108">
        <f>G13</f>
        <v>1957.4</v>
      </c>
      <c r="H12" s="6"/>
    </row>
    <row r="13" spans="1:8" ht="24">
      <c r="A13" s="109" t="s">
        <v>205</v>
      </c>
      <c r="B13" s="62" t="s">
        <v>124</v>
      </c>
      <c r="C13" s="62" t="s">
        <v>146</v>
      </c>
      <c r="D13" s="107" t="s">
        <v>216</v>
      </c>
      <c r="E13" s="62" t="s">
        <v>145</v>
      </c>
      <c r="F13" s="108">
        <f>F14</f>
        <v>1826.5</v>
      </c>
      <c r="G13" s="108">
        <f>G14</f>
        <v>1957.4</v>
      </c>
      <c r="H13" s="6"/>
    </row>
    <row r="14" spans="1:8" ht="13.5" customHeight="1">
      <c r="A14" s="109" t="s">
        <v>62</v>
      </c>
      <c r="B14" s="62" t="s">
        <v>124</v>
      </c>
      <c r="C14" s="62" t="s">
        <v>146</v>
      </c>
      <c r="D14" s="107" t="s">
        <v>217</v>
      </c>
      <c r="E14" s="62" t="s">
        <v>145</v>
      </c>
      <c r="F14" s="108">
        <f>F17+F18</f>
        <v>1826.5</v>
      </c>
      <c r="G14" s="108">
        <f>G17+G18</f>
        <v>1957.4</v>
      </c>
      <c r="H14" s="6"/>
    </row>
    <row r="15" spans="1:8" ht="48">
      <c r="A15" s="109" t="s">
        <v>265</v>
      </c>
      <c r="B15" s="62" t="s">
        <v>124</v>
      </c>
      <c r="C15" s="62" t="s">
        <v>146</v>
      </c>
      <c r="D15" s="107" t="s">
        <v>217</v>
      </c>
      <c r="E15" s="62" t="s">
        <v>264</v>
      </c>
      <c r="F15" s="108">
        <f>F16</f>
        <v>1826.5</v>
      </c>
      <c r="G15" s="108">
        <f>G16</f>
        <v>1957.4</v>
      </c>
      <c r="H15" s="6"/>
    </row>
    <row r="16" spans="1:8" ht="24.75" customHeight="1">
      <c r="A16" s="109" t="s">
        <v>266</v>
      </c>
      <c r="B16" s="62" t="s">
        <v>124</v>
      </c>
      <c r="C16" s="62" t="s">
        <v>146</v>
      </c>
      <c r="D16" s="107" t="s">
        <v>217</v>
      </c>
      <c r="E16" s="62" t="s">
        <v>263</v>
      </c>
      <c r="F16" s="108">
        <f>F17+F18</f>
        <v>1826.5</v>
      </c>
      <c r="G16" s="108">
        <f>G17+G18</f>
        <v>1957.4</v>
      </c>
      <c r="H16" s="6"/>
    </row>
    <row r="17" spans="1:8" ht="21.75" customHeight="1">
      <c r="A17" s="52" t="s">
        <v>250</v>
      </c>
      <c r="B17" s="62" t="s">
        <v>124</v>
      </c>
      <c r="C17" s="62" t="s">
        <v>146</v>
      </c>
      <c r="D17" s="107" t="s">
        <v>217</v>
      </c>
      <c r="E17" s="62" t="s">
        <v>48</v>
      </c>
      <c r="F17" s="108">
        <v>1469.6</v>
      </c>
      <c r="G17" s="63">
        <v>1575.5</v>
      </c>
      <c r="H17" s="6"/>
    </row>
    <row r="18" spans="1:8" ht="24" customHeight="1">
      <c r="A18" s="52" t="s">
        <v>251</v>
      </c>
      <c r="B18" s="62" t="s">
        <v>124</v>
      </c>
      <c r="C18" s="62" t="s">
        <v>146</v>
      </c>
      <c r="D18" s="107" t="s">
        <v>217</v>
      </c>
      <c r="E18" s="62" t="s">
        <v>267</v>
      </c>
      <c r="F18" s="108">
        <v>356.9</v>
      </c>
      <c r="G18" s="63">
        <v>381.9</v>
      </c>
      <c r="H18" s="6"/>
    </row>
    <row r="19" spans="1:8" ht="24" customHeight="1">
      <c r="A19" s="105" t="s">
        <v>437</v>
      </c>
      <c r="B19" s="62" t="s">
        <v>124</v>
      </c>
      <c r="C19" s="62" t="s">
        <v>159</v>
      </c>
      <c r="D19" s="107" t="s">
        <v>214</v>
      </c>
      <c r="E19" s="62" t="s">
        <v>145</v>
      </c>
      <c r="F19" s="104">
        <v>765.4</v>
      </c>
      <c r="G19" s="104">
        <v>765.4</v>
      </c>
      <c r="H19" s="6"/>
    </row>
    <row r="20" spans="1:8" ht="24" customHeight="1">
      <c r="A20" s="52" t="s">
        <v>63</v>
      </c>
      <c r="B20" s="62" t="s">
        <v>124</v>
      </c>
      <c r="C20" s="62" t="s">
        <v>159</v>
      </c>
      <c r="D20" s="107" t="s">
        <v>214</v>
      </c>
      <c r="E20" s="62" t="s">
        <v>145</v>
      </c>
      <c r="F20" s="108">
        <v>765.4</v>
      </c>
      <c r="G20" s="108">
        <v>765.4</v>
      </c>
      <c r="H20" s="6"/>
    </row>
    <row r="21" spans="1:8" ht="24" customHeight="1">
      <c r="A21" s="109" t="s">
        <v>205</v>
      </c>
      <c r="B21" s="62" t="s">
        <v>124</v>
      </c>
      <c r="C21" s="62" t="s">
        <v>159</v>
      </c>
      <c r="D21" s="62" t="s">
        <v>216</v>
      </c>
      <c r="E21" s="62" t="s">
        <v>145</v>
      </c>
      <c r="F21" s="108">
        <v>765.4</v>
      </c>
      <c r="G21" s="108">
        <v>765.4</v>
      </c>
      <c r="H21" s="6"/>
    </row>
    <row r="22" spans="1:8" ht="24" customHeight="1">
      <c r="A22" s="109" t="s">
        <v>62</v>
      </c>
      <c r="B22" s="62" t="s">
        <v>124</v>
      </c>
      <c r="C22" s="62" t="s">
        <v>159</v>
      </c>
      <c r="D22" s="62" t="s">
        <v>217</v>
      </c>
      <c r="E22" s="62" t="s">
        <v>145</v>
      </c>
      <c r="F22" s="108">
        <v>765.4</v>
      </c>
      <c r="G22" s="108">
        <v>765.4</v>
      </c>
      <c r="H22" s="6"/>
    </row>
    <row r="23" spans="1:8" ht="24" customHeight="1">
      <c r="A23" s="109" t="s">
        <v>265</v>
      </c>
      <c r="B23" s="62" t="s">
        <v>124</v>
      </c>
      <c r="C23" s="62" t="s">
        <v>159</v>
      </c>
      <c r="D23" s="62" t="s">
        <v>217</v>
      </c>
      <c r="E23" s="62" t="s">
        <v>264</v>
      </c>
      <c r="F23" s="108">
        <v>765.4</v>
      </c>
      <c r="G23" s="108">
        <v>765.4</v>
      </c>
      <c r="H23" s="6"/>
    </row>
    <row r="24" spans="1:8" ht="24" customHeight="1">
      <c r="A24" s="109" t="s">
        <v>266</v>
      </c>
      <c r="B24" s="62" t="s">
        <v>124</v>
      </c>
      <c r="C24" s="62" t="s">
        <v>159</v>
      </c>
      <c r="D24" s="62" t="s">
        <v>217</v>
      </c>
      <c r="E24" s="62" t="s">
        <v>263</v>
      </c>
      <c r="F24" s="108">
        <f>F25+F26</f>
        <v>765.4</v>
      </c>
      <c r="G24" s="108">
        <f>G25+G26</f>
        <v>765.4</v>
      </c>
      <c r="H24" s="6"/>
    </row>
    <row r="25" spans="1:8" ht="24" customHeight="1">
      <c r="A25" s="52" t="s">
        <v>250</v>
      </c>
      <c r="B25" s="62" t="s">
        <v>124</v>
      </c>
      <c r="C25" s="62" t="s">
        <v>159</v>
      </c>
      <c r="D25" s="62" t="s">
        <v>217</v>
      </c>
      <c r="E25" s="62" t="s">
        <v>48</v>
      </c>
      <c r="F25" s="108">
        <v>587.9</v>
      </c>
      <c r="G25" s="108">
        <v>587.9</v>
      </c>
      <c r="H25" s="6"/>
    </row>
    <row r="26" spans="1:8" ht="40.5" customHeight="1">
      <c r="A26" s="52" t="s">
        <v>251</v>
      </c>
      <c r="B26" s="62" t="s">
        <v>124</v>
      </c>
      <c r="C26" s="62" t="s">
        <v>159</v>
      </c>
      <c r="D26" s="62" t="s">
        <v>217</v>
      </c>
      <c r="E26" s="62" t="s">
        <v>267</v>
      </c>
      <c r="F26" s="108">
        <v>177.5</v>
      </c>
      <c r="G26" s="108">
        <v>177.5</v>
      </c>
      <c r="H26" s="6"/>
    </row>
    <row r="27" spans="1:8" ht="36">
      <c r="A27" s="105" t="s">
        <v>79</v>
      </c>
      <c r="B27" s="87" t="s">
        <v>124</v>
      </c>
      <c r="C27" s="87" t="s">
        <v>148</v>
      </c>
      <c r="D27" s="87" t="s">
        <v>213</v>
      </c>
      <c r="E27" s="87" t="s">
        <v>145</v>
      </c>
      <c r="F27" s="104">
        <f>F35+F28</f>
        <v>17636.16</v>
      </c>
      <c r="G27" s="104">
        <f>G35+G28</f>
        <v>18870.7</v>
      </c>
      <c r="H27" s="6"/>
    </row>
    <row r="28" spans="1:8" ht="12.75" customHeight="1" hidden="1">
      <c r="A28" s="105" t="s">
        <v>14</v>
      </c>
      <c r="B28" s="87" t="s">
        <v>124</v>
      </c>
      <c r="C28" s="87" t="s">
        <v>148</v>
      </c>
      <c r="D28" s="106" t="s">
        <v>220</v>
      </c>
      <c r="E28" s="87" t="s">
        <v>145</v>
      </c>
      <c r="F28" s="104">
        <f aca="true" t="shared" si="0" ref="F28:F33">F29</f>
        <v>0</v>
      </c>
      <c r="G28" s="204"/>
      <c r="H28" s="6"/>
    </row>
    <row r="29" spans="1:8" ht="13.5" customHeight="1" hidden="1">
      <c r="A29" s="52" t="s">
        <v>7</v>
      </c>
      <c r="B29" s="62" t="s">
        <v>124</v>
      </c>
      <c r="C29" s="62" t="s">
        <v>148</v>
      </c>
      <c r="D29" s="107" t="s">
        <v>219</v>
      </c>
      <c r="E29" s="62" t="s">
        <v>145</v>
      </c>
      <c r="F29" s="108">
        <f t="shared" si="0"/>
        <v>0</v>
      </c>
      <c r="G29" s="204"/>
      <c r="H29" s="6"/>
    </row>
    <row r="30" spans="1:8" ht="15" customHeight="1" hidden="1">
      <c r="A30" s="52" t="s">
        <v>8</v>
      </c>
      <c r="B30" s="62" t="s">
        <v>124</v>
      </c>
      <c r="C30" s="62" t="s">
        <v>148</v>
      </c>
      <c r="D30" s="107" t="s">
        <v>221</v>
      </c>
      <c r="E30" s="62" t="s">
        <v>145</v>
      </c>
      <c r="F30" s="108">
        <f t="shared" si="0"/>
        <v>0</v>
      </c>
      <c r="G30" s="204"/>
      <c r="H30" s="6"/>
    </row>
    <row r="31" spans="1:8" ht="15" customHeight="1" hidden="1">
      <c r="A31" s="52" t="s">
        <v>15</v>
      </c>
      <c r="B31" s="62" t="s">
        <v>124</v>
      </c>
      <c r="C31" s="62" t="s">
        <v>148</v>
      </c>
      <c r="D31" s="107" t="s">
        <v>222</v>
      </c>
      <c r="E31" s="62" t="s">
        <v>145</v>
      </c>
      <c r="F31" s="108">
        <f t="shared" si="0"/>
        <v>0</v>
      </c>
      <c r="G31" s="204"/>
      <c r="H31" s="6"/>
    </row>
    <row r="32" spans="1:8" ht="24" hidden="1">
      <c r="A32" s="52" t="s">
        <v>256</v>
      </c>
      <c r="B32" s="62" t="s">
        <v>124</v>
      </c>
      <c r="C32" s="62" t="s">
        <v>148</v>
      </c>
      <c r="D32" s="107" t="s">
        <v>222</v>
      </c>
      <c r="E32" s="62" t="s">
        <v>147</v>
      </c>
      <c r="F32" s="108">
        <f t="shared" si="0"/>
        <v>0</v>
      </c>
      <c r="G32" s="204"/>
      <c r="H32" s="6"/>
    </row>
    <row r="33" spans="1:8" ht="24" hidden="1">
      <c r="A33" s="52" t="s">
        <v>253</v>
      </c>
      <c r="B33" s="62" t="s">
        <v>124</v>
      </c>
      <c r="C33" s="62" t="s">
        <v>148</v>
      </c>
      <c r="D33" s="107" t="s">
        <v>222</v>
      </c>
      <c r="E33" s="62" t="s">
        <v>252</v>
      </c>
      <c r="F33" s="108">
        <f t="shared" si="0"/>
        <v>0</v>
      </c>
      <c r="G33" s="204"/>
      <c r="H33" s="6"/>
    </row>
    <row r="34" spans="1:8" ht="24" hidden="1">
      <c r="A34" s="52" t="s">
        <v>49</v>
      </c>
      <c r="B34" s="62" t="s">
        <v>124</v>
      </c>
      <c r="C34" s="62" t="s">
        <v>148</v>
      </c>
      <c r="D34" s="62" t="s">
        <v>222</v>
      </c>
      <c r="E34" s="62" t="s">
        <v>50</v>
      </c>
      <c r="F34" s="108"/>
      <c r="G34" s="204"/>
      <c r="H34" s="6"/>
    </row>
    <row r="35" spans="1:8" ht="15" customHeight="1">
      <c r="A35" s="105" t="s">
        <v>61</v>
      </c>
      <c r="B35" s="87" t="s">
        <v>124</v>
      </c>
      <c r="C35" s="87" t="s">
        <v>148</v>
      </c>
      <c r="D35" s="106" t="s">
        <v>215</v>
      </c>
      <c r="E35" s="87" t="s">
        <v>145</v>
      </c>
      <c r="F35" s="104">
        <f>F36+F51</f>
        <v>17636.16</v>
      </c>
      <c r="G35" s="104">
        <f>G36+G51</f>
        <v>18870.7</v>
      </c>
      <c r="H35" s="6"/>
    </row>
    <row r="36" spans="1:8" ht="24">
      <c r="A36" s="52" t="s">
        <v>63</v>
      </c>
      <c r="B36" s="62" t="s">
        <v>124</v>
      </c>
      <c r="C36" s="62" t="s">
        <v>148</v>
      </c>
      <c r="D36" s="107" t="s">
        <v>214</v>
      </c>
      <c r="E36" s="62" t="s">
        <v>145</v>
      </c>
      <c r="F36" s="108">
        <f>F37</f>
        <v>17635.46</v>
      </c>
      <c r="G36" s="108">
        <f>G37</f>
        <v>18870</v>
      </c>
      <c r="H36" s="6"/>
    </row>
    <row r="37" spans="1:8" ht="24">
      <c r="A37" s="109" t="s">
        <v>205</v>
      </c>
      <c r="B37" s="62" t="s">
        <v>124</v>
      </c>
      <c r="C37" s="62" t="s">
        <v>148</v>
      </c>
      <c r="D37" s="107" t="s">
        <v>216</v>
      </c>
      <c r="E37" s="62" t="s">
        <v>145</v>
      </c>
      <c r="F37" s="108">
        <f>F38</f>
        <v>17635.46</v>
      </c>
      <c r="G37" s="108">
        <f>G38</f>
        <v>18870</v>
      </c>
      <c r="H37" s="6"/>
    </row>
    <row r="38" spans="1:8" ht="13.5" customHeight="1">
      <c r="A38" s="109" t="s">
        <v>62</v>
      </c>
      <c r="B38" s="62" t="s">
        <v>124</v>
      </c>
      <c r="C38" s="62" t="s">
        <v>148</v>
      </c>
      <c r="D38" s="107" t="s">
        <v>217</v>
      </c>
      <c r="E38" s="62" t="s">
        <v>145</v>
      </c>
      <c r="F38" s="108">
        <f>F39+F43+F46</f>
        <v>17635.46</v>
      </c>
      <c r="G38" s="108">
        <f>G39+G43+G46</f>
        <v>18870</v>
      </c>
      <c r="H38" s="6"/>
    </row>
    <row r="39" spans="1:8" ht="48">
      <c r="A39" s="109" t="s">
        <v>265</v>
      </c>
      <c r="B39" s="62" t="s">
        <v>124</v>
      </c>
      <c r="C39" s="62" t="s">
        <v>148</v>
      </c>
      <c r="D39" s="107" t="s">
        <v>217</v>
      </c>
      <c r="E39" s="62" t="s">
        <v>264</v>
      </c>
      <c r="F39" s="108">
        <f>F40</f>
        <v>13586.8</v>
      </c>
      <c r="G39" s="108">
        <f>G40</f>
        <v>14537.8</v>
      </c>
      <c r="H39" s="6"/>
    </row>
    <row r="40" spans="1:8" ht="23.25" customHeight="1">
      <c r="A40" s="109" t="s">
        <v>266</v>
      </c>
      <c r="B40" s="62" t="s">
        <v>124</v>
      </c>
      <c r="C40" s="62" t="s">
        <v>148</v>
      </c>
      <c r="D40" s="107" t="s">
        <v>217</v>
      </c>
      <c r="E40" s="62" t="s">
        <v>263</v>
      </c>
      <c r="F40" s="108">
        <f>F41+F42</f>
        <v>13586.8</v>
      </c>
      <c r="G40" s="108">
        <f>G41+G42</f>
        <v>14537.8</v>
      </c>
      <c r="H40" s="6"/>
    </row>
    <row r="41" spans="1:8" ht="13.5" customHeight="1">
      <c r="A41" s="52" t="s">
        <v>250</v>
      </c>
      <c r="B41" s="62" t="s">
        <v>124</v>
      </c>
      <c r="C41" s="62" t="s">
        <v>148</v>
      </c>
      <c r="D41" s="107" t="s">
        <v>217</v>
      </c>
      <c r="E41" s="62" t="s">
        <v>48</v>
      </c>
      <c r="F41" s="108">
        <v>10435.4</v>
      </c>
      <c r="G41" s="63">
        <v>11165.8</v>
      </c>
      <c r="H41" s="6"/>
    </row>
    <row r="42" spans="1:8" ht="27" customHeight="1">
      <c r="A42" s="52" t="s">
        <v>251</v>
      </c>
      <c r="B42" s="62" t="s">
        <v>124</v>
      </c>
      <c r="C42" s="62" t="s">
        <v>148</v>
      </c>
      <c r="D42" s="107" t="s">
        <v>217</v>
      </c>
      <c r="E42" s="62" t="s">
        <v>267</v>
      </c>
      <c r="F42" s="108">
        <v>3151.4</v>
      </c>
      <c r="G42" s="63">
        <v>3372</v>
      </c>
      <c r="H42" s="6"/>
    </row>
    <row r="43" spans="1:8" ht="24">
      <c r="A43" s="52" t="s">
        <v>256</v>
      </c>
      <c r="B43" s="62" t="s">
        <v>124</v>
      </c>
      <c r="C43" s="62" t="s">
        <v>148</v>
      </c>
      <c r="D43" s="107" t="s">
        <v>217</v>
      </c>
      <c r="E43" s="62" t="s">
        <v>147</v>
      </c>
      <c r="F43" s="108">
        <f>F44</f>
        <v>4008.16</v>
      </c>
      <c r="G43" s="108">
        <f>G44</f>
        <v>4289</v>
      </c>
      <c r="H43" s="6"/>
    </row>
    <row r="44" spans="1:8" ht="24">
      <c r="A44" s="52" t="s">
        <v>253</v>
      </c>
      <c r="B44" s="62" t="s">
        <v>124</v>
      </c>
      <c r="C44" s="62" t="s">
        <v>148</v>
      </c>
      <c r="D44" s="107" t="s">
        <v>217</v>
      </c>
      <c r="E44" s="62" t="s">
        <v>252</v>
      </c>
      <c r="F44" s="108">
        <f>F45</f>
        <v>4008.16</v>
      </c>
      <c r="G44" s="108">
        <f>G45</f>
        <v>4289</v>
      </c>
      <c r="H44" s="6"/>
    </row>
    <row r="45" spans="1:8" ht="24">
      <c r="A45" s="52" t="s">
        <v>49</v>
      </c>
      <c r="B45" s="62" t="s">
        <v>124</v>
      </c>
      <c r="C45" s="62" t="s">
        <v>148</v>
      </c>
      <c r="D45" s="107" t="s">
        <v>217</v>
      </c>
      <c r="E45" s="62" t="s">
        <v>50</v>
      </c>
      <c r="F45" s="108">
        <v>4008.16</v>
      </c>
      <c r="G45" s="63">
        <v>4289</v>
      </c>
      <c r="H45" s="6"/>
    </row>
    <row r="46" spans="1:8" ht="14.25" customHeight="1">
      <c r="A46" s="52" t="s">
        <v>254</v>
      </c>
      <c r="B46" s="62" t="s">
        <v>124</v>
      </c>
      <c r="C46" s="62" t="s">
        <v>148</v>
      </c>
      <c r="D46" s="107" t="s">
        <v>217</v>
      </c>
      <c r="E46" s="62" t="s">
        <v>255</v>
      </c>
      <c r="F46" s="108">
        <f>F47+F49+F50</f>
        <v>40.5</v>
      </c>
      <c r="G46" s="108">
        <f>G47+G49+G50</f>
        <v>43.2</v>
      </c>
      <c r="H46" s="6"/>
    </row>
    <row r="47" spans="1:8" ht="13.5" customHeight="1" hidden="1">
      <c r="A47" s="52" t="s">
        <v>258</v>
      </c>
      <c r="B47" s="62" t="s">
        <v>124</v>
      </c>
      <c r="C47" s="62" t="s">
        <v>148</v>
      </c>
      <c r="D47" s="107" t="s">
        <v>217</v>
      </c>
      <c r="E47" s="62" t="s">
        <v>257</v>
      </c>
      <c r="F47" s="108">
        <f>F48</f>
        <v>0</v>
      </c>
      <c r="G47" s="204"/>
      <c r="H47" s="6"/>
    </row>
    <row r="48" spans="1:8" ht="60" hidden="1">
      <c r="A48" s="52" t="s">
        <v>17</v>
      </c>
      <c r="B48" s="62" t="s">
        <v>124</v>
      </c>
      <c r="C48" s="62" t="s">
        <v>148</v>
      </c>
      <c r="D48" s="107" t="s">
        <v>217</v>
      </c>
      <c r="E48" s="62" t="s">
        <v>16</v>
      </c>
      <c r="F48" s="108"/>
      <c r="G48" s="204"/>
      <c r="H48" s="6"/>
    </row>
    <row r="49" spans="1:8" ht="12.75" customHeight="1">
      <c r="A49" s="52" t="s">
        <v>270</v>
      </c>
      <c r="B49" s="62" t="s">
        <v>124</v>
      </c>
      <c r="C49" s="62" t="s">
        <v>148</v>
      </c>
      <c r="D49" s="107" t="s">
        <v>217</v>
      </c>
      <c r="E49" s="62" t="s">
        <v>268</v>
      </c>
      <c r="F49" s="108">
        <v>16.6</v>
      </c>
      <c r="G49" s="63">
        <v>17.7</v>
      </c>
      <c r="H49" s="6"/>
    </row>
    <row r="50" spans="1:8" ht="13.5" customHeight="1">
      <c r="A50" s="52" t="s">
        <v>271</v>
      </c>
      <c r="B50" s="62" t="s">
        <v>124</v>
      </c>
      <c r="C50" s="62" t="s">
        <v>148</v>
      </c>
      <c r="D50" s="107" t="s">
        <v>217</v>
      </c>
      <c r="E50" s="62" t="s">
        <v>269</v>
      </c>
      <c r="F50" s="108">
        <v>23.9</v>
      </c>
      <c r="G50" s="63">
        <v>25.5</v>
      </c>
      <c r="H50" s="6"/>
    </row>
    <row r="51" spans="1:8" ht="24">
      <c r="A51" s="105" t="s">
        <v>6</v>
      </c>
      <c r="B51" s="87" t="s">
        <v>124</v>
      </c>
      <c r="C51" s="87" t="s">
        <v>148</v>
      </c>
      <c r="D51" s="106" t="s">
        <v>218</v>
      </c>
      <c r="E51" s="87" t="s">
        <v>145</v>
      </c>
      <c r="F51" s="104">
        <f>F60+F52</f>
        <v>0.7</v>
      </c>
      <c r="G51" s="104">
        <f>G60+G52</f>
        <v>0.7</v>
      </c>
      <c r="H51" s="6"/>
    </row>
    <row r="52" spans="1:8" ht="36" hidden="1">
      <c r="A52" s="105" t="s">
        <v>306</v>
      </c>
      <c r="B52" s="87" t="s">
        <v>124</v>
      </c>
      <c r="C52" s="87" t="s">
        <v>148</v>
      </c>
      <c r="D52" s="106" t="s">
        <v>307</v>
      </c>
      <c r="E52" s="87" t="s">
        <v>145</v>
      </c>
      <c r="F52" s="119">
        <f>F53+F57</f>
        <v>0</v>
      </c>
      <c r="G52" s="119">
        <f>G53+G57</f>
        <v>0</v>
      </c>
      <c r="H52" s="6"/>
    </row>
    <row r="53" spans="1:8" ht="48" hidden="1">
      <c r="A53" s="109" t="s">
        <v>265</v>
      </c>
      <c r="B53" s="62" t="s">
        <v>124</v>
      </c>
      <c r="C53" s="62" t="s">
        <v>148</v>
      </c>
      <c r="D53" s="107" t="s">
        <v>307</v>
      </c>
      <c r="E53" s="62" t="s">
        <v>264</v>
      </c>
      <c r="F53" s="63">
        <f>F54</f>
        <v>0</v>
      </c>
      <c r="G53" s="63">
        <f>G54</f>
        <v>0</v>
      </c>
      <c r="H53" s="6"/>
    </row>
    <row r="54" spans="1:8" ht="14.25" customHeight="1" hidden="1">
      <c r="A54" s="109" t="s">
        <v>266</v>
      </c>
      <c r="B54" s="62" t="s">
        <v>124</v>
      </c>
      <c r="C54" s="62" t="s">
        <v>148</v>
      </c>
      <c r="D54" s="107" t="s">
        <v>307</v>
      </c>
      <c r="E54" s="62" t="s">
        <v>263</v>
      </c>
      <c r="F54" s="63">
        <f>F55+F56</f>
        <v>0</v>
      </c>
      <c r="G54" s="63">
        <f>G55+G56</f>
        <v>0</v>
      </c>
      <c r="H54" s="6"/>
    </row>
    <row r="55" spans="1:8" ht="12.75" customHeight="1" hidden="1">
      <c r="A55" s="52" t="s">
        <v>250</v>
      </c>
      <c r="B55" s="62" t="s">
        <v>124</v>
      </c>
      <c r="C55" s="62" t="s">
        <v>148</v>
      </c>
      <c r="D55" s="107" t="s">
        <v>307</v>
      </c>
      <c r="E55" s="62" t="s">
        <v>48</v>
      </c>
      <c r="F55" s="63"/>
      <c r="G55" s="204"/>
      <c r="H55" s="6"/>
    </row>
    <row r="56" spans="1:8" ht="24" customHeight="1" hidden="1">
      <c r="A56" s="52" t="s">
        <v>251</v>
      </c>
      <c r="B56" s="62" t="s">
        <v>124</v>
      </c>
      <c r="C56" s="62" t="s">
        <v>148</v>
      </c>
      <c r="D56" s="107" t="s">
        <v>307</v>
      </c>
      <c r="E56" s="62" t="s">
        <v>267</v>
      </c>
      <c r="F56" s="63"/>
      <c r="G56" s="204"/>
      <c r="H56" s="6"/>
    </row>
    <row r="57" spans="1:8" ht="24" customHeight="1" hidden="1">
      <c r="A57" s="52" t="s">
        <v>253</v>
      </c>
      <c r="B57" s="62" t="s">
        <v>124</v>
      </c>
      <c r="C57" s="62" t="s">
        <v>148</v>
      </c>
      <c r="D57" s="107" t="s">
        <v>307</v>
      </c>
      <c r="E57" s="62" t="s">
        <v>147</v>
      </c>
      <c r="F57" s="63">
        <f>F58</f>
        <v>0</v>
      </c>
      <c r="G57" s="63">
        <f>G58</f>
        <v>0</v>
      </c>
      <c r="H57" s="6"/>
    </row>
    <row r="58" spans="1:8" ht="24" customHeight="1" hidden="1">
      <c r="A58" s="52" t="s">
        <v>49</v>
      </c>
      <c r="B58" s="62" t="s">
        <v>124</v>
      </c>
      <c r="C58" s="62" t="s">
        <v>148</v>
      </c>
      <c r="D58" s="107" t="s">
        <v>307</v>
      </c>
      <c r="E58" s="62" t="s">
        <v>252</v>
      </c>
      <c r="F58" s="63">
        <f>F59</f>
        <v>0</v>
      </c>
      <c r="G58" s="63">
        <f>G59</f>
        <v>0</v>
      </c>
      <c r="H58" s="6"/>
    </row>
    <row r="59" spans="1:8" ht="24" customHeight="1" hidden="1">
      <c r="A59" s="52" t="s">
        <v>49</v>
      </c>
      <c r="B59" s="62" t="s">
        <v>124</v>
      </c>
      <c r="C59" s="62" t="s">
        <v>148</v>
      </c>
      <c r="D59" s="107" t="s">
        <v>307</v>
      </c>
      <c r="E59" s="62" t="s">
        <v>50</v>
      </c>
      <c r="F59" s="63"/>
      <c r="G59" s="204"/>
      <c r="H59" s="6"/>
    </row>
    <row r="60" spans="1:8" ht="72">
      <c r="A60" s="105" t="s">
        <v>10</v>
      </c>
      <c r="B60" s="87" t="s">
        <v>124</v>
      </c>
      <c r="C60" s="87" t="s">
        <v>148</v>
      </c>
      <c r="D60" s="106" t="s">
        <v>212</v>
      </c>
      <c r="E60" s="87" t="s">
        <v>145</v>
      </c>
      <c r="F60" s="104">
        <f>F63</f>
        <v>0.7</v>
      </c>
      <c r="G60" s="104">
        <f>G63</f>
        <v>0.7</v>
      </c>
      <c r="H60" s="6"/>
    </row>
    <row r="61" spans="1:8" ht="24">
      <c r="A61" s="52" t="s">
        <v>256</v>
      </c>
      <c r="B61" s="62" t="s">
        <v>124</v>
      </c>
      <c r="C61" s="62" t="s">
        <v>148</v>
      </c>
      <c r="D61" s="107" t="s">
        <v>212</v>
      </c>
      <c r="E61" s="62" t="s">
        <v>147</v>
      </c>
      <c r="F61" s="108">
        <f>F62</f>
        <v>0.7</v>
      </c>
      <c r="G61" s="108">
        <f>G62</f>
        <v>0.7</v>
      </c>
      <c r="H61" s="6"/>
    </row>
    <row r="62" spans="1:8" ht="24">
      <c r="A62" s="52" t="s">
        <v>253</v>
      </c>
      <c r="B62" s="62" t="s">
        <v>124</v>
      </c>
      <c r="C62" s="62" t="s">
        <v>148</v>
      </c>
      <c r="D62" s="107" t="s">
        <v>212</v>
      </c>
      <c r="E62" s="62" t="s">
        <v>252</v>
      </c>
      <c r="F62" s="108">
        <f>F63</f>
        <v>0.7</v>
      </c>
      <c r="G62" s="108">
        <f>G63</f>
        <v>0.7</v>
      </c>
      <c r="H62" s="6"/>
    </row>
    <row r="63" spans="1:8" ht="24">
      <c r="A63" s="52" t="s">
        <v>49</v>
      </c>
      <c r="B63" s="62" t="s">
        <v>124</v>
      </c>
      <c r="C63" s="62" t="s">
        <v>148</v>
      </c>
      <c r="D63" s="107" t="s">
        <v>212</v>
      </c>
      <c r="E63" s="62" t="s">
        <v>50</v>
      </c>
      <c r="F63" s="108">
        <v>0.7</v>
      </c>
      <c r="G63" s="63">
        <v>0.7</v>
      </c>
      <c r="H63" s="6"/>
    </row>
    <row r="64" spans="1:8" ht="15">
      <c r="A64" s="105" t="s">
        <v>152</v>
      </c>
      <c r="B64" s="87" t="s">
        <v>124</v>
      </c>
      <c r="C64" s="87" t="s">
        <v>160</v>
      </c>
      <c r="D64" s="87" t="s">
        <v>213</v>
      </c>
      <c r="E64" s="87" t="s">
        <v>145</v>
      </c>
      <c r="F64" s="104">
        <f aca="true" t="shared" si="1" ref="F64:G69">F65</f>
        <v>300</v>
      </c>
      <c r="G64" s="104">
        <f t="shared" si="1"/>
        <v>300</v>
      </c>
      <c r="H64" s="6"/>
    </row>
    <row r="65" spans="1:8" ht="14.25" customHeight="1">
      <c r="A65" s="105" t="s">
        <v>61</v>
      </c>
      <c r="B65" s="87" t="s">
        <v>124</v>
      </c>
      <c r="C65" s="87" t="s">
        <v>160</v>
      </c>
      <c r="D65" s="106" t="s">
        <v>215</v>
      </c>
      <c r="E65" s="87" t="s">
        <v>145</v>
      </c>
      <c r="F65" s="104">
        <f t="shared" si="1"/>
        <v>300</v>
      </c>
      <c r="G65" s="104">
        <f t="shared" si="1"/>
        <v>300</v>
      </c>
      <c r="H65" s="6"/>
    </row>
    <row r="66" spans="1:8" ht="24">
      <c r="A66" s="52" t="s">
        <v>63</v>
      </c>
      <c r="B66" s="62" t="s">
        <v>124</v>
      </c>
      <c r="C66" s="62" t="s">
        <v>160</v>
      </c>
      <c r="D66" s="107" t="s">
        <v>214</v>
      </c>
      <c r="E66" s="62" t="s">
        <v>145</v>
      </c>
      <c r="F66" s="108">
        <f>F67</f>
        <v>300</v>
      </c>
      <c r="G66" s="108">
        <f>G67</f>
        <v>300</v>
      </c>
      <c r="H66" s="6"/>
    </row>
    <row r="67" spans="1:8" ht="24">
      <c r="A67" s="109" t="s">
        <v>205</v>
      </c>
      <c r="B67" s="62" t="s">
        <v>124</v>
      </c>
      <c r="C67" s="62" t="s">
        <v>160</v>
      </c>
      <c r="D67" s="107" t="s">
        <v>216</v>
      </c>
      <c r="E67" s="62" t="s">
        <v>145</v>
      </c>
      <c r="F67" s="108">
        <f t="shared" si="1"/>
        <v>300</v>
      </c>
      <c r="G67" s="108">
        <f t="shared" si="1"/>
        <v>300</v>
      </c>
      <c r="H67" s="6"/>
    </row>
    <row r="68" spans="1:8" ht="13.5" customHeight="1">
      <c r="A68" s="109" t="s">
        <v>64</v>
      </c>
      <c r="B68" s="62" t="s">
        <v>124</v>
      </c>
      <c r="C68" s="62" t="s">
        <v>160</v>
      </c>
      <c r="D68" s="107" t="s">
        <v>223</v>
      </c>
      <c r="E68" s="62" t="s">
        <v>145</v>
      </c>
      <c r="F68" s="108">
        <f t="shared" si="1"/>
        <v>300</v>
      </c>
      <c r="G68" s="108">
        <f t="shared" si="1"/>
        <v>300</v>
      </c>
      <c r="H68" s="6"/>
    </row>
    <row r="69" spans="1:8" ht="14.25" customHeight="1">
      <c r="A69" s="52" t="s">
        <v>254</v>
      </c>
      <c r="B69" s="62" t="s">
        <v>124</v>
      </c>
      <c r="C69" s="62" t="s">
        <v>160</v>
      </c>
      <c r="D69" s="107" t="s">
        <v>223</v>
      </c>
      <c r="E69" s="62" t="s">
        <v>255</v>
      </c>
      <c r="F69" s="108">
        <f t="shared" si="1"/>
        <v>300</v>
      </c>
      <c r="G69" s="108">
        <f t="shared" si="1"/>
        <v>300</v>
      </c>
      <c r="H69" s="6"/>
    </row>
    <row r="70" spans="1:8" ht="14.25" customHeight="1">
      <c r="A70" s="52" t="s">
        <v>51</v>
      </c>
      <c r="B70" s="62" t="s">
        <v>124</v>
      </c>
      <c r="C70" s="62" t="s">
        <v>160</v>
      </c>
      <c r="D70" s="107" t="s">
        <v>223</v>
      </c>
      <c r="E70" s="62" t="s">
        <v>52</v>
      </c>
      <c r="F70" s="108">
        <v>300</v>
      </c>
      <c r="G70" s="63">
        <v>300</v>
      </c>
      <c r="H70" s="6"/>
    </row>
    <row r="71" spans="1:8" ht="14.25" customHeight="1">
      <c r="A71" s="215" t="s">
        <v>393</v>
      </c>
      <c r="B71" s="216" t="s">
        <v>146</v>
      </c>
      <c r="C71" s="217" t="s">
        <v>144</v>
      </c>
      <c r="D71" s="218" t="s">
        <v>213</v>
      </c>
      <c r="E71" s="217" t="s">
        <v>145</v>
      </c>
      <c r="F71" s="219">
        <f>F72+F73+F74</f>
        <v>330.6</v>
      </c>
      <c r="G71" s="219">
        <f>G72+G73+G74</f>
        <v>343.1</v>
      </c>
      <c r="H71" s="6"/>
    </row>
    <row r="72" spans="1:8" ht="14.25" customHeight="1">
      <c r="A72" s="201" t="s">
        <v>394</v>
      </c>
      <c r="B72" s="91" t="s">
        <v>146</v>
      </c>
      <c r="C72" s="62" t="s">
        <v>159</v>
      </c>
      <c r="D72" s="107" t="s">
        <v>410</v>
      </c>
      <c r="E72" s="62" t="s">
        <v>48</v>
      </c>
      <c r="F72" s="108">
        <v>228.3</v>
      </c>
      <c r="G72" s="63">
        <v>237.4</v>
      </c>
      <c r="H72" s="6"/>
    </row>
    <row r="73" spans="1:8" ht="14.25" customHeight="1">
      <c r="A73" s="201" t="s">
        <v>394</v>
      </c>
      <c r="B73" s="91" t="s">
        <v>146</v>
      </c>
      <c r="C73" s="62" t="s">
        <v>159</v>
      </c>
      <c r="D73" s="107" t="s">
        <v>410</v>
      </c>
      <c r="E73" s="62" t="s">
        <v>267</v>
      </c>
      <c r="F73" s="108">
        <v>68.9</v>
      </c>
      <c r="G73" s="63">
        <v>71.6</v>
      </c>
      <c r="H73" s="6"/>
    </row>
    <row r="74" spans="1:8" ht="14.25" customHeight="1">
      <c r="A74" s="201" t="s">
        <v>256</v>
      </c>
      <c r="B74" s="91" t="s">
        <v>146</v>
      </c>
      <c r="C74" s="62" t="s">
        <v>159</v>
      </c>
      <c r="D74" s="107" t="s">
        <v>410</v>
      </c>
      <c r="E74" s="62" t="s">
        <v>147</v>
      </c>
      <c r="F74" s="108">
        <f>F75</f>
        <v>33.4</v>
      </c>
      <c r="G74" s="63">
        <v>34.1</v>
      </c>
      <c r="H74" s="6"/>
    </row>
    <row r="75" spans="1:8" ht="14.25" customHeight="1">
      <c r="A75" s="201" t="s">
        <v>253</v>
      </c>
      <c r="B75" s="91" t="s">
        <v>146</v>
      </c>
      <c r="C75" s="62" t="s">
        <v>159</v>
      </c>
      <c r="D75" s="107" t="s">
        <v>410</v>
      </c>
      <c r="E75" s="62" t="s">
        <v>252</v>
      </c>
      <c r="F75" s="108">
        <v>33.4</v>
      </c>
      <c r="G75" s="63">
        <v>34.1</v>
      </c>
      <c r="H75" s="6"/>
    </row>
    <row r="76" spans="1:8" ht="24">
      <c r="A76" s="93" t="s">
        <v>197</v>
      </c>
      <c r="B76" s="86" t="s">
        <v>159</v>
      </c>
      <c r="C76" s="87" t="s">
        <v>144</v>
      </c>
      <c r="D76" s="87" t="s">
        <v>213</v>
      </c>
      <c r="E76" s="87" t="s">
        <v>145</v>
      </c>
      <c r="F76" s="104">
        <f aca="true" t="shared" si="2" ref="F76:G83">F77</f>
        <v>364.1</v>
      </c>
      <c r="G76" s="104">
        <f t="shared" si="2"/>
        <v>389.5</v>
      </c>
      <c r="H76" s="6"/>
    </row>
    <row r="77" spans="1:8" ht="15">
      <c r="A77" s="93" t="s">
        <v>198</v>
      </c>
      <c r="B77" s="86" t="s">
        <v>159</v>
      </c>
      <c r="C77" s="87" t="s">
        <v>158</v>
      </c>
      <c r="D77" s="87" t="s">
        <v>213</v>
      </c>
      <c r="E77" s="87" t="s">
        <v>145</v>
      </c>
      <c r="F77" s="104">
        <f t="shared" si="2"/>
        <v>364.1</v>
      </c>
      <c r="G77" s="104">
        <f t="shared" si="2"/>
        <v>389.5</v>
      </c>
      <c r="H77" s="6"/>
    </row>
    <row r="78" spans="1:8" ht="14.25" customHeight="1">
      <c r="A78" s="105" t="s">
        <v>61</v>
      </c>
      <c r="B78" s="87" t="s">
        <v>159</v>
      </c>
      <c r="C78" s="87" t="s">
        <v>158</v>
      </c>
      <c r="D78" s="106" t="s">
        <v>215</v>
      </c>
      <c r="E78" s="87" t="s">
        <v>145</v>
      </c>
      <c r="F78" s="104">
        <f t="shared" si="2"/>
        <v>364.1</v>
      </c>
      <c r="G78" s="104">
        <f t="shared" si="2"/>
        <v>389.5</v>
      </c>
      <c r="H78" s="6"/>
    </row>
    <row r="79" spans="1:8" ht="24">
      <c r="A79" s="52" t="s">
        <v>63</v>
      </c>
      <c r="B79" s="62" t="s">
        <v>159</v>
      </c>
      <c r="C79" s="62" t="s">
        <v>158</v>
      </c>
      <c r="D79" s="107" t="s">
        <v>214</v>
      </c>
      <c r="E79" s="62" t="s">
        <v>145</v>
      </c>
      <c r="F79" s="108">
        <f t="shared" si="2"/>
        <v>364.1</v>
      </c>
      <c r="G79" s="108">
        <f t="shared" si="2"/>
        <v>389.5</v>
      </c>
      <c r="H79" s="6"/>
    </row>
    <row r="80" spans="1:8" ht="24">
      <c r="A80" s="109" t="s">
        <v>205</v>
      </c>
      <c r="B80" s="62" t="s">
        <v>159</v>
      </c>
      <c r="C80" s="62" t="s">
        <v>158</v>
      </c>
      <c r="D80" s="107" t="s">
        <v>216</v>
      </c>
      <c r="E80" s="62" t="s">
        <v>145</v>
      </c>
      <c r="F80" s="108">
        <f t="shared" si="2"/>
        <v>364.1</v>
      </c>
      <c r="G80" s="108">
        <f t="shared" si="2"/>
        <v>389.5</v>
      </c>
      <c r="H80" s="6"/>
    </row>
    <row r="81" spans="1:8" ht="24">
      <c r="A81" s="109" t="s">
        <v>9</v>
      </c>
      <c r="B81" s="62" t="s">
        <v>159</v>
      </c>
      <c r="C81" s="62" t="s">
        <v>158</v>
      </c>
      <c r="D81" s="107" t="s">
        <v>224</v>
      </c>
      <c r="E81" s="62" t="s">
        <v>145</v>
      </c>
      <c r="F81" s="108">
        <f t="shared" si="2"/>
        <v>364.1</v>
      </c>
      <c r="G81" s="108">
        <f t="shared" si="2"/>
        <v>389.5</v>
      </c>
      <c r="H81" s="6"/>
    </row>
    <row r="82" spans="1:8" ht="24">
      <c r="A82" s="52" t="s">
        <v>256</v>
      </c>
      <c r="B82" s="62" t="s">
        <v>159</v>
      </c>
      <c r="C82" s="62" t="s">
        <v>158</v>
      </c>
      <c r="D82" s="107" t="s">
        <v>224</v>
      </c>
      <c r="E82" s="62" t="s">
        <v>147</v>
      </c>
      <c r="F82" s="108">
        <f t="shared" si="2"/>
        <v>364.1</v>
      </c>
      <c r="G82" s="108">
        <f t="shared" si="2"/>
        <v>389.5</v>
      </c>
      <c r="H82" s="6"/>
    </row>
    <row r="83" spans="1:8" ht="24">
      <c r="A83" s="52" t="s">
        <v>253</v>
      </c>
      <c r="B83" s="62" t="s">
        <v>159</v>
      </c>
      <c r="C83" s="62" t="s">
        <v>158</v>
      </c>
      <c r="D83" s="107" t="s">
        <v>224</v>
      </c>
      <c r="E83" s="62" t="s">
        <v>252</v>
      </c>
      <c r="F83" s="108">
        <f>F84</f>
        <v>364.1</v>
      </c>
      <c r="G83" s="108">
        <f t="shared" si="2"/>
        <v>389.5</v>
      </c>
      <c r="H83" s="6"/>
    </row>
    <row r="84" spans="1:8" ht="24">
      <c r="A84" s="52" t="s">
        <v>49</v>
      </c>
      <c r="B84" s="62" t="s">
        <v>159</v>
      </c>
      <c r="C84" s="62" t="s">
        <v>158</v>
      </c>
      <c r="D84" s="107" t="s">
        <v>224</v>
      </c>
      <c r="E84" s="62" t="s">
        <v>50</v>
      </c>
      <c r="F84" s="108">
        <v>364.1</v>
      </c>
      <c r="G84" s="63">
        <v>389.5</v>
      </c>
      <c r="H84" s="6"/>
    </row>
    <row r="85" spans="1:8" ht="15">
      <c r="A85" s="105" t="s">
        <v>59</v>
      </c>
      <c r="B85" s="87" t="s">
        <v>148</v>
      </c>
      <c r="C85" s="87" t="s">
        <v>144</v>
      </c>
      <c r="D85" s="87" t="s">
        <v>213</v>
      </c>
      <c r="E85" s="87" t="s">
        <v>145</v>
      </c>
      <c r="F85" s="104">
        <f>F86+F94</f>
        <v>9977.4</v>
      </c>
      <c r="G85" s="104">
        <f>G86+G94</f>
        <v>9977.4</v>
      </c>
      <c r="H85" s="6"/>
    </row>
    <row r="86" spans="1:8" ht="15">
      <c r="A86" s="74" t="s">
        <v>85</v>
      </c>
      <c r="B86" s="95" t="s">
        <v>148</v>
      </c>
      <c r="C86" s="95" t="s">
        <v>42</v>
      </c>
      <c r="D86" s="95" t="s">
        <v>213</v>
      </c>
      <c r="E86" s="95" t="s">
        <v>145</v>
      </c>
      <c r="F86" s="104">
        <f aca="true" t="shared" si="3" ref="F86:G92">F87</f>
        <v>7897.4</v>
      </c>
      <c r="G86" s="104">
        <f t="shared" si="3"/>
        <v>7897.4</v>
      </c>
      <c r="H86" s="6"/>
    </row>
    <row r="87" spans="1:8" ht="14.25" customHeight="1">
      <c r="A87" s="105" t="s">
        <v>61</v>
      </c>
      <c r="B87" s="87" t="s">
        <v>148</v>
      </c>
      <c r="C87" s="87" t="s">
        <v>42</v>
      </c>
      <c r="D87" s="106" t="s">
        <v>215</v>
      </c>
      <c r="E87" s="87" t="s">
        <v>145</v>
      </c>
      <c r="F87" s="104">
        <f t="shared" si="3"/>
        <v>7897.4</v>
      </c>
      <c r="G87" s="104">
        <f t="shared" si="3"/>
        <v>7897.4</v>
      </c>
      <c r="H87" s="6"/>
    </row>
    <row r="88" spans="1:8" ht="24">
      <c r="A88" s="52" t="s">
        <v>63</v>
      </c>
      <c r="B88" s="99" t="s">
        <v>148</v>
      </c>
      <c r="C88" s="62" t="s">
        <v>42</v>
      </c>
      <c r="D88" s="107" t="s">
        <v>214</v>
      </c>
      <c r="E88" s="62" t="s">
        <v>145</v>
      </c>
      <c r="F88" s="108">
        <f t="shared" si="3"/>
        <v>7897.4</v>
      </c>
      <c r="G88" s="108">
        <f t="shared" si="3"/>
        <v>7897.4</v>
      </c>
      <c r="H88" s="6"/>
    </row>
    <row r="89" spans="1:8" ht="24">
      <c r="A89" s="109" t="s">
        <v>205</v>
      </c>
      <c r="B89" s="62" t="s">
        <v>148</v>
      </c>
      <c r="C89" s="62" t="s">
        <v>42</v>
      </c>
      <c r="D89" s="107" t="s">
        <v>216</v>
      </c>
      <c r="E89" s="62" t="s">
        <v>145</v>
      </c>
      <c r="F89" s="108">
        <f t="shared" si="3"/>
        <v>7897.4</v>
      </c>
      <c r="G89" s="108">
        <f t="shared" si="3"/>
        <v>7897.4</v>
      </c>
      <c r="H89" s="6"/>
    </row>
    <row r="90" spans="1:8" ht="14.25" customHeight="1">
      <c r="A90" s="111" t="s">
        <v>185</v>
      </c>
      <c r="B90" s="62" t="s">
        <v>148</v>
      </c>
      <c r="C90" s="62" t="s">
        <v>42</v>
      </c>
      <c r="D90" s="107" t="s">
        <v>226</v>
      </c>
      <c r="E90" s="62" t="s">
        <v>145</v>
      </c>
      <c r="F90" s="108">
        <f t="shared" si="3"/>
        <v>7897.4</v>
      </c>
      <c r="G90" s="108">
        <f t="shared" si="3"/>
        <v>7897.4</v>
      </c>
      <c r="H90" s="6"/>
    </row>
    <row r="91" spans="1:8" ht="24">
      <c r="A91" s="52" t="s">
        <v>256</v>
      </c>
      <c r="B91" s="62" t="s">
        <v>148</v>
      </c>
      <c r="C91" s="62" t="s">
        <v>42</v>
      </c>
      <c r="D91" s="107" t="s">
        <v>226</v>
      </c>
      <c r="E91" s="62" t="s">
        <v>147</v>
      </c>
      <c r="F91" s="108">
        <f t="shared" si="3"/>
        <v>7897.4</v>
      </c>
      <c r="G91" s="108">
        <f t="shared" si="3"/>
        <v>7897.4</v>
      </c>
      <c r="H91" s="6"/>
    </row>
    <row r="92" spans="1:8" ht="24">
      <c r="A92" s="52" t="s">
        <v>253</v>
      </c>
      <c r="B92" s="62" t="s">
        <v>148</v>
      </c>
      <c r="C92" s="62" t="s">
        <v>42</v>
      </c>
      <c r="D92" s="107" t="s">
        <v>226</v>
      </c>
      <c r="E92" s="62" t="s">
        <v>252</v>
      </c>
      <c r="F92" s="108">
        <f t="shared" si="3"/>
        <v>7897.4</v>
      </c>
      <c r="G92" s="108">
        <f t="shared" si="3"/>
        <v>7897.4</v>
      </c>
      <c r="H92" s="6"/>
    </row>
    <row r="93" spans="1:8" ht="24">
      <c r="A93" s="52" t="s">
        <v>49</v>
      </c>
      <c r="B93" s="62" t="s">
        <v>148</v>
      </c>
      <c r="C93" s="62" t="s">
        <v>42</v>
      </c>
      <c r="D93" s="107" t="s">
        <v>226</v>
      </c>
      <c r="E93" s="62" t="s">
        <v>50</v>
      </c>
      <c r="F93" s="108">
        <v>7897.4</v>
      </c>
      <c r="G93" s="63">
        <v>7897.4</v>
      </c>
      <c r="H93" s="6"/>
    </row>
    <row r="94" spans="1:8" ht="15">
      <c r="A94" s="105" t="s">
        <v>60</v>
      </c>
      <c r="B94" s="87" t="s">
        <v>148</v>
      </c>
      <c r="C94" s="87" t="s">
        <v>178</v>
      </c>
      <c r="D94" s="87" t="s">
        <v>213</v>
      </c>
      <c r="E94" s="87" t="s">
        <v>145</v>
      </c>
      <c r="F94" s="104">
        <f aca="true" t="shared" si="4" ref="F94:G100">F95</f>
        <v>2080</v>
      </c>
      <c r="G94" s="104">
        <f t="shared" si="4"/>
        <v>2080</v>
      </c>
      <c r="H94" s="6"/>
    </row>
    <row r="95" spans="1:8" ht="13.5" customHeight="1">
      <c r="A95" s="52" t="s">
        <v>61</v>
      </c>
      <c r="B95" s="62" t="s">
        <v>148</v>
      </c>
      <c r="C95" s="62" t="s">
        <v>178</v>
      </c>
      <c r="D95" s="107" t="s">
        <v>215</v>
      </c>
      <c r="E95" s="62" t="s">
        <v>145</v>
      </c>
      <c r="F95" s="108">
        <f t="shared" si="4"/>
        <v>2080</v>
      </c>
      <c r="G95" s="108">
        <f t="shared" si="4"/>
        <v>2080</v>
      </c>
      <c r="H95" s="6"/>
    </row>
    <row r="96" spans="1:8" ht="24">
      <c r="A96" s="52" t="s">
        <v>63</v>
      </c>
      <c r="B96" s="62" t="s">
        <v>148</v>
      </c>
      <c r="C96" s="62" t="s">
        <v>178</v>
      </c>
      <c r="D96" s="107" t="s">
        <v>214</v>
      </c>
      <c r="E96" s="62" t="s">
        <v>145</v>
      </c>
      <c r="F96" s="108">
        <f t="shared" si="4"/>
        <v>2080</v>
      </c>
      <c r="G96" s="108">
        <f t="shared" si="4"/>
        <v>2080</v>
      </c>
      <c r="H96" s="6"/>
    </row>
    <row r="97" spans="1:8" ht="24">
      <c r="A97" s="109" t="s">
        <v>205</v>
      </c>
      <c r="B97" s="62" t="s">
        <v>148</v>
      </c>
      <c r="C97" s="62" t="s">
        <v>178</v>
      </c>
      <c r="D97" s="107" t="s">
        <v>216</v>
      </c>
      <c r="E97" s="62" t="s">
        <v>145</v>
      </c>
      <c r="F97" s="108">
        <f t="shared" si="4"/>
        <v>2080</v>
      </c>
      <c r="G97" s="108">
        <f t="shared" si="4"/>
        <v>2080</v>
      </c>
      <c r="H97" s="6"/>
    </row>
    <row r="98" spans="1:8" ht="15">
      <c r="A98" s="111" t="s">
        <v>185</v>
      </c>
      <c r="B98" s="62" t="s">
        <v>148</v>
      </c>
      <c r="C98" s="62" t="s">
        <v>178</v>
      </c>
      <c r="D98" s="61" t="s">
        <v>226</v>
      </c>
      <c r="E98" s="62" t="s">
        <v>145</v>
      </c>
      <c r="F98" s="108">
        <f t="shared" si="4"/>
        <v>2080</v>
      </c>
      <c r="G98" s="108">
        <f t="shared" si="4"/>
        <v>2080</v>
      </c>
      <c r="H98" s="6"/>
    </row>
    <row r="99" spans="1:8" ht="24">
      <c r="A99" s="52" t="s">
        <v>256</v>
      </c>
      <c r="B99" s="62" t="s">
        <v>148</v>
      </c>
      <c r="C99" s="62" t="s">
        <v>178</v>
      </c>
      <c r="D99" s="61" t="s">
        <v>226</v>
      </c>
      <c r="E99" s="62" t="s">
        <v>147</v>
      </c>
      <c r="F99" s="108">
        <f t="shared" si="4"/>
        <v>2080</v>
      </c>
      <c r="G99" s="108">
        <f t="shared" si="4"/>
        <v>2080</v>
      </c>
      <c r="H99" s="6"/>
    </row>
    <row r="100" spans="1:8" ht="24">
      <c r="A100" s="52" t="s">
        <v>253</v>
      </c>
      <c r="B100" s="62" t="s">
        <v>148</v>
      </c>
      <c r="C100" s="62" t="s">
        <v>178</v>
      </c>
      <c r="D100" s="61" t="s">
        <v>226</v>
      </c>
      <c r="E100" s="62" t="s">
        <v>252</v>
      </c>
      <c r="F100" s="108">
        <f t="shared" si="4"/>
        <v>2080</v>
      </c>
      <c r="G100" s="108">
        <f t="shared" si="4"/>
        <v>2080</v>
      </c>
      <c r="H100" s="6"/>
    </row>
    <row r="101" spans="1:8" ht="24">
      <c r="A101" s="52" t="s">
        <v>49</v>
      </c>
      <c r="B101" s="62" t="s">
        <v>148</v>
      </c>
      <c r="C101" s="62" t="s">
        <v>178</v>
      </c>
      <c r="D101" s="61" t="s">
        <v>226</v>
      </c>
      <c r="E101" s="62" t="s">
        <v>50</v>
      </c>
      <c r="F101" s="108">
        <v>2080</v>
      </c>
      <c r="G101" s="205">
        <v>2080</v>
      </c>
      <c r="H101" s="6"/>
    </row>
    <row r="102" spans="1:8" ht="15">
      <c r="A102" s="208" t="s">
        <v>153</v>
      </c>
      <c r="B102" s="209" t="s">
        <v>125</v>
      </c>
      <c r="C102" s="209" t="s">
        <v>144</v>
      </c>
      <c r="D102" s="209" t="s">
        <v>213</v>
      </c>
      <c r="E102" s="209" t="s">
        <v>145</v>
      </c>
      <c r="F102" s="210">
        <f>F103+F111+F119</f>
        <v>15298.599999999999</v>
      </c>
      <c r="G102" s="210">
        <f>G103+G111+G119</f>
        <v>13508.7</v>
      </c>
      <c r="H102" s="6"/>
    </row>
    <row r="103" spans="1:8" ht="15">
      <c r="A103" s="112" t="s">
        <v>122</v>
      </c>
      <c r="B103" s="95" t="s">
        <v>125</v>
      </c>
      <c r="C103" s="95" t="s">
        <v>124</v>
      </c>
      <c r="D103" s="95" t="s">
        <v>213</v>
      </c>
      <c r="E103" s="95" t="s">
        <v>145</v>
      </c>
      <c r="F103" s="113">
        <f aca="true" t="shared" si="5" ref="F103:G109">F104</f>
        <v>41.6</v>
      </c>
      <c r="G103" s="113">
        <f t="shared" si="5"/>
        <v>41.6</v>
      </c>
      <c r="H103" s="6"/>
    </row>
    <row r="104" spans="1:8" ht="14.25" customHeight="1">
      <c r="A104" s="105" t="s">
        <v>61</v>
      </c>
      <c r="B104" s="87" t="s">
        <v>125</v>
      </c>
      <c r="C104" s="87" t="s">
        <v>124</v>
      </c>
      <c r="D104" s="106" t="s">
        <v>215</v>
      </c>
      <c r="E104" s="95" t="s">
        <v>145</v>
      </c>
      <c r="F104" s="113">
        <f t="shared" si="5"/>
        <v>41.6</v>
      </c>
      <c r="G104" s="113">
        <f t="shared" si="5"/>
        <v>41.6</v>
      </c>
      <c r="H104" s="6"/>
    </row>
    <row r="105" spans="1:8" ht="24">
      <c r="A105" s="52" t="s">
        <v>63</v>
      </c>
      <c r="B105" s="62" t="s">
        <v>125</v>
      </c>
      <c r="C105" s="62" t="s">
        <v>124</v>
      </c>
      <c r="D105" s="107" t="s">
        <v>214</v>
      </c>
      <c r="E105" s="99" t="s">
        <v>145</v>
      </c>
      <c r="F105" s="114">
        <f t="shared" si="5"/>
        <v>41.6</v>
      </c>
      <c r="G105" s="113">
        <f t="shared" si="5"/>
        <v>41.6</v>
      </c>
      <c r="H105" s="6"/>
    </row>
    <row r="106" spans="1:8" ht="24">
      <c r="A106" s="109" t="s">
        <v>205</v>
      </c>
      <c r="B106" s="62" t="s">
        <v>125</v>
      </c>
      <c r="C106" s="62" t="s">
        <v>124</v>
      </c>
      <c r="D106" s="107" t="s">
        <v>216</v>
      </c>
      <c r="E106" s="99" t="s">
        <v>145</v>
      </c>
      <c r="F106" s="114">
        <f t="shared" si="5"/>
        <v>41.6</v>
      </c>
      <c r="G106" s="113">
        <f t="shared" si="5"/>
        <v>41.6</v>
      </c>
      <c r="H106" s="6"/>
    </row>
    <row r="107" spans="1:8" ht="13.5" customHeight="1">
      <c r="A107" s="115" t="s">
        <v>65</v>
      </c>
      <c r="B107" s="99" t="s">
        <v>125</v>
      </c>
      <c r="C107" s="99" t="s">
        <v>124</v>
      </c>
      <c r="D107" s="107" t="s">
        <v>225</v>
      </c>
      <c r="E107" s="99" t="s">
        <v>145</v>
      </c>
      <c r="F107" s="114">
        <f t="shared" si="5"/>
        <v>41.6</v>
      </c>
      <c r="G107" s="113">
        <f t="shared" si="5"/>
        <v>41.6</v>
      </c>
      <c r="H107" s="6"/>
    </row>
    <row r="108" spans="1:8" ht="24">
      <c r="A108" s="52" t="s">
        <v>256</v>
      </c>
      <c r="B108" s="99" t="s">
        <v>125</v>
      </c>
      <c r="C108" s="99" t="s">
        <v>124</v>
      </c>
      <c r="D108" s="107" t="s">
        <v>225</v>
      </c>
      <c r="E108" s="99" t="s">
        <v>147</v>
      </c>
      <c r="F108" s="114">
        <f t="shared" si="5"/>
        <v>41.6</v>
      </c>
      <c r="G108" s="113">
        <f t="shared" si="5"/>
        <v>41.6</v>
      </c>
      <c r="H108" s="6"/>
    </row>
    <row r="109" spans="1:8" ht="24">
      <c r="A109" s="52" t="s">
        <v>253</v>
      </c>
      <c r="B109" s="99" t="s">
        <v>125</v>
      </c>
      <c r="C109" s="99" t="s">
        <v>124</v>
      </c>
      <c r="D109" s="107" t="s">
        <v>225</v>
      </c>
      <c r="E109" s="99" t="s">
        <v>252</v>
      </c>
      <c r="F109" s="114">
        <f t="shared" si="5"/>
        <v>41.6</v>
      </c>
      <c r="G109" s="113">
        <f t="shared" si="5"/>
        <v>41.6</v>
      </c>
      <c r="H109" s="6"/>
    </row>
    <row r="110" spans="1:8" ht="24">
      <c r="A110" s="52" t="s">
        <v>49</v>
      </c>
      <c r="B110" s="99" t="s">
        <v>125</v>
      </c>
      <c r="C110" s="99" t="s">
        <v>124</v>
      </c>
      <c r="D110" s="107" t="s">
        <v>225</v>
      </c>
      <c r="E110" s="62" t="s">
        <v>50</v>
      </c>
      <c r="F110" s="114">
        <v>41.6</v>
      </c>
      <c r="G110" s="113">
        <v>41.6</v>
      </c>
      <c r="H110" s="6"/>
    </row>
    <row r="111" spans="1:8" ht="15">
      <c r="A111" s="74" t="s">
        <v>123</v>
      </c>
      <c r="B111" s="87" t="s">
        <v>125</v>
      </c>
      <c r="C111" s="87" t="s">
        <v>146</v>
      </c>
      <c r="D111" s="95" t="s">
        <v>213</v>
      </c>
      <c r="E111" s="95" t="s">
        <v>145</v>
      </c>
      <c r="F111" s="104">
        <f>F112</f>
        <v>7696</v>
      </c>
      <c r="G111" s="104">
        <f>G112</f>
        <v>7696</v>
      </c>
      <c r="H111" s="6"/>
    </row>
    <row r="112" spans="1:8" ht="14.25" customHeight="1">
      <c r="A112" s="105" t="s">
        <v>61</v>
      </c>
      <c r="B112" s="87" t="s">
        <v>125</v>
      </c>
      <c r="C112" s="87" t="s">
        <v>146</v>
      </c>
      <c r="D112" s="106" t="s">
        <v>215</v>
      </c>
      <c r="E112" s="95" t="s">
        <v>145</v>
      </c>
      <c r="F112" s="104">
        <f>F114</f>
        <v>7696</v>
      </c>
      <c r="G112" s="104">
        <f aca="true" t="shared" si="6" ref="G112:G117">G113</f>
        <v>7696</v>
      </c>
      <c r="H112" s="6"/>
    </row>
    <row r="113" spans="1:8" ht="24">
      <c r="A113" s="52" t="s">
        <v>63</v>
      </c>
      <c r="B113" s="62" t="s">
        <v>125</v>
      </c>
      <c r="C113" s="62" t="s">
        <v>146</v>
      </c>
      <c r="D113" s="107" t="s">
        <v>214</v>
      </c>
      <c r="E113" s="99" t="s">
        <v>145</v>
      </c>
      <c r="F113" s="108">
        <f>F114</f>
        <v>7696</v>
      </c>
      <c r="G113" s="108">
        <f t="shared" si="6"/>
        <v>7696</v>
      </c>
      <c r="H113" s="6"/>
    </row>
    <row r="114" spans="1:8" ht="24">
      <c r="A114" s="109" t="s">
        <v>205</v>
      </c>
      <c r="B114" s="62" t="s">
        <v>125</v>
      </c>
      <c r="C114" s="62" t="s">
        <v>146</v>
      </c>
      <c r="D114" s="107" t="s">
        <v>216</v>
      </c>
      <c r="E114" s="99" t="s">
        <v>145</v>
      </c>
      <c r="F114" s="108">
        <f>F115</f>
        <v>7696</v>
      </c>
      <c r="G114" s="108">
        <f t="shared" si="6"/>
        <v>7696</v>
      </c>
      <c r="H114" s="6"/>
    </row>
    <row r="115" spans="1:8" ht="15">
      <c r="A115" s="111" t="s">
        <v>185</v>
      </c>
      <c r="B115" s="62" t="s">
        <v>125</v>
      </c>
      <c r="C115" s="62" t="s">
        <v>146</v>
      </c>
      <c r="D115" s="61" t="s">
        <v>226</v>
      </c>
      <c r="E115" s="99" t="s">
        <v>145</v>
      </c>
      <c r="F115" s="108">
        <f>F116</f>
        <v>7696</v>
      </c>
      <c r="G115" s="108">
        <f t="shared" si="6"/>
        <v>7696</v>
      </c>
      <c r="H115" s="6"/>
    </row>
    <row r="116" spans="1:8" ht="24">
      <c r="A116" s="52" t="s">
        <v>256</v>
      </c>
      <c r="B116" s="62" t="s">
        <v>125</v>
      </c>
      <c r="C116" s="62" t="s">
        <v>146</v>
      </c>
      <c r="D116" s="61" t="s">
        <v>226</v>
      </c>
      <c r="E116" s="99" t="s">
        <v>147</v>
      </c>
      <c r="F116" s="108">
        <f>F117</f>
        <v>7696</v>
      </c>
      <c r="G116" s="108">
        <f t="shared" si="6"/>
        <v>7696</v>
      </c>
      <c r="H116" s="6"/>
    </row>
    <row r="117" spans="1:8" ht="24">
      <c r="A117" s="52" t="s">
        <v>253</v>
      </c>
      <c r="B117" s="62" t="s">
        <v>125</v>
      </c>
      <c r="C117" s="62" t="s">
        <v>146</v>
      </c>
      <c r="D117" s="61" t="s">
        <v>226</v>
      </c>
      <c r="E117" s="99" t="s">
        <v>252</v>
      </c>
      <c r="F117" s="108">
        <f>F118</f>
        <v>7696</v>
      </c>
      <c r="G117" s="108">
        <f t="shared" si="6"/>
        <v>7696</v>
      </c>
      <c r="H117" s="6"/>
    </row>
    <row r="118" spans="1:8" ht="24">
      <c r="A118" s="52" t="s">
        <v>49</v>
      </c>
      <c r="B118" s="99" t="s">
        <v>125</v>
      </c>
      <c r="C118" s="99" t="s">
        <v>146</v>
      </c>
      <c r="D118" s="61" t="s">
        <v>226</v>
      </c>
      <c r="E118" s="62" t="s">
        <v>50</v>
      </c>
      <c r="F118" s="108">
        <v>7696</v>
      </c>
      <c r="G118" s="108">
        <v>7696</v>
      </c>
      <c r="H118" s="6"/>
    </row>
    <row r="119" spans="1:8" ht="15">
      <c r="A119" s="105" t="s">
        <v>154</v>
      </c>
      <c r="B119" s="87" t="s">
        <v>125</v>
      </c>
      <c r="C119" s="87" t="s">
        <v>159</v>
      </c>
      <c r="D119" s="87" t="s">
        <v>213</v>
      </c>
      <c r="E119" s="87" t="s">
        <v>145</v>
      </c>
      <c r="F119" s="104">
        <f>F120</f>
        <v>7560.999999999999</v>
      </c>
      <c r="G119" s="104">
        <f>G120</f>
        <v>5771.099999999999</v>
      </c>
      <c r="H119" s="6"/>
    </row>
    <row r="120" spans="1:8" ht="14.25" customHeight="1">
      <c r="A120" s="105" t="s">
        <v>61</v>
      </c>
      <c r="B120" s="87" t="s">
        <v>125</v>
      </c>
      <c r="C120" s="87" t="s">
        <v>159</v>
      </c>
      <c r="D120" s="106" t="s">
        <v>215</v>
      </c>
      <c r="E120" s="87" t="s">
        <v>145</v>
      </c>
      <c r="F120" s="104">
        <f>F121+F138</f>
        <v>7560.999999999999</v>
      </c>
      <c r="G120" s="104">
        <f>G121+G138</f>
        <v>5771.099999999999</v>
      </c>
      <c r="H120" s="6"/>
    </row>
    <row r="121" spans="1:8" ht="24">
      <c r="A121" s="105" t="s">
        <v>63</v>
      </c>
      <c r="B121" s="87" t="s">
        <v>125</v>
      </c>
      <c r="C121" s="87" t="s">
        <v>159</v>
      </c>
      <c r="D121" s="106" t="s">
        <v>214</v>
      </c>
      <c r="E121" s="87" t="s">
        <v>145</v>
      </c>
      <c r="F121" s="104">
        <f>+F122+F134</f>
        <v>7560.999999999999</v>
      </c>
      <c r="G121" s="104">
        <f>+G122+G134</f>
        <v>5771.099999999999</v>
      </c>
      <c r="H121" s="6"/>
    </row>
    <row r="122" spans="1:8" ht="24">
      <c r="A122" s="109" t="s">
        <v>205</v>
      </c>
      <c r="B122" s="62" t="s">
        <v>125</v>
      </c>
      <c r="C122" s="62" t="s">
        <v>159</v>
      </c>
      <c r="D122" s="107" t="s">
        <v>216</v>
      </c>
      <c r="E122" s="62" t="s">
        <v>145</v>
      </c>
      <c r="F122" s="108">
        <f>F123</f>
        <v>7560.999999999999</v>
      </c>
      <c r="G122" s="108">
        <f>G123</f>
        <v>5771.099999999999</v>
      </c>
      <c r="H122" s="6"/>
    </row>
    <row r="123" spans="1:8" ht="14.25" customHeight="1">
      <c r="A123" s="109" t="s">
        <v>18</v>
      </c>
      <c r="B123" s="62" t="s">
        <v>125</v>
      </c>
      <c r="C123" s="62" t="s">
        <v>159</v>
      </c>
      <c r="D123" s="107" t="s">
        <v>227</v>
      </c>
      <c r="E123" s="62" t="s">
        <v>145</v>
      </c>
      <c r="F123" s="108">
        <f>F124+F130</f>
        <v>7560.999999999999</v>
      </c>
      <c r="G123" s="108">
        <f>G124+G130</f>
        <v>5771.099999999999</v>
      </c>
      <c r="H123" s="6"/>
    </row>
    <row r="124" spans="1:8" ht="13.5" customHeight="1">
      <c r="A124" s="52" t="s">
        <v>156</v>
      </c>
      <c r="B124" s="62" t="s">
        <v>125</v>
      </c>
      <c r="C124" s="62" t="s">
        <v>159</v>
      </c>
      <c r="D124" s="107" t="s">
        <v>228</v>
      </c>
      <c r="E124" s="62" t="s">
        <v>145</v>
      </c>
      <c r="F124" s="108">
        <v>1416.7</v>
      </c>
      <c r="G124" s="108">
        <f>G125+G128</f>
        <v>1416.7</v>
      </c>
      <c r="H124" s="6"/>
    </row>
    <row r="125" spans="1:8" ht="24">
      <c r="A125" s="52" t="s">
        <v>256</v>
      </c>
      <c r="B125" s="62" t="s">
        <v>125</v>
      </c>
      <c r="C125" s="62" t="s">
        <v>159</v>
      </c>
      <c r="D125" s="107" t="s">
        <v>228</v>
      </c>
      <c r="E125" s="62" t="s">
        <v>147</v>
      </c>
      <c r="F125" s="108">
        <f>F126</f>
        <v>1416.7</v>
      </c>
      <c r="G125" s="108">
        <f>G126</f>
        <v>1416.7</v>
      </c>
      <c r="H125" s="6"/>
    </row>
    <row r="126" spans="1:8" ht="24">
      <c r="A126" s="52" t="s">
        <v>253</v>
      </c>
      <c r="B126" s="62" t="s">
        <v>125</v>
      </c>
      <c r="C126" s="62" t="s">
        <v>159</v>
      </c>
      <c r="D126" s="107" t="s">
        <v>228</v>
      </c>
      <c r="E126" s="62" t="s">
        <v>252</v>
      </c>
      <c r="F126" s="108">
        <f>F127</f>
        <v>1416.7</v>
      </c>
      <c r="G126" s="108">
        <f>G127</f>
        <v>1416.7</v>
      </c>
      <c r="H126" s="6"/>
    </row>
    <row r="127" spans="1:8" ht="24">
      <c r="A127" s="52" t="s">
        <v>49</v>
      </c>
      <c r="B127" s="62" t="s">
        <v>125</v>
      </c>
      <c r="C127" s="62" t="s">
        <v>159</v>
      </c>
      <c r="D127" s="107" t="s">
        <v>228</v>
      </c>
      <c r="E127" s="62" t="s">
        <v>50</v>
      </c>
      <c r="F127" s="108">
        <v>1416.7</v>
      </c>
      <c r="G127" s="63">
        <v>1416.7</v>
      </c>
      <c r="H127" s="6"/>
    </row>
    <row r="128" spans="1:8" ht="13.5" customHeight="1" hidden="1">
      <c r="A128" s="52" t="s">
        <v>254</v>
      </c>
      <c r="B128" s="62" t="s">
        <v>125</v>
      </c>
      <c r="C128" s="62" t="s">
        <v>159</v>
      </c>
      <c r="D128" s="107" t="s">
        <v>228</v>
      </c>
      <c r="E128" s="62" t="s">
        <v>255</v>
      </c>
      <c r="F128" s="108">
        <f>F129</f>
        <v>0</v>
      </c>
      <c r="G128" s="108">
        <f>G129</f>
        <v>0</v>
      </c>
      <c r="H128" s="6"/>
    </row>
    <row r="129" spans="1:8" ht="12" customHeight="1" hidden="1">
      <c r="A129" s="52" t="s">
        <v>271</v>
      </c>
      <c r="B129" s="62" t="s">
        <v>124</v>
      </c>
      <c r="C129" s="62" t="s">
        <v>148</v>
      </c>
      <c r="D129" s="107" t="s">
        <v>217</v>
      </c>
      <c r="E129" s="62" t="s">
        <v>269</v>
      </c>
      <c r="F129" s="108"/>
      <c r="G129" s="204"/>
      <c r="H129" s="6"/>
    </row>
    <row r="130" spans="1:8" ht="24">
      <c r="A130" s="52" t="s">
        <v>155</v>
      </c>
      <c r="B130" s="62" t="s">
        <v>125</v>
      </c>
      <c r="C130" s="62" t="s">
        <v>159</v>
      </c>
      <c r="D130" s="61" t="s">
        <v>229</v>
      </c>
      <c r="E130" s="62" t="s">
        <v>145</v>
      </c>
      <c r="F130" s="108">
        <f aca="true" t="shared" si="7" ref="F130:G132">F131</f>
        <v>6144.299999999999</v>
      </c>
      <c r="G130" s="108">
        <f t="shared" si="7"/>
        <v>4354.4</v>
      </c>
      <c r="H130" s="6"/>
    </row>
    <row r="131" spans="1:8" ht="24">
      <c r="A131" s="52" t="s">
        <v>256</v>
      </c>
      <c r="B131" s="62" t="s">
        <v>125</v>
      </c>
      <c r="C131" s="62" t="s">
        <v>159</v>
      </c>
      <c r="D131" s="61" t="s">
        <v>229</v>
      </c>
      <c r="E131" s="62" t="s">
        <v>147</v>
      </c>
      <c r="F131" s="108">
        <f t="shared" si="7"/>
        <v>6144.299999999999</v>
      </c>
      <c r="G131" s="108">
        <f t="shared" si="7"/>
        <v>4354.4</v>
      </c>
      <c r="H131" s="6"/>
    </row>
    <row r="132" spans="1:8" ht="24">
      <c r="A132" s="52" t="s">
        <v>253</v>
      </c>
      <c r="B132" s="62" t="s">
        <v>125</v>
      </c>
      <c r="C132" s="62" t="s">
        <v>159</v>
      </c>
      <c r="D132" s="61" t="s">
        <v>229</v>
      </c>
      <c r="E132" s="62" t="s">
        <v>252</v>
      </c>
      <c r="F132" s="108">
        <f t="shared" si="7"/>
        <v>6144.299999999999</v>
      </c>
      <c r="G132" s="108">
        <f t="shared" si="7"/>
        <v>4354.4</v>
      </c>
      <c r="H132" s="6"/>
    </row>
    <row r="133" spans="1:8" ht="24">
      <c r="A133" s="211" t="s">
        <v>49</v>
      </c>
      <c r="B133" s="212" t="s">
        <v>125</v>
      </c>
      <c r="C133" s="212" t="s">
        <v>159</v>
      </c>
      <c r="D133" s="213" t="s">
        <v>229</v>
      </c>
      <c r="E133" s="212" t="s">
        <v>50</v>
      </c>
      <c r="F133" s="214">
        <f>7801.9-1657.6</f>
        <v>6144.299999999999</v>
      </c>
      <c r="G133" s="214">
        <f>7801.9-3447.5</f>
        <v>4354.4</v>
      </c>
      <c r="H133" s="6"/>
    </row>
    <row r="134" spans="1:8" ht="24" hidden="1">
      <c r="A134" s="105" t="s">
        <v>193</v>
      </c>
      <c r="B134" s="87" t="s">
        <v>125</v>
      </c>
      <c r="C134" s="87" t="s">
        <v>159</v>
      </c>
      <c r="D134" s="110" t="s">
        <v>303</v>
      </c>
      <c r="E134" s="87" t="s">
        <v>145</v>
      </c>
      <c r="F134" s="104">
        <f aca="true" t="shared" si="8" ref="F134:G136">F135</f>
        <v>0</v>
      </c>
      <c r="G134" s="104">
        <f t="shared" si="8"/>
        <v>0</v>
      </c>
      <c r="H134" s="6"/>
    </row>
    <row r="135" spans="1:8" ht="24" hidden="1">
      <c r="A135" s="52" t="s">
        <v>256</v>
      </c>
      <c r="B135" s="62" t="s">
        <v>125</v>
      </c>
      <c r="C135" s="62" t="s">
        <v>159</v>
      </c>
      <c r="D135" s="61" t="s">
        <v>303</v>
      </c>
      <c r="E135" s="62" t="s">
        <v>147</v>
      </c>
      <c r="F135" s="108">
        <f t="shared" si="8"/>
        <v>0</v>
      </c>
      <c r="G135" s="108">
        <f t="shared" si="8"/>
        <v>0</v>
      </c>
      <c r="H135" s="6"/>
    </row>
    <row r="136" spans="1:8" ht="24" hidden="1">
      <c r="A136" s="52" t="s">
        <v>253</v>
      </c>
      <c r="B136" s="62" t="s">
        <v>125</v>
      </c>
      <c r="C136" s="62" t="s">
        <v>159</v>
      </c>
      <c r="D136" s="61" t="s">
        <v>303</v>
      </c>
      <c r="E136" s="62" t="s">
        <v>252</v>
      </c>
      <c r="F136" s="108">
        <f t="shared" si="8"/>
        <v>0</v>
      </c>
      <c r="G136" s="108">
        <f t="shared" si="8"/>
        <v>0</v>
      </c>
      <c r="H136" s="6"/>
    </row>
    <row r="137" spans="1:8" ht="24" hidden="1">
      <c r="A137" s="52" t="s">
        <v>49</v>
      </c>
      <c r="B137" s="62" t="s">
        <v>125</v>
      </c>
      <c r="C137" s="62" t="s">
        <v>159</v>
      </c>
      <c r="D137" s="61" t="s">
        <v>303</v>
      </c>
      <c r="E137" s="62" t="s">
        <v>50</v>
      </c>
      <c r="F137" s="108"/>
      <c r="G137" s="204"/>
      <c r="H137" s="6"/>
    </row>
    <row r="138" spans="1:8" ht="24" hidden="1">
      <c r="A138" s="105" t="s">
        <v>6</v>
      </c>
      <c r="B138" s="87" t="s">
        <v>125</v>
      </c>
      <c r="C138" s="87" t="s">
        <v>159</v>
      </c>
      <c r="D138" s="110" t="s">
        <v>218</v>
      </c>
      <c r="E138" s="87" t="s">
        <v>145</v>
      </c>
      <c r="F138" s="104">
        <f>F139+F143</f>
        <v>0</v>
      </c>
      <c r="G138" s="104">
        <f>G139+G143</f>
        <v>0</v>
      </c>
      <c r="H138" s="6"/>
    </row>
    <row r="139" spans="1:8" ht="24" hidden="1">
      <c r="A139" s="105" t="s">
        <v>304</v>
      </c>
      <c r="B139" s="87" t="s">
        <v>125</v>
      </c>
      <c r="C139" s="87" t="s">
        <v>159</v>
      </c>
      <c r="D139" s="110" t="s">
        <v>305</v>
      </c>
      <c r="E139" s="87" t="s">
        <v>145</v>
      </c>
      <c r="F139" s="104">
        <f aca="true" t="shared" si="9" ref="F139:G141">F140</f>
        <v>0</v>
      </c>
      <c r="G139" s="104">
        <f t="shared" si="9"/>
        <v>0</v>
      </c>
      <c r="H139" s="6"/>
    </row>
    <row r="140" spans="1:8" ht="24" hidden="1">
      <c r="A140" s="52" t="s">
        <v>256</v>
      </c>
      <c r="B140" s="62" t="s">
        <v>125</v>
      </c>
      <c r="C140" s="62" t="s">
        <v>159</v>
      </c>
      <c r="D140" s="61" t="s">
        <v>305</v>
      </c>
      <c r="E140" s="62" t="s">
        <v>147</v>
      </c>
      <c r="F140" s="108">
        <f t="shared" si="9"/>
        <v>0</v>
      </c>
      <c r="G140" s="108">
        <f t="shared" si="9"/>
        <v>0</v>
      </c>
      <c r="H140" s="6"/>
    </row>
    <row r="141" spans="1:8" ht="24" hidden="1">
      <c r="A141" s="52" t="s">
        <v>253</v>
      </c>
      <c r="B141" s="62" t="s">
        <v>125</v>
      </c>
      <c r="C141" s="62" t="s">
        <v>159</v>
      </c>
      <c r="D141" s="61" t="s">
        <v>305</v>
      </c>
      <c r="E141" s="62" t="s">
        <v>252</v>
      </c>
      <c r="F141" s="108">
        <f t="shared" si="9"/>
        <v>0</v>
      </c>
      <c r="G141" s="108">
        <f t="shared" si="9"/>
        <v>0</v>
      </c>
      <c r="H141" s="6"/>
    </row>
    <row r="142" spans="1:8" ht="24" hidden="1">
      <c r="A142" s="52" t="s">
        <v>49</v>
      </c>
      <c r="B142" s="62" t="s">
        <v>125</v>
      </c>
      <c r="C142" s="62" t="s">
        <v>159</v>
      </c>
      <c r="D142" s="61" t="s">
        <v>305</v>
      </c>
      <c r="E142" s="62" t="s">
        <v>50</v>
      </c>
      <c r="F142" s="108"/>
      <c r="G142" s="204"/>
      <c r="H142" s="6"/>
    </row>
    <row r="143" spans="1:8" ht="36" hidden="1">
      <c r="A143" s="105" t="s">
        <v>306</v>
      </c>
      <c r="B143" s="87" t="s">
        <v>125</v>
      </c>
      <c r="C143" s="87" t="s">
        <v>159</v>
      </c>
      <c r="D143" s="110" t="s">
        <v>307</v>
      </c>
      <c r="E143" s="87" t="s">
        <v>145</v>
      </c>
      <c r="F143" s="104">
        <f aca="true" t="shared" si="10" ref="F143:G145">F144</f>
        <v>0</v>
      </c>
      <c r="G143" s="104">
        <f t="shared" si="10"/>
        <v>0</v>
      </c>
      <c r="H143" s="6"/>
    </row>
    <row r="144" spans="1:8" ht="24" hidden="1">
      <c r="A144" s="52" t="s">
        <v>256</v>
      </c>
      <c r="B144" s="62" t="s">
        <v>125</v>
      </c>
      <c r="C144" s="62" t="s">
        <v>159</v>
      </c>
      <c r="D144" s="61" t="s">
        <v>307</v>
      </c>
      <c r="E144" s="62" t="s">
        <v>147</v>
      </c>
      <c r="F144" s="108">
        <f t="shared" si="10"/>
        <v>0</v>
      </c>
      <c r="G144" s="108">
        <f t="shared" si="10"/>
        <v>0</v>
      </c>
      <c r="H144" s="6"/>
    </row>
    <row r="145" spans="1:8" ht="24" hidden="1">
      <c r="A145" s="52" t="s">
        <v>253</v>
      </c>
      <c r="B145" s="62" t="s">
        <v>125</v>
      </c>
      <c r="C145" s="62" t="s">
        <v>159</v>
      </c>
      <c r="D145" s="61" t="s">
        <v>307</v>
      </c>
      <c r="E145" s="62" t="s">
        <v>252</v>
      </c>
      <c r="F145" s="108">
        <f t="shared" si="10"/>
        <v>0</v>
      </c>
      <c r="G145" s="108">
        <f t="shared" si="10"/>
        <v>0</v>
      </c>
      <c r="H145" s="6"/>
    </row>
    <row r="146" spans="1:8" ht="24" hidden="1">
      <c r="A146" s="52" t="s">
        <v>49</v>
      </c>
      <c r="B146" s="62" t="s">
        <v>125</v>
      </c>
      <c r="C146" s="62" t="s">
        <v>159</v>
      </c>
      <c r="D146" s="61" t="s">
        <v>307</v>
      </c>
      <c r="E146" s="62" t="s">
        <v>50</v>
      </c>
      <c r="F146" s="108"/>
      <c r="G146" s="204"/>
      <c r="H146" s="6"/>
    </row>
    <row r="147" spans="1:8" ht="14.25" customHeight="1">
      <c r="A147" s="105" t="s">
        <v>92</v>
      </c>
      <c r="B147" s="87" t="s">
        <v>184</v>
      </c>
      <c r="C147" s="87" t="s">
        <v>144</v>
      </c>
      <c r="D147" s="106" t="s">
        <v>213</v>
      </c>
      <c r="E147" s="87" t="s">
        <v>145</v>
      </c>
      <c r="F147" s="104">
        <f>F148</f>
        <v>17941.16</v>
      </c>
      <c r="G147" s="104">
        <f>G148</f>
        <v>19197.1</v>
      </c>
      <c r="H147" s="6"/>
    </row>
    <row r="148" spans="1:8" ht="14.25" customHeight="1">
      <c r="A148" s="105" t="s">
        <v>57</v>
      </c>
      <c r="B148" s="87" t="s">
        <v>184</v>
      </c>
      <c r="C148" s="87" t="s">
        <v>124</v>
      </c>
      <c r="D148" s="106" t="s">
        <v>213</v>
      </c>
      <c r="E148" s="87" t="s">
        <v>145</v>
      </c>
      <c r="F148" s="104">
        <f>F149+F156</f>
        <v>17941.16</v>
      </c>
      <c r="G148" s="104">
        <f>G149+G156</f>
        <v>19197.1</v>
      </c>
      <c r="H148" s="6"/>
    </row>
    <row r="149" spans="1:8" ht="14.25" customHeight="1">
      <c r="A149" s="105" t="s">
        <v>411</v>
      </c>
      <c r="B149" s="87" t="s">
        <v>184</v>
      </c>
      <c r="C149" s="87" t="s">
        <v>124</v>
      </c>
      <c r="D149" s="106" t="s">
        <v>215</v>
      </c>
      <c r="E149" s="87" t="s">
        <v>145</v>
      </c>
      <c r="F149" s="104">
        <f aca="true" t="shared" si="11" ref="F149:G152">F150</f>
        <v>14433.060000000001</v>
      </c>
      <c r="G149" s="104">
        <f t="shared" si="11"/>
        <v>15443.4</v>
      </c>
      <c r="H149" s="6"/>
    </row>
    <row r="150" spans="1:8" ht="18.75" customHeight="1">
      <c r="A150" s="52" t="s">
        <v>61</v>
      </c>
      <c r="B150" s="62" t="s">
        <v>184</v>
      </c>
      <c r="C150" s="62" t="s">
        <v>124</v>
      </c>
      <c r="D150" s="107" t="s">
        <v>214</v>
      </c>
      <c r="E150" s="62" t="s">
        <v>145</v>
      </c>
      <c r="F150" s="108">
        <f t="shared" si="11"/>
        <v>14433.060000000001</v>
      </c>
      <c r="G150" s="108">
        <f t="shared" si="11"/>
        <v>15443.4</v>
      </c>
      <c r="H150" s="6"/>
    </row>
    <row r="151" spans="1:8" ht="14.25" customHeight="1">
      <c r="A151" s="52" t="s">
        <v>412</v>
      </c>
      <c r="B151" s="62" t="s">
        <v>184</v>
      </c>
      <c r="C151" s="62" t="s">
        <v>124</v>
      </c>
      <c r="D151" s="107" t="s">
        <v>230</v>
      </c>
      <c r="E151" s="62" t="s">
        <v>145</v>
      </c>
      <c r="F151" s="108">
        <f t="shared" si="11"/>
        <v>14433.060000000001</v>
      </c>
      <c r="G151" s="108">
        <f t="shared" si="11"/>
        <v>15443.4</v>
      </c>
      <c r="H151" s="6"/>
    </row>
    <row r="152" spans="1:8" ht="48">
      <c r="A152" s="52" t="s">
        <v>413</v>
      </c>
      <c r="B152" s="62" t="s">
        <v>184</v>
      </c>
      <c r="C152" s="62" t="s">
        <v>124</v>
      </c>
      <c r="D152" s="107" t="s">
        <v>230</v>
      </c>
      <c r="E152" s="62" t="s">
        <v>264</v>
      </c>
      <c r="F152" s="108">
        <f t="shared" si="11"/>
        <v>14433.060000000001</v>
      </c>
      <c r="G152" s="108">
        <f>G154+G155</f>
        <v>15443.4</v>
      </c>
      <c r="H152" s="6"/>
    </row>
    <row r="153" spans="1:8" ht="15">
      <c r="A153" s="52" t="s">
        <v>414</v>
      </c>
      <c r="B153" s="62" t="s">
        <v>184</v>
      </c>
      <c r="C153" s="62" t="s">
        <v>124</v>
      </c>
      <c r="D153" s="62" t="s">
        <v>230</v>
      </c>
      <c r="E153" s="62" t="s">
        <v>415</v>
      </c>
      <c r="F153" s="108">
        <f>F154+F155</f>
        <v>14433.060000000001</v>
      </c>
      <c r="G153" s="108">
        <f>G154+G155</f>
        <v>15443.4</v>
      </c>
      <c r="H153" s="6"/>
    </row>
    <row r="154" spans="1:8" ht="24">
      <c r="A154" s="52" t="s">
        <v>416</v>
      </c>
      <c r="B154" s="62" t="s">
        <v>184</v>
      </c>
      <c r="C154" s="62" t="s">
        <v>124</v>
      </c>
      <c r="D154" s="62" t="s">
        <v>230</v>
      </c>
      <c r="E154" s="62" t="s">
        <v>417</v>
      </c>
      <c r="F154" s="108">
        <v>11085.36</v>
      </c>
      <c r="G154" s="108">
        <v>11861.4</v>
      </c>
      <c r="H154" s="6"/>
    </row>
    <row r="155" spans="1:8" ht="24">
      <c r="A155" s="52" t="s">
        <v>418</v>
      </c>
      <c r="B155" s="62" t="s">
        <v>184</v>
      </c>
      <c r="C155" s="62" t="s">
        <v>124</v>
      </c>
      <c r="D155" s="62" t="s">
        <v>230</v>
      </c>
      <c r="E155" s="62" t="s">
        <v>419</v>
      </c>
      <c r="F155" s="108">
        <v>3347.7</v>
      </c>
      <c r="G155" s="108">
        <v>3582</v>
      </c>
      <c r="H155" s="6"/>
    </row>
    <row r="156" spans="1:8" ht="13.5" customHeight="1">
      <c r="A156" s="105" t="s">
        <v>61</v>
      </c>
      <c r="B156" s="87" t="s">
        <v>184</v>
      </c>
      <c r="C156" s="87" t="s">
        <v>124</v>
      </c>
      <c r="D156" s="106" t="s">
        <v>215</v>
      </c>
      <c r="E156" s="87" t="s">
        <v>145</v>
      </c>
      <c r="F156" s="104">
        <f aca="true" t="shared" si="12" ref="F156:G161">F157</f>
        <v>3508.1</v>
      </c>
      <c r="G156" s="104">
        <f t="shared" si="12"/>
        <v>3753.7</v>
      </c>
      <c r="H156" s="6"/>
    </row>
    <row r="157" spans="1:8" ht="24">
      <c r="A157" s="52" t="s">
        <v>63</v>
      </c>
      <c r="B157" s="62" t="s">
        <v>184</v>
      </c>
      <c r="C157" s="62" t="s">
        <v>124</v>
      </c>
      <c r="D157" s="107" t="s">
        <v>214</v>
      </c>
      <c r="E157" s="62" t="s">
        <v>145</v>
      </c>
      <c r="F157" s="108">
        <f t="shared" si="12"/>
        <v>3508.1</v>
      </c>
      <c r="G157" s="108">
        <f t="shared" si="12"/>
        <v>3753.7</v>
      </c>
      <c r="H157" s="6"/>
    </row>
    <row r="158" spans="1:8" ht="24">
      <c r="A158" s="109" t="s">
        <v>205</v>
      </c>
      <c r="B158" s="62" t="s">
        <v>184</v>
      </c>
      <c r="C158" s="62" t="s">
        <v>124</v>
      </c>
      <c r="D158" s="107" t="s">
        <v>216</v>
      </c>
      <c r="E158" s="62" t="s">
        <v>145</v>
      </c>
      <c r="F158" s="108">
        <f t="shared" si="12"/>
        <v>3508.1</v>
      </c>
      <c r="G158" s="108">
        <f t="shared" si="12"/>
        <v>3753.7</v>
      </c>
      <c r="H158" s="6"/>
    </row>
    <row r="159" spans="1:8" ht="24">
      <c r="A159" s="52" t="s">
        <v>186</v>
      </c>
      <c r="B159" s="62" t="s">
        <v>184</v>
      </c>
      <c r="C159" s="62" t="s">
        <v>124</v>
      </c>
      <c r="D159" s="61" t="s">
        <v>230</v>
      </c>
      <c r="E159" s="62" t="s">
        <v>145</v>
      </c>
      <c r="F159" s="108">
        <f t="shared" si="12"/>
        <v>3508.1</v>
      </c>
      <c r="G159" s="108">
        <f t="shared" si="12"/>
        <v>3753.7</v>
      </c>
      <c r="H159" s="6"/>
    </row>
    <row r="160" spans="1:8" ht="24">
      <c r="A160" s="52" t="s">
        <v>256</v>
      </c>
      <c r="B160" s="62" t="s">
        <v>184</v>
      </c>
      <c r="C160" s="62" t="s">
        <v>124</v>
      </c>
      <c r="D160" s="61" t="s">
        <v>230</v>
      </c>
      <c r="E160" s="62" t="s">
        <v>147</v>
      </c>
      <c r="F160" s="108">
        <f t="shared" si="12"/>
        <v>3508.1</v>
      </c>
      <c r="G160" s="108">
        <f t="shared" si="12"/>
        <v>3753.7</v>
      </c>
      <c r="H160" s="6"/>
    </row>
    <row r="161" spans="1:8" ht="24">
      <c r="A161" s="52" t="s">
        <v>253</v>
      </c>
      <c r="B161" s="62" t="s">
        <v>184</v>
      </c>
      <c r="C161" s="62" t="s">
        <v>124</v>
      </c>
      <c r="D161" s="61" t="s">
        <v>230</v>
      </c>
      <c r="E161" s="62" t="s">
        <v>252</v>
      </c>
      <c r="F161" s="108">
        <f t="shared" si="12"/>
        <v>3508.1</v>
      </c>
      <c r="G161" s="108">
        <f t="shared" si="12"/>
        <v>3753.7</v>
      </c>
      <c r="H161" s="6"/>
    </row>
    <row r="162" spans="1:8" ht="24">
      <c r="A162" s="52" t="s">
        <v>49</v>
      </c>
      <c r="B162" s="62" t="s">
        <v>184</v>
      </c>
      <c r="C162" s="62" t="s">
        <v>124</v>
      </c>
      <c r="D162" s="61" t="s">
        <v>230</v>
      </c>
      <c r="E162" s="62" t="s">
        <v>50</v>
      </c>
      <c r="F162" s="108">
        <v>3508.1</v>
      </c>
      <c r="G162" s="63">
        <v>3753.7</v>
      </c>
      <c r="H162" s="6"/>
    </row>
    <row r="163" spans="1:7" ht="12.75">
      <c r="A163" s="105" t="s">
        <v>157</v>
      </c>
      <c r="B163" s="87" t="s">
        <v>158</v>
      </c>
      <c r="C163" s="87" t="s">
        <v>144</v>
      </c>
      <c r="D163" s="87" t="s">
        <v>213</v>
      </c>
      <c r="E163" s="87" t="s">
        <v>145</v>
      </c>
      <c r="F163" s="104">
        <f aca="true" t="shared" si="13" ref="F163:G170">F164</f>
        <v>244.7</v>
      </c>
      <c r="G163" s="104">
        <f t="shared" si="13"/>
        <v>244.7</v>
      </c>
    </row>
    <row r="164" spans="1:7" ht="12.75">
      <c r="A164" s="105" t="s">
        <v>58</v>
      </c>
      <c r="B164" s="87" t="s">
        <v>158</v>
      </c>
      <c r="C164" s="87" t="s">
        <v>124</v>
      </c>
      <c r="D164" s="87" t="s">
        <v>213</v>
      </c>
      <c r="E164" s="87" t="s">
        <v>145</v>
      </c>
      <c r="F164" s="104">
        <f t="shared" si="13"/>
        <v>244.7</v>
      </c>
      <c r="G164" s="104">
        <f t="shared" si="13"/>
        <v>244.7</v>
      </c>
    </row>
    <row r="165" spans="1:7" ht="14.25" customHeight="1">
      <c r="A165" s="105" t="s">
        <v>61</v>
      </c>
      <c r="B165" s="87" t="s">
        <v>158</v>
      </c>
      <c r="C165" s="87" t="s">
        <v>124</v>
      </c>
      <c r="D165" s="106" t="s">
        <v>215</v>
      </c>
      <c r="E165" s="87" t="s">
        <v>145</v>
      </c>
      <c r="F165" s="104">
        <f t="shared" si="13"/>
        <v>244.7</v>
      </c>
      <c r="G165" s="104">
        <f t="shared" si="13"/>
        <v>244.7</v>
      </c>
    </row>
    <row r="166" spans="1:7" ht="24">
      <c r="A166" s="52" t="s">
        <v>63</v>
      </c>
      <c r="B166" s="62" t="s">
        <v>158</v>
      </c>
      <c r="C166" s="62" t="s">
        <v>124</v>
      </c>
      <c r="D166" s="107" t="s">
        <v>214</v>
      </c>
      <c r="E166" s="62" t="s">
        <v>145</v>
      </c>
      <c r="F166" s="108">
        <f t="shared" si="13"/>
        <v>244.7</v>
      </c>
      <c r="G166" s="108">
        <f t="shared" si="13"/>
        <v>244.7</v>
      </c>
    </row>
    <row r="167" spans="1:7" ht="24">
      <c r="A167" s="109" t="s">
        <v>205</v>
      </c>
      <c r="B167" s="62" t="s">
        <v>158</v>
      </c>
      <c r="C167" s="62" t="s">
        <v>124</v>
      </c>
      <c r="D167" s="107" t="s">
        <v>216</v>
      </c>
      <c r="E167" s="62" t="s">
        <v>145</v>
      </c>
      <c r="F167" s="108">
        <f t="shared" si="13"/>
        <v>244.7</v>
      </c>
      <c r="G167" s="108">
        <f t="shared" si="13"/>
        <v>244.7</v>
      </c>
    </row>
    <row r="168" spans="1:7" ht="12.75">
      <c r="A168" s="75" t="s">
        <v>187</v>
      </c>
      <c r="B168" s="62" t="s">
        <v>158</v>
      </c>
      <c r="C168" s="62" t="s">
        <v>124</v>
      </c>
      <c r="D168" s="61" t="s">
        <v>231</v>
      </c>
      <c r="E168" s="62" t="s">
        <v>145</v>
      </c>
      <c r="F168" s="108">
        <f t="shared" si="13"/>
        <v>244.7</v>
      </c>
      <c r="G168" s="108">
        <f t="shared" si="13"/>
        <v>244.7</v>
      </c>
    </row>
    <row r="169" spans="1:7" ht="12.75">
      <c r="A169" s="75" t="s">
        <v>261</v>
      </c>
      <c r="B169" s="62" t="s">
        <v>158</v>
      </c>
      <c r="C169" s="62" t="s">
        <v>124</v>
      </c>
      <c r="D169" s="61" t="s">
        <v>231</v>
      </c>
      <c r="E169" s="62" t="s">
        <v>149</v>
      </c>
      <c r="F169" s="108">
        <f t="shared" si="13"/>
        <v>244.7</v>
      </c>
      <c r="G169" s="108">
        <f t="shared" si="13"/>
        <v>244.7</v>
      </c>
    </row>
    <row r="170" spans="1:7" ht="12.75">
      <c r="A170" s="75" t="s">
        <v>262</v>
      </c>
      <c r="B170" s="62" t="s">
        <v>158</v>
      </c>
      <c r="C170" s="62" t="s">
        <v>124</v>
      </c>
      <c r="D170" s="61" t="s">
        <v>231</v>
      </c>
      <c r="E170" s="62" t="s">
        <v>150</v>
      </c>
      <c r="F170" s="108">
        <f t="shared" si="13"/>
        <v>244.7</v>
      </c>
      <c r="G170" s="108">
        <f t="shared" si="13"/>
        <v>244.7</v>
      </c>
    </row>
    <row r="171" spans="1:7" ht="12.75">
      <c r="A171" s="52" t="s">
        <v>115</v>
      </c>
      <c r="B171" s="62" t="s">
        <v>158</v>
      </c>
      <c r="C171" s="62" t="s">
        <v>124</v>
      </c>
      <c r="D171" s="61" t="s">
        <v>231</v>
      </c>
      <c r="E171" s="62" t="s">
        <v>116</v>
      </c>
      <c r="F171" s="108">
        <v>244.7</v>
      </c>
      <c r="G171" s="63">
        <v>244.7</v>
      </c>
    </row>
    <row r="172" spans="1:7" ht="12.75" hidden="1">
      <c r="A172" s="105" t="s">
        <v>45</v>
      </c>
      <c r="B172" s="87" t="s">
        <v>160</v>
      </c>
      <c r="C172" s="87" t="s">
        <v>144</v>
      </c>
      <c r="D172" s="87" t="s">
        <v>213</v>
      </c>
      <c r="E172" s="87" t="s">
        <v>145</v>
      </c>
      <c r="F172" s="104">
        <f aca="true" t="shared" si="14" ref="F172:F179">F173</f>
        <v>0</v>
      </c>
      <c r="G172" s="206"/>
    </row>
    <row r="173" spans="1:7" ht="12.75" hidden="1">
      <c r="A173" s="105" t="s">
        <v>56</v>
      </c>
      <c r="B173" s="87" t="s">
        <v>160</v>
      </c>
      <c r="C173" s="87" t="s">
        <v>125</v>
      </c>
      <c r="D173" s="87" t="s">
        <v>213</v>
      </c>
      <c r="E173" s="87" t="s">
        <v>145</v>
      </c>
      <c r="F173" s="104">
        <f t="shared" si="14"/>
        <v>0</v>
      </c>
      <c r="G173" s="206"/>
    </row>
    <row r="174" spans="1:7" ht="13.5" customHeight="1" hidden="1">
      <c r="A174" s="105" t="s">
        <v>61</v>
      </c>
      <c r="B174" s="87" t="s">
        <v>160</v>
      </c>
      <c r="C174" s="87" t="s">
        <v>125</v>
      </c>
      <c r="D174" s="106" t="s">
        <v>215</v>
      </c>
      <c r="E174" s="87" t="s">
        <v>145</v>
      </c>
      <c r="F174" s="104">
        <f t="shared" si="14"/>
        <v>0</v>
      </c>
      <c r="G174" s="206"/>
    </row>
    <row r="175" spans="1:7" ht="24" hidden="1">
      <c r="A175" s="52" t="s">
        <v>63</v>
      </c>
      <c r="B175" s="62" t="s">
        <v>160</v>
      </c>
      <c r="C175" s="62" t="s">
        <v>125</v>
      </c>
      <c r="D175" s="107" t="s">
        <v>214</v>
      </c>
      <c r="E175" s="62" t="s">
        <v>145</v>
      </c>
      <c r="F175" s="108">
        <f t="shared" si="14"/>
        <v>0</v>
      </c>
      <c r="G175" s="206"/>
    </row>
    <row r="176" spans="1:7" ht="24" hidden="1">
      <c r="A176" s="109" t="s">
        <v>205</v>
      </c>
      <c r="B176" s="62" t="s">
        <v>160</v>
      </c>
      <c r="C176" s="62" t="s">
        <v>125</v>
      </c>
      <c r="D176" s="107" t="s">
        <v>216</v>
      </c>
      <c r="E176" s="62" t="s">
        <v>145</v>
      </c>
      <c r="F176" s="108">
        <f t="shared" si="14"/>
        <v>0</v>
      </c>
      <c r="G176" s="206"/>
    </row>
    <row r="177" spans="1:7" ht="24" hidden="1">
      <c r="A177" s="52" t="s">
        <v>186</v>
      </c>
      <c r="B177" s="62" t="s">
        <v>160</v>
      </c>
      <c r="C177" s="62" t="s">
        <v>125</v>
      </c>
      <c r="D177" s="61" t="s">
        <v>230</v>
      </c>
      <c r="E177" s="62" t="s">
        <v>145</v>
      </c>
      <c r="F177" s="108">
        <f t="shared" si="14"/>
        <v>0</v>
      </c>
      <c r="G177" s="206"/>
    </row>
    <row r="178" spans="1:7" ht="24" hidden="1">
      <c r="A178" s="52" t="s">
        <v>256</v>
      </c>
      <c r="B178" s="62" t="s">
        <v>160</v>
      </c>
      <c r="C178" s="62" t="s">
        <v>125</v>
      </c>
      <c r="D178" s="61" t="s">
        <v>230</v>
      </c>
      <c r="E178" s="62" t="s">
        <v>147</v>
      </c>
      <c r="F178" s="108">
        <f t="shared" si="14"/>
        <v>0</v>
      </c>
      <c r="G178" s="206"/>
    </row>
    <row r="179" spans="1:7" ht="24" hidden="1">
      <c r="A179" s="52" t="s">
        <v>253</v>
      </c>
      <c r="B179" s="62" t="s">
        <v>160</v>
      </c>
      <c r="C179" s="62" t="s">
        <v>125</v>
      </c>
      <c r="D179" s="61" t="s">
        <v>230</v>
      </c>
      <c r="E179" s="62" t="s">
        <v>252</v>
      </c>
      <c r="F179" s="108">
        <f t="shared" si="14"/>
        <v>0</v>
      </c>
      <c r="G179" s="206"/>
    </row>
    <row r="180" spans="1:7" ht="24" hidden="1">
      <c r="A180" s="52" t="s">
        <v>49</v>
      </c>
      <c r="B180" s="62" t="s">
        <v>160</v>
      </c>
      <c r="C180" s="62" t="s">
        <v>125</v>
      </c>
      <c r="D180" s="61" t="s">
        <v>230</v>
      </c>
      <c r="E180" s="62" t="s">
        <v>50</v>
      </c>
      <c r="F180" s="108"/>
      <c r="G180" s="206"/>
    </row>
    <row r="181" spans="1:7" ht="14.25" customHeight="1">
      <c r="A181" s="105" t="s">
        <v>420</v>
      </c>
      <c r="B181" s="87" t="s">
        <v>177</v>
      </c>
      <c r="C181" s="87" t="s">
        <v>144</v>
      </c>
      <c r="D181" s="87" t="s">
        <v>213</v>
      </c>
      <c r="E181" s="87" t="s">
        <v>145</v>
      </c>
      <c r="F181" s="104">
        <f aca="true" t="shared" si="15" ref="F181:G187">F182</f>
        <v>291.7</v>
      </c>
      <c r="G181" s="104">
        <f t="shared" si="15"/>
        <v>291.7</v>
      </c>
    </row>
    <row r="182" spans="1:7" ht="12.75">
      <c r="A182" s="52" t="s">
        <v>37</v>
      </c>
      <c r="B182" s="62" t="s">
        <v>177</v>
      </c>
      <c r="C182" s="62" t="s">
        <v>159</v>
      </c>
      <c r="D182" s="62" t="s">
        <v>213</v>
      </c>
      <c r="E182" s="62" t="s">
        <v>145</v>
      </c>
      <c r="F182" s="104">
        <f t="shared" si="15"/>
        <v>291.7</v>
      </c>
      <c r="G182" s="104">
        <f t="shared" si="15"/>
        <v>291.7</v>
      </c>
    </row>
    <row r="183" spans="1:7" ht="13.5" customHeight="1">
      <c r="A183" s="52" t="s">
        <v>421</v>
      </c>
      <c r="B183" s="62" t="s">
        <v>177</v>
      </c>
      <c r="C183" s="62" t="s">
        <v>159</v>
      </c>
      <c r="D183" s="107" t="s">
        <v>215</v>
      </c>
      <c r="E183" s="62" t="s">
        <v>145</v>
      </c>
      <c r="F183" s="104">
        <f t="shared" si="15"/>
        <v>291.7</v>
      </c>
      <c r="G183" s="104">
        <f t="shared" si="15"/>
        <v>291.7</v>
      </c>
    </row>
    <row r="184" spans="1:7" ht="24">
      <c r="A184" s="52" t="s">
        <v>422</v>
      </c>
      <c r="B184" s="62" t="s">
        <v>177</v>
      </c>
      <c r="C184" s="62" t="s">
        <v>159</v>
      </c>
      <c r="D184" s="107" t="s">
        <v>214</v>
      </c>
      <c r="E184" s="62" t="s">
        <v>145</v>
      </c>
      <c r="F184" s="108">
        <f t="shared" si="15"/>
        <v>291.7</v>
      </c>
      <c r="G184" s="108">
        <f t="shared" si="15"/>
        <v>291.7</v>
      </c>
    </row>
    <row r="185" spans="1:7" ht="24">
      <c r="A185" s="109" t="s">
        <v>412</v>
      </c>
      <c r="B185" s="62" t="s">
        <v>177</v>
      </c>
      <c r="C185" s="62" t="s">
        <v>159</v>
      </c>
      <c r="D185" s="107" t="s">
        <v>216</v>
      </c>
      <c r="E185" s="62" t="s">
        <v>145</v>
      </c>
      <c r="F185" s="108">
        <f t="shared" si="15"/>
        <v>291.7</v>
      </c>
      <c r="G185" s="108">
        <f t="shared" si="15"/>
        <v>291.7</v>
      </c>
    </row>
    <row r="186" spans="1:7" ht="14.25" customHeight="1">
      <c r="A186" s="75" t="s">
        <v>38</v>
      </c>
      <c r="B186" s="62" t="s">
        <v>177</v>
      </c>
      <c r="C186" s="62" t="s">
        <v>159</v>
      </c>
      <c r="D186" s="107" t="s">
        <v>232</v>
      </c>
      <c r="E186" s="62" t="s">
        <v>145</v>
      </c>
      <c r="F186" s="108">
        <f t="shared" si="15"/>
        <v>291.7</v>
      </c>
      <c r="G186" s="108">
        <f t="shared" si="15"/>
        <v>291.7</v>
      </c>
    </row>
    <row r="187" spans="1:7" ht="14.25" customHeight="1">
      <c r="A187" s="75" t="s">
        <v>423</v>
      </c>
      <c r="B187" s="62" t="s">
        <v>177</v>
      </c>
      <c r="C187" s="62" t="s">
        <v>159</v>
      </c>
      <c r="D187" s="107" t="s">
        <v>232</v>
      </c>
      <c r="E187" s="62" t="s">
        <v>260</v>
      </c>
      <c r="F187" s="108">
        <f t="shared" si="15"/>
        <v>291.7</v>
      </c>
      <c r="G187" s="108">
        <f t="shared" si="15"/>
        <v>291.7</v>
      </c>
    </row>
    <row r="188" spans="1:7" ht="12.75">
      <c r="A188" s="75" t="s">
        <v>38</v>
      </c>
      <c r="B188" s="62" t="s">
        <v>177</v>
      </c>
      <c r="C188" s="62" t="s">
        <v>159</v>
      </c>
      <c r="D188" s="61" t="s">
        <v>232</v>
      </c>
      <c r="E188" s="62" t="s">
        <v>53</v>
      </c>
      <c r="F188" s="108">
        <v>291.7</v>
      </c>
      <c r="G188" s="63">
        <v>291.7</v>
      </c>
    </row>
    <row r="189" spans="1:7" ht="36" hidden="1">
      <c r="A189" s="105" t="s">
        <v>77</v>
      </c>
      <c r="B189" s="87" t="s">
        <v>177</v>
      </c>
      <c r="C189" s="87" t="s">
        <v>144</v>
      </c>
      <c r="D189" s="87" t="s">
        <v>213</v>
      </c>
      <c r="E189" s="87" t="s">
        <v>145</v>
      </c>
      <c r="F189" s="104">
        <f aca="true" t="shared" si="16" ref="F189:G195">F190</f>
        <v>0</v>
      </c>
      <c r="G189" s="104">
        <f t="shared" si="16"/>
        <v>0</v>
      </c>
    </row>
    <row r="190" spans="1:7" ht="12.75" hidden="1">
      <c r="A190" s="105" t="s">
        <v>37</v>
      </c>
      <c r="B190" s="87" t="s">
        <v>177</v>
      </c>
      <c r="C190" s="87" t="s">
        <v>159</v>
      </c>
      <c r="D190" s="87" t="s">
        <v>213</v>
      </c>
      <c r="E190" s="87" t="s">
        <v>145</v>
      </c>
      <c r="F190" s="104">
        <f t="shared" si="16"/>
        <v>0</v>
      </c>
      <c r="G190" s="104">
        <f t="shared" si="16"/>
        <v>0</v>
      </c>
    </row>
    <row r="191" spans="1:7" ht="15" customHeight="1" hidden="1">
      <c r="A191" s="105" t="s">
        <v>61</v>
      </c>
      <c r="B191" s="87" t="s">
        <v>177</v>
      </c>
      <c r="C191" s="87" t="s">
        <v>159</v>
      </c>
      <c r="D191" s="106" t="s">
        <v>215</v>
      </c>
      <c r="E191" s="87" t="s">
        <v>145</v>
      </c>
      <c r="F191" s="104">
        <f t="shared" si="16"/>
        <v>0</v>
      </c>
      <c r="G191" s="104">
        <f t="shared" si="16"/>
        <v>0</v>
      </c>
    </row>
    <row r="192" spans="1:7" ht="24" hidden="1">
      <c r="A192" s="52" t="s">
        <v>63</v>
      </c>
      <c r="B192" s="62" t="s">
        <v>177</v>
      </c>
      <c r="C192" s="62" t="s">
        <v>159</v>
      </c>
      <c r="D192" s="107" t="s">
        <v>214</v>
      </c>
      <c r="E192" s="62" t="s">
        <v>145</v>
      </c>
      <c r="F192" s="108">
        <f t="shared" si="16"/>
        <v>0</v>
      </c>
      <c r="G192" s="108">
        <f t="shared" si="16"/>
        <v>0</v>
      </c>
    </row>
    <row r="193" spans="1:7" ht="24" hidden="1">
      <c r="A193" s="109" t="s">
        <v>205</v>
      </c>
      <c r="B193" s="62" t="s">
        <v>177</v>
      </c>
      <c r="C193" s="62" t="s">
        <v>159</v>
      </c>
      <c r="D193" s="107" t="s">
        <v>216</v>
      </c>
      <c r="E193" s="62" t="s">
        <v>145</v>
      </c>
      <c r="F193" s="108">
        <f t="shared" si="16"/>
        <v>0</v>
      </c>
      <c r="G193" s="108">
        <f t="shared" si="16"/>
        <v>0</v>
      </c>
    </row>
    <row r="194" spans="1:7" ht="12.75" hidden="1">
      <c r="A194" s="52" t="s">
        <v>38</v>
      </c>
      <c r="B194" s="62" t="s">
        <v>177</v>
      </c>
      <c r="C194" s="62" t="s">
        <v>159</v>
      </c>
      <c r="D194" s="61" t="s">
        <v>232</v>
      </c>
      <c r="E194" s="62" t="s">
        <v>145</v>
      </c>
      <c r="F194" s="108">
        <f t="shared" si="16"/>
        <v>0</v>
      </c>
      <c r="G194" s="108">
        <f t="shared" si="16"/>
        <v>0</v>
      </c>
    </row>
    <row r="195" spans="1:7" ht="12.75" hidden="1">
      <c r="A195" s="52" t="s">
        <v>259</v>
      </c>
      <c r="B195" s="62" t="s">
        <v>177</v>
      </c>
      <c r="C195" s="62" t="s">
        <v>159</v>
      </c>
      <c r="D195" s="61" t="s">
        <v>232</v>
      </c>
      <c r="E195" s="62" t="s">
        <v>260</v>
      </c>
      <c r="F195" s="108">
        <f t="shared" si="16"/>
        <v>0</v>
      </c>
      <c r="G195" s="108">
        <f t="shared" si="16"/>
        <v>0</v>
      </c>
    </row>
    <row r="196" spans="1:7" ht="12.75" hidden="1">
      <c r="A196" s="52" t="s">
        <v>38</v>
      </c>
      <c r="B196" s="62" t="s">
        <v>177</v>
      </c>
      <c r="C196" s="62" t="s">
        <v>159</v>
      </c>
      <c r="D196" s="61" t="s">
        <v>232</v>
      </c>
      <c r="E196" s="62" t="s">
        <v>53</v>
      </c>
      <c r="F196" s="108"/>
      <c r="G196" s="206"/>
    </row>
    <row r="197" spans="1:6" ht="12.75">
      <c r="A197" s="202"/>
      <c r="B197" s="202"/>
      <c r="C197" s="202"/>
      <c r="D197" s="202"/>
      <c r="E197" s="202"/>
      <c r="F197" s="203"/>
    </row>
    <row r="198" spans="1:6" ht="12.75">
      <c r="A198" s="202"/>
      <c r="B198" s="202"/>
      <c r="C198" s="202"/>
      <c r="D198" s="202"/>
      <c r="E198" s="202"/>
      <c r="F198" s="202"/>
    </row>
    <row r="199" spans="1:6" ht="12.75">
      <c r="A199" s="202"/>
      <c r="B199" s="202"/>
      <c r="C199" s="202"/>
      <c r="D199" s="202"/>
      <c r="E199" s="202"/>
      <c r="F199" s="202"/>
    </row>
    <row r="200" spans="1:6" ht="12.75">
      <c r="A200" s="202"/>
      <c r="B200" s="202"/>
      <c r="C200" s="202"/>
      <c r="D200" s="202"/>
      <c r="E200" s="202"/>
      <c r="F200" s="202"/>
    </row>
    <row r="201" spans="1:6" ht="12.75">
      <c r="A201" s="202"/>
      <c r="B201" s="202"/>
      <c r="C201" s="202"/>
      <c r="D201" s="202"/>
      <c r="E201" s="202"/>
      <c r="F201" s="202"/>
    </row>
    <row r="202" spans="1:6" ht="12.75">
      <c r="A202" s="202"/>
      <c r="B202" s="202"/>
      <c r="C202" s="202"/>
      <c r="D202" s="202"/>
      <c r="E202" s="202"/>
      <c r="F202" s="202"/>
    </row>
    <row r="203" spans="1:6" ht="12.75">
      <c r="A203" s="202"/>
      <c r="B203" s="202"/>
      <c r="C203" s="202"/>
      <c r="D203" s="202"/>
      <c r="E203" s="202"/>
      <c r="F203" s="202"/>
    </row>
    <row r="204" spans="1:6" ht="12.75">
      <c r="A204" s="202"/>
      <c r="B204" s="202"/>
      <c r="C204" s="202"/>
      <c r="D204" s="202"/>
      <c r="E204" s="202"/>
      <c r="F204" s="202"/>
    </row>
    <row r="205" spans="1:6" ht="12.75">
      <c r="A205" s="202"/>
      <c r="B205" s="202"/>
      <c r="C205" s="202"/>
      <c r="D205" s="202"/>
      <c r="E205" s="202"/>
      <c r="F205" s="202"/>
    </row>
    <row r="206" spans="1:6" ht="12.75">
      <c r="A206" s="202"/>
      <c r="B206" s="202"/>
      <c r="C206" s="202"/>
      <c r="D206" s="202"/>
      <c r="E206" s="202"/>
      <c r="F206" s="202"/>
    </row>
    <row r="207" spans="1:6" ht="12.75">
      <c r="A207" s="202"/>
      <c r="B207" s="202"/>
      <c r="C207" s="202"/>
      <c r="D207" s="202"/>
      <c r="E207" s="202"/>
      <c r="F207" s="202"/>
    </row>
    <row r="208" spans="1:6" ht="12.75">
      <c r="A208" s="202"/>
      <c r="B208" s="202"/>
      <c r="C208" s="202"/>
      <c r="D208" s="202"/>
      <c r="E208" s="202"/>
      <c r="F208" s="202"/>
    </row>
    <row r="209" spans="1:6" ht="12.75">
      <c r="A209" s="202"/>
      <c r="B209" s="202"/>
      <c r="C209" s="202"/>
      <c r="D209" s="202"/>
      <c r="E209" s="202"/>
      <c r="F209" s="202"/>
    </row>
    <row r="210" spans="1:6" ht="12.75">
      <c r="A210" s="202"/>
      <c r="B210" s="202"/>
      <c r="C210" s="202"/>
      <c r="D210" s="202"/>
      <c r="E210" s="202"/>
      <c r="F210" s="202"/>
    </row>
    <row r="211" spans="1:6" ht="12.75">
      <c r="A211" s="202"/>
      <c r="B211" s="202"/>
      <c r="C211" s="202"/>
      <c r="D211" s="202"/>
      <c r="E211" s="202"/>
      <c r="F211" s="202"/>
    </row>
    <row r="212" spans="1:6" ht="12.75">
      <c r="A212" s="202"/>
      <c r="B212" s="202"/>
      <c r="C212" s="202"/>
      <c r="D212" s="202"/>
      <c r="E212" s="202"/>
      <c r="F212" s="202"/>
    </row>
    <row r="213" spans="1:6" ht="12.75">
      <c r="A213" s="202"/>
      <c r="B213" s="202"/>
      <c r="C213" s="202"/>
      <c r="D213" s="202"/>
      <c r="E213" s="202"/>
      <c r="F213" s="202"/>
    </row>
    <row r="214" spans="1:6" ht="12.75">
      <c r="A214" s="202"/>
      <c r="B214" s="202"/>
      <c r="C214" s="202"/>
      <c r="D214" s="202"/>
      <c r="E214" s="202"/>
      <c r="F214" s="202"/>
    </row>
    <row r="215" spans="1:6" ht="12.75">
      <c r="A215" s="202"/>
      <c r="B215" s="202"/>
      <c r="C215" s="202"/>
      <c r="D215" s="202"/>
      <c r="E215" s="202"/>
      <c r="F215" s="202"/>
    </row>
    <row r="216" spans="1:6" ht="12.75">
      <c r="A216" s="202"/>
      <c r="B216" s="202"/>
      <c r="C216" s="202"/>
      <c r="D216" s="202"/>
      <c r="E216" s="202"/>
      <c r="F216" s="202"/>
    </row>
    <row r="217" spans="1:6" ht="12.75">
      <c r="A217" s="202"/>
      <c r="B217" s="202"/>
      <c r="C217" s="202"/>
      <c r="D217" s="202"/>
      <c r="E217" s="202"/>
      <c r="F217" s="202"/>
    </row>
    <row r="218" spans="1:6" ht="12.75">
      <c r="A218" s="202"/>
      <c r="B218" s="202"/>
      <c r="C218" s="202"/>
      <c r="D218" s="202"/>
      <c r="E218" s="202"/>
      <c r="F218" s="202"/>
    </row>
    <row r="219" spans="1:6" ht="12.75">
      <c r="A219" s="202"/>
      <c r="B219" s="202"/>
      <c r="C219" s="202"/>
      <c r="D219" s="202"/>
      <c r="E219" s="202"/>
      <c r="F219" s="202"/>
    </row>
    <row r="220" spans="1:6" ht="12.75">
      <c r="A220" s="202"/>
      <c r="B220" s="202"/>
      <c r="C220" s="202"/>
      <c r="D220" s="202"/>
      <c r="E220" s="202"/>
      <c r="F220" s="202"/>
    </row>
    <row r="221" spans="1:6" ht="12.75">
      <c r="A221" s="202"/>
      <c r="B221" s="202"/>
      <c r="C221" s="202"/>
      <c r="D221" s="202"/>
      <c r="E221" s="202"/>
      <c r="F221" s="202"/>
    </row>
    <row r="222" spans="1:6" ht="12.75">
      <c r="A222" s="202"/>
      <c r="B222" s="202"/>
      <c r="C222" s="202"/>
      <c r="D222" s="202"/>
      <c r="E222" s="202"/>
      <c r="F222" s="202"/>
    </row>
    <row r="223" spans="1:6" ht="12.75">
      <c r="A223" s="202"/>
      <c r="B223" s="202"/>
      <c r="C223" s="202"/>
      <c r="D223" s="202"/>
      <c r="E223" s="202"/>
      <c r="F223" s="202"/>
    </row>
    <row r="224" spans="1:6" ht="12.75">
      <c r="A224" s="202"/>
      <c r="B224" s="202"/>
      <c r="C224" s="202"/>
      <c r="D224" s="202"/>
      <c r="E224" s="202"/>
      <c r="F224" s="202"/>
    </row>
    <row r="225" spans="1:6" ht="12.75">
      <c r="A225" s="202"/>
      <c r="B225" s="202"/>
      <c r="C225" s="202"/>
      <c r="D225" s="202"/>
      <c r="E225" s="202"/>
      <c r="F225" s="202"/>
    </row>
    <row r="226" spans="1:6" ht="12.75">
      <c r="A226" s="202"/>
      <c r="B226" s="202"/>
      <c r="C226" s="202"/>
      <c r="D226" s="202"/>
      <c r="E226" s="202"/>
      <c r="F226" s="202"/>
    </row>
    <row r="227" spans="1:6" ht="12.75">
      <c r="A227" s="202"/>
      <c r="B227" s="202"/>
      <c r="C227" s="202"/>
      <c r="D227" s="202"/>
      <c r="E227" s="202"/>
      <c r="F227" s="202"/>
    </row>
    <row r="228" spans="1:6" ht="12.75">
      <c r="A228" s="202"/>
      <c r="B228" s="202"/>
      <c r="C228" s="202"/>
      <c r="D228" s="202"/>
      <c r="E228" s="202"/>
      <c r="F228" s="202"/>
    </row>
    <row r="229" spans="1:6" ht="12.75">
      <c r="A229" s="202"/>
      <c r="B229" s="202"/>
      <c r="C229" s="202"/>
      <c r="D229" s="202"/>
      <c r="E229" s="202"/>
      <c r="F229" s="202"/>
    </row>
    <row r="230" spans="1:6" ht="12.75">
      <c r="A230" s="202"/>
      <c r="B230" s="202"/>
      <c r="C230" s="202"/>
      <c r="D230" s="202"/>
      <c r="E230" s="202"/>
      <c r="F230" s="202"/>
    </row>
    <row r="231" spans="1:6" ht="12.75">
      <c r="A231" s="202"/>
      <c r="B231" s="202"/>
      <c r="C231" s="202"/>
      <c r="D231" s="202"/>
      <c r="E231" s="202"/>
      <c r="F231" s="202"/>
    </row>
    <row r="232" spans="1:6" ht="12.75">
      <c r="A232" s="202"/>
      <c r="B232" s="202"/>
      <c r="C232" s="202"/>
      <c r="D232" s="202"/>
      <c r="E232" s="202"/>
      <c r="F232" s="202"/>
    </row>
    <row r="233" spans="1:6" ht="12.75">
      <c r="A233" s="202"/>
      <c r="B233" s="202"/>
      <c r="C233" s="202"/>
      <c r="D233" s="202"/>
      <c r="E233" s="202"/>
      <c r="F233" s="202"/>
    </row>
    <row r="234" spans="1:6" ht="12.75">
      <c r="A234" s="202"/>
      <c r="B234" s="202"/>
      <c r="C234" s="202"/>
      <c r="D234" s="202"/>
      <c r="E234" s="202"/>
      <c r="F234" s="202"/>
    </row>
    <row r="235" spans="1:6" ht="12.75">
      <c r="A235" s="202"/>
      <c r="B235" s="202"/>
      <c r="C235" s="202"/>
      <c r="D235" s="202"/>
      <c r="E235" s="202"/>
      <c r="F235" s="202"/>
    </row>
    <row r="236" spans="1:6" ht="12.75">
      <c r="A236" s="202"/>
      <c r="B236" s="202"/>
      <c r="C236" s="202"/>
      <c r="D236" s="202"/>
      <c r="E236" s="202"/>
      <c r="F236" s="202"/>
    </row>
    <row r="237" spans="1:6" ht="12.75">
      <c r="A237" s="202"/>
      <c r="B237" s="202"/>
      <c r="C237" s="202"/>
      <c r="D237" s="202"/>
      <c r="E237" s="202"/>
      <c r="F237" s="202"/>
    </row>
    <row r="238" spans="1:6" ht="12.75">
      <c r="A238" s="202"/>
      <c r="B238" s="202"/>
      <c r="C238" s="202"/>
      <c r="D238" s="202"/>
      <c r="E238" s="202"/>
      <c r="F238" s="202"/>
    </row>
    <row r="239" spans="1:6" ht="12.75">
      <c r="A239" s="202"/>
      <c r="B239" s="202"/>
      <c r="C239" s="202"/>
      <c r="D239" s="202"/>
      <c r="E239" s="202"/>
      <c r="F239" s="202"/>
    </row>
    <row r="240" spans="1:6" ht="12.75">
      <c r="A240" s="202"/>
      <c r="B240" s="202"/>
      <c r="C240" s="202"/>
      <c r="D240" s="202"/>
      <c r="E240" s="202"/>
      <c r="F240" s="202"/>
    </row>
    <row r="241" spans="1:6" ht="12.75">
      <c r="A241" s="202"/>
      <c r="B241" s="202"/>
      <c r="C241" s="202"/>
      <c r="D241" s="202"/>
      <c r="E241" s="202"/>
      <c r="F241" s="202"/>
    </row>
    <row r="242" spans="1:6" ht="12.75">
      <c r="A242" s="202"/>
      <c r="B242" s="202"/>
      <c r="C242" s="202"/>
      <c r="D242" s="202"/>
      <c r="E242" s="202"/>
      <c r="F242" s="202"/>
    </row>
    <row r="243" spans="1:6" ht="12.75">
      <c r="A243" s="202"/>
      <c r="B243" s="202"/>
      <c r="C243" s="202"/>
      <c r="D243" s="202"/>
      <c r="E243" s="202"/>
      <c r="F243" s="202"/>
    </row>
    <row r="244" spans="1:6" ht="12.75">
      <c r="A244" s="202"/>
      <c r="B244" s="202"/>
      <c r="C244" s="202"/>
      <c r="D244" s="202"/>
      <c r="E244" s="202"/>
      <c r="F244" s="202"/>
    </row>
    <row r="245" spans="1:6" ht="12.75">
      <c r="A245" s="202"/>
      <c r="B245" s="202"/>
      <c r="C245" s="202"/>
      <c r="D245" s="202"/>
      <c r="E245" s="202"/>
      <c r="F245" s="202"/>
    </row>
    <row r="246" spans="1:6" ht="12.75">
      <c r="A246" s="202"/>
      <c r="B246" s="202"/>
      <c r="C246" s="202"/>
      <c r="D246" s="202"/>
      <c r="E246" s="202"/>
      <c r="F246" s="202"/>
    </row>
    <row r="247" spans="1:6" ht="12.75">
      <c r="A247" s="202"/>
      <c r="B247" s="202"/>
      <c r="C247" s="202"/>
      <c r="D247" s="202"/>
      <c r="E247" s="202"/>
      <c r="F247" s="202"/>
    </row>
    <row r="248" spans="1:6" ht="12.75">
      <c r="A248" s="202"/>
      <c r="B248" s="202"/>
      <c r="C248" s="202"/>
      <c r="D248" s="202"/>
      <c r="E248" s="202"/>
      <c r="F248" s="202"/>
    </row>
    <row r="249" spans="1:6" ht="12.75">
      <c r="A249" s="202"/>
      <c r="B249" s="202"/>
      <c r="C249" s="202"/>
      <c r="D249" s="202"/>
      <c r="E249" s="202"/>
      <c r="F249" s="202"/>
    </row>
    <row r="250" spans="1:6" ht="12.75">
      <c r="A250" s="202"/>
      <c r="B250" s="202"/>
      <c r="C250" s="202"/>
      <c r="D250" s="202"/>
      <c r="E250" s="202"/>
      <c r="F250" s="202"/>
    </row>
    <row r="251" spans="1:6" ht="12.75">
      <c r="A251" s="202"/>
      <c r="B251" s="202"/>
      <c r="C251" s="202"/>
      <c r="D251" s="202"/>
      <c r="E251" s="202"/>
      <c r="F251" s="202"/>
    </row>
    <row r="252" spans="1:6" ht="12.75">
      <c r="A252" s="202"/>
      <c r="B252" s="202"/>
      <c r="C252" s="202"/>
      <c r="D252" s="202"/>
      <c r="E252" s="202"/>
      <c r="F252" s="202"/>
    </row>
    <row r="253" spans="1:6" ht="12.75">
      <c r="A253" s="202"/>
      <c r="B253" s="202"/>
      <c r="C253" s="202"/>
      <c r="D253" s="202"/>
      <c r="E253" s="202"/>
      <c r="F253" s="202"/>
    </row>
    <row r="254" spans="1:6" ht="12.75">
      <c r="A254" s="202"/>
      <c r="B254" s="202"/>
      <c r="C254" s="202"/>
      <c r="D254" s="202"/>
      <c r="E254" s="202"/>
      <c r="F254" s="202"/>
    </row>
    <row r="255" spans="1:6" ht="12.75">
      <c r="A255" s="202"/>
      <c r="B255" s="202"/>
      <c r="C255" s="202"/>
      <c r="D255" s="202"/>
      <c r="E255" s="202"/>
      <c r="F255" s="202"/>
    </row>
    <row r="256" spans="1:6" ht="12.75">
      <c r="A256" s="202"/>
      <c r="B256" s="202"/>
      <c r="C256" s="202"/>
      <c r="D256" s="202"/>
      <c r="E256" s="202"/>
      <c r="F256" s="202"/>
    </row>
    <row r="257" spans="1:6" ht="12.75">
      <c r="A257" s="202"/>
      <c r="B257" s="202"/>
      <c r="C257" s="202"/>
      <c r="D257" s="202"/>
      <c r="E257" s="202"/>
      <c r="F257" s="202"/>
    </row>
    <row r="258" spans="1:6" ht="12.75">
      <c r="A258" s="202"/>
      <c r="B258" s="202"/>
      <c r="C258" s="202"/>
      <c r="D258" s="202"/>
      <c r="E258" s="202"/>
      <c r="F258" s="202"/>
    </row>
    <row r="259" spans="1:6" ht="12.75">
      <c r="A259" s="202"/>
      <c r="B259" s="202"/>
      <c r="C259" s="202"/>
      <c r="D259" s="202"/>
      <c r="E259" s="202"/>
      <c r="F259" s="202"/>
    </row>
    <row r="260" spans="1:6" ht="12.75">
      <c r="A260" s="202"/>
      <c r="B260" s="202"/>
      <c r="C260" s="202"/>
      <c r="D260" s="202"/>
      <c r="E260" s="202"/>
      <c r="F260" s="202"/>
    </row>
    <row r="261" spans="1:6" ht="12.75">
      <c r="A261" s="202"/>
      <c r="B261" s="202"/>
      <c r="C261" s="202"/>
      <c r="D261" s="202"/>
      <c r="E261" s="202"/>
      <c r="F261" s="202"/>
    </row>
    <row r="262" spans="1:6" ht="12.75">
      <c r="A262" s="202"/>
      <c r="B262" s="202"/>
      <c r="C262" s="202"/>
      <c r="D262" s="202"/>
      <c r="E262" s="202"/>
      <c r="F262" s="202"/>
    </row>
    <row r="263" spans="1:6" ht="12.75">
      <c r="A263" s="202"/>
      <c r="B263" s="202"/>
      <c r="C263" s="202"/>
      <c r="D263" s="202"/>
      <c r="E263" s="202"/>
      <c r="F263" s="202"/>
    </row>
    <row r="264" spans="1:6" ht="12.75">
      <c r="A264" s="202"/>
      <c r="B264" s="202"/>
      <c r="C264" s="202"/>
      <c r="D264" s="202"/>
      <c r="E264" s="202"/>
      <c r="F264" s="202"/>
    </row>
    <row r="265" spans="1:6" ht="12.75">
      <c r="A265" s="202"/>
      <c r="B265" s="202"/>
      <c r="C265" s="202"/>
      <c r="D265" s="202"/>
      <c r="E265" s="202"/>
      <c r="F265" s="202"/>
    </row>
    <row r="266" spans="1:6" ht="12.75">
      <c r="A266" s="202"/>
      <c r="B266" s="202"/>
      <c r="C266" s="202"/>
      <c r="D266" s="202"/>
      <c r="E266" s="202"/>
      <c r="F266" s="202"/>
    </row>
    <row r="267" spans="1:6" ht="12.75">
      <c r="A267" s="202"/>
      <c r="B267" s="202"/>
      <c r="C267" s="202"/>
      <c r="D267" s="202"/>
      <c r="E267" s="202"/>
      <c r="F267" s="202"/>
    </row>
    <row r="268" spans="1:6" ht="12.75">
      <c r="A268" s="202"/>
      <c r="B268" s="202"/>
      <c r="C268" s="202"/>
      <c r="D268" s="202"/>
      <c r="E268" s="202"/>
      <c r="F268" s="202"/>
    </row>
    <row r="269" spans="1:6" ht="12.75">
      <c r="A269" s="202"/>
      <c r="B269" s="202"/>
      <c r="C269" s="202"/>
      <c r="D269" s="202"/>
      <c r="E269" s="202"/>
      <c r="F269" s="202"/>
    </row>
    <row r="270" spans="1:6" ht="12.75">
      <c r="A270" s="202"/>
      <c r="B270" s="202"/>
      <c r="C270" s="202"/>
      <c r="D270" s="202"/>
      <c r="E270" s="202"/>
      <c r="F270" s="202"/>
    </row>
    <row r="271" spans="1:6" ht="12.75">
      <c r="A271" s="202"/>
      <c r="B271" s="202"/>
      <c r="C271" s="202"/>
      <c r="D271" s="202"/>
      <c r="E271" s="202"/>
      <c r="F271" s="202"/>
    </row>
    <row r="272" spans="1:6" ht="12.75">
      <c r="A272" s="202"/>
      <c r="B272" s="202"/>
      <c r="C272" s="202"/>
      <c r="D272" s="202"/>
      <c r="E272" s="202"/>
      <c r="F272" s="202"/>
    </row>
    <row r="273" spans="1:6" ht="12.75">
      <c r="A273" s="202"/>
      <c r="B273" s="202"/>
      <c r="C273" s="202"/>
      <c r="D273" s="202"/>
      <c r="E273" s="202"/>
      <c r="F273" s="202"/>
    </row>
    <row r="274" spans="1:6" ht="12.75">
      <c r="A274" s="202"/>
      <c r="B274" s="202"/>
      <c r="C274" s="202"/>
      <c r="D274" s="202"/>
      <c r="E274" s="202"/>
      <c r="F274" s="202"/>
    </row>
    <row r="275" spans="1:6" ht="12.75">
      <c r="A275" s="202"/>
      <c r="B275" s="202"/>
      <c r="C275" s="202"/>
      <c r="D275" s="202"/>
      <c r="E275" s="202"/>
      <c r="F275" s="202"/>
    </row>
    <row r="276" spans="1:6" ht="12.75">
      <c r="A276" s="202"/>
      <c r="B276" s="202"/>
      <c r="C276" s="202"/>
      <c r="D276" s="202"/>
      <c r="E276" s="202"/>
      <c r="F276" s="202"/>
    </row>
    <row r="277" spans="1:6" ht="12.75">
      <c r="A277" s="202"/>
      <c r="B277" s="202"/>
      <c r="C277" s="202"/>
      <c r="D277" s="202"/>
      <c r="E277" s="202"/>
      <c r="F277" s="202"/>
    </row>
    <row r="278" spans="1:6" ht="12.75">
      <c r="A278" s="202"/>
      <c r="B278" s="202"/>
      <c r="C278" s="202"/>
      <c r="D278" s="202"/>
      <c r="E278" s="202"/>
      <c r="F278" s="202"/>
    </row>
    <row r="279" spans="1:6" ht="12.75">
      <c r="A279" s="202"/>
      <c r="B279" s="202"/>
      <c r="C279" s="202"/>
      <c r="D279" s="202"/>
      <c r="E279" s="202"/>
      <c r="F279" s="202"/>
    </row>
    <row r="280" spans="1:6" ht="12.75">
      <c r="A280" s="202"/>
      <c r="B280" s="202"/>
      <c r="C280" s="202"/>
      <c r="D280" s="202"/>
      <c r="E280" s="202"/>
      <c r="F280" s="202"/>
    </row>
    <row r="281" spans="1:6" ht="12.75">
      <c r="A281" s="202"/>
      <c r="B281" s="202"/>
      <c r="C281" s="202"/>
      <c r="D281" s="202"/>
      <c r="E281" s="202"/>
      <c r="F281" s="202"/>
    </row>
    <row r="282" spans="1:6" ht="12.75">
      <c r="A282" s="202"/>
      <c r="B282" s="202"/>
      <c r="C282" s="202"/>
      <c r="D282" s="202"/>
      <c r="E282" s="202"/>
      <c r="F282" s="202"/>
    </row>
    <row r="283" spans="1:6" ht="12.75">
      <c r="A283" s="202"/>
      <c r="B283" s="202"/>
      <c r="C283" s="202"/>
      <c r="D283" s="202"/>
      <c r="E283" s="202"/>
      <c r="F283" s="202"/>
    </row>
    <row r="284" spans="1:6" ht="12.75">
      <c r="A284" s="202"/>
      <c r="B284" s="202"/>
      <c r="C284" s="202"/>
      <c r="D284" s="202"/>
      <c r="E284" s="202"/>
      <c r="F284" s="202"/>
    </row>
    <row r="285" spans="1:6" ht="12.75">
      <c r="A285" s="202"/>
      <c r="B285" s="202"/>
      <c r="C285" s="202"/>
      <c r="D285" s="202"/>
      <c r="E285" s="202"/>
      <c r="F285" s="202"/>
    </row>
    <row r="286" spans="1:6" ht="12.75">
      <c r="A286" s="202"/>
      <c r="B286" s="202"/>
      <c r="C286" s="202"/>
      <c r="D286" s="202"/>
      <c r="E286" s="202"/>
      <c r="F286" s="202"/>
    </row>
    <row r="287" spans="1:6" ht="12.75">
      <c r="A287" s="202"/>
      <c r="B287" s="202"/>
      <c r="C287" s="202"/>
      <c r="D287" s="202"/>
      <c r="E287" s="202"/>
      <c r="F287" s="202"/>
    </row>
    <row r="288" spans="1:6" ht="12.75">
      <c r="A288" s="202"/>
      <c r="B288" s="202"/>
      <c r="C288" s="202"/>
      <c r="D288" s="202"/>
      <c r="E288" s="202"/>
      <c r="F288" s="202"/>
    </row>
    <row r="289" spans="1:6" ht="12.75">
      <c r="A289" s="202"/>
      <c r="B289" s="202"/>
      <c r="C289" s="202"/>
      <c r="D289" s="202"/>
      <c r="E289" s="202"/>
      <c r="F289" s="202"/>
    </row>
    <row r="290" spans="1:6" ht="12.75">
      <c r="A290" s="202"/>
      <c r="B290" s="202"/>
      <c r="C290" s="202"/>
      <c r="D290" s="202"/>
      <c r="E290" s="202"/>
      <c r="F290" s="202"/>
    </row>
    <row r="291" spans="1:6" ht="12.75">
      <c r="A291" s="202"/>
      <c r="B291" s="202"/>
      <c r="C291" s="202"/>
      <c r="D291" s="202"/>
      <c r="E291" s="202"/>
      <c r="F291" s="202"/>
    </row>
    <row r="292" spans="1:6" ht="12.75">
      <c r="A292" s="202"/>
      <c r="B292" s="202"/>
      <c r="C292" s="202"/>
      <c r="D292" s="202"/>
      <c r="E292" s="202"/>
      <c r="F292" s="202"/>
    </row>
    <row r="293" spans="1:6" ht="12.75">
      <c r="A293" s="202"/>
      <c r="B293" s="202"/>
      <c r="C293" s="202"/>
      <c r="D293" s="202"/>
      <c r="E293" s="202"/>
      <c r="F293" s="202"/>
    </row>
    <row r="294" spans="1:6" ht="12.75">
      <c r="A294" s="202"/>
      <c r="B294" s="202"/>
      <c r="C294" s="202"/>
      <c r="D294" s="202"/>
      <c r="E294" s="202"/>
      <c r="F294" s="202"/>
    </row>
    <row r="295" spans="1:6" ht="12.75">
      <c r="A295" s="202"/>
      <c r="B295" s="202"/>
      <c r="C295" s="202"/>
      <c r="D295" s="202"/>
      <c r="E295" s="202"/>
      <c r="F295" s="202"/>
    </row>
    <row r="296" spans="1:6" ht="12.75">
      <c r="A296" s="202"/>
      <c r="B296" s="202"/>
      <c r="C296" s="202"/>
      <c r="D296" s="202"/>
      <c r="E296" s="202"/>
      <c r="F296" s="202"/>
    </row>
    <row r="297" spans="1:6" ht="12.75">
      <c r="A297" s="202"/>
      <c r="B297" s="202"/>
      <c r="C297" s="202"/>
      <c r="D297" s="202"/>
      <c r="E297" s="202"/>
      <c r="F297" s="202"/>
    </row>
    <row r="298" spans="1:6" ht="12.75">
      <c r="A298" s="202"/>
      <c r="B298" s="202"/>
      <c r="C298" s="202"/>
      <c r="D298" s="202"/>
      <c r="E298" s="202"/>
      <c r="F298" s="202"/>
    </row>
    <row r="299" spans="1:6" ht="12.75">
      <c r="A299" s="202"/>
      <c r="B299" s="202"/>
      <c r="C299" s="202"/>
      <c r="D299" s="202"/>
      <c r="E299" s="202"/>
      <c r="F299" s="202"/>
    </row>
    <row r="300" spans="1:6" ht="12.75">
      <c r="A300" s="202"/>
      <c r="B300" s="202"/>
      <c r="C300" s="202"/>
      <c r="D300" s="202"/>
      <c r="E300" s="202"/>
      <c r="F300" s="202"/>
    </row>
    <row r="301" spans="1:6" ht="12.75">
      <c r="A301" s="202"/>
      <c r="B301" s="202"/>
      <c r="C301" s="202"/>
      <c r="D301" s="202"/>
      <c r="E301" s="202"/>
      <c r="F301" s="202"/>
    </row>
    <row r="302" spans="1:6" ht="12.75">
      <c r="A302" s="202"/>
      <c r="B302" s="202"/>
      <c r="C302" s="202"/>
      <c r="D302" s="202"/>
      <c r="E302" s="202"/>
      <c r="F302" s="202"/>
    </row>
    <row r="303" spans="1:6" ht="12.75">
      <c r="A303" s="202"/>
      <c r="B303" s="202"/>
      <c r="C303" s="202"/>
      <c r="D303" s="202"/>
      <c r="E303" s="202"/>
      <c r="F303" s="202"/>
    </row>
    <row r="304" spans="1:6" ht="12.75">
      <c r="A304" s="202"/>
      <c r="B304" s="202"/>
      <c r="C304" s="202"/>
      <c r="D304" s="202"/>
      <c r="E304" s="202"/>
      <c r="F304" s="202"/>
    </row>
    <row r="305" spans="1:6" ht="12.75">
      <c r="A305" s="202"/>
      <c r="B305" s="202"/>
      <c r="C305" s="202"/>
      <c r="D305" s="202"/>
      <c r="E305" s="202"/>
      <c r="F305" s="202"/>
    </row>
    <row r="306" spans="1:6" ht="12.75">
      <c r="A306" s="202"/>
      <c r="B306" s="202"/>
      <c r="C306" s="202"/>
      <c r="D306" s="202"/>
      <c r="E306" s="202"/>
      <c r="F306" s="202"/>
    </row>
    <row r="307" spans="1:6" ht="12.75">
      <c r="A307" s="202"/>
      <c r="B307" s="202"/>
      <c r="C307" s="202"/>
      <c r="D307" s="202"/>
      <c r="E307" s="202"/>
      <c r="F307" s="202"/>
    </row>
    <row r="308" spans="1:6" ht="12.75">
      <c r="A308" s="202"/>
      <c r="B308" s="202"/>
      <c r="C308" s="202"/>
      <c r="D308" s="202"/>
      <c r="E308" s="202"/>
      <c r="F308" s="202"/>
    </row>
    <row r="309" spans="1:6" ht="12.75">
      <c r="A309" s="202"/>
      <c r="B309" s="202"/>
      <c r="C309" s="202"/>
      <c r="D309" s="202"/>
      <c r="E309" s="202"/>
      <c r="F309" s="202"/>
    </row>
    <row r="310" spans="1:6" ht="12.75">
      <c r="A310" s="202"/>
      <c r="B310" s="202"/>
      <c r="C310" s="202"/>
      <c r="D310" s="202"/>
      <c r="E310" s="202"/>
      <c r="F310" s="202"/>
    </row>
    <row r="311" spans="1:6" ht="12.75">
      <c r="A311" s="202"/>
      <c r="B311" s="202"/>
      <c r="C311" s="202"/>
      <c r="D311" s="202"/>
      <c r="E311" s="202"/>
      <c r="F311" s="202"/>
    </row>
    <row r="312" spans="1:6" ht="12.75">
      <c r="A312" s="202"/>
      <c r="B312" s="202"/>
      <c r="C312" s="202"/>
      <c r="D312" s="202"/>
      <c r="E312" s="202"/>
      <c r="F312" s="202"/>
    </row>
    <row r="313" spans="1:6" ht="12.75">
      <c r="A313" s="202"/>
      <c r="B313" s="202"/>
      <c r="C313" s="202"/>
      <c r="D313" s="202"/>
      <c r="E313" s="202"/>
      <c r="F313" s="202"/>
    </row>
    <row r="314" spans="1:6" ht="12.75">
      <c r="A314" s="202"/>
      <c r="B314" s="202"/>
      <c r="C314" s="202"/>
      <c r="D314" s="202"/>
      <c r="E314" s="202"/>
      <c r="F314" s="202"/>
    </row>
    <row r="315" spans="1:6" ht="12.75">
      <c r="A315" s="202"/>
      <c r="B315" s="202"/>
      <c r="C315" s="202"/>
      <c r="D315" s="202"/>
      <c r="E315" s="202"/>
      <c r="F315" s="202"/>
    </row>
    <row r="316" spans="1:6" ht="12.75">
      <c r="A316" s="202"/>
      <c r="B316" s="202"/>
      <c r="C316" s="202"/>
      <c r="D316" s="202"/>
      <c r="E316" s="202"/>
      <c r="F316" s="202"/>
    </row>
    <row r="317" spans="1:6" ht="12.75">
      <c r="A317" s="202"/>
      <c r="B317" s="202"/>
      <c r="C317" s="202"/>
      <c r="D317" s="202"/>
      <c r="E317" s="202"/>
      <c r="F317" s="202"/>
    </row>
    <row r="318" spans="1:6" ht="12.75">
      <c r="A318" s="202"/>
      <c r="B318" s="202"/>
      <c r="C318" s="202"/>
      <c r="D318" s="202"/>
      <c r="E318" s="202"/>
      <c r="F318" s="202"/>
    </row>
    <row r="319" spans="1:6" ht="12.75">
      <c r="A319" s="202"/>
      <c r="B319" s="202"/>
      <c r="C319" s="202"/>
      <c r="D319" s="202"/>
      <c r="E319" s="202"/>
      <c r="F319" s="202"/>
    </row>
    <row r="320" spans="1:6" ht="12.75">
      <c r="A320" s="202"/>
      <c r="B320" s="202"/>
      <c r="C320" s="202"/>
      <c r="D320" s="202"/>
      <c r="E320" s="202"/>
      <c r="F320" s="202"/>
    </row>
    <row r="321" spans="1:6" ht="12.75">
      <c r="A321" s="202"/>
      <c r="B321" s="202"/>
      <c r="C321" s="202"/>
      <c r="D321" s="202"/>
      <c r="E321" s="202"/>
      <c r="F321" s="202"/>
    </row>
    <row r="322" spans="1:6" ht="12.75">
      <c r="A322" s="202"/>
      <c r="B322" s="202"/>
      <c r="C322" s="202"/>
      <c r="D322" s="202"/>
      <c r="E322" s="202"/>
      <c r="F322" s="202"/>
    </row>
    <row r="323" spans="1:6" ht="12.75">
      <c r="A323" s="202"/>
      <c r="B323" s="202"/>
      <c r="C323" s="202"/>
      <c r="D323" s="202"/>
      <c r="E323" s="202"/>
      <c r="F323" s="202"/>
    </row>
    <row r="324" spans="1:6" ht="12.75">
      <c r="A324" s="202"/>
      <c r="B324" s="202"/>
      <c r="C324" s="202"/>
      <c r="D324" s="202"/>
      <c r="E324" s="202"/>
      <c r="F324" s="202"/>
    </row>
    <row r="325" spans="1:6" ht="12.75">
      <c r="A325" s="202"/>
      <c r="B325" s="202"/>
      <c r="C325" s="202"/>
      <c r="D325" s="202"/>
      <c r="E325" s="202"/>
      <c r="F325" s="202"/>
    </row>
    <row r="326" spans="1:6" ht="12.75">
      <c r="A326" s="202"/>
      <c r="B326" s="202"/>
      <c r="C326" s="202"/>
      <c r="D326" s="202"/>
      <c r="E326" s="202"/>
      <c r="F326" s="202"/>
    </row>
    <row r="327" spans="1:6" ht="12.75">
      <c r="A327" s="202"/>
      <c r="B327" s="202"/>
      <c r="C327" s="202"/>
      <c r="D327" s="202"/>
      <c r="E327" s="202"/>
      <c r="F327" s="202"/>
    </row>
    <row r="328" spans="1:6" ht="12.75">
      <c r="A328" s="202"/>
      <c r="B328" s="202"/>
      <c r="C328" s="202"/>
      <c r="D328" s="202"/>
      <c r="E328" s="202"/>
      <c r="F328" s="202"/>
    </row>
    <row r="329" spans="1:6" ht="12.75">
      <c r="A329" s="202"/>
      <c r="B329" s="202"/>
      <c r="C329" s="202"/>
      <c r="D329" s="202"/>
      <c r="E329" s="202"/>
      <c r="F329" s="202"/>
    </row>
    <row r="330" spans="1:6" ht="12.75">
      <c r="A330" s="202"/>
      <c r="B330" s="202"/>
      <c r="C330" s="202"/>
      <c r="D330" s="202"/>
      <c r="E330" s="202"/>
      <c r="F330" s="202"/>
    </row>
    <row r="331" spans="1:6" ht="12.75">
      <c r="A331" s="202"/>
      <c r="B331" s="202"/>
      <c r="C331" s="202"/>
      <c r="D331" s="202"/>
      <c r="E331" s="202"/>
      <c r="F331" s="202"/>
    </row>
    <row r="332" spans="1:6" ht="12.75">
      <c r="A332" s="202"/>
      <c r="B332" s="202"/>
      <c r="C332" s="202"/>
      <c r="D332" s="202"/>
      <c r="E332" s="202"/>
      <c r="F332" s="202"/>
    </row>
    <row r="333" spans="1:6" ht="12.75">
      <c r="A333" s="202"/>
      <c r="B333" s="202"/>
      <c r="C333" s="202"/>
      <c r="D333" s="202"/>
      <c r="E333" s="202"/>
      <c r="F333" s="202"/>
    </row>
    <row r="334" spans="1:6" ht="12.75">
      <c r="A334" s="202"/>
      <c r="B334" s="202"/>
      <c r="C334" s="202"/>
      <c r="D334" s="202"/>
      <c r="E334" s="202"/>
      <c r="F334" s="202"/>
    </row>
    <row r="335" spans="1:6" ht="12.75">
      <c r="A335" s="202"/>
      <c r="B335" s="202"/>
      <c r="C335" s="202"/>
      <c r="D335" s="202"/>
      <c r="E335" s="202"/>
      <c r="F335" s="202"/>
    </row>
    <row r="336" spans="1:6" ht="12.75">
      <c r="A336" s="202"/>
      <c r="B336" s="202"/>
      <c r="C336" s="202"/>
      <c r="D336" s="202"/>
      <c r="E336" s="202"/>
      <c r="F336" s="202"/>
    </row>
    <row r="337" spans="1:6" ht="12.75">
      <c r="A337" s="202"/>
      <c r="B337" s="202"/>
      <c r="C337" s="202"/>
      <c r="D337" s="202"/>
      <c r="E337" s="202"/>
      <c r="F337" s="202"/>
    </row>
    <row r="338" spans="1:6" ht="12.75">
      <c r="A338" s="202"/>
      <c r="B338" s="202"/>
      <c r="C338" s="202"/>
      <c r="D338" s="202"/>
      <c r="E338" s="202"/>
      <c r="F338" s="202"/>
    </row>
    <row r="339" spans="1:6" ht="12.75">
      <c r="A339" s="202"/>
      <c r="B339" s="202"/>
      <c r="C339" s="202"/>
      <c r="D339" s="202"/>
      <c r="E339" s="202"/>
      <c r="F339" s="202"/>
    </row>
    <row r="340" spans="1:6" ht="12.75">
      <c r="A340" s="202"/>
      <c r="B340" s="202"/>
      <c r="C340" s="202"/>
      <c r="D340" s="202"/>
      <c r="E340" s="202"/>
      <c r="F340" s="202"/>
    </row>
    <row r="341" spans="1:6" ht="12.75">
      <c r="A341" s="202"/>
      <c r="B341" s="202"/>
      <c r="C341" s="202"/>
      <c r="D341" s="202"/>
      <c r="E341" s="202"/>
      <c r="F341" s="202"/>
    </row>
    <row r="342" spans="1:6" ht="12.75">
      <c r="A342" s="202"/>
      <c r="B342" s="202"/>
      <c r="C342" s="202"/>
      <c r="D342" s="202"/>
      <c r="E342" s="202"/>
      <c r="F342" s="202"/>
    </row>
    <row r="343" spans="1:6" ht="12.75">
      <c r="A343" s="202"/>
      <c r="B343" s="202"/>
      <c r="C343" s="202"/>
      <c r="D343" s="202"/>
      <c r="E343" s="202"/>
      <c r="F343" s="202"/>
    </row>
    <row r="344" spans="1:6" ht="12.75">
      <c r="A344" s="202"/>
      <c r="B344" s="202"/>
      <c r="C344" s="202"/>
      <c r="D344" s="202"/>
      <c r="E344" s="202"/>
      <c r="F344" s="202"/>
    </row>
    <row r="345" spans="1:6" ht="12.75">
      <c r="A345" s="202"/>
      <c r="B345" s="202"/>
      <c r="C345" s="202"/>
      <c r="D345" s="202"/>
      <c r="E345" s="202"/>
      <c r="F345" s="202"/>
    </row>
    <row r="346" spans="1:6" ht="12.75">
      <c r="A346" s="202"/>
      <c r="B346" s="202"/>
      <c r="C346" s="202"/>
      <c r="D346" s="202"/>
      <c r="E346" s="202"/>
      <c r="F346" s="202"/>
    </row>
    <row r="347" spans="1:6" ht="12.75">
      <c r="A347" s="202"/>
      <c r="B347" s="202"/>
      <c r="C347" s="202"/>
      <c r="D347" s="202"/>
      <c r="E347" s="202"/>
      <c r="F347" s="202"/>
    </row>
    <row r="348" spans="1:6" ht="12.75">
      <c r="A348" s="202"/>
      <c r="B348" s="202"/>
      <c r="C348" s="202"/>
      <c r="D348" s="202"/>
      <c r="E348" s="202"/>
      <c r="F348" s="202"/>
    </row>
    <row r="349" spans="1:6" ht="12.75">
      <c r="A349" s="202"/>
      <c r="B349" s="202"/>
      <c r="C349" s="202"/>
      <c r="D349" s="202"/>
      <c r="E349" s="202"/>
      <c r="F349" s="202"/>
    </row>
    <row r="350" spans="1:6" ht="12.75">
      <c r="A350" s="202"/>
      <c r="B350" s="202"/>
      <c r="C350" s="202"/>
      <c r="D350" s="202"/>
      <c r="E350" s="202"/>
      <c r="F350" s="202"/>
    </row>
    <row r="351" spans="1:6" ht="12.75">
      <c r="A351" s="202"/>
      <c r="B351" s="202"/>
      <c r="C351" s="202"/>
      <c r="D351" s="202"/>
      <c r="E351" s="202"/>
      <c r="F351" s="202"/>
    </row>
    <row r="352" spans="1:6" ht="12.75">
      <c r="A352" s="202"/>
      <c r="B352" s="202"/>
      <c r="C352" s="202"/>
      <c r="D352" s="202"/>
      <c r="E352" s="202"/>
      <c r="F352" s="202"/>
    </row>
    <row r="353" spans="1:6" ht="12.75">
      <c r="A353" s="202"/>
      <c r="B353" s="202"/>
      <c r="C353" s="202"/>
      <c r="D353" s="202"/>
      <c r="E353" s="202"/>
      <c r="F353" s="202"/>
    </row>
    <row r="354" spans="1:6" ht="12.75">
      <c r="A354" s="202"/>
      <c r="B354" s="202"/>
      <c r="C354" s="202"/>
      <c r="D354" s="202"/>
      <c r="E354" s="202"/>
      <c r="F354" s="202"/>
    </row>
    <row r="355" spans="1:6" ht="12.75">
      <c r="A355" s="202"/>
      <c r="B355" s="202"/>
      <c r="C355" s="202"/>
      <c r="D355" s="202"/>
      <c r="E355" s="202"/>
      <c r="F355" s="202"/>
    </row>
    <row r="356" spans="1:6" ht="12.75">
      <c r="A356" s="202"/>
      <c r="B356" s="202"/>
      <c r="C356" s="202"/>
      <c r="D356" s="202"/>
      <c r="E356" s="202"/>
      <c r="F356" s="202"/>
    </row>
    <row r="357" spans="1:6" ht="12.75">
      <c r="A357" s="202"/>
      <c r="B357" s="202"/>
      <c r="C357" s="202"/>
      <c r="D357" s="202"/>
      <c r="E357" s="202"/>
      <c r="F357" s="202"/>
    </row>
    <row r="358" spans="1:6" ht="12.75">
      <c r="A358" s="202"/>
      <c r="B358" s="202"/>
      <c r="C358" s="202"/>
      <c r="D358" s="202"/>
      <c r="E358" s="202"/>
      <c r="F358" s="202"/>
    </row>
    <row r="359" spans="1:6" ht="12.75">
      <c r="A359" s="202"/>
      <c r="B359" s="202"/>
      <c r="C359" s="202"/>
      <c r="D359" s="202"/>
      <c r="E359" s="202"/>
      <c r="F359" s="202"/>
    </row>
    <row r="360" spans="1:6" ht="12.75">
      <c r="A360" s="202"/>
      <c r="B360" s="202"/>
      <c r="C360" s="202"/>
      <c r="D360" s="202"/>
      <c r="E360" s="202"/>
      <c r="F360" s="202"/>
    </row>
    <row r="361" spans="1:6" ht="12.75">
      <c r="A361" s="202"/>
      <c r="B361" s="202"/>
      <c r="C361" s="202"/>
      <c r="D361" s="202"/>
      <c r="E361" s="202"/>
      <c r="F361" s="202"/>
    </row>
    <row r="362" spans="1:6" ht="12.75">
      <c r="A362" s="202"/>
      <c r="B362" s="202"/>
      <c r="C362" s="202"/>
      <c r="D362" s="202"/>
      <c r="E362" s="202"/>
      <c r="F362" s="202"/>
    </row>
    <row r="363" spans="1:6" ht="12.75">
      <c r="A363" s="202"/>
      <c r="B363" s="202"/>
      <c r="C363" s="202"/>
      <c r="D363" s="202"/>
      <c r="E363" s="202"/>
      <c r="F363" s="202"/>
    </row>
    <row r="364" spans="1:6" ht="12.75">
      <c r="A364" s="202"/>
      <c r="B364" s="202"/>
      <c r="C364" s="202"/>
      <c r="D364" s="202"/>
      <c r="E364" s="202"/>
      <c r="F364" s="202"/>
    </row>
    <row r="365" spans="1:6" ht="12.75">
      <c r="A365" s="202"/>
      <c r="B365" s="202"/>
      <c r="C365" s="202"/>
      <c r="D365" s="202"/>
      <c r="E365" s="202"/>
      <c r="F365" s="202"/>
    </row>
    <row r="366" spans="1:6" ht="12.75">
      <c r="A366" s="202"/>
      <c r="B366" s="202"/>
      <c r="C366" s="202"/>
      <c r="D366" s="202"/>
      <c r="E366" s="202"/>
      <c r="F366" s="202"/>
    </row>
    <row r="367" spans="1:6" ht="12.75">
      <c r="A367" s="202"/>
      <c r="B367" s="202"/>
      <c r="C367" s="202"/>
      <c r="D367" s="202"/>
      <c r="E367" s="202"/>
      <c r="F367" s="202"/>
    </row>
    <row r="368" spans="1:6" ht="12.75">
      <c r="A368" s="202"/>
      <c r="B368" s="202"/>
      <c r="C368" s="202"/>
      <c r="D368" s="202"/>
      <c r="E368" s="202"/>
      <c r="F368" s="202"/>
    </row>
    <row r="369" spans="1:6" ht="12.75">
      <c r="A369" s="202"/>
      <c r="B369" s="202"/>
      <c r="C369" s="202"/>
      <c r="D369" s="202"/>
      <c r="E369" s="202"/>
      <c r="F369" s="202"/>
    </row>
    <row r="370" spans="1:6" ht="12.75">
      <c r="A370" s="202"/>
      <c r="B370" s="202"/>
      <c r="C370" s="202"/>
      <c r="D370" s="202"/>
      <c r="E370" s="202"/>
      <c r="F370" s="202"/>
    </row>
    <row r="371" spans="1:6" ht="12.75">
      <c r="A371" s="202"/>
      <c r="B371" s="202"/>
      <c r="C371" s="202"/>
      <c r="D371" s="202"/>
      <c r="E371" s="202"/>
      <c r="F371" s="202"/>
    </row>
    <row r="372" spans="1:6" ht="12.75">
      <c r="A372" s="202"/>
      <c r="B372" s="202"/>
      <c r="C372" s="202"/>
      <c r="D372" s="202"/>
      <c r="E372" s="202"/>
      <c r="F372" s="202"/>
    </row>
    <row r="373" spans="1:6" ht="12.75">
      <c r="A373" s="202"/>
      <c r="B373" s="202"/>
      <c r="C373" s="202"/>
      <c r="D373" s="202"/>
      <c r="E373" s="202"/>
      <c r="F373" s="202"/>
    </row>
    <row r="374" spans="1:6" ht="12.75">
      <c r="A374" s="202"/>
      <c r="B374" s="202"/>
      <c r="C374" s="202"/>
      <c r="D374" s="202"/>
      <c r="E374" s="202"/>
      <c r="F374" s="202"/>
    </row>
    <row r="375" spans="1:6" ht="12.75">
      <c r="A375" s="202"/>
      <c r="B375" s="202"/>
      <c r="C375" s="202"/>
      <c r="D375" s="202"/>
      <c r="E375" s="202"/>
      <c r="F375" s="202"/>
    </row>
    <row r="376" spans="1:6" ht="12.75">
      <c r="A376" s="202"/>
      <c r="B376" s="202"/>
      <c r="C376" s="202"/>
      <c r="D376" s="202"/>
      <c r="E376" s="202"/>
      <c r="F376" s="202"/>
    </row>
    <row r="377" spans="1:6" ht="12.75">
      <c r="A377" s="202"/>
      <c r="B377" s="202"/>
      <c r="C377" s="202"/>
      <c r="D377" s="202"/>
      <c r="E377" s="202"/>
      <c r="F377" s="202"/>
    </row>
    <row r="378" spans="1:6" ht="12.75">
      <c r="A378" s="202"/>
      <c r="B378" s="202"/>
      <c r="C378" s="202"/>
      <c r="D378" s="202"/>
      <c r="E378" s="202"/>
      <c r="F378" s="202"/>
    </row>
    <row r="379" spans="1:6" ht="12.75">
      <c r="A379" s="202"/>
      <c r="B379" s="202"/>
      <c r="C379" s="202"/>
      <c r="D379" s="202"/>
      <c r="E379" s="202"/>
      <c r="F379" s="202"/>
    </row>
    <row r="380" spans="1:6" ht="12.75">
      <c r="A380" s="202"/>
      <c r="B380" s="202"/>
      <c r="C380" s="202"/>
      <c r="D380" s="202"/>
      <c r="E380" s="202"/>
      <c r="F380" s="202"/>
    </row>
    <row r="381" spans="1:6" ht="12.75">
      <c r="A381" s="202"/>
      <c r="B381" s="202"/>
      <c r="C381" s="202"/>
      <c r="D381" s="202"/>
      <c r="E381" s="202"/>
      <c r="F381" s="202"/>
    </row>
    <row r="382" spans="1:6" ht="12.75">
      <c r="A382" s="202"/>
      <c r="B382" s="202"/>
      <c r="C382" s="202"/>
      <c r="D382" s="202"/>
      <c r="E382" s="202"/>
      <c r="F382" s="202"/>
    </row>
    <row r="383" spans="1:6" ht="12.75">
      <c r="A383" s="202"/>
      <c r="B383" s="202"/>
      <c r="C383" s="202"/>
      <c r="D383" s="202"/>
      <c r="E383" s="202"/>
      <c r="F383" s="202"/>
    </row>
    <row r="384" spans="1:6" ht="12.75">
      <c r="A384" s="202"/>
      <c r="B384" s="202"/>
      <c r="C384" s="202"/>
      <c r="D384" s="202"/>
      <c r="E384" s="202"/>
      <c r="F384" s="202"/>
    </row>
    <row r="385" spans="1:6" ht="12.75">
      <c r="A385" s="202"/>
      <c r="B385" s="202"/>
      <c r="C385" s="202"/>
      <c r="D385" s="202"/>
      <c r="E385" s="202"/>
      <c r="F385" s="202"/>
    </row>
    <row r="386" spans="1:6" ht="12.75">
      <c r="A386" s="202"/>
      <c r="B386" s="202"/>
      <c r="C386" s="202"/>
      <c r="D386" s="202"/>
      <c r="E386" s="202"/>
      <c r="F386" s="202"/>
    </row>
    <row r="387" spans="1:6" ht="12.75">
      <c r="A387" s="202"/>
      <c r="B387" s="202"/>
      <c r="C387" s="202"/>
      <c r="D387" s="202"/>
      <c r="E387" s="202"/>
      <c r="F387" s="202"/>
    </row>
    <row r="388" spans="1:6" ht="12.75">
      <c r="A388" s="202"/>
      <c r="B388" s="202"/>
      <c r="C388" s="202"/>
      <c r="D388" s="202"/>
      <c r="E388" s="202"/>
      <c r="F388" s="202"/>
    </row>
    <row r="389" spans="1:6" ht="12.75">
      <c r="A389" s="202"/>
      <c r="B389" s="202"/>
      <c r="C389" s="202"/>
      <c r="D389" s="202"/>
      <c r="E389" s="202"/>
      <c r="F389" s="202"/>
    </row>
    <row r="390" spans="1:6" ht="12.75">
      <c r="A390" s="202"/>
      <c r="B390" s="202"/>
      <c r="C390" s="202"/>
      <c r="D390" s="202"/>
      <c r="E390" s="202"/>
      <c r="F390" s="202"/>
    </row>
    <row r="391" spans="1:6" ht="12.75">
      <c r="A391" s="202"/>
      <c r="B391" s="202"/>
      <c r="C391" s="202"/>
      <c r="D391" s="202"/>
      <c r="E391" s="202"/>
      <c r="F391" s="202"/>
    </row>
    <row r="392" spans="1:6" ht="12.75">
      <c r="A392" s="202"/>
      <c r="B392" s="202"/>
      <c r="C392" s="202"/>
      <c r="D392" s="202"/>
      <c r="E392" s="202"/>
      <c r="F392" s="202"/>
    </row>
    <row r="393" spans="1:6" ht="12.75">
      <c r="A393" s="202"/>
      <c r="B393" s="202"/>
      <c r="C393" s="202"/>
      <c r="D393" s="202"/>
      <c r="E393" s="202"/>
      <c r="F393" s="202"/>
    </row>
    <row r="394" spans="1:6" ht="12.75">
      <c r="A394" s="202"/>
      <c r="B394" s="202"/>
      <c r="C394" s="202"/>
      <c r="D394" s="202"/>
      <c r="E394" s="202"/>
      <c r="F394" s="202"/>
    </row>
    <row r="395" spans="1:6" ht="12.75">
      <c r="A395" s="202"/>
      <c r="B395" s="202"/>
      <c r="C395" s="202"/>
      <c r="D395" s="202"/>
      <c r="E395" s="202"/>
      <c r="F395" s="202"/>
    </row>
    <row r="396" spans="1:6" ht="12.75">
      <c r="A396" s="202"/>
      <c r="B396" s="202"/>
      <c r="C396" s="202"/>
      <c r="D396" s="202"/>
      <c r="E396" s="202"/>
      <c r="F396" s="202"/>
    </row>
    <row r="397" spans="1:6" ht="12.75">
      <c r="A397" s="202"/>
      <c r="B397" s="202"/>
      <c r="C397" s="202"/>
      <c r="D397" s="202"/>
      <c r="E397" s="202"/>
      <c r="F397" s="202"/>
    </row>
    <row r="398" spans="1:6" ht="12.75">
      <c r="A398" s="202"/>
      <c r="B398" s="202"/>
      <c r="C398" s="202"/>
      <c r="D398" s="202"/>
      <c r="E398" s="202"/>
      <c r="F398" s="202"/>
    </row>
    <row r="399" spans="1:6" ht="12.75">
      <c r="A399" s="202"/>
      <c r="B399" s="202"/>
      <c r="C399" s="202"/>
      <c r="D399" s="202"/>
      <c r="E399" s="202"/>
      <c r="F399" s="202"/>
    </row>
    <row r="400" spans="1:6" ht="12.75">
      <c r="A400" s="202"/>
      <c r="B400" s="202"/>
      <c r="C400" s="202"/>
      <c r="D400" s="202"/>
      <c r="E400" s="202"/>
      <c r="F400" s="202"/>
    </row>
    <row r="401" spans="1:6" ht="12.75">
      <c r="A401" s="202"/>
      <c r="B401" s="202"/>
      <c r="C401" s="202"/>
      <c r="D401" s="202"/>
      <c r="E401" s="202"/>
      <c r="F401" s="202"/>
    </row>
    <row r="402" spans="1:6" ht="12.75">
      <c r="A402" s="202"/>
      <c r="B402" s="202"/>
      <c r="C402" s="202"/>
      <c r="D402" s="202"/>
      <c r="E402" s="202"/>
      <c r="F402" s="202"/>
    </row>
    <row r="403" spans="1:6" ht="12.75">
      <c r="A403" s="202"/>
      <c r="B403" s="202"/>
      <c r="C403" s="202"/>
      <c r="D403" s="202"/>
      <c r="E403" s="202"/>
      <c r="F403" s="202"/>
    </row>
    <row r="404" spans="1:6" ht="12.75">
      <c r="A404" s="202"/>
      <c r="B404" s="202"/>
      <c r="C404" s="202"/>
      <c r="D404" s="202"/>
      <c r="E404" s="202"/>
      <c r="F404" s="202"/>
    </row>
    <row r="405" spans="1:6" ht="12.75">
      <c r="A405" s="202"/>
      <c r="B405" s="202"/>
      <c r="C405" s="202"/>
      <c r="D405" s="202"/>
      <c r="E405" s="202"/>
      <c r="F405" s="202"/>
    </row>
    <row r="406" spans="1:6" ht="12.75">
      <c r="A406" s="202"/>
      <c r="B406" s="202"/>
      <c r="C406" s="202"/>
      <c r="D406" s="202"/>
      <c r="E406" s="202"/>
      <c r="F406" s="202"/>
    </row>
    <row r="407" spans="1:6" ht="12.75">
      <c r="A407" s="202"/>
      <c r="B407" s="202"/>
      <c r="C407" s="202"/>
      <c r="D407" s="202"/>
      <c r="E407" s="202"/>
      <c r="F407" s="202"/>
    </row>
    <row r="408" spans="1:6" ht="12.75">
      <c r="A408" s="202"/>
      <c r="B408" s="202"/>
      <c r="C408" s="202"/>
      <c r="D408" s="202"/>
      <c r="E408" s="202"/>
      <c r="F408" s="202"/>
    </row>
    <row r="409" spans="1:6" ht="12.75">
      <c r="A409" s="202"/>
      <c r="B409" s="202"/>
      <c r="C409" s="202"/>
      <c r="D409" s="202"/>
      <c r="E409" s="202"/>
      <c r="F409" s="202"/>
    </row>
    <row r="410" spans="1:6" ht="12.75">
      <c r="A410" s="202"/>
      <c r="B410" s="202"/>
      <c r="C410" s="202"/>
      <c r="D410" s="202"/>
      <c r="E410" s="202"/>
      <c r="F410" s="202"/>
    </row>
    <row r="411" spans="1:6" ht="12.75">
      <c r="A411" s="202"/>
      <c r="B411" s="202"/>
      <c r="C411" s="202"/>
      <c r="D411" s="202"/>
      <c r="E411" s="202"/>
      <c r="F411" s="202"/>
    </row>
    <row r="412" spans="1:6" ht="12.75">
      <c r="A412" s="202"/>
      <c r="B412" s="202"/>
      <c r="C412" s="202"/>
      <c r="D412" s="202"/>
      <c r="E412" s="202"/>
      <c r="F412" s="202"/>
    </row>
    <row r="413" spans="1:6" ht="12.75">
      <c r="A413" s="202"/>
      <c r="B413" s="202"/>
      <c r="C413" s="202"/>
      <c r="D413" s="202"/>
      <c r="E413" s="202"/>
      <c r="F413" s="202"/>
    </row>
    <row r="414" spans="1:6" ht="12.75">
      <c r="A414" s="202"/>
      <c r="B414" s="202"/>
      <c r="C414" s="202"/>
      <c r="D414" s="202"/>
      <c r="E414" s="202"/>
      <c r="F414" s="202"/>
    </row>
    <row r="415" spans="1:6" ht="12.75">
      <c r="A415" s="202"/>
      <c r="B415" s="202"/>
      <c r="C415" s="202"/>
      <c r="D415" s="202"/>
      <c r="E415" s="202"/>
      <c r="F415" s="202"/>
    </row>
    <row r="416" spans="1:6" ht="12.75">
      <c r="A416" s="202"/>
      <c r="B416" s="202"/>
      <c r="C416" s="202"/>
      <c r="D416" s="202"/>
      <c r="E416" s="202"/>
      <c r="F416" s="202"/>
    </row>
    <row r="417" spans="1:6" ht="12.75">
      <c r="A417" s="202"/>
      <c r="B417" s="202"/>
      <c r="C417" s="202"/>
      <c r="D417" s="202"/>
      <c r="E417" s="202"/>
      <c r="F417" s="202"/>
    </row>
    <row r="418" spans="1:6" ht="12.75">
      <c r="A418" s="202"/>
      <c r="B418" s="202"/>
      <c r="C418" s="202"/>
      <c r="D418" s="202"/>
      <c r="E418" s="202"/>
      <c r="F418" s="202"/>
    </row>
    <row r="419" spans="1:6" ht="12.75">
      <c r="A419" s="202"/>
      <c r="B419" s="202"/>
      <c r="C419" s="202"/>
      <c r="D419" s="202"/>
      <c r="E419" s="202"/>
      <c r="F419" s="202"/>
    </row>
    <row r="420" spans="1:6" ht="12.75">
      <c r="A420" s="202"/>
      <c r="B420" s="202"/>
      <c r="C420" s="202"/>
      <c r="D420" s="202"/>
      <c r="E420" s="202"/>
      <c r="F420" s="202"/>
    </row>
    <row r="421" spans="1:6" ht="12.75">
      <c r="A421" s="202"/>
      <c r="B421" s="202"/>
      <c r="C421" s="202"/>
      <c r="D421" s="202"/>
      <c r="E421" s="202"/>
      <c r="F421" s="202"/>
    </row>
    <row r="422" spans="1:6" ht="12.75">
      <c r="A422" s="202"/>
      <c r="B422" s="202"/>
      <c r="C422" s="202"/>
      <c r="D422" s="202"/>
      <c r="E422" s="202"/>
      <c r="F422" s="202"/>
    </row>
    <row r="423" spans="1:6" ht="12.75">
      <c r="A423" s="202"/>
      <c r="B423" s="202"/>
      <c r="C423" s="202"/>
      <c r="D423" s="202"/>
      <c r="E423" s="202"/>
      <c r="F423" s="202"/>
    </row>
    <row r="424" spans="1:6" ht="12.75">
      <c r="A424" s="202"/>
      <c r="B424" s="202"/>
      <c r="C424" s="202"/>
      <c r="D424" s="202"/>
      <c r="E424" s="202"/>
      <c r="F424" s="202"/>
    </row>
    <row r="425" spans="1:6" ht="12.75">
      <c r="A425" s="202"/>
      <c r="B425" s="202"/>
      <c r="C425" s="202"/>
      <c r="D425" s="202"/>
      <c r="E425" s="202"/>
      <c r="F425" s="202"/>
    </row>
    <row r="426" spans="1:6" ht="12.75">
      <c r="A426" s="202"/>
      <c r="B426" s="202"/>
      <c r="C426" s="202"/>
      <c r="D426" s="202"/>
      <c r="E426" s="202"/>
      <c r="F426" s="202"/>
    </row>
    <row r="427" spans="1:6" ht="12.75">
      <c r="A427" s="202"/>
      <c r="B427" s="202"/>
      <c r="C427" s="202"/>
      <c r="D427" s="202"/>
      <c r="E427" s="202"/>
      <c r="F427" s="202"/>
    </row>
    <row r="428" spans="1:6" ht="12.75">
      <c r="A428" s="202"/>
      <c r="B428" s="202"/>
      <c r="C428" s="202"/>
      <c r="D428" s="202"/>
      <c r="E428" s="202"/>
      <c r="F428" s="202"/>
    </row>
    <row r="429" spans="1:6" ht="12.75">
      <c r="A429" s="202"/>
      <c r="B429" s="202"/>
      <c r="C429" s="202"/>
      <c r="D429" s="202"/>
      <c r="E429" s="202"/>
      <c r="F429" s="202"/>
    </row>
    <row r="430" spans="1:6" ht="12.75">
      <c r="A430" s="202"/>
      <c r="B430" s="202"/>
      <c r="C430" s="202"/>
      <c r="D430" s="202"/>
      <c r="E430" s="202"/>
      <c r="F430" s="202"/>
    </row>
    <row r="431" spans="1:6" ht="12.75">
      <c r="A431" s="202"/>
      <c r="B431" s="202"/>
      <c r="C431" s="202"/>
      <c r="D431" s="202"/>
      <c r="E431" s="202"/>
      <c r="F431" s="202"/>
    </row>
    <row r="432" spans="1:6" ht="12.75">
      <c r="A432" s="202"/>
      <c r="B432" s="202"/>
      <c r="C432" s="202"/>
      <c r="D432" s="202"/>
      <c r="E432" s="202"/>
      <c r="F432" s="202"/>
    </row>
    <row r="433" spans="1:6" ht="12.75">
      <c r="A433" s="202"/>
      <c r="B433" s="202"/>
      <c r="C433" s="202"/>
      <c r="D433" s="202"/>
      <c r="E433" s="202"/>
      <c r="F433" s="202"/>
    </row>
    <row r="434" spans="1:6" ht="12.75">
      <c r="A434" s="202"/>
      <c r="B434" s="202"/>
      <c r="C434" s="202"/>
      <c r="D434" s="202"/>
      <c r="E434" s="202"/>
      <c r="F434" s="202"/>
    </row>
    <row r="435" spans="1:6" ht="12.75">
      <c r="A435" s="202"/>
      <c r="B435" s="202"/>
      <c r="C435" s="202"/>
      <c r="D435" s="202"/>
      <c r="E435" s="202"/>
      <c r="F435" s="202"/>
    </row>
    <row r="436" spans="1:6" ht="12.75">
      <c r="A436" s="202"/>
      <c r="B436" s="202"/>
      <c r="C436" s="202"/>
      <c r="D436" s="202"/>
      <c r="E436" s="202"/>
      <c r="F436" s="202"/>
    </row>
    <row r="437" spans="1:6" ht="12.75">
      <c r="A437" s="202"/>
      <c r="B437" s="202"/>
      <c r="C437" s="202"/>
      <c r="D437" s="202"/>
      <c r="E437" s="202"/>
      <c r="F437" s="202"/>
    </row>
    <row r="438" spans="1:6" ht="12.75">
      <c r="A438" s="202"/>
      <c r="B438" s="202"/>
      <c r="C438" s="202"/>
      <c r="D438" s="202"/>
      <c r="E438" s="202"/>
      <c r="F438" s="202"/>
    </row>
    <row r="439" spans="1:6" ht="12.75">
      <c r="A439" s="202"/>
      <c r="B439" s="202"/>
      <c r="C439" s="202"/>
      <c r="D439" s="202"/>
      <c r="E439" s="202"/>
      <c r="F439" s="202"/>
    </row>
    <row r="440" spans="1:6" ht="12.75">
      <c r="A440" s="202"/>
      <c r="B440" s="202"/>
      <c r="C440" s="202"/>
      <c r="D440" s="202"/>
      <c r="E440" s="202"/>
      <c r="F440" s="202"/>
    </row>
    <row r="441" spans="1:6" ht="12.75">
      <c r="A441" s="202"/>
      <c r="B441" s="202"/>
      <c r="C441" s="202"/>
      <c r="D441" s="202"/>
      <c r="E441" s="202"/>
      <c r="F441" s="202"/>
    </row>
    <row r="442" spans="1:6" ht="12.75">
      <c r="A442" s="202"/>
      <c r="B442" s="202"/>
      <c r="C442" s="202"/>
      <c r="D442" s="202"/>
      <c r="E442" s="202"/>
      <c r="F442" s="202"/>
    </row>
    <row r="443" spans="1:6" ht="12.75">
      <c r="A443" s="202"/>
      <c r="B443" s="202"/>
      <c r="C443" s="202"/>
      <c r="D443" s="202"/>
      <c r="E443" s="202"/>
      <c r="F443" s="202"/>
    </row>
    <row r="444" spans="1:6" ht="12.75">
      <c r="A444" s="202"/>
      <c r="B444" s="202"/>
      <c r="C444" s="202"/>
      <c r="D444" s="202"/>
      <c r="E444" s="202"/>
      <c r="F444" s="202"/>
    </row>
    <row r="445" spans="1:6" ht="12.75">
      <c r="A445" s="202"/>
      <c r="B445" s="202"/>
      <c r="C445" s="202"/>
      <c r="D445" s="202"/>
      <c r="E445" s="202"/>
      <c r="F445" s="202"/>
    </row>
    <row r="446" spans="1:6" ht="12.75">
      <c r="A446" s="202"/>
      <c r="B446" s="202"/>
      <c r="C446" s="202"/>
      <c r="D446" s="202"/>
      <c r="E446" s="202"/>
      <c r="F446" s="202"/>
    </row>
    <row r="447" spans="1:6" ht="12.75">
      <c r="A447" s="202"/>
      <c r="B447" s="202"/>
      <c r="C447" s="202"/>
      <c r="D447" s="202"/>
      <c r="E447" s="202"/>
      <c r="F447" s="202"/>
    </row>
    <row r="448" spans="1:6" ht="12.75">
      <c r="A448" s="202"/>
      <c r="B448" s="202"/>
      <c r="C448" s="202"/>
      <c r="D448" s="202"/>
      <c r="E448" s="202"/>
      <c r="F448" s="202"/>
    </row>
    <row r="449" spans="1:6" ht="12.75">
      <c r="A449" s="202"/>
      <c r="B449" s="202"/>
      <c r="C449" s="202"/>
      <c r="D449" s="202"/>
      <c r="E449" s="202"/>
      <c r="F449" s="202"/>
    </row>
    <row r="450" spans="1:6" ht="12.75">
      <c r="A450" s="202"/>
      <c r="B450" s="202"/>
      <c r="C450" s="202"/>
      <c r="D450" s="202"/>
      <c r="E450" s="202"/>
      <c r="F450" s="202"/>
    </row>
    <row r="451" spans="1:6" ht="12.75">
      <c r="A451" s="202"/>
      <c r="B451" s="202"/>
      <c r="C451" s="202"/>
      <c r="D451" s="202"/>
      <c r="E451" s="202"/>
      <c r="F451" s="202"/>
    </row>
    <row r="452" spans="1:6" ht="12.75">
      <c r="A452" s="202"/>
      <c r="B452" s="202"/>
      <c r="C452" s="202"/>
      <c r="D452" s="202"/>
      <c r="E452" s="202"/>
      <c r="F452" s="202"/>
    </row>
    <row r="453" spans="1:6" ht="12.75">
      <c r="A453" s="202"/>
      <c r="B453" s="202"/>
      <c r="C453" s="202"/>
      <c r="D453" s="202"/>
      <c r="E453" s="202"/>
      <c r="F453" s="202"/>
    </row>
    <row r="454" spans="1:6" ht="12.75">
      <c r="A454" s="202"/>
      <c r="B454" s="202"/>
      <c r="C454" s="202"/>
      <c r="D454" s="202"/>
      <c r="E454" s="202"/>
      <c r="F454" s="202"/>
    </row>
    <row r="455" spans="1:6" ht="12.75">
      <c r="A455" s="202"/>
      <c r="B455" s="202"/>
      <c r="C455" s="202"/>
      <c r="D455" s="202"/>
      <c r="E455" s="202"/>
      <c r="F455" s="202"/>
    </row>
    <row r="456" spans="1:6" ht="12.75">
      <c r="A456" s="202"/>
      <c r="B456" s="202"/>
      <c r="C456" s="202"/>
      <c r="D456" s="202"/>
      <c r="E456" s="202"/>
      <c r="F456" s="202"/>
    </row>
    <row r="457" spans="1:6" ht="12.75">
      <c r="A457" s="202"/>
      <c r="B457" s="202"/>
      <c r="C457" s="202"/>
      <c r="D457" s="202"/>
      <c r="E457" s="202"/>
      <c r="F457" s="202"/>
    </row>
    <row r="458" spans="1:6" ht="12.75">
      <c r="A458" s="202"/>
      <c r="B458" s="202"/>
      <c r="C458" s="202"/>
      <c r="D458" s="202"/>
      <c r="E458" s="202"/>
      <c r="F458" s="202"/>
    </row>
    <row r="459" spans="1:6" ht="12.75">
      <c r="A459" s="202"/>
      <c r="B459" s="202"/>
      <c r="C459" s="202"/>
      <c r="D459" s="202"/>
      <c r="E459" s="202"/>
      <c r="F459" s="202"/>
    </row>
    <row r="460" spans="1:6" ht="12.75">
      <c r="A460" s="202"/>
      <c r="B460" s="202"/>
      <c r="C460" s="202"/>
      <c r="D460" s="202"/>
      <c r="E460" s="202"/>
      <c r="F460" s="202"/>
    </row>
    <row r="461" spans="1:6" ht="12.75">
      <c r="A461" s="202"/>
      <c r="B461" s="202"/>
      <c r="C461" s="202"/>
      <c r="D461" s="202"/>
      <c r="E461" s="202"/>
      <c r="F461" s="202"/>
    </row>
    <row r="462" spans="1:6" ht="12.75">
      <c r="A462" s="202"/>
      <c r="B462" s="202"/>
      <c r="C462" s="202"/>
      <c r="D462" s="202"/>
      <c r="E462" s="202"/>
      <c r="F462" s="202"/>
    </row>
    <row r="463" spans="1:6" ht="12.75">
      <c r="A463" s="202"/>
      <c r="B463" s="202"/>
      <c r="C463" s="202"/>
      <c r="D463" s="202"/>
      <c r="E463" s="202"/>
      <c r="F463" s="202"/>
    </row>
    <row r="464" spans="1:6" ht="12.75">
      <c r="A464" s="202"/>
      <c r="B464" s="202"/>
      <c r="C464" s="202"/>
      <c r="D464" s="202"/>
      <c r="E464" s="202"/>
      <c r="F464" s="202"/>
    </row>
    <row r="465" spans="1:6" ht="12.75">
      <c r="A465" s="202"/>
      <c r="B465" s="202"/>
      <c r="C465" s="202"/>
      <c r="D465" s="202"/>
      <c r="E465" s="202"/>
      <c r="F465" s="202"/>
    </row>
    <row r="466" spans="1:6" ht="12.75">
      <c r="A466" s="202"/>
      <c r="B466" s="202"/>
      <c r="C466" s="202"/>
      <c r="D466" s="202"/>
      <c r="E466" s="202"/>
      <c r="F466" s="202"/>
    </row>
    <row r="467" spans="1:6" ht="12.75">
      <c r="A467" s="202"/>
      <c r="B467" s="202"/>
      <c r="C467" s="202"/>
      <c r="D467" s="202"/>
      <c r="E467" s="202"/>
      <c r="F467" s="202"/>
    </row>
    <row r="468" spans="1:6" ht="12.75">
      <c r="A468" s="202"/>
      <c r="B468" s="202"/>
      <c r="C468" s="202"/>
      <c r="D468" s="202"/>
      <c r="E468" s="202"/>
      <c r="F468" s="202"/>
    </row>
    <row r="469" spans="1:6" ht="12.75">
      <c r="A469" s="202"/>
      <c r="B469" s="202"/>
      <c r="C469" s="202"/>
      <c r="D469" s="202"/>
      <c r="E469" s="202"/>
      <c r="F469" s="202"/>
    </row>
    <row r="470" spans="1:6" ht="12.75">
      <c r="A470" s="202"/>
      <c r="B470" s="202"/>
      <c r="C470" s="202"/>
      <c r="D470" s="202"/>
      <c r="E470" s="202"/>
      <c r="F470" s="202"/>
    </row>
    <row r="471" spans="1:6" ht="12.75">
      <c r="A471" s="202"/>
      <c r="B471" s="202"/>
      <c r="C471" s="202"/>
      <c r="D471" s="202"/>
      <c r="E471" s="202"/>
      <c r="F471" s="202"/>
    </row>
    <row r="472" spans="1:6" ht="12.75">
      <c r="A472" s="202"/>
      <c r="B472" s="202"/>
      <c r="C472" s="202"/>
      <c r="D472" s="202"/>
      <c r="E472" s="202"/>
      <c r="F472" s="202"/>
    </row>
    <row r="473" spans="1:6" ht="12.75">
      <c r="A473" s="202"/>
      <c r="B473" s="202"/>
      <c r="C473" s="202"/>
      <c r="D473" s="202"/>
      <c r="E473" s="202"/>
      <c r="F473" s="202"/>
    </row>
    <row r="474" spans="1:6" ht="12.75">
      <c r="A474" s="202"/>
      <c r="B474" s="202"/>
      <c r="C474" s="202"/>
      <c r="D474" s="202"/>
      <c r="E474" s="202"/>
      <c r="F474" s="202"/>
    </row>
    <row r="475" spans="1:6" ht="12.75">
      <c r="A475" s="202"/>
      <c r="B475" s="202"/>
      <c r="C475" s="202"/>
      <c r="D475" s="202"/>
      <c r="E475" s="202"/>
      <c r="F475" s="202"/>
    </row>
    <row r="476" spans="1:6" ht="12.75">
      <c r="A476" s="202"/>
      <c r="B476" s="202"/>
      <c r="C476" s="202"/>
      <c r="D476" s="202"/>
      <c r="E476" s="202"/>
      <c r="F476" s="202"/>
    </row>
    <row r="477" spans="1:6" ht="12.75">
      <c r="A477" s="202"/>
      <c r="B477" s="202"/>
      <c r="C477" s="202"/>
      <c r="D477" s="202"/>
      <c r="E477" s="202"/>
      <c r="F477" s="202"/>
    </row>
    <row r="478" spans="1:6" ht="12.75">
      <c r="A478" s="202"/>
      <c r="B478" s="202"/>
      <c r="C478" s="202"/>
      <c r="D478" s="202"/>
      <c r="E478" s="202"/>
      <c r="F478" s="202"/>
    </row>
    <row r="479" spans="1:6" ht="12.75">
      <c r="A479" s="202"/>
      <c r="B479" s="202"/>
      <c r="C479" s="202"/>
      <c r="D479" s="202"/>
      <c r="E479" s="202"/>
      <c r="F479" s="202"/>
    </row>
    <row r="480" spans="1:6" ht="12.75">
      <c r="A480" s="202"/>
      <c r="B480" s="202"/>
      <c r="C480" s="202"/>
      <c r="D480" s="202"/>
      <c r="E480" s="202"/>
      <c r="F480" s="202"/>
    </row>
    <row r="481" spans="1:6" ht="12.75">
      <c r="A481" s="202"/>
      <c r="B481" s="202"/>
      <c r="C481" s="202"/>
      <c r="D481" s="202"/>
      <c r="E481" s="202"/>
      <c r="F481" s="202"/>
    </row>
    <row r="482" spans="1:6" ht="12.75">
      <c r="A482" s="202"/>
      <c r="B482" s="202"/>
      <c r="C482" s="202"/>
      <c r="D482" s="202"/>
      <c r="E482" s="202"/>
      <c r="F482" s="202"/>
    </row>
    <row r="483" spans="1:6" ht="12.75">
      <c r="A483" s="202"/>
      <c r="B483" s="202"/>
      <c r="C483" s="202"/>
      <c r="D483" s="202"/>
      <c r="E483" s="202"/>
      <c r="F483" s="202"/>
    </row>
    <row r="484" spans="1:6" ht="12.75">
      <c r="A484" s="202"/>
      <c r="B484" s="202"/>
      <c r="C484" s="202"/>
      <c r="D484" s="202"/>
      <c r="E484" s="202"/>
      <c r="F484" s="202"/>
    </row>
    <row r="485" spans="1:6" ht="12.75">
      <c r="A485" s="202"/>
      <c r="B485" s="202"/>
      <c r="C485" s="202"/>
      <c r="D485" s="202"/>
      <c r="E485" s="202"/>
      <c r="F485" s="202"/>
    </row>
    <row r="486" spans="1:6" ht="12.75">
      <c r="A486" s="202"/>
      <c r="B486" s="202"/>
      <c r="C486" s="202"/>
      <c r="D486" s="202"/>
      <c r="E486" s="202"/>
      <c r="F486" s="202"/>
    </row>
    <row r="487" spans="1:6" ht="12.75">
      <c r="A487" s="202"/>
      <c r="B487" s="202"/>
      <c r="C487" s="202"/>
      <c r="D487" s="202"/>
      <c r="E487" s="202"/>
      <c r="F487" s="202"/>
    </row>
    <row r="488" spans="1:6" ht="12.75">
      <c r="A488" s="202"/>
      <c r="B488" s="202"/>
      <c r="C488" s="202"/>
      <c r="D488" s="202"/>
      <c r="E488" s="202"/>
      <c r="F488" s="202"/>
    </row>
    <row r="489" spans="1:6" ht="12.75">
      <c r="A489" s="202"/>
      <c r="B489" s="202"/>
      <c r="C489" s="202"/>
      <c r="D489" s="202"/>
      <c r="E489" s="202"/>
      <c r="F489" s="202"/>
    </row>
    <row r="490" spans="1:6" ht="12.75">
      <c r="A490" s="202"/>
      <c r="B490" s="202"/>
      <c r="C490" s="202"/>
      <c r="D490" s="202"/>
      <c r="E490" s="202"/>
      <c r="F490" s="202"/>
    </row>
    <row r="491" spans="1:6" ht="12.75">
      <c r="A491" s="202"/>
      <c r="B491" s="202"/>
      <c r="C491" s="202"/>
      <c r="D491" s="202"/>
      <c r="E491" s="202"/>
      <c r="F491" s="202"/>
    </row>
    <row r="492" spans="1:6" ht="12.75">
      <c r="A492" s="202"/>
      <c r="B492" s="202"/>
      <c r="C492" s="202"/>
      <c r="D492" s="202"/>
      <c r="E492" s="202"/>
      <c r="F492" s="202"/>
    </row>
    <row r="493" spans="1:6" ht="12.75">
      <c r="A493" s="202"/>
      <c r="B493" s="202"/>
      <c r="C493" s="202"/>
      <c r="D493" s="202"/>
      <c r="E493" s="202"/>
      <c r="F493" s="202"/>
    </row>
    <row r="494" spans="1:6" ht="12.75">
      <c r="A494" s="202"/>
      <c r="B494" s="202"/>
      <c r="C494" s="202"/>
      <c r="D494" s="202"/>
      <c r="E494" s="202"/>
      <c r="F494" s="202"/>
    </row>
    <row r="495" spans="1:6" ht="12.75">
      <c r="A495" s="202"/>
      <c r="B495" s="202"/>
      <c r="C495" s="202"/>
      <c r="D495" s="202"/>
      <c r="E495" s="202"/>
      <c r="F495" s="202"/>
    </row>
    <row r="496" spans="1:6" ht="12.75">
      <c r="A496" s="202"/>
      <c r="B496" s="202"/>
      <c r="C496" s="202"/>
      <c r="D496" s="202"/>
      <c r="E496" s="202"/>
      <c r="F496" s="202"/>
    </row>
    <row r="497" spans="1:6" ht="12.75">
      <c r="A497" s="202"/>
      <c r="B497" s="202"/>
      <c r="C497" s="202"/>
      <c r="D497" s="202"/>
      <c r="E497" s="202"/>
      <c r="F497" s="202"/>
    </row>
    <row r="498" spans="1:6" ht="12.75">
      <c r="A498" s="202"/>
      <c r="B498" s="202"/>
      <c r="C498" s="202"/>
      <c r="D498" s="202"/>
      <c r="E498" s="202"/>
      <c r="F498" s="202"/>
    </row>
    <row r="499" spans="1:6" ht="12.75">
      <c r="A499" s="202"/>
      <c r="B499" s="202"/>
      <c r="C499" s="202"/>
      <c r="D499" s="202"/>
      <c r="E499" s="202"/>
      <c r="F499" s="202"/>
    </row>
    <row r="500" spans="1:6" ht="12.75">
      <c r="A500" s="202"/>
      <c r="B500" s="202"/>
      <c r="C500" s="202"/>
      <c r="D500" s="202"/>
      <c r="E500" s="202"/>
      <c r="F500" s="202"/>
    </row>
    <row r="501" spans="1:6" ht="12.75">
      <c r="A501" s="202"/>
      <c r="B501" s="202"/>
      <c r="C501" s="202"/>
      <c r="D501" s="202"/>
      <c r="E501" s="202"/>
      <c r="F501" s="202"/>
    </row>
    <row r="502" spans="1:6" ht="12.75">
      <c r="A502" s="202"/>
      <c r="B502" s="202"/>
      <c r="C502" s="202"/>
      <c r="D502" s="202"/>
      <c r="E502" s="202"/>
      <c r="F502" s="202"/>
    </row>
    <row r="503" spans="1:6" ht="12.75">
      <c r="A503" s="202"/>
      <c r="B503" s="202"/>
      <c r="C503" s="202"/>
      <c r="D503" s="202"/>
      <c r="E503" s="202"/>
      <c r="F503" s="202"/>
    </row>
    <row r="504" spans="1:6" ht="12.75">
      <c r="A504" s="202"/>
      <c r="B504" s="202"/>
      <c r="C504" s="202"/>
      <c r="D504" s="202"/>
      <c r="E504" s="202"/>
      <c r="F504" s="202"/>
    </row>
    <row r="505" spans="1:6" ht="12.75">
      <c r="A505" s="202"/>
      <c r="B505" s="202"/>
      <c r="C505" s="202"/>
      <c r="D505" s="202"/>
      <c r="E505" s="202"/>
      <c r="F505" s="202"/>
    </row>
    <row r="506" spans="1:6" ht="12.75">
      <c r="A506" s="202"/>
      <c r="B506" s="202"/>
      <c r="C506" s="202"/>
      <c r="D506" s="202"/>
      <c r="E506" s="202"/>
      <c r="F506" s="202"/>
    </row>
    <row r="507" spans="1:6" ht="12.75">
      <c r="A507" s="202"/>
      <c r="B507" s="202"/>
      <c r="C507" s="202"/>
      <c r="D507" s="202"/>
      <c r="E507" s="202"/>
      <c r="F507" s="202"/>
    </row>
    <row r="508" spans="1:6" ht="12.75">
      <c r="A508" s="202"/>
      <c r="B508" s="202"/>
      <c r="C508" s="202"/>
      <c r="D508" s="202"/>
      <c r="E508" s="202"/>
      <c r="F508" s="202"/>
    </row>
    <row r="509" spans="1:6" ht="12.75">
      <c r="A509" s="202"/>
      <c r="B509" s="202"/>
      <c r="C509" s="202"/>
      <c r="D509" s="202"/>
      <c r="E509" s="202"/>
      <c r="F509" s="202"/>
    </row>
    <row r="510" spans="1:6" ht="12.75">
      <c r="A510" s="202"/>
      <c r="B510" s="202"/>
      <c r="C510" s="202"/>
      <c r="D510" s="202"/>
      <c r="E510" s="202"/>
      <c r="F510" s="202"/>
    </row>
    <row r="511" spans="1:6" ht="12.75">
      <c r="A511" s="202"/>
      <c r="B511" s="202"/>
      <c r="C511" s="202"/>
      <c r="D511" s="202"/>
      <c r="E511" s="202"/>
      <c r="F511" s="202"/>
    </row>
    <row r="512" spans="1:6" ht="12.75">
      <c r="A512" s="202"/>
      <c r="B512" s="202"/>
      <c r="C512" s="202"/>
      <c r="D512" s="202"/>
      <c r="E512" s="202"/>
      <c r="F512" s="202"/>
    </row>
    <row r="513" spans="1:6" ht="12.75">
      <c r="A513" s="202"/>
      <c r="B513" s="202"/>
      <c r="C513" s="202"/>
      <c r="D513" s="202"/>
      <c r="E513" s="202"/>
      <c r="F513" s="202"/>
    </row>
    <row r="514" spans="1:6" ht="12.75">
      <c r="A514" s="202"/>
      <c r="B514" s="202"/>
      <c r="C514" s="202"/>
      <c r="D514" s="202"/>
      <c r="E514" s="202"/>
      <c r="F514" s="202"/>
    </row>
    <row r="515" spans="1:6" ht="12.75">
      <c r="A515" s="202"/>
      <c r="B515" s="202"/>
      <c r="C515" s="202"/>
      <c r="D515" s="202"/>
      <c r="E515" s="202"/>
      <c r="F515" s="202"/>
    </row>
    <row r="516" spans="1:6" ht="12.75">
      <c r="A516" s="202"/>
      <c r="B516" s="202"/>
      <c r="C516" s="202"/>
      <c r="D516" s="202"/>
      <c r="E516" s="202"/>
      <c r="F516" s="202"/>
    </row>
    <row r="517" spans="1:6" ht="12.75">
      <c r="A517" s="202"/>
      <c r="B517" s="202"/>
      <c r="C517" s="202"/>
      <c r="D517" s="202"/>
      <c r="E517" s="202"/>
      <c r="F517" s="202"/>
    </row>
    <row r="518" spans="1:6" ht="12.75">
      <c r="A518" s="202"/>
      <c r="B518" s="202"/>
      <c r="C518" s="202"/>
      <c r="D518" s="202"/>
      <c r="E518" s="202"/>
      <c r="F518" s="202"/>
    </row>
    <row r="519" spans="1:6" ht="12.75">
      <c r="A519" s="202"/>
      <c r="B519" s="202"/>
      <c r="C519" s="202"/>
      <c r="D519" s="202"/>
      <c r="E519" s="202"/>
      <c r="F519" s="202"/>
    </row>
    <row r="520" spans="1:6" ht="12.75">
      <c r="A520" s="202"/>
      <c r="B520" s="202"/>
      <c r="C520" s="202"/>
      <c r="D520" s="202"/>
      <c r="E520" s="202"/>
      <c r="F520" s="202"/>
    </row>
    <row r="521" spans="1:6" ht="12.75">
      <c r="A521" s="202"/>
      <c r="B521" s="202"/>
      <c r="C521" s="202"/>
      <c r="D521" s="202"/>
      <c r="E521" s="202"/>
      <c r="F521" s="202"/>
    </row>
    <row r="522" spans="1:6" ht="12.75">
      <c r="A522" s="202"/>
      <c r="B522" s="202"/>
      <c r="C522" s="202"/>
      <c r="D522" s="202"/>
      <c r="E522" s="202"/>
      <c r="F522" s="202"/>
    </row>
    <row r="523" spans="1:6" ht="12.75">
      <c r="A523" s="202"/>
      <c r="B523" s="202"/>
      <c r="C523" s="202"/>
      <c r="D523" s="202"/>
      <c r="E523" s="202"/>
      <c r="F523" s="202"/>
    </row>
    <row r="524" spans="1:6" ht="12.75">
      <c r="A524" s="202"/>
      <c r="B524" s="202"/>
      <c r="C524" s="202"/>
      <c r="D524" s="202"/>
      <c r="E524" s="202"/>
      <c r="F524" s="202"/>
    </row>
    <row r="525" spans="1:6" ht="12.75">
      <c r="A525" s="202"/>
      <c r="B525" s="202"/>
      <c r="C525" s="202"/>
      <c r="D525" s="202"/>
      <c r="E525" s="202"/>
      <c r="F525" s="202"/>
    </row>
    <row r="526" spans="1:6" ht="12.75">
      <c r="A526" s="202"/>
      <c r="B526" s="202"/>
      <c r="C526" s="202"/>
      <c r="D526" s="202"/>
      <c r="E526" s="202"/>
      <c r="F526" s="202"/>
    </row>
    <row r="527" spans="1:6" ht="12.75">
      <c r="A527" s="202"/>
      <c r="B527" s="202"/>
      <c r="C527" s="202"/>
      <c r="D527" s="202"/>
      <c r="E527" s="202"/>
      <c r="F527" s="202"/>
    </row>
    <row r="528" spans="1:6" ht="12.75">
      <c r="A528" s="202"/>
      <c r="B528" s="202"/>
      <c r="C528" s="202"/>
      <c r="D528" s="202"/>
      <c r="E528" s="202"/>
      <c r="F528" s="202"/>
    </row>
    <row r="529" spans="1:6" ht="12.75">
      <c r="A529" s="202"/>
      <c r="B529" s="202"/>
      <c r="C529" s="202"/>
      <c r="D529" s="202"/>
      <c r="E529" s="202"/>
      <c r="F529" s="202"/>
    </row>
    <row r="530" spans="1:6" ht="12.75">
      <c r="A530" s="202"/>
      <c r="B530" s="202"/>
      <c r="C530" s="202"/>
      <c r="D530" s="202"/>
      <c r="E530" s="202"/>
      <c r="F530" s="202"/>
    </row>
    <row r="531" spans="1:6" ht="12.75">
      <c r="A531" s="202"/>
      <c r="B531" s="202"/>
      <c r="C531" s="202"/>
      <c r="D531" s="202"/>
      <c r="E531" s="202"/>
      <c r="F531" s="202"/>
    </row>
    <row r="532" spans="1:6" ht="12.75">
      <c r="A532" s="202"/>
      <c r="B532" s="202"/>
      <c r="C532" s="202"/>
      <c r="D532" s="202"/>
      <c r="E532" s="202"/>
      <c r="F532" s="202"/>
    </row>
    <row r="533" spans="1:6" ht="12.75">
      <c r="A533" s="202"/>
      <c r="B533" s="202"/>
      <c r="C533" s="202"/>
      <c r="D533" s="202"/>
      <c r="E533" s="202"/>
      <c r="F533" s="202"/>
    </row>
    <row r="534" spans="1:6" ht="12.75">
      <c r="A534" s="202"/>
      <c r="B534" s="202"/>
      <c r="C534" s="202"/>
      <c r="D534" s="202"/>
      <c r="E534" s="202"/>
      <c r="F534" s="202"/>
    </row>
    <row r="535" spans="1:6" ht="12.75">
      <c r="A535" s="202"/>
      <c r="B535" s="202"/>
      <c r="C535" s="202"/>
      <c r="D535" s="202"/>
      <c r="E535" s="202"/>
      <c r="F535" s="202"/>
    </row>
    <row r="536" spans="1:6" ht="12.75">
      <c r="A536" s="202"/>
      <c r="B536" s="202"/>
      <c r="C536" s="202"/>
      <c r="D536" s="202"/>
      <c r="E536" s="202"/>
      <c r="F536" s="202"/>
    </row>
    <row r="537" spans="1:6" ht="12.75">
      <c r="A537" s="202"/>
      <c r="B537" s="202"/>
      <c r="C537" s="202"/>
      <c r="D537" s="202"/>
      <c r="E537" s="202"/>
      <c r="F537" s="202"/>
    </row>
    <row r="538" spans="1:6" ht="12.75">
      <c r="A538" s="202"/>
      <c r="B538" s="202"/>
      <c r="C538" s="202"/>
      <c r="D538" s="202"/>
      <c r="E538" s="202"/>
      <c r="F538" s="202"/>
    </row>
    <row r="539" spans="1:6" ht="12.75">
      <c r="A539" s="202"/>
      <c r="B539" s="202"/>
      <c r="C539" s="202"/>
      <c r="D539" s="202"/>
      <c r="E539" s="202"/>
      <c r="F539" s="202"/>
    </row>
    <row r="540" spans="1:6" ht="12.75">
      <c r="A540" s="202"/>
      <c r="B540" s="202"/>
      <c r="C540" s="202"/>
      <c r="D540" s="202"/>
      <c r="E540" s="202"/>
      <c r="F540" s="202"/>
    </row>
    <row r="541" spans="1:6" ht="12.75">
      <c r="A541" s="202"/>
      <c r="B541" s="202"/>
      <c r="C541" s="202"/>
      <c r="D541" s="202"/>
      <c r="E541" s="202"/>
      <c r="F541" s="202"/>
    </row>
    <row r="542" spans="1:6" ht="12.75">
      <c r="A542" s="202"/>
      <c r="B542" s="202"/>
      <c r="C542" s="202"/>
      <c r="D542" s="202"/>
      <c r="E542" s="202"/>
      <c r="F542" s="202"/>
    </row>
    <row r="543" spans="1:6" ht="12.75">
      <c r="A543" s="202"/>
      <c r="B543" s="202"/>
      <c r="C543" s="202"/>
      <c r="D543" s="202"/>
      <c r="E543" s="202"/>
      <c r="F543" s="202"/>
    </row>
    <row r="544" spans="1:6" ht="12.75">
      <c r="A544" s="202"/>
      <c r="B544" s="202"/>
      <c r="C544" s="202"/>
      <c r="D544" s="202"/>
      <c r="E544" s="202"/>
      <c r="F544" s="202"/>
    </row>
    <row r="545" spans="1:6" ht="12.75">
      <c r="A545" s="202"/>
      <c r="B545" s="202"/>
      <c r="C545" s="202"/>
      <c r="D545" s="202"/>
      <c r="E545" s="202"/>
      <c r="F545" s="202"/>
    </row>
    <row r="546" spans="1:6" ht="12.75">
      <c r="A546" s="202"/>
      <c r="B546" s="202"/>
      <c r="C546" s="202"/>
      <c r="D546" s="202"/>
      <c r="E546" s="202"/>
      <c r="F546" s="202"/>
    </row>
    <row r="547" spans="1:6" ht="12.75">
      <c r="A547" s="202"/>
      <c r="B547" s="202"/>
      <c r="C547" s="202"/>
      <c r="D547" s="202"/>
      <c r="E547" s="202"/>
      <c r="F547" s="202"/>
    </row>
    <row r="548" spans="1:6" ht="12.75">
      <c r="A548" s="202"/>
      <c r="B548" s="202"/>
      <c r="C548" s="202"/>
      <c r="D548" s="202"/>
      <c r="E548" s="202"/>
      <c r="F548" s="202"/>
    </row>
    <row r="549" spans="1:6" ht="12.75">
      <c r="A549" s="202"/>
      <c r="B549" s="202"/>
      <c r="C549" s="202"/>
      <c r="D549" s="202"/>
      <c r="E549" s="202"/>
      <c r="F549" s="202"/>
    </row>
    <row r="550" spans="1:6" ht="12.75">
      <c r="A550" s="202"/>
      <c r="B550" s="202"/>
      <c r="C550" s="202"/>
      <c r="D550" s="202"/>
      <c r="E550" s="202"/>
      <c r="F550" s="202"/>
    </row>
    <row r="551" spans="1:6" ht="12.75">
      <c r="A551" s="202"/>
      <c r="B551" s="202"/>
      <c r="C551" s="202"/>
      <c r="D551" s="202"/>
      <c r="E551" s="202"/>
      <c r="F551" s="202"/>
    </row>
    <row r="552" spans="1:6" ht="12.75">
      <c r="A552" s="202"/>
      <c r="B552" s="202"/>
      <c r="C552" s="202"/>
      <c r="D552" s="202"/>
      <c r="E552" s="202"/>
      <c r="F552" s="202"/>
    </row>
    <row r="553" spans="1:6" ht="12.75">
      <c r="A553" s="202"/>
      <c r="B553" s="202"/>
      <c r="C553" s="202"/>
      <c r="D553" s="202"/>
      <c r="E553" s="202"/>
      <c r="F553" s="202"/>
    </row>
    <row r="554" spans="1:6" ht="12.75">
      <c r="A554" s="202"/>
      <c r="B554" s="202"/>
      <c r="C554" s="202"/>
      <c r="D554" s="202"/>
      <c r="E554" s="202"/>
      <c r="F554" s="202"/>
    </row>
    <row r="555" spans="1:6" ht="12.75">
      <c r="A555" s="202"/>
      <c r="B555" s="202"/>
      <c r="C555" s="202"/>
      <c r="D555" s="202"/>
      <c r="E555" s="202"/>
      <c r="F555" s="202"/>
    </row>
    <row r="556" spans="1:6" ht="12.75">
      <c r="A556" s="202"/>
      <c r="B556" s="202"/>
      <c r="C556" s="202"/>
      <c r="D556" s="202"/>
      <c r="E556" s="202"/>
      <c r="F556" s="202"/>
    </row>
    <row r="557" spans="1:6" ht="12.75">
      <c r="A557" s="202"/>
      <c r="B557" s="202"/>
      <c r="C557" s="202"/>
      <c r="D557" s="202"/>
      <c r="E557" s="202"/>
      <c r="F557" s="202"/>
    </row>
    <row r="558" spans="1:6" ht="12.75">
      <c r="A558" s="202"/>
      <c r="B558" s="202"/>
      <c r="C558" s="202"/>
      <c r="D558" s="202"/>
      <c r="E558" s="202"/>
      <c r="F558" s="202"/>
    </row>
    <row r="559" spans="1:6" ht="12.75">
      <c r="A559" s="202"/>
      <c r="B559" s="202"/>
      <c r="C559" s="202"/>
      <c r="D559" s="202"/>
      <c r="E559" s="202"/>
      <c r="F559" s="202"/>
    </row>
    <row r="560" spans="1:6" ht="12.75">
      <c r="A560" s="202"/>
      <c r="B560" s="202"/>
      <c r="C560" s="202"/>
      <c r="D560" s="202"/>
      <c r="E560" s="202"/>
      <c r="F560" s="202"/>
    </row>
    <row r="561" spans="1:6" ht="12.75">
      <c r="A561" s="202"/>
      <c r="B561" s="202"/>
      <c r="C561" s="202"/>
      <c r="D561" s="202"/>
      <c r="E561" s="202"/>
      <c r="F561" s="202"/>
    </row>
    <row r="562" spans="1:6" ht="12.75">
      <c r="A562" s="202"/>
      <c r="B562" s="202"/>
      <c r="C562" s="202"/>
      <c r="D562" s="202"/>
      <c r="E562" s="202"/>
      <c r="F562" s="202"/>
    </row>
    <row r="563" spans="1:6" ht="12.75">
      <c r="A563" s="202"/>
      <c r="B563" s="202"/>
      <c r="C563" s="202"/>
      <c r="D563" s="202"/>
      <c r="E563" s="202"/>
      <c r="F563" s="202"/>
    </row>
    <row r="564" spans="1:6" ht="12.75">
      <c r="A564" s="202"/>
      <c r="B564" s="202"/>
      <c r="C564" s="202"/>
      <c r="D564" s="202"/>
      <c r="E564" s="202"/>
      <c r="F564" s="202"/>
    </row>
    <row r="565" spans="1:6" ht="12.75">
      <c r="A565" s="202"/>
      <c r="B565" s="202"/>
      <c r="C565" s="202"/>
      <c r="D565" s="202"/>
      <c r="E565" s="202"/>
      <c r="F565" s="202"/>
    </row>
    <row r="566" spans="1:6" ht="12.75">
      <c r="A566" s="202"/>
      <c r="B566" s="202"/>
      <c r="C566" s="202"/>
      <c r="D566" s="202"/>
      <c r="E566" s="202"/>
      <c r="F566" s="202"/>
    </row>
    <row r="567" spans="1:6" ht="12.75">
      <c r="A567" s="202"/>
      <c r="B567" s="202"/>
      <c r="C567" s="202"/>
      <c r="D567" s="202"/>
      <c r="E567" s="202"/>
      <c r="F567" s="202"/>
    </row>
    <row r="568" spans="1:6" ht="12.75">
      <c r="A568" s="202"/>
      <c r="B568" s="202"/>
      <c r="C568" s="202"/>
      <c r="D568" s="202"/>
      <c r="E568" s="202"/>
      <c r="F568" s="202"/>
    </row>
    <row r="569" spans="1:6" ht="12.75">
      <c r="A569" s="202"/>
      <c r="B569" s="202"/>
      <c r="C569" s="202"/>
      <c r="D569" s="202"/>
      <c r="E569" s="202"/>
      <c r="F569" s="202"/>
    </row>
    <row r="570" spans="1:6" ht="12.75">
      <c r="A570" s="202"/>
      <c r="B570" s="202"/>
      <c r="C570" s="202"/>
      <c r="D570" s="202"/>
      <c r="E570" s="202"/>
      <c r="F570" s="202"/>
    </row>
    <row r="571" spans="1:6" ht="12.75">
      <c r="A571" s="202"/>
      <c r="B571" s="202"/>
      <c r="C571" s="202"/>
      <c r="D571" s="202"/>
      <c r="E571" s="202"/>
      <c r="F571" s="202"/>
    </row>
    <row r="572" spans="1:6" ht="12.75">
      <c r="A572" s="202"/>
      <c r="B572" s="202"/>
      <c r="C572" s="202"/>
      <c r="D572" s="202"/>
      <c r="E572" s="202"/>
      <c r="F572" s="202"/>
    </row>
    <row r="573" spans="1:6" ht="12.75">
      <c r="A573" s="202"/>
      <c r="B573" s="202"/>
      <c r="C573" s="202"/>
      <c r="D573" s="202"/>
      <c r="E573" s="202"/>
      <c r="F573" s="202"/>
    </row>
    <row r="574" spans="1:6" ht="12.75">
      <c r="A574" s="202"/>
      <c r="B574" s="202"/>
      <c r="C574" s="202"/>
      <c r="D574" s="202"/>
      <c r="E574" s="202"/>
      <c r="F574" s="202"/>
    </row>
    <row r="575" spans="1:6" ht="12.75">
      <c r="A575" s="202"/>
      <c r="B575" s="202"/>
      <c r="C575" s="202"/>
      <c r="D575" s="202"/>
      <c r="E575" s="202"/>
      <c r="F575" s="202"/>
    </row>
    <row r="576" spans="1:6" ht="12.75">
      <c r="A576" s="202"/>
      <c r="B576" s="202"/>
      <c r="C576" s="202"/>
      <c r="D576" s="202"/>
      <c r="E576" s="202"/>
      <c r="F576" s="202"/>
    </row>
    <row r="577" spans="1:6" ht="12.75">
      <c r="A577" s="202"/>
      <c r="B577" s="202"/>
      <c r="C577" s="202"/>
      <c r="D577" s="202"/>
      <c r="E577" s="202"/>
      <c r="F577" s="202"/>
    </row>
    <row r="578" spans="1:6" ht="12.75">
      <c r="A578" s="202"/>
      <c r="B578" s="202"/>
      <c r="C578" s="202"/>
      <c r="D578" s="202"/>
      <c r="E578" s="202"/>
      <c r="F578" s="202"/>
    </row>
    <row r="579" spans="1:6" ht="12.75">
      <c r="A579" s="202"/>
      <c r="B579" s="202"/>
      <c r="C579" s="202"/>
      <c r="D579" s="202"/>
      <c r="E579" s="202"/>
      <c r="F579" s="202"/>
    </row>
    <row r="580" spans="1:6" ht="12.75">
      <c r="A580" s="202"/>
      <c r="B580" s="202"/>
      <c r="C580" s="202"/>
      <c r="D580" s="202"/>
      <c r="E580" s="202"/>
      <c r="F580" s="202"/>
    </row>
    <row r="581" spans="1:6" ht="12.75">
      <c r="A581" s="202"/>
      <c r="B581" s="202"/>
      <c r="C581" s="202"/>
      <c r="D581" s="202"/>
      <c r="E581" s="202"/>
      <c r="F581" s="202"/>
    </row>
    <row r="582" spans="1:6" ht="12.75">
      <c r="A582" s="202"/>
      <c r="B582" s="202"/>
      <c r="C582" s="202"/>
      <c r="D582" s="202"/>
      <c r="E582" s="202"/>
      <c r="F582" s="202"/>
    </row>
    <row r="583" spans="1:6" ht="12.75">
      <c r="A583" s="202"/>
      <c r="B583" s="202"/>
      <c r="C583" s="202"/>
      <c r="D583" s="202"/>
      <c r="E583" s="202"/>
      <c r="F583" s="202"/>
    </row>
    <row r="584" spans="1:6" ht="12.75">
      <c r="A584" s="202"/>
      <c r="B584" s="202"/>
      <c r="C584" s="202"/>
      <c r="D584" s="202"/>
      <c r="E584" s="202"/>
      <c r="F584" s="202"/>
    </row>
    <row r="585" spans="1:6" ht="12.75">
      <c r="A585" s="202"/>
      <c r="B585" s="202"/>
      <c r="C585" s="202"/>
      <c r="D585" s="202"/>
      <c r="E585" s="202"/>
      <c r="F585" s="202"/>
    </row>
    <row r="586" spans="1:6" ht="12.75">
      <c r="A586" s="202"/>
      <c r="B586" s="202"/>
      <c r="C586" s="202"/>
      <c r="D586" s="202"/>
      <c r="E586" s="202"/>
      <c r="F586" s="202"/>
    </row>
    <row r="587" spans="1:6" ht="12.75">
      <c r="A587" s="202"/>
      <c r="B587" s="202"/>
      <c r="C587" s="202"/>
      <c r="D587" s="202"/>
      <c r="E587" s="202"/>
      <c r="F587" s="202"/>
    </row>
    <row r="588" spans="1:6" ht="12.75">
      <c r="A588" s="202"/>
      <c r="B588" s="202"/>
      <c r="C588" s="202"/>
      <c r="D588" s="202"/>
      <c r="E588" s="202"/>
      <c r="F588" s="202"/>
    </row>
    <row r="589" spans="1:6" ht="12.75">
      <c r="A589" s="202"/>
      <c r="B589" s="202"/>
      <c r="C589" s="202"/>
      <c r="D589" s="202"/>
      <c r="E589" s="202"/>
      <c r="F589" s="202"/>
    </row>
    <row r="590" spans="1:6" ht="12.75">
      <c r="A590" s="202"/>
      <c r="B590" s="202"/>
      <c r="C590" s="202"/>
      <c r="D590" s="202"/>
      <c r="E590" s="202"/>
      <c r="F590" s="202"/>
    </row>
    <row r="591" spans="1:6" ht="12.75">
      <c r="A591" s="202"/>
      <c r="B591" s="202"/>
      <c r="C591" s="202"/>
      <c r="D591" s="202"/>
      <c r="E591" s="202"/>
      <c r="F591" s="202"/>
    </row>
    <row r="592" spans="1:6" ht="12.75">
      <c r="A592" s="202"/>
      <c r="B592" s="202"/>
      <c r="C592" s="202"/>
      <c r="D592" s="202"/>
      <c r="E592" s="202"/>
      <c r="F592" s="202"/>
    </row>
    <row r="593" spans="1:6" ht="12.75">
      <c r="A593" s="202"/>
      <c r="B593" s="202"/>
      <c r="C593" s="202"/>
      <c r="D593" s="202"/>
      <c r="E593" s="202"/>
      <c r="F593" s="202"/>
    </row>
    <row r="594" spans="1:6" ht="12.75">
      <c r="A594" s="202"/>
      <c r="B594" s="202"/>
      <c r="C594" s="202"/>
      <c r="D594" s="202"/>
      <c r="E594" s="202"/>
      <c r="F594" s="202"/>
    </row>
    <row r="595" spans="1:6" ht="12.75">
      <c r="A595" s="202"/>
      <c r="B595" s="202"/>
      <c r="C595" s="202"/>
      <c r="D595" s="202"/>
      <c r="E595" s="202"/>
      <c r="F595" s="202"/>
    </row>
    <row r="596" spans="1:6" ht="12.75">
      <c r="A596" s="202"/>
      <c r="B596" s="202"/>
      <c r="C596" s="202"/>
      <c r="D596" s="202"/>
      <c r="E596" s="202"/>
      <c r="F596" s="202"/>
    </row>
    <row r="597" spans="1:6" ht="12.75">
      <c r="A597" s="202"/>
      <c r="B597" s="202"/>
      <c r="C597" s="202"/>
      <c r="D597" s="202"/>
      <c r="E597" s="202"/>
      <c r="F597" s="202"/>
    </row>
    <row r="598" spans="1:6" ht="12.75">
      <c r="A598" s="202"/>
      <c r="B598" s="202"/>
      <c r="C598" s="202"/>
      <c r="D598" s="202"/>
      <c r="E598" s="202"/>
      <c r="F598" s="202"/>
    </row>
    <row r="599" spans="1:6" ht="12.75">
      <c r="A599" s="202"/>
      <c r="B599" s="202"/>
      <c r="C599" s="202"/>
      <c r="D599" s="202"/>
      <c r="E599" s="202"/>
      <c r="F599" s="202"/>
    </row>
    <row r="600" spans="1:6" ht="12.75">
      <c r="A600" s="202"/>
      <c r="B600" s="202"/>
      <c r="C600" s="202"/>
      <c r="D600" s="202"/>
      <c r="E600" s="202"/>
      <c r="F600" s="202"/>
    </row>
    <row r="601" spans="1:6" ht="12.75">
      <c r="A601" s="202"/>
      <c r="B601" s="202"/>
      <c r="C601" s="202"/>
      <c r="D601" s="202"/>
      <c r="E601" s="202"/>
      <c r="F601" s="202"/>
    </row>
    <row r="602" spans="1:6" ht="12.75">
      <c r="A602" s="202"/>
      <c r="B602" s="202"/>
      <c r="C602" s="202"/>
      <c r="D602" s="202"/>
      <c r="E602" s="202"/>
      <c r="F602" s="202"/>
    </row>
    <row r="603" spans="1:6" ht="12.75">
      <c r="A603" s="202"/>
      <c r="B603" s="202"/>
      <c r="C603" s="202"/>
      <c r="D603" s="202"/>
      <c r="E603" s="202"/>
      <c r="F603" s="202"/>
    </row>
    <row r="604" spans="1:6" ht="12.75">
      <c r="A604" s="202"/>
      <c r="B604" s="202"/>
      <c r="C604" s="202"/>
      <c r="D604" s="202"/>
      <c r="E604" s="202"/>
      <c r="F604" s="202"/>
    </row>
    <row r="605" spans="1:6" ht="12.75">
      <c r="A605" s="202"/>
      <c r="B605" s="202"/>
      <c r="C605" s="202"/>
      <c r="D605" s="202"/>
      <c r="E605" s="202"/>
      <c r="F605" s="202"/>
    </row>
    <row r="606" spans="1:6" ht="12.75">
      <c r="A606" s="202"/>
      <c r="B606" s="202"/>
      <c r="C606" s="202"/>
      <c r="D606" s="202"/>
      <c r="E606" s="202"/>
      <c r="F606" s="202"/>
    </row>
    <row r="607" spans="1:6" ht="12.75">
      <c r="A607" s="202"/>
      <c r="B607" s="202"/>
      <c r="C607" s="202"/>
      <c r="D607" s="202"/>
      <c r="E607" s="202"/>
      <c r="F607" s="202"/>
    </row>
    <row r="608" spans="1:6" ht="12.75">
      <c r="A608" s="202"/>
      <c r="B608" s="202"/>
      <c r="C608" s="202"/>
      <c r="D608" s="202"/>
      <c r="E608" s="202"/>
      <c r="F608" s="202"/>
    </row>
    <row r="609" spans="1:6" ht="12.75">
      <c r="A609" s="202"/>
      <c r="B609" s="202"/>
      <c r="C609" s="202"/>
      <c r="D609" s="202"/>
      <c r="E609" s="202"/>
      <c r="F609" s="202"/>
    </row>
    <row r="610" spans="1:6" ht="12.75">
      <c r="A610" s="202"/>
      <c r="B610" s="202"/>
      <c r="C610" s="202"/>
      <c r="D610" s="202"/>
      <c r="E610" s="202"/>
      <c r="F610" s="202"/>
    </row>
    <row r="611" spans="1:6" ht="12.75">
      <c r="A611" s="202"/>
      <c r="B611" s="202"/>
      <c r="C611" s="202"/>
      <c r="D611" s="202"/>
      <c r="E611" s="202"/>
      <c r="F611" s="202"/>
    </row>
    <row r="612" spans="1:6" ht="12.75">
      <c r="A612" s="202"/>
      <c r="B612" s="202"/>
      <c r="C612" s="202"/>
      <c r="D612" s="202"/>
      <c r="E612" s="202"/>
      <c r="F612" s="202"/>
    </row>
    <row r="613" spans="1:6" ht="12.75">
      <c r="A613" s="202"/>
      <c r="B613" s="202"/>
      <c r="C613" s="202"/>
      <c r="D613" s="202"/>
      <c r="E613" s="202"/>
      <c r="F613" s="202"/>
    </row>
    <row r="614" spans="1:6" ht="12.75">
      <c r="A614" s="202"/>
      <c r="B614" s="202"/>
      <c r="C614" s="202"/>
      <c r="D614" s="202"/>
      <c r="E614" s="202"/>
      <c r="F614" s="202"/>
    </row>
    <row r="615" spans="1:6" ht="12.75">
      <c r="A615" s="202"/>
      <c r="B615" s="202"/>
      <c r="C615" s="202"/>
      <c r="D615" s="202"/>
      <c r="E615" s="202"/>
      <c r="F615" s="202"/>
    </row>
    <row r="616" spans="1:6" ht="12.75">
      <c r="A616" s="202"/>
      <c r="B616" s="202"/>
      <c r="C616" s="202"/>
      <c r="D616" s="202"/>
      <c r="E616" s="202"/>
      <c r="F616" s="202"/>
    </row>
    <row r="617" spans="1:6" ht="12.75">
      <c r="A617" s="202"/>
      <c r="B617" s="202"/>
      <c r="C617" s="202"/>
      <c r="D617" s="202"/>
      <c r="E617" s="202"/>
      <c r="F617" s="202"/>
    </row>
    <row r="618" spans="1:6" ht="12.75">
      <c r="A618" s="202"/>
      <c r="B618" s="202"/>
      <c r="C618" s="202"/>
      <c r="D618" s="202"/>
      <c r="E618" s="202"/>
      <c r="F618" s="202"/>
    </row>
    <row r="619" spans="1:6" ht="12.75">
      <c r="A619" s="202"/>
      <c r="B619" s="202"/>
      <c r="C619" s="202"/>
      <c r="D619" s="202"/>
      <c r="E619" s="202"/>
      <c r="F619" s="202"/>
    </row>
    <row r="620" spans="1:6" ht="12.75">
      <c r="A620" s="202"/>
      <c r="B620" s="202"/>
      <c r="C620" s="202"/>
      <c r="D620" s="202"/>
      <c r="E620" s="202"/>
      <c r="F620" s="202"/>
    </row>
    <row r="621" spans="1:6" ht="12.75">
      <c r="A621" s="202"/>
      <c r="B621" s="202"/>
      <c r="C621" s="202"/>
      <c r="D621" s="202"/>
      <c r="E621" s="202"/>
      <c r="F621" s="202"/>
    </row>
    <row r="622" spans="1:6" ht="12.75">
      <c r="A622" s="202"/>
      <c r="B622" s="202"/>
      <c r="C622" s="202"/>
      <c r="D622" s="202"/>
      <c r="E622" s="202"/>
      <c r="F622" s="202"/>
    </row>
    <row r="623" spans="1:6" ht="12.75">
      <c r="A623" s="202"/>
      <c r="B623" s="202"/>
      <c r="C623" s="202"/>
      <c r="D623" s="202"/>
      <c r="E623" s="202"/>
      <c r="F623" s="202"/>
    </row>
    <row r="624" spans="1:6" ht="12.75">
      <c r="A624" s="202"/>
      <c r="B624" s="202"/>
      <c r="C624" s="202"/>
      <c r="D624" s="202"/>
      <c r="E624" s="202"/>
      <c r="F624" s="202"/>
    </row>
    <row r="625" spans="1:6" ht="12.75">
      <c r="A625" s="202"/>
      <c r="B625" s="202"/>
      <c r="C625" s="202"/>
      <c r="D625" s="202"/>
      <c r="E625" s="202"/>
      <c r="F625" s="202"/>
    </row>
    <row r="626" spans="1:6" ht="12.75">
      <c r="A626" s="202"/>
      <c r="B626" s="202"/>
      <c r="C626" s="202"/>
      <c r="D626" s="202"/>
      <c r="E626" s="202"/>
      <c r="F626" s="202"/>
    </row>
    <row r="627" spans="1:6" ht="12.75">
      <c r="A627" s="202"/>
      <c r="B627" s="202"/>
      <c r="C627" s="202"/>
      <c r="D627" s="202"/>
      <c r="E627" s="202"/>
      <c r="F627" s="202"/>
    </row>
    <row r="628" spans="1:6" ht="12.75">
      <c r="A628" s="202"/>
      <c r="B628" s="202"/>
      <c r="C628" s="202"/>
      <c r="D628" s="202"/>
      <c r="E628" s="202"/>
      <c r="F628" s="202"/>
    </row>
    <row r="629" spans="1:6" ht="12.75">
      <c r="A629" s="202"/>
      <c r="B629" s="202"/>
      <c r="C629" s="202"/>
      <c r="D629" s="202"/>
      <c r="E629" s="202"/>
      <c r="F629" s="202"/>
    </row>
    <row r="630" spans="1:6" ht="12.75">
      <c r="A630" s="202"/>
      <c r="B630" s="202"/>
      <c r="C630" s="202"/>
      <c r="D630" s="202"/>
      <c r="E630" s="202"/>
      <c r="F630" s="202"/>
    </row>
    <row r="631" spans="1:6" ht="12.75">
      <c r="A631" s="202"/>
      <c r="B631" s="202"/>
      <c r="C631" s="202"/>
      <c r="D631" s="202"/>
      <c r="E631" s="202"/>
      <c r="F631" s="202"/>
    </row>
    <row r="632" spans="1:6" ht="12.75">
      <c r="A632" s="202"/>
      <c r="B632" s="202"/>
      <c r="C632" s="202"/>
      <c r="D632" s="202"/>
      <c r="E632" s="202"/>
      <c r="F632" s="202"/>
    </row>
    <row r="633" spans="1:6" ht="12.75">
      <c r="A633" s="202"/>
      <c r="B633" s="202"/>
      <c r="C633" s="202"/>
      <c r="D633" s="202"/>
      <c r="E633" s="202"/>
      <c r="F633" s="202"/>
    </row>
    <row r="634" spans="1:6" ht="12.75">
      <c r="A634" s="202"/>
      <c r="B634" s="202"/>
      <c r="C634" s="202"/>
      <c r="D634" s="202"/>
      <c r="E634" s="202"/>
      <c r="F634" s="202"/>
    </row>
    <row r="635" spans="1:6" ht="12.75">
      <c r="A635" s="202"/>
      <c r="B635" s="202"/>
      <c r="C635" s="202"/>
      <c r="D635" s="202"/>
      <c r="E635" s="202"/>
      <c r="F635" s="202"/>
    </row>
    <row r="636" spans="1:6" ht="12.75">
      <c r="A636" s="202"/>
      <c r="B636" s="202"/>
      <c r="C636" s="202"/>
      <c r="D636" s="202"/>
      <c r="E636" s="202"/>
      <c r="F636" s="202"/>
    </row>
    <row r="637" spans="1:6" ht="12.75">
      <c r="A637" s="202"/>
      <c r="B637" s="202"/>
      <c r="C637" s="202"/>
      <c r="D637" s="202"/>
      <c r="E637" s="202"/>
      <c r="F637" s="202"/>
    </row>
    <row r="638" spans="1:6" ht="12.75">
      <c r="A638" s="202"/>
      <c r="B638" s="202"/>
      <c r="C638" s="202"/>
      <c r="D638" s="202"/>
      <c r="E638" s="202"/>
      <c r="F638" s="202"/>
    </row>
    <row r="639" spans="1:6" ht="12.75">
      <c r="A639" s="202"/>
      <c r="B639" s="202"/>
      <c r="C639" s="202"/>
      <c r="D639" s="202"/>
      <c r="E639" s="202"/>
      <c r="F639" s="202"/>
    </row>
    <row r="640" spans="1:6" ht="12.75">
      <c r="A640" s="202"/>
      <c r="B640" s="202"/>
      <c r="C640" s="202"/>
      <c r="D640" s="202"/>
      <c r="E640" s="202"/>
      <c r="F640" s="202"/>
    </row>
    <row r="641" spans="1:6" ht="12.75">
      <c r="A641" s="202"/>
      <c r="B641" s="202"/>
      <c r="C641" s="202"/>
      <c r="D641" s="202"/>
      <c r="E641" s="202"/>
      <c r="F641" s="202"/>
    </row>
    <row r="642" spans="1:6" ht="12.75">
      <c r="A642" s="202"/>
      <c r="B642" s="202"/>
      <c r="C642" s="202"/>
      <c r="D642" s="202"/>
      <c r="E642" s="202"/>
      <c r="F642" s="202"/>
    </row>
    <row r="643" spans="1:6" ht="12.75">
      <c r="A643" s="202"/>
      <c r="B643" s="202"/>
      <c r="C643" s="202"/>
      <c r="D643" s="202"/>
      <c r="E643" s="202"/>
      <c r="F643" s="202"/>
    </row>
    <row r="644" spans="1:6" ht="12.75">
      <c r="A644" s="202"/>
      <c r="B644" s="202"/>
      <c r="C644" s="202"/>
      <c r="D644" s="202"/>
      <c r="E644" s="202"/>
      <c r="F644" s="202"/>
    </row>
    <row r="645" spans="1:6" ht="12.75">
      <c r="A645" s="202"/>
      <c r="B645" s="202"/>
      <c r="C645" s="202"/>
      <c r="D645" s="202"/>
      <c r="E645" s="202"/>
      <c r="F645" s="202"/>
    </row>
    <row r="646" spans="1:6" ht="12.75">
      <c r="A646" s="202"/>
      <c r="B646" s="202"/>
      <c r="C646" s="202"/>
      <c r="D646" s="202"/>
      <c r="E646" s="202"/>
      <c r="F646" s="202"/>
    </row>
    <row r="647" spans="1:6" ht="12.75">
      <c r="A647" s="202"/>
      <c r="B647" s="202"/>
      <c r="C647" s="202"/>
      <c r="D647" s="202"/>
      <c r="E647" s="202"/>
      <c r="F647" s="202"/>
    </row>
    <row r="648" spans="1:6" ht="12.75">
      <c r="A648" s="202"/>
      <c r="B648" s="202"/>
      <c r="C648" s="202"/>
      <c r="D648" s="202"/>
      <c r="E648" s="202"/>
      <c r="F648" s="202"/>
    </row>
    <row r="649" spans="1:6" ht="12.75">
      <c r="A649" s="202"/>
      <c r="B649" s="202"/>
      <c r="C649" s="202"/>
      <c r="D649" s="202"/>
      <c r="E649" s="202"/>
      <c r="F649" s="202"/>
    </row>
    <row r="650" spans="1:6" ht="12.75">
      <c r="A650" s="202"/>
      <c r="B650" s="202"/>
      <c r="C650" s="202"/>
      <c r="D650" s="202"/>
      <c r="E650" s="202"/>
      <c r="F650" s="202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3"/>
  <sheetViews>
    <sheetView zoomScaleSheetLayoutView="100" zoomScalePageLayoutView="0" workbookViewId="0" topLeftCell="A1">
      <selection activeCell="E79" sqref="E79"/>
    </sheetView>
  </sheetViews>
  <sheetFormatPr defaultColWidth="9.00390625" defaultRowHeight="12.75"/>
  <cols>
    <col min="1" max="1" width="59.625" style="0" customWidth="1"/>
    <col min="2" max="2" width="7.125" style="0" customWidth="1"/>
    <col min="3" max="3" width="3.625" style="0" customWidth="1"/>
    <col min="4" max="4" width="3.375" style="0" customWidth="1"/>
    <col min="5" max="5" width="10.625" style="0" customWidth="1"/>
    <col min="6" max="6" width="7.125" style="0" customWidth="1"/>
    <col min="7" max="7" width="11.625" style="0" customWidth="1"/>
  </cols>
  <sheetData>
    <row r="1" spans="1:7" ht="12.75">
      <c r="A1" s="269" t="s">
        <v>339</v>
      </c>
      <c r="B1" s="269"/>
      <c r="C1" s="269"/>
      <c r="D1" s="269"/>
      <c r="E1" s="269"/>
      <c r="F1" s="269"/>
      <c r="G1" s="252"/>
    </row>
    <row r="2" spans="1:7" ht="36.75" customHeight="1">
      <c r="A2" s="250" t="s">
        <v>455</v>
      </c>
      <c r="B2" s="270"/>
      <c r="C2" s="270"/>
      <c r="D2" s="270"/>
      <c r="E2" s="270"/>
      <c r="F2" s="281"/>
      <c r="G2" s="281"/>
    </row>
    <row r="3" spans="1:7" ht="12.75" customHeight="1">
      <c r="A3" s="251"/>
      <c r="B3" s="252"/>
      <c r="C3" s="252"/>
      <c r="D3" s="252"/>
      <c r="E3" s="252"/>
      <c r="F3" s="252"/>
      <c r="G3" s="252"/>
    </row>
    <row r="4" spans="1:7" ht="54.75" customHeight="1">
      <c r="A4" s="271" t="s">
        <v>424</v>
      </c>
      <c r="B4" s="272"/>
      <c r="C4" s="272"/>
      <c r="D4" s="272"/>
      <c r="E4" s="272"/>
      <c r="F4" s="272"/>
      <c r="G4" s="272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7" ht="24.75" customHeight="1">
      <c r="A6" s="83" t="s">
        <v>127</v>
      </c>
      <c r="B6" s="83" t="s">
        <v>95</v>
      </c>
      <c r="C6" s="83" t="s">
        <v>140</v>
      </c>
      <c r="D6" s="83" t="s">
        <v>141</v>
      </c>
      <c r="E6" s="83" t="s">
        <v>80</v>
      </c>
      <c r="F6" s="83" t="s">
        <v>81</v>
      </c>
      <c r="G6" s="103" t="s">
        <v>67</v>
      </c>
    </row>
    <row r="7" spans="1:7" ht="24">
      <c r="A7" s="101" t="s">
        <v>425</v>
      </c>
      <c r="B7" s="106"/>
      <c r="C7" s="207"/>
      <c r="D7" s="64"/>
      <c r="E7" s="64"/>
      <c r="F7" s="64"/>
      <c r="G7" s="119">
        <f>G8+G79+G84+G93+G110+G155+G170+G188</f>
        <v>64112.7</v>
      </c>
    </row>
    <row r="8" spans="1:7" ht="12.75">
      <c r="A8" s="74" t="s">
        <v>143</v>
      </c>
      <c r="B8" s="87" t="s">
        <v>390</v>
      </c>
      <c r="C8" s="87" t="s">
        <v>124</v>
      </c>
      <c r="D8" s="87" t="s">
        <v>144</v>
      </c>
      <c r="E8" s="87" t="s">
        <v>213</v>
      </c>
      <c r="F8" s="87" t="s">
        <v>145</v>
      </c>
      <c r="G8" s="119">
        <f>G9+G26+G72+G64</f>
        <v>19779.600000000002</v>
      </c>
    </row>
    <row r="9" spans="1:7" ht="24">
      <c r="A9" s="105" t="s">
        <v>78</v>
      </c>
      <c r="B9" s="87" t="s">
        <v>390</v>
      </c>
      <c r="C9" s="87" t="s">
        <v>124</v>
      </c>
      <c r="D9" s="87" t="s">
        <v>146</v>
      </c>
      <c r="E9" s="87" t="s">
        <v>213</v>
      </c>
      <c r="F9" s="87" t="s">
        <v>145</v>
      </c>
      <c r="G9" s="119">
        <f>G10</f>
        <v>2521.7</v>
      </c>
    </row>
    <row r="10" spans="1:7" ht="14.25" customHeight="1">
      <c r="A10" s="105" t="s">
        <v>61</v>
      </c>
      <c r="B10" s="87" t="s">
        <v>390</v>
      </c>
      <c r="C10" s="87" t="s">
        <v>124</v>
      </c>
      <c r="D10" s="87" t="s">
        <v>146</v>
      </c>
      <c r="E10" s="106" t="s">
        <v>215</v>
      </c>
      <c r="F10" s="87" t="s">
        <v>145</v>
      </c>
      <c r="G10" s="119">
        <f>G11+G20</f>
        <v>2521.7</v>
      </c>
    </row>
    <row r="11" spans="1:7" ht="24">
      <c r="A11" s="52" t="s">
        <v>63</v>
      </c>
      <c r="B11" s="87" t="s">
        <v>390</v>
      </c>
      <c r="C11" s="62" t="s">
        <v>124</v>
      </c>
      <c r="D11" s="62" t="s">
        <v>146</v>
      </c>
      <c r="E11" s="107" t="s">
        <v>214</v>
      </c>
      <c r="F11" s="62" t="s">
        <v>145</v>
      </c>
      <c r="G11" s="63">
        <f>G12</f>
        <v>1756.3</v>
      </c>
    </row>
    <row r="12" spans="1:7" ht="24">
      <c r="A12" s="109" t="s">
        <v>205</v>
      </c>
      <c r="B12" s="87" t="s">
        <v>390</v>
      </c>
      <c r="C12" s="62" t="s">
        <v>124</v>
      </c>
      <c r="D12" s="62" t="s">
        <v>146</v>
      </c>
      <c r="E12" s="107" t="s">
        <v>216</v>
      </c>
      <c r="F12" s="62" t="s">
        <v>145</v>
      </c>
      <c r="G12" s="63">
        <f>G13</f>
        <v>1756.3</v>
      </c>
    </row>
    <row r="13" spans="1:7" ht="13.5" customHeight="1">
      <c r="A13" s="109" t="s">
        <v>62</v>
      </c>
      <c r="B13" s="87" t="s">
        <v>390</v>
      </c>
      <c r="C13" s="62" t="s">
        <v>124</v>
      </c>
      <c r="D13" s="62" t="s">
        <v>146</v>
      </c>
      <c r="E13" s="107" t="s">
        <v>217</v>
      </c>
      <c r="F13" s="62" t="s">
        <v>145</v>
      </c>
      <c r="G13" s="63">
        <f>G14</f>
        <v>1756.3</v>
      </c>
    </row>
    <row r="14" spans="1:7" ht="39" customHeight="1">
      <c r="A14" s="109" t="s">
        <v>265</v>
      </c>
      <c r="B14" s="87" t="s">
        <v>390</v>
      </c>
      <c r="C14" s="62" t="s">
        <v>124</v>
      </c>
      <c r="D14" s="62" t="s">
        <v>146</v>
      </c>
      <c r="E14" s="107" t="s">
        <v>217</v>
      </c>
      <c r="F14" s="62" t="s">
        <v>264</v>
      </c>
      <c r="G14" s="63">
        <f>G15</f>
        <v>1756.3</v>
      </c>
    </row>
    <row r="15" spans="1:7" ht="13.5" customHeight="1">
      <c r="A15" s="109" t="s">
        <v>266</v>
      </c>
      <c r="B15" s="87" t="s">
        <v>390</v>
      </c>
      <c r="C15" s="62" t="s">
        <v>124</v>
      </c>
      <c r="D15" s="62" t="s">
        <v>146</v>
      </c>
      <c r="E15" s="107" t="s">
        <v>217</v>
      </c>
      <c r="F15" s="62" t="s">
        <v>263</v>
      </c>
      <c r="G15" s="63">
        <f>G16+G17</f>
        <v>1756.3</v>
      </c>
    </row>
    <row r="16" spans="1:7" ht="14.25" customHeight="1">
      <c r="A16" s="52" t="s">
        <v>250</v>
      </c>
      <c r="B16" s="87" t="s">
        <v>390</v>
      </c>
      <c r="C16" s="62" t="s">
        <v>124</v>
      </c>
      <c r="D16" s="62" t="s">
        <v>146</v>
      </c>
      <c r="E16" s="107" t="s">
        <v>217</v>
      </c>
      <c r="F16" s="62" t="s">
        <v>48</v>
      </c>
      <c r="G16" s="63">
        <f>'[1]прилож. № 7'!F16</f>
        <v>1413.1</v>
      </c>
    </row>
    <row r="17" spans="1:7" ht="36">
      <c r="A17" s="52" t="s">
        <v>251</v>
      </c>
      <c r="B17" s="87" t="s">
        <v>390</v>
      </c>
      <c r="C17" s="62" t="s">
        <v>124</v>
      </c>
      <c r="D17" s="62" t="s">
        <v>146</v>
      </c>
      <c r="E17" s="107" t="s">
        <v>217</v>
      </c>
      <c r="F17" s="62" t="s">
        <v>267</v>
      </c>
      <c r="G17" s="63">
        <v>343.2</v>
      </c>
    </row>
    <row r="18" spans="1:7" ht="36">
      <c r="A18" s="105" t="s">
        <v>437</v>
      </c>
      <c r="B18" s="87" t="s">
        <v>390</v>
      </c>
      <c r="C18" s="87" t="s">
        <v>124</v>
      </c>
      <c r="D18" s="87" t="s">
        <v>159</v>
      </c>
      <c r="E18" s="106" t="s">
        <v>214</v>
      </c>
      <c r="F18" s="87" t="s">
        <v>145</v>
      </c>
      <c r="G18" s="104">
        <v>765.4</v>
      </c>
    </row>
    <row r="19" spans="1:7" ht="24">
      <c r="A19" s="52" t="s">
        <v>63</v>
      </c>
      <c r="B19" s="87" t="s">
        <v>390</v>
      </c>
      <c r="C19" s="62" t="s">
        <v>124</v>
      </c>
      <c r="D19" s="62" t="s">
        <v>159</v>
      </c>
      <c r="E19" s="107" t="s">
        <v>214</v>
      </c>
      <c r="F19" s="62" t="s">
        <v>145</v>
      </c>
      <c r="G19" s="108">
        <v>765.4</v>
      </c>
    </row>
    <row r="20" spans="1:7" ht="24">
      <c r="A20" s="109" t="s">
        <v>205</v>
      </c>
      <c r="B20" s="87" t="s">
        <v>390</v>
      </c>
      <c r="C20" s="62" t="s">
        <v>124</v>
      </c>
      <c r="D20" s="62" t="s">
        <v>159</v>
      </c>
      <c r="E20" s="62" t="s">
        <v>216</v>
      </c>
      <c r="F20" s="62" t="s">
        <v>145</v>
      </c>
      <c r="G20" s="108">
        <v>765.4</v>
      </c>
    </row>
    <row r="21" spans="1:7" ht="12.75">
      <c r="A21" s="109" t="s">
        <v>62</v>
      </c>
      <c r="B21" s="87" t="s">
        <v>390</v>
      </c>
      <c r="C21" s="62" t="s">
        <v>124</v>
      </c>
      <c r="D21" s="62" t="s">
        <v>159</v>
      </c>
      <c r="E21" s="62" t="s">
        <v>217</v>
      </c>
      <c r="F21" s="62" t="s">
        <v>145</v>
      </c>
      <c r="G21" s="108">
        <v>765.4</v>
      </c>
    </row>
    <row r="22" spans="1:7" ht="36">
      <c r="A22" s="109" t="s">
        <v>265</v>
      </c>
      <c r="B22" s="87" t="s">
        <v>390</v>
      </c>
      <c r="C22" s="62" t="s">
        <v>124</v>
      </c>
      <c r="D22" s="62" t="s">
        <v>159</v>
      </c>
      <c r="E22" s="62" t="s">
        <v>217</v>
      </c>
      <c r="F22" s="62" t="s">
        <v>264</v>
      </c>
      <c r="G22" s="108">
        <v>765.4</v>
      </c>
    </row>
    <row r="23" spans="1:7" ht="13.5" customHeight="1">
      <c r="A23" s="109" t="s">
        <v>266</v>
      </c>
      <c r="B23" s="87" t="s">
        <v>390</v>
      </c>
      <c r="C23" s="62" t="s">
        <v>124</v>
      </c>
      <c r="D23" s="62" t="s">
        <v>159</v>
      </c>
      <c r="E23" s="62" t="s">
        <v>217</v>
      </c>
      <c r="F23" s="62" t="s">
        <v>263</v>
      </c>
      <c r="G23" s="108">
        <f>G24+G25</f>
        <v>765.4</v>
      </c>
    </row>
    <row r="24" spans="1:7" ht="12.75" customHeight="1">
      <c r="A24" s="52" t="s">
        <v>250</v>
      </c>
      <c r="B24" s="87" t="s">
        <v>390</v>
      </c>
      <c r="C24" s="62" t="s">
        <v>124</v>
      </c>
      <c r="D24" s="62" t="s">
        <v>159</v>
      </c>
      <c r="E24" s="62" t="s">
        <v>217</v>
      </c>
      <c r="F24" s="62" t="s">
        <v>48</v>
      </c>
      <c r="G24" s="108">
        <v>587.9</v>
      </c>
    </row>
    <row r="25" spans="1:7" ht="36">
      <c r="A25" s="52" t="s">
        <v>251</v>
      </c>
      <c r="B25" s="87" t="s">
        <v>390</v>
      </c>
      <c r="C25" s="62" t="s">
        <v>124</v>
      </c>
      <c r="D25" s="62" t="s">
        <v>159</v>
      </c>
      <c r="E25" s="62" t="s">
        <v>217</v>
      </c>
      <c r="F25" s="62" t="s">
        <v>267</v>
      </c>
      <c r="G25" s="108">
        <v>177.5</v>
      </c>
    </row>
    <row r="26" spans="1:7" ht="36">
      <c r="A26" s="105" t="s">
        <v>79</v>
      </c>
      <c r="B26" s="87" t="s">
        <v>390</v>
      </c>
      <c r="C26" s="87" t="s">
        <v>124</v>
      </c>
      <c r="D26" s="87" t="s">
        <v>148</v>
      </c>
      <c r="E26" s="87" t="s">
        <v>213</v>
      </c>
      <c r="F26" s="87" t="s">
        <v>145</v>
      </c>
      <c r="G26" s="119">
        <f>G27+G34</f>
        <v>16957.9</v>
      </c>
    </row>
    <row r="27" spans="1:7" ht="13.5" customHeight="1" hidden="1">
      <c r="A27" s="105" t="s">
        <v>14</v>
      </c>
      <c r="B27" s="87" t="s">
        <v>426</v>
      </c>
      <c r="C27" s="87" t="s">
        <v>124</v>
      </c>
      <c r="D27" s="87" t="s">
        <v>148</v>
      </c>
      <c r="E27" s="106" t="s">
        <v>220</v>
      </c>
      <c r="F27" s="87" t="s">
        <v>145</v>
      </c>
      <c r="G27" s="119">
        <f aca="true" t="shared" si="0" ref="G27:G32">G28</f>
        <v>0</v>
      </c>
    </row>
    <row r="28" spans="1:7" ht="12.75" hidden="1">
      <c r="A28" s="52" t="s">
        <v>7</v>
      </c>
      <c r="B28" s="87" t="s">
        <v>427</v>
      </c>
      <c r="C28" s="62" t="s">
        <v>124</v>
      </c>
      <c r="D28" s="62" t="s">
        <v>148</v>
      </c>
      <c r="E28" s="107" t="s">
        <v>219</v>
      </c>
      <c r="F28" s="62" t="s">
        <v>145</v>
      </c>
      <c r="G28" s="63">
        <f t="shared" si="0"/>
        <v>0</v>
      </c>
    </row>
    <row r="29" spans="1:7" ht="24" hidden="1">
      <c r="A29" s="52" t="s">
        <v>8</v>
      </c>
      <c r="B29" s="87" t="s">
        <v>428</v>
      </c>
      <c r="C29" s="62" t="s">
        <v>124</v>
      </c>
      <c r="D29" s="62" t="s">
        <v>148</v>
      </c>
      <c r="E29" s="107" t="s">
        <v>221</v>
      </c>
      <c r="F29" s="62" t="s">
        <v>145</v>
      </c>
      <c r="G29" s="63">
        <f t="shared" si="0"/>
        <v>0</v>
      </c>
    </row>
    <row r="30" spans="1:7" ht="14.25" customHeight="1" hidden="1">
      <c r="A30" s="52" t="s">
        <v>15</v>
      </c>
      <c r="B30" s="87" t="s">
        <v>429</v>
      </c>
      <c r="C30" s="62" t="s">
        <v>124</v>
      </c>
      <c r="D30" s="62" t="s">
        <v>148</v>
      </c>
      <c r="E30" s="107" t="s">
        <v>222</v>
      </c>
      <c r="F30" s="62" t="s">
        <v>145</v>
      </c>
      <c r="G30" s="63">
        <f t="shared" si="0"/>
        <v>0</v>
      </c>
    </row>
    <row r="31" spans="1:7" ht="24" hidden="1">
      <c r="A31" s="52" t="s">
        <v>256</v>
      </c>
      <c r="B31" s="87" t="s">
        <v>430</v>
      </c>
      <c r="C31" s="62" t="s">
        <v>124</v>
      </c>
      <c r="D31" s="62" t="s">
        <v>148</v>
      </c>
      <c r="E31" s="107" t="s">
        <v>222</v>
      </c>
      <c r="F31" s="62" t="s">
        <v>147</v>
      </c>
      <c r="G31" s="63">
        <f t="shared" si="0"/>
        <v>0</v>
      </c>
    </row>
    <row r="32" spans="1:7" ht="24" hidden="1">
      <c r="A32" s="52" t="s">
        <v>253</v>
      </c>
      <c r="B32" s="87" t="s">
        <v>431</v>
      </c>
      <c r="C32" s="62" t="s">
        <v>124</v>
      </c>
      <c r="D32" s="62" t="s">
        <v>148</v>
      </c>
      <c r="E32" s="107" t="s">
        <v>222</v>
      </c>
      <c r="F32" s="62" t="s">
        <v>252</v>
      </c>
      <c r="G32" s="63">
        <f t="shared" si="0"/>
        <v>0</v>
      </c>
    </row>
    <row r="33" spans="1:7" ht="24" hidden="1">
      <c r="A33" s="52" t="s">
        <v>49</v>
      </c>
      <c r="B33" s="87" t="s">
        <v>432</v>
      </c>
      <c r="C33" s="62" t="s">
        <v>124</v>
      </c>
      <c r="D33" s="62" t="s">
        <v>148</v>
      </c>
      <c r="E33" s="62" t="s">
        <v>222</v>
      </c>
      <c r="F33" s="62" t="s">
        <v>50</v>
      </c>
      <c r="G33" s="63">
        <f>'[1]прилож. № 7'!F31</f>
        <v>0</v>
      </c>
    </row>
    <row r="34" spans="1:7" ht="14.25" customHeight="1">
      <c r="A34" s="105" t="s">
        <v>61</v>
      </c>
      <c r="B34" s="87" t="s">
        <v>390</v>
      </c>
      <c r="C34" s="87" t="s">
        <v>124</v>
      </c>
      <c r="D34" s="87" t="s">
        <v>148</v>
      </c>
      <c r="E34" s="106" t="s">
        <v>215</v>
      </c>
      <c r="F34" s="87" t="s">
        <v>145</v>
      </c>
      <c r="G34" s="119">
        <f>G35+G51</f>
        <v>16957.9</v>
      </c>
    </row>
    <row r="35" spans="1:7" ht="24">
      <c r="A35" s="52" t="s">
        <v>63</v>
      </c>
      <c r="B35" s="87" t="s">
        <v>390</v>
      </c>
      <c r="C35" s="62" t="s">
        <v>124</v>
      </c>
      <c r="D35" s="62" t="s">
        <v>148</v>
      </c>
      <c r="E35" s="107" t="s">
        <v>214</v>
      </c>
      <c r="F35" s="62" t="s">
        <v>145</v>
      </c>
      <c r="G35" s="63">
        <f>G36</f>
        <v>16957.2</v>
      </c>
    </row>
    <row r="36" spans="1:7" ht="24">
      <c r="A36" s="109" t="s">
        <v>205</v>
      </c>
      <c r="B36" s="87" t="s">
        <v>390</v>
      </c>
      <c r="C36" s="62" t="s">
        <v>124</v>
      </c>
      <c r="D36" s="62" t="s">
        <v>148</v>
      </c>
      <c r="E36" s="107" t="s">
        <v>216</v>
      </c>
      <c r="F36" s="62" t="s">
        <v>145</v>
      </c>
      <c r="G36" s="63">
        <f>G37</f>
        <v>16957.2</v>
      </c>
    </row>
    <row r="37" spans="1:7" ht="14.25" customHeight="1">
      <c r="A37" s="109" t="s">
        <v>62</v>
      </c>
      <c r="B37" s="87" t="s">
        <v>390</v>
      </c>
      <c r="C37" s="62" t="s">
        <v>124</v>
      </c>
      <c r="D37" s="62" t="s">
        <v>148</v>
      </c>
      <c r="E37" s="107" t="s">
        <v>217</v>
      </c>
      <c r="F37" s="62" t="s">
        <v>145</v>
      </c>
      <c r="G37" s="63">
        <f>G38+G42+G48</f>
        <v>16957.2</v>
      </c>
    </row>
    <row r="38" spans="1:7" ht="38.25" customHeight="1">
      <c r="A38" s="109" t="s">
        <v>265</v>
      </c>
      <c r="B38" s="87" t="s">
        <v>390</v>
      </c>
      <c r="C38" s="62" t="s">
        <v>124</v>
      </c>
      <c r="D38" s="62" t="s">
        <v>148</v>
      </c>
      <c r="E38" s="107" t="s">
        <v>217</v>
      </c>
      <c r="F38" s="62" t="s">
        <v>264</v>
      </c>
      <c r="G38" s="63">
        <f>G39</f>
        <v>13064.2</v>
      </c>
    </row>
    <row r="39" spans="1:7" ht="13.5" customHeight="1">
      <c r="A39" s="109" t="s">
        <v>266</v>
      </c>
      <c r="B39" s="87" t="s">
        <v>390</v>
      </c>
      <c r="C39" s="62" t="s">
        <v>124</v>
      </c>
      <c r="D39" s="62" t="s">
        <v>148</v>
      </c>
      <c r="E39" s="107" t="s">
        <v>217</v>
      </c>
      <c r="F39" s="62" t="s">
        <v>263</v>
      </c>
      <c r="G39" s="63">
        <f>G40+G41</f>
        <v>13064.2</v>
      </c>
    </row>
    <row r="40" spans="1:7" ht="14.25" customHeight="1">
      <c r="A40" s="52" t="s">
        <v>250</v>
      </c>
      <c r="B40" s="87" t="s">
        <v>390</v>
      </c>
      <c r="C40" s="62" t="s">
        <v>124</v>
      </c>
      <c r="D40" s="62" t="s">
        <v>148</v>
      </c>
      <c r="E40" s="107" t="s">
        <v>217</v>
      </c>
      <c r="F40" s="62" t="s">
        <v>48</v>
      </c>
      <c r="G40" s="63">
        <f>'[1]прилож. № 7'!F38</f>
        <v>10034</v>
      </c>
    </row>
    <row r="41" spans="1:7" ht="36">
      <c r="A41" s="52" t="s">
        <v>251</v>
      </c>
      <c r="B41" s="87" t="s">
        <v>390</v>
      </c>
      <c r="C41" s="62" t="s">
        <v>124</v>
      </c>
      <c r="D41" s="62" t="s">
        <v>148</v>
      </c>
      <c r="E41" s="107" t="s">
        <v>217</v>
      </c>
      <c r="F41" s="62" t="s">
        <v>267</v>
      </c>
      <c r="G41" s="63">
        <f>'[1]прилож. № 7'!F39</f>
        <v>3030.2</v>
      </c>
    </row>
    <row r="42" spans="1:7" ht="24">
      <c r="A42" s="52" t="s">
        <v>256</v>
      </c>
      <c r="B42" s="87" t="s">
        <v>390</v>
      </c>
      <c r="C42" s="62" t="s">
        <v>124</v>
      </c>
      <c r="D42" s="62" t="s">
        <v>148</v>
      </c>
      <c r="E42" s="107" t="s">
        <v>217</v>
      </c>
      <c r="F42" s="62" t="s">
        <v>147</v>
      </c>
      <c r="G42" s="63">
        <f>G43</f>
        <v>3854</v>
      </c>
    </row>
    <row r="43" spans="1:7" ht="24">
      <c r="A43" s="52" t="s">
        <v>253</v>
      </c>
      <c r="B43" s="87" t="s">
        <v>390</v>
      </c>
      <c r="C43" s="62" t="s">
        <v>124</v>
      </c>
      <c r="D43" s="62" t="s">
        <v>148</v>
      </c>
      <c r="E43" s="107" t="s">
        <v>217</v>
      </c>
      <c r="F43" s="62" t="s">
        <v>252</v>
      </c>
      <c r="G43" s="63">
        <f>G44</f>
        <v>3854</v>
      </c>
    </row>
    <row r="44" spans="1:7" ht="24">
      <c r="A44" s="52" t="s">
        <v>49</v>
      </c>
      <c r="B44" s="87" t="s">
        <v>390</v>
      </c>
      <c r="C44" s="62" t="s">
        <v>124</v>
      </c>
      <c r="D44" s="62" t="s">
        <v>148</v>
      </c>
      <c r="E44" s="107" t="s">
        <v>217</v>
      </c>
      <c r="F44" s="62" t="s">
        <v>50</v>
      </c>
      <c r="G44" s="63">
        <f>'[1]прилож. № 7'!F42</f>
        <v>3854</v>
      </c>
    </row>
    <row r="45" spans="1:7" ht="13.5" customHeight="1" hidden="1">
      <c r="A45" s="52" t="s">
        <v>254</v>
      </c>
      <c r="B45" s="87" t="s">
        <v>161</v>
      </c>
      <c r="C45" s="62" t="s">
        <v>124</v>
      </c>
      <c r="D45" s="62" t="s">
        <v>148</v>
      </c>
      <c r="E45" s="107" t="s">
        <v>217</v>
      </c>
      <c r="F45" s="62" t="s">
        <v>255</v>
      </c>
      <c r="G45" s="63">
        <f>G46</f>
        <v>0</v>
      </c>
    </row>
    <row r="46" spans="1:7" ht="13.5" customHeight="1" hidden="1">
      <c r="A46" s="52" t="s">
        <v>258</v>
      </c>
      <c r="B46" s="87" t="s">
        <v>161</v>
      </c>
      <c r="C46" s="62" t="s">
        <v>124</v>
      </c>
      <c r="D46" s="62" t="s">
        <v>148</v>
      </c>
      <c r="E46" s="107" t="s">
        <v>217</v>
      </c>
      <c r="F46" s="62" t="s">
        <v>257</v>
      </c>
      <c r="G46" s="63">
        <f>G47</f>
        <v>0</v>
      </c>
    </row>
    <row r="47" spans="1:7" ht="50.25" customHeight="1" hidden="1">
      <c r="A47" s="52" t="s">
        <v>17</v>
      </c>
      <c r="B47" s="87" t="s">
        <v>161</v>
      </c>
      <c r="C47" s="62" t="s">
        <v>124</v>
      </c>
      <c r="D47" s="62" t="s">
        <v>148</v>
      </c>
      <c r="E47" s="107" t="s">
        <v>217</v>
      </c>
      <c r="F47" s="62" t="s">
        <v>16</v>
      </c>
      <c r="G47" s="63">
        <f>'[1]прилож. № 7'!F45</f>
        <v>0</v>
      </c>
    </row>
    <row r="48" spans="1:7" ht="12.75" customHeight="1">
      <c r="A48" s="52" t="s">
        <v>254</v>
      </c>
      <c r="B48" s="87" t="s">
        <v>390</v>
      </c>
      <c r="C48" s="62" t="s">
        <v>124</v>
      </c>
      <c r="D48" s="62" t="s">
        <v>148</v>
      </c>
      <c r="E48" s="107" t="s">
        <v>217</v>
      </c>
      <c r="F48" s="62" t="s">
        <v>255</v>
      </c>
      <c r="G48" s="63">
        <f>G49+G50</f>
        <v>39</v>
      </c>
    </row>
    <row r="49" spans="1:7" ht="15" customHeight="1">
      <c r="A49" s="52" t="s">
        <v>270</v>
      </c>
      <c r="B49" s="87" t="s">
        <v>390</v>
      </c>
      <c r="C49" s="62" t="s">
        <v>124</v>
      </c>
      <c r="D49" s="62" t="s">
        <v>148</v>
      </c>
      <c r="E49" s="107" t="s">
        <v>217</v>
      </c>
      <c r="F49" s="62" t="s">
        <v>268</v>
      </c>
      <c r="G49" s="63">
        <f>'[1]прилож. № 7'!F46</f>
        <v>16</v>
      </c>
    </row>
    <row r="50" spans="1:7" ht="15" customHeight="1">
      <c r="A50" s="52" t="s">
        <v>271</v>
      </c>
      <c r="B50" s="87" t="s">
        <v>390</v>
      </c>
      <c r="C50" s="62" t="s">
        <v>124</v>
      </c>
      <c r="D50" s="62" t="s">
        <v>148</v>
      </c>
      <c r="E50" s="107" t="s">
        <v>217</v>
      </c>
      <c r="F50" s="62" t="s">
        <v>269</v>
      </c>
      <c r="G50" s="63">
        <f>'[1]прилож. № 7'!F47</f>
        <v>23</v>
      </c>
    </row>
    <row r="51" spans="1:7" ht="24">
      <c r="A51" s="105" t="s">
        <v>6</v>
      </c>
      <c r="B51" s="87" t="s">
        <v>390</v>
      </c>
      <c r="C51" s="87" t="s">
        <v>124</v>
      </c>
      <c r="D51" s="87" t="s">
        <v>148</v>
      </c>
      <c r="E51" s="106" t="s">
        <v>218</v>
      </c>
      <c r="F51" s="87" t="s">
        <v>145</v>
      </c>
      <c r="G51" s="119">
        <f>G60+G52</f>
        <v>0.7</v>
      </c>
    </row>
    <row r="52" spans="1:7" ht="36" hidden="1">
      <c r="A52" s="105" t="s">
        <v>306</v>
      </c>
      <c r="B52" s="87" t="s">
        <v>161</v>
      </c>
      <c r="C52" s="87" t="s">
        <v>124</v>
      </c>
      <c r="D52" s="87" t="s">
        <v>148</v>
      </c>
      <c r="E52" s="106" t="s">
        <v>307</v>
      </c>
      <c r="F52" s="87" t="s">
        <v>145</v>
      </c>
      <c r="G52" s="119">
        <f>G53+G57</f>
        <v>0</v>
      </c>
    </row>
    <row r="53" spans="1:7" ht="36" hidden="1">
      <c r="A53" s="109" t="s">
        <v>265</v>
      </c>
      <c r="B53" s="87" t="s">
        <v>161</v>
      </c>
      <c r="C53" s="62" t="s">
        <v>124</v>
      </c>
      <c r="D53" s="62" t="s">
        <v>148</v>
      </c>
      <c r="E53" s="107" t="s">
        <v>307</v>
      </c>
      <c r="F53" s="62" t="s">
        <v>264</v>
      </c>
      <c r="G53" s="63">
        <f>G54</f>
        <v>0</v>
      </c>
    </row>
    <row r="54" spans="1:7" ht="12.75" customHeight="1" hidden="1">
      <c r="A54" s="109" t="s">
        <v>266</v>
      </c>
      <c r="B54" s="87" t="s">
        <v>161</v>
      </c>
      <c r="C54" s="62" t="s">
        <v>124</v>
      </c>
      <c r="D54" s="62" t="s">
        <v>148</v>
      </c>
      <c r="E54" s="107" t="s">
        <v>307</v>
      </c>
      <c r="F54" s="62" t="s">
        <v>263</v>
      </c>
      <c r="G54" s="63">
        <f>G55+G56</f>
        <v>0</v>
      </c>
    </row>
    <row r="55" spans="1:7" ht="14.25" customHeight="1" hidden="1">
      <c r="A55" s="52" t="s">
        <v>250</v>
      </c>
      <c r="B55" s="87" t="s">
        <v>161</v>
      </c>
      <c r="C55" s="62" t="s">
        <v>124</v>
      </c>
      <c r="D55" s="62" t="s">
        <v>148</v>
      </c>
      <c r="E55" s="107" t="s">
        <v>307</v>
      </c>
      <c r="F55" s="62" t="s">
        <v>48</v>
      </c>
      <c r="G55" s="63">
        <f>'[1]прилож. № 7'!F58</f>
        <v>0</v>
      </c>
    </row>
    <row r="56" spans="1:7" ht="36" hidden="1">
      <c r="A56" s="52" t="s">
        <v>251</v>
      </c>
      <c r="B56" s="87" t="s">
        <v>161</v>
      </c>
      <c r="C56" s="62" t="s">
        <v>124</v>
      </c>
      <c r="D56" s="62" t="s">
        <v>148</v>
      </c>
      <c r="E56" s="107" t="s">
        <v>307</v>
      </c>
      <c r="F56" s="62" t="s">
        <v>267</v>
      </c>
      <c r="G56" s="63">
        <f>'[1]прилож. № 7'!F59</f>
        <v>0</v>
      </c>
    </row>
    <row r="57" spans="1:7" ht="24" hidden="1">
      <c r="A57" s="52" t="s">
        <v>253</v>
      </c>
      <c r="B57" s="87" t="s">
        <v>161</v>
      </c>
      <c r="C57" s="62" t="s">
        <v>124</v>
      </c>
      <c r="D57" s="62" t="s">
        <v>148</v>
      </c>
      <c r="E57" s="107" t="s">
        <v>307</v>
      </c>
      <c r="F57" s="62" t="s">
        <v>147</v>
      </c>
      <c r="G57" s="63">
        <f>G58</f>
        <v>0</v>
      </c>
    </row>
    <row r="58" spans="1:7" ht="24" hidden="1">
      <c r="A58" s="52" t="s">
        <v>49</v>
      </c>
      <c r="B58" s="87" t="s">
        <v>161</v>
      </c>
      <c r="C58" s="62" t="s">
        <v>124</v>
      </c>
      <c r="D58" s="62" t="s">
        <v>148</v>
      </c>
      <c r="E58" s="107" t="s">
        <v>307</v>
      </c>
      <c r="F58" s="62" t="s">
        <v>252</v>
      </c>
      <c r="G58" s="63">
        <f>G59</f>
        <v>0</v>
      </c>
    </row>
    <row r="59" spans="1:7" ht="24" hidden="1">
      <c r="A59" s="52" t="s">
        <v>49</v>
      </c>
      <c r="B59" s="87" t="s">
        <v>161</v>
      </c>
      <c r="C59" s="62" t="s">
        <v>124</v>
      </c>
      <c r="D59" s="62" t="s">
        <v>148</v>
      </c>
      <c r="E59" s="107" t="s">
        <v>307</v>
      </c>
      <c r="F59" s="62" t="s">
        <v>50</v>
      </c>
      <c r="G59" s="63">
        <f>'[1]прилож. № 7'!F62</f>
        <v>0</v>
      </c>
    </row>
    <row r="60" spans="1:7" ht="60">
      <c r="A60" s="105" t="s">
        <v>10</v>
      </c>
      <c r="B60" s="87" t="s">
        <v>390</v>
      </c>
      <c r="C60" s="87" t="s">
        <v>124</v>
      </c>
      <c r="D60" s="87" t="s">
        <v>148</v>
      </c>
      <c r="E60" s="106" t="s">
        <v>212</v>
      </c>
      <c r="F60" s="87" t="s">
        <v>145</v>
      </c>
      <c r="G60" s="119">
        <f>G61</f>
        <v>0.7</v>
      </c>
    </row>
    <row r="61" spans="1:7" ht="24">
      <c r="A61" s="52" t="s">
        <v>256</v>
      </c>
      <c r="B61" s="87" t="s">
        <v>390</v>
      </c>
      <c r="C61" s="62" t="s">
        <v>124</v>
      </c>
      <c r="D61" s="62" t="s">
        <v>148</v>
      </c>
      <c r="E61" s="107" t="s">
        <v>212</v>
      </c>
      <c r="F61" s="62" t="s">
        <v>147</v>
      </c>
      <c r="G61" s="63">
        <f>G62</f>
        <v>0.7</v>
      </c>
    </row>
    <row r="62" spans="1:7" ht="24">
      <c r="A62" s="52" t="s">
        <v>253</v>
      </c>
      <c r="B62" s="87" t="s">
        <v>433</v>
      </c>
      <c r="C62" s="62" t="s">
        <v>124</v>
      </c>
      <c r="D62" s="62" t="s">
        <v>148</v>
      </c>
      <c r="E62" s="107" t="s">
        <v>212</v>
      </c>
      <c r="F62" s="62" t="s">
        <v>252</v>
      </c>
      <c r="G62" s="63">
        <f>G63</f>
        <v>0.7</v>
      </c>
    </row>
    <row r="63" spans="1:7" ht="24">
      <c r="A63" s="52" t="s">
        <v>49</v>
      </c>
      <c r="B63" s="87" t="s">
        <v>390</v>
      </c>
      <c r="C63" s="62" t="s">
        <v>124</v>
      </c>
      <c r="D63" s="62" t="s">
        <v>148</v>
      </c>
      <c r="E63" s="107" t="s">
        <v>212</v>
      </c>
      <c r="F63" s="62" t="s">
        <v>50</v>
      </c>
      <c r="G63" s="63">
        <f>'[1]прилож. № 7'!F66</f>
        <v>0.7</v>
      </c>
    </row>
    <row r="64" spans="1:7" ht="12.75" hidden="1">
      <c r="A64" s="105" t="s">
        <v>151</v>
      </c>
      <c r="B64" s="87" t="s">
        <v>390</v>
      </c>
      <c r="C64" s="87" t="s">
        <v>124</v>
      </c>
      <c r="D64" s="87" t="s">
        <v>341</v>
      </c>
      <c r="E64" s="87" t="s">
        <v>213</v>
      </c>
      <c r="F64" s="87" t="s">
        <v>145</v>
      </c>
      <c r="G64" s="119">
        <f aca="true" t="shared" si="1" ref="G64:G70">G65</f>
        <v>0</v>
      </c>
    </row>
    <row r="65" spans="1:7" ht="15.75" customHeight="1" hidden="1">
      <c r="A65" s="105" t="s">
        <v>61</v>
      </c>
      <c r="B65" s="87" t="s">
        <v>390</v>
      </c>
      <c r="C65" s="87" t="s">
        <v>124</v>
      </c>
      <c r="D65" s="87" t="s">
        <v>341</v>
      </c>
      <c r="E65" s="106" t="s">
        <v>215</v>
      </c>
      <c r="F65" s="87" t="s">
        <v>145</v>
      </c>
      <c r="G65" s="119">
        <f t="shared" si="1"/>
        <v>0</v>
      </c>
    </row>
    <row r="66" spans="1:7" ht="24" hidden="1">
      <c r="A66" s="52" t="s">
        <v>63</v>
      </c>
      <c r="B66" s="87" t="s">
        <v>390</v>
      </c>
      <c r="C66" s="62" t="s">
        <v>124</v>
      </c>
      <c r="D66" s="62" t="s">
        <v>341</v>
      </c>
      <c r="E66" s="107" t="s">
        <v>214</v>
      </c>
      <c r="F66" s="62" t="s">
        <v>145</v>
      </c>
      <c r="G66" s="63">
        <f t="shared" si="1"/>
        <v>0</v>
      </c>
    </row>
    <row r="67" spans="1:7" ht="24" hidden="1">
      <c r="A67" s="109" t="s">
        <v>205</v>
      </c>
      <c r="B67" s="87" t="s">
        <v>390</v>
      </c>
      <c r="C67" s="62" t="s">
        <v>124</v>
      </c>
      <c r="D67" s="62" t="s">
        <v>341</v>
      </c>
      <c r="E67" s="107" t="s">
        <v>216</v>
      </c>
      <c r="F67" s="62" t="s">
        <v>145</v>
      </c>
      <c r="G67" s="63">
        <f t="shared" si="1"/>
        <v>0</v>
      </c>
    </row>
    <row r="68" spans="1:7" ht="12.75" hidden="1">
      <c r="A68" s="52" t="s">
        <v>356</v>
      </c>
      <c r="B68" s="87" t="s">
        <v>390</v>
      </c>
      <c r="C68" s="62" t="s">
        <v>124</v>
      </c>
      <c r="D68" s="62" t="s">
        <v>341</v>
      </c>
      <c r="E68" s="62" t="s">
        <v>342</v>
      </c>
      <c r="F68" s="62" t="s">
        <v>145</v>
      </c>
      <c r="G68" s="63">
        <f t="shared" si="1"/>
        <v>0</v>
      </c>
    </row>
    <row r="69" spans="1:7" ht="24" hidden="1">
      <c r="A69" s="52" t="s">
        <v>256</v>
      </c>
      <c r="B69" s="87" t="s">
        <v>390</v>
      </c>
      <c r="C69" s="62" t="s">
        <v>124</v>
      </c>
      <c r="D69" s="62" t="s">
        <v>341</v>
      </c>
      <c r="E69" s="62" t="s">
        <v>342</v>
      </c>
      <c r="F69" s="62" t="s">
        <v>147</v>
      </c>
      <c r="G69" s="63">
        <f t="shared" si="1"/>
        <v>0</v>
      </c>
    </row>
    <row r="70" spans="1:7" ht="24" hidden="1">
      <c r="A70" s="52" t="s">
        <v>253</v>
      </c>
      <c r="B70" s="87" t="s">
        <v>390</v>
      </c>
      <c r="C70" s="62" t="s">
        <v>124</v>
      </c>
      <c r="D70" s="62" t="s">
        <v>341</v>
      </c>
      <c r="E70" s="62" t="s">
        <v>342</v>
      </c>
      <c r="F70" s="62" t="s">
        <v>252</v>
      </c>
      <c r="G70" s="63">
        <f t="shared" si="1"/>
        <v>0</v>
      </c>
    </row>
    <row r="71" spans="1:7" ht="24" hidden="1">
      <c r="A71" s="52" t="s">
        <v>49</v>
      </c>
      <c r="B71" s="87" t="s">
        <v>390</v>
      </c>
      <c r="C71" s="62" t="s">
        <v>124</v>
      </c>
      <c r="D71" s="62" t="s">
        <v>341</v>
      </c>
      <c r="E71" s="62" t="s">
        <v>342</v>
      </c>
      <c r="F71" s="62" t="s">
        <v>50</v>
      </c>
      <c r="G71" s="63">
        <f>'[1]прилож. № 7'!F73</f>
        <v>0</v>
      </c>
    </row>
    <row r="72" spans="1:7" ht="12.75">
      <c r="A72" s="105" t="s">
        <v>152</v>
      </c>
      <c r="B72" s="87" t="s">
        <v>390</v>
      </c>
      <c r="C72" s="87" t="s">
        <v>124</v>
      </c>
      <c r="D72" s="87" t="s">
        <v>160</v>
      </c>
      <c r="E72" s="87" t="s">
        <v>213</v>
      </c>
      <c r="F72" s="87" t="s">
        <v>145</v>
      </c>
      <c r="G72" s="119">
        <f aca="true" t="shared" si="2" ref="G72:G77">G73</f>
        <v>300</v>
      </c>
    </row>
    <row r="73" spans="1:7" ht="13.5" customHeight="1">
      <c r="A73" s="105" t="s">
        <v>61</v>
      </c>
      <c r="B73" s="87" t="s">
        <v>390</v>
      </c>
      <c r="C73" s="87" t="s">
        <v>124</v>
      </c>
      <c r="D73" s="87" t="s">
        <v>160</v>
      </c>
      <c r="E73" s="106" t="s">
        <v>215</v>
      </c>
      <c r="F73" s="87" t="s">
        <v>145</v>
      </c>
      <c r="G73" s="119">
        <f t="shared" si="2"/>
        <v>300</v>
      </c>
    </row>
    <row r="74" spans="1:7" ht="24">
      <c r="A74" s="52" t="s">
        <v>63</v>
      </c>
      <c r="B74" s="87" t="s">
        <v>390</v>
      </c>
      <c r="C74" s="62" t="s">
        <v>124</v>
      </c>
      <c r="D74" s="62" t="s">
        <v>160</v>
      </c>
      <c r="E74" s="107" t="s">
        <v>214</v>
      </c>
      <c r="F74" s="62" t="s">
        <v>145</v>
      </c>
      <c r="G74" s="63">
        <f t="shared" si="2"/>
        <v>300</v>
      </c>
    </row>
    <row r="75" spans="1:7" ht="24">
      <c r="A75" s="109" t="s">
        <v>205</v>
      </c>
      <c r="B75" s="87" t="s">
        <v>390</v>
      </c>
      <c r="C75" s="62" t="s">
        <v>124</v>
      </c>
      <c r="D75" s="62" t="s">
        <v>160</v>
      </c>
      <c r="E75" s="107" t="s">
        <v>216</v>
      </c>
      <c r="F75" s="62" t="s">
        <v>145</v>
      </c>
      <c r="G75" s="63">
        <f t="shared" si="2"/>
        <v>300</v>
      </c>
    </row>
    <row r="76" spans="1:7" ht="13.5" customHeight="1">
      <c r="A76" s="109" t="s">
        <v>64</v>
      </c>
      <c r="B76" s="87" t="s">
        <v>390</v>
      </c>
      <c r="C76" s="62" t="s">
        <v>124</v>
      </c>
      <c r="D76" s="62" t="s">
        <v>160</v>
      </c>
      <c r="E76" s="107" t="s">
        <v>223</v>
      </c>
      <c r="F76" s="62" t="s">
        <v>145</v>
      </c>
      <c r="G76" s="63">
        <f t="shared" si="2"/>
        <v>300</v>
      </c>
    </row>
    <row r="77" spans="1:7" ht="13.5" customHeight="1">
      <c r="A77" s="52" t="s">
        <v>254</v>
      </c>
      <c r="B77" s="87" t="s">
        <v>390</v>
      </c>
      <c r="C77" s="62" t="s">
        <v>124</v>
      </c>
      <c r="D77" s="62" t="s">
        <v>160</v>
      </c>
      <c r="E77" s="107" t="s">
        <v>223</v>
      </c>
      <c r="F77" s="62" t="s">
        <v>255</v>
      </c>
      <c r="G77" s="63">
        <f t="shared" si="2"/>
        <v>300</v>
      </c>
    </row>
    <row r="78" spans="1:7" ht="13.5" customHeight="1">
      <c r="A78" s="52" t="s">
        <v>51</v>
      </c>
      <c r="B78" s="87" t="s">
        <v>390</v>
      </c>
      <c r="C78" s="62" t="s">
        <v>124</v>
      </c>
      <c r="D78" s="62" t="s">
        <v>160</v>
      </c>
      <c r="E78" s="107" t="s">
        <v>223</v>
      </c>
      <c r="F78" s="62" t="s">
        <v>52</v>
      </c>
      <c r="G78" s="63">
        <f>'[1]прилож. № 7'!F81</f>
        <v>300</v>
      </c>
    </row>
    <row r="79" spans="1:7" ht="13.5" customHeight="1">
      <c r="A79" s="105" t="s">
        <v>393</v>
      </c>
      <c r="B79" s="87" t="s">
        <v>390</v>
      </c>
      <c r="C79" s="87" t="s">
        <v>146</v>
      </c>
      <c r="D79" s="87" t="s">
        <v>144</v>
      </c>
      <c r="E79" s="106" t="s">
        <v>213</v>
      </c>
      <c r="F79" s="87" t="s">
        <v>145</v>
      </c>
      <c r="G79" s="104">
        <f>G80+G81+G82</f>
        <v>327.20000000000005</v>
      </c>
    </row>
    <row r="80" spans="1:7" ht="16.5" customHeight="1">
      <c r="A80" s="52" t="s">
        <v>394</v>
      </c>
      <c r="B80" s="87" t="s">
        <v>390</v>
      </c>
      <c r="C80" s="62" t="s">
        <v>146</v>
      </c>
      <c r="D80" s="62" t="s">
        <v>159</v>
      </c>
      <c r="E80" s="107" t="s">
        <v>410</v>
      </c>
      <c r="F80" s="62" t="s">
        <v>48</v>
      </c>
      <c r="G80" s="108">
        <v>228.3</v>
      </c>
    </row>
    <row r="81" spans="1:7" ht="28.5" customHeight="1">
      <c r="A81" s="52" t="s">
        <v>394</v>
      </c>
      <c r="B81" s="87" t="s">
        <v>390</v>
      </c>
      <c r="C81" s="62" t="s">
        <v>146</v>
      </c>
      <c r="D81" s="62" t="s">
        <v>159</v>
      </c>
      <c r="E81" s="107" t="s">
        <v>410</v>
      </c>
      <c r="F81" s="62" t="s">
        <v>267</v>
      </c>
      <c r="G81" s="108">
        <v>68.9</v>
      </c>
    </row>
    <row r="82" spans="1:7" ht="24" customHeight="1">
      <c r="A82" s="52" t="s">
        <v>256</v>
      </c>
      <c r="B82" s="87" t="s">
        <v>390</v>
      </c>
      <c r="C82" s="62" t="s">
        <v>146</v>
      </c>
      <c r="D82" s="62" t="s">
        <v>159</v>
      </c>
      <c r="E82" s="107" t="s">
        <v>410</v>
      </c>
      <c r="F82" s="62" t="s">
        <v>147</v>
      </c>
      <c r="G82" s="108">
        <v>30</v>
      </c>
    </row>
    <row r="83" spans="1:7" ht="24" customHeight="1">
      <c r="A83" s="52" t="s">
        <v>253</v>
      </c>
      <c r="B83" s="87" t="s">
        <v>390</v>
      </c>
      <c r="C83" s="62" t="s">
        <v>146</v>
      </c>
      <c r="D83" s="62" t="s">
        <v>159</v>
      </c>
      <c r="E83" s="107" t="s">
        <v>410</v>
      </c>
      <c r="F83" s="62" t="s">
        <v>252</v>
      </c>
      <c r="G83" s="108">
        <v>30</v>
      </c>
    </row>
    <row r="84" spans="1:7" ht="24">
      <c r="A84" s="101" t="s">
        <v>197</v>
      </c>
      <c r="B84" s="87" t="s">
        <v>390</v>
      </c>
      <c r="C84" s="87" t="s">
        <v>159</v>
      </c>
      <c r="D84" s="87" t="s">
        <v>144</v>
      </c>
      <c r="E84" s="87" t="s">
        <v>213</v>
      </c>
      <c r="F84" s="87" t="s">
        <v>145</v>
      </c>
      <c r="G84" s="104">
        <f aca="true" t="shared" si="3" ref="G84:G91">G85</f>
        <v>350</v>
      </c>
    </row>
    <row r="85" spans="1:7" ht="12.75">
      <c r="A85" s="101" t="s">
        <v>198</v>
      </c>
      <c r="B85" s="87" t="s">
        <v>390</v>
      </c>
      <c r="C85" s="87" t="s">
        <v>159</v>
      </c>
      <c r="D85" s="87" t="s">
        <v>158</v>
      </c>
      <c r="E85" s="87" t="s">
        <v>213</v>
      </c>
      <c r="F85" s="87" t="s">
        <v>145</v>
      </c>
      <c r="G85" s="104">
        <f t="shared" si="3"/>
        <v>350</v>
      </c>
    </row>
    <row r="86" spans="1:7" ht="13.5" customHeight="1">
      <c r="A86" s="105" t="s">
        <v>61</v>
      </c>
      <c r="B86" s="87" t="s">
        <v>390</v>
      </c>
      <c r="C86" s="87" t="s">
        <v>159</v>
      </c>
      <c r="D86" s="87" t="s">
        <v>158</v>
      </c>
      <c r="E86" s="106" t="s">
        <v>215</v>
      </c>
      <c r="F86" s="87" t="s">
        <v>145</v>
      </c>
      <c r="G86" s="104">
        <f t="shared" si="3"/>
        <v>350</v>
      </c>
    </row>
    <row r="87" spans="1:7" ht="24">
      <c r="A87" s="52" t="s">
        <v>63</v>
      </c>
      <c r="B87" s="87" t="s">
        <v>390</v>
      </c>
      <c r="C87" s="62" t="s">
        <v>159</v>
      </c>
      <c r="D87" s="62" t="s">
        <v>158</v>
      </c>
      <c r="E87" s="107" t="s">
        <v>214</v>
      </c>
      <c r="F87" s="62" t="s">
        <v>145</v>
      </c>
      <c r="G87" s="63">
        <f t="shared" si="3"/>
        <v>350</v>
      </c>
    </row>
    <row r="88" spans="1:7" ht="24">
      <c r="A88" s="109" t="s">
        <v>205</v>
      </c>
      <c r="B88" s="87" t="s">
        <v>390</v>
      </c>
      <c r="C88" s="62" t="s">
        <v>159</v>
      </c>
      <c r="D88" s="62" t="s">
        <v>158</v>
      </c>
      <c r="E88" s="107" t="s">
        <v>216</v>
      </c>
      <c r="F88" s="62" t="s">
        <v>145</v>
      </c>
      <c r="G88" s="63">
        <f t="shared" si="3"/>
        <v>350</v>
      </c>
    </row>
    <row r="89" spans="1:7" ht="24">
      <c r="A89" s="109" t="s">
        <v>9</v>
      </c>
      <c r="B89" s="87" t="s">
        <v>390</v>
      </c>
      <c r="C89" s="62" t="s">
        <v>159</v>
      </c>
      <c r="D89" s="62" t="s">
        <v>158</v>
      </c>
      <c r="E89" s="107" t="s">
        <v>224</v>
      </c>
      <c r="F89" s="62" t="s">
        <v>145</v>
      </c>
      <c r="G89" s="63">
        <f t="shared" si="3"/>
        <v>350</v>
      </c>
    </row>
    <row r="90" spans="1:7" ht="24">
      <c r="A90" s="52" t="s">
        <v>256</v>
      </c>
      <c r="B90" s="87" t="s">
        <v>390</v>
      </c>
      <c r="C90" s="62" t="s">
        <v>159</v>
      </c>
      <c r="D90" s="62" t="s">
        <v>158</v>
      </c>
      <c r="E90" s="107" t="s">
        <v>224</v>
      </c>
      <c r="F90" s="62" t="s">
        <v>147</v>
      </c>
      <c r="G90" s="63">
        <f t="shared" si="3"/>
        <v>350</v>
      </c>
    </row>
    <row r="91" spans="1:7" ht="24">
      <c r="A91" s="52" t="s">
        <v>253</v>
      </c>
      <c r="B91" s="87" t="s">
        <v>390</v>
      </c>
      <c r="C91" s="62" t="s">
        <v>159</v>
      </c>
      <c r="D91" s="62" t="s">
        <v>158</v>
      </c>
      <c r="E91" s="107" t="s">
        <v>224</v>
      </c>
      <c r="F91" s="62" t="s">
        <v>252</v>
      </c>
      <c r="G91" s="63">
        <f t="shared" si="3"/>
        <v>350</v>
      </c>
    </row>
    <row r="92" spans="1:7" ht="24">
      <c r="A92" s="52" t="s">
        <v>49</v>
      </c>
      <c r="B92" s="87" t="s">
        <v>390</v>
      </c>
      <c r="C92" s="62" t="s">
        <v>159</v>
      </c>
      <c r="D92" s="62" t="s">
        <v>158</v>
      </c>
      <c r="E92" s="107" t="s">
        <v>224</v>
      </c>
      <c r="F92" s="62" t="s">
        <v>50</v>
      </c>
      <c r="G92" s="63">
        <f>'[1]прилож. № 7'!F95</f>
        <v>350</v>
      </c>
    </row>
    <row r="93" spans="1:7" ht="12.75">
      <c r="A93" s="105" t="s">
        <v>59</v>
      </c>
      <c r="B93" s="87" t="s">
        <v>390</v>
      </c>
      <c r="C93" s="87" t="s">
        <v>148</v>
      </c>
      <c r="D93" s="87" t="s">
        <v>144</v>
      </c>
      <c r="E93" s="87" t="s">
        <v>213</v>
      </c>
      <c r="F93" s="87" t="s">
        <v>145</v>
      </c>
      <c r="G93" s="119">
        <f>G94+G102</f>
        <v>9593.7</v>
      </c>
    </row>
    <row r="94" spans="1:7" ht="12.75">
      <c r="A94" s="74" t="s">
        <v>85</v>
      </c>
      <c r="B94" s="87" t="s">
        <v>390</v>
      </c>
      <c r="C94" s="95" t="s">
        <v>148</v>
      </c>
      <c r="D94" s="95" t="s">
        <v>42</v>
      </c>
      <c r="E94" s="95" t="s">
        <v>213</v>
      </c>
      <c r="F94" s="95" t="s">
        <v>145</v>
      </c>
      <c r="G94" s="119">
        <f aca="true" t="shared" si="4" ref="G94:G100">G95</f>
        <v>7593.7</v>
      </c>
    </row>
    <row r="95" spans="1:7" ht="14.25" customHeight="1">
      <c r="A95" s="105" t="s">
        <v>61</v>
      </c>
      <c r="B95" s="87" t="s">
        <v>390</v>
      </c>
      <c r="C95" s="87" t="s">
        <v>148</v>
      </c>
      <c r="D95" s="87" t="s">
        <v>42</v>
      </c>
      <c r="E95" s="106" t="s">
        <v>215</v>
      </c>
      <c r="F95" s="87" t="s">
        <v>145</v>
      </c>
      <c r="G95" s="119">
        <f t="shared" si="4"/>
        <v>7593.7</v>
      </c>
    </row>
    <row r="96" spans="1:7" ht="24">
      <c r="A96" s="52" t="s">
        <v>63</v>
      </c>
      <c r="B96" s="87" t="s">
        <v>390</v>
      </c>
      <c r="C96" s="99" t="s">
        <v>148</v>
      </c>
      <c r="D96" s="62" t="s">
        <v>42</v>
      </c>
      <c r="E96" s="107" t="s">
        <v>214</v>
      </c>
      <c r="F96" s="62" t="s">
        <v>145</v>
      </c>
      <c r="G96" s="63">
        <f t="shared" si="4"/>
        <v>7593.7</v>
      </c>
    </row>
    <row r="97" spans="1:7" ht="24">
      <c r="A97" s="109" t="s">
        <v>205</v>
      </c>
      <c r="B97" s="87" t="s">
        <v>390</v>
      </c>
      <c r="C97" s="62" t="s">
        <v>148</v>
      </c>
      <c r="D97" s="62" t="s">
        <v>42</v>
      </c>
      <c r="E97" s="107" t="s">
        <v>216</v>
      </c>
      <c r="F97" s="62" t="s">
        <v>145</v>
      </c>
      <c r="G97" s="63">
        <f t="shared" si="4"/>
        <v>7593.7</v>
      </c>
    </row>
    <row r="98" spans="1:7" ht="13.5" customHeight="1">
      <c r="A98" s="111" t="s">
        <v>185</v>
      </c>
      <c r="B98" s="87" t="s">
        <v>390</v>
      </c>
      <c r="C98" s="62" t="s">
        <v>148</v>
      </c>
      <c r="D98" s="62" t="s">
        <v>42</v>
      </c>
      <c r="E98" s="107" t="s">
        <v>226</v>
      </c>
      <c r="F98" s="62" t="s">
        <v>145</v>
      </c>
      <c r="G98" s="63">
        <f t="shared" si="4"/>
        <v>7593.7</v>
      </c>
    </row>
    <row r="99" spans="1:7" ht="24">
      <c r="A99" s="52" t="s">
        <v>256</v>
      </c>
      <c r="B99" s="87" t="s">
        <v>390</v>
      </c>
      <c r="C99" s="62" t="s">
        <v>148</v>
      </c>
      <c r="D99" s="62" t="s">
        <v>42</v>
      </c>
      <c r="E99" s="107" t="s">
        <v>226</v>
      </c>
      <c r="F99" s="62" t="s">
        <v>147</v>
      </c>
      <c r="G99" s="63">
        <f t="shared" si="4"/>
        <v>7593.7</v>
      </c>
    </row>
    <row r="100" spans="1:7" ht="24">
      <c r="A100" s="52" t="s">
        <v>253</v>
      </c>
      <c r="B100" s="87" t="s">
        <v>390</v>
      </c>
      <c r="C100" s="62" t="s">
        <v>148</v>
      </c>
      <c r="D100" s="62" t="s">
        <v>42</v>
      </c>
      <c r="E100" s="107" t="s">
        <v>226</v>
      </c>
      <c r="F100" s="62" t="s">
        <v>252</v>
      </c>
      <c r="G100" s="63">
        <f t="shared" si="4"/>
        <v>7593.7</v>
      </c>
    </row>
    <row r="101" spans="1:7" ht="24">
      <c r="A101" s="52" t="s">
        <v>49</v>
      </c>
      <c r="B101" s="87" t="s">
        <v>390</v>
      </c>
      <c r="C101" s="62" t="s">
        <v>148</v>
      </c>
      <c r="D101" s="62" t="s">
        <v>42</v>
      </c>
      <c r="E101" s="107" t="s">
        <v>226</v>
      </c>
      <c r="F101" s="62" t="s">
        <v>50</v>
      </c>
      <c r="G101" s="63">
        <f>'[1]прилож. № 7'!F104</f>
        <v>7593.7</v>
      </c>
    </row>
    <row r="102" spans="1:7" ht="12.75" hidden="1">
      <c r="A102" s="105" t="s">
        <v>60</v>
      </c>
      <c r="B102" s="87" t="s">
        <v>161</v>
      </c>
      <c r="C102" s="87" t="s">
        <v>148</v>
      </c>
      <c r="D102" s="87" t="s">
        <v>178</v>
      </c>
      <c r="E102" s="87" t="s">
        <v>213</v>
      </c>
      <c r="F102" s="87" t="s">
        <v>145</v>
      </c>
      <c r="G102" s="119">
        <f aca="true" t="shared" si="5" ref="G102:G107">G103</f>
        <v>2000</v>
      </c>
    </row>
    <row r="103" spans="1:7" ht="13.5" customHeight="1" hidden="1">
      <c r="A103" s="105" t="s">
        <v>61</v>
      </c>
      <c r="B103" s="87" t="s">
        <v>161</v>
      </c>
      <c r="C103" s="87" t="s">
        <v>148</v>
      </c>
      <c r="D103" s="87" t="s">
        <v>178</v>
      </c>
      <c r="E103" s="106" t="s">
        <v>215</v>
      </c>
      <c r="F103" s="87" t="s">
        <v>145</v>
      </c>
      <c r="G103" s="119">
        <f t="shared" si="5"/>
        <v>2000</v>
      </c>
    </row>
    <row r="104" spans="1:7" ht="24" hidden="1">
      <c r="A104" s="52" t="s">
        <v>63</v>
      </c>
      <c r="B104" s="87" t="s">
        <v>161</v>
      </c>
      <c r="C104" s="62" t="s">
        <v>148</v>
      </c>
      <c r="D104" s="62" t="s">
        <v>178</v>
      </c>
      <c r="E104" s="107" t="s">
        <v>214</v>
      </c>
      <c r="F104" s="62" t="s">
        <v>145</v>
      </c>
      <c r="G104" s="63">
        <f t="shared" si="5"/>
        <v>2000</v>
      </c>
    </row>
    <row r="105" spans="1:7" ht="24" hidden="1">
      <c r="A105" s="109" t="s">
        <v>205</v>
      </c>
      <c r="B105" s="87" t="s">
        <v>161</v>
      </c>
      <c r="C105" s="62" t="s">
        <v>148</v>
      </c>
      <c r="D105" s="62" t="s">
        <v>178</v>
      </c>
      <c r="E105" s="107" t="s">
        <v>216</v>
      </c>
      <c r="F105" s="62" t="s">
        <v>145</v>
      </c>
      <c r="G105" s="63">
        <f t="shared" si="5"/>
        <v>2000</v>
      </c>
    </row>
    <row r="106" spans="1:7" ht="12.75" hidden="1">
      <c r="A106" s="111" t="s">
        <v>185</v>
      </c>
      <c r="B106" s="87" t="s">
        <v>161</v>
      </c>
      <c r="C106" s="62" t="s">
        <v>148</v>
      </c>
      <c r="D106" s="62" t="s">
        <v>178</v>
      </c>
      <c r="E106" s="61" t="s">
        <v>226</v>
      </c>
      <c r="F106" s="62" t="s">
        <v>145</v>
      </c>
      <c r="G106" s="63">
        <f>G107</f>
        <v>2000</v>
      </c>
    </row>
    <row r="107" spans="1:7" ht="24" hidden="1">
      <c r="A107" s="52" t="s">
        <v>256</v>
      </c>
      <c r="B107" s="87" t="s">
        <v>161</v>
      </c>
      <c r="C107" s="62" t="s">
        <v>148</v>
      </c>
      <c r="D107" s="62" t="s">
        <v>178</v>
      </c>
      <c r="E107" s="61" t="s">
        <v>226</v>
      </c>
      <c r="F107" s="62" t="s">
        <v>147</v>
      </c>
      <c r="G107" s="63">
        <f t="shared" si="5"/>
        <v>2000</v>
      </c>
    </row>
    <row r="108" spans="1:7" ht="24" hidden="1">
      <c r="A108" s="52" t="s">
        <v>253</v>
      </c>
      <c r="B108" s="87" t="s">
        <v>161</v>
      </c>
      <c r="C108" s="62" t="s">
        <v>148</v>
      </c>
      <c r="D108" s="62" t="s">
        <v>178</v>
      </c>
      <c r="E108" s="61" t="s">
        <v>226</v>
      </c>
      <c r="F108" s="62" t="s">
        <v>252</v>
      </c>
      <c r="G108" s="63">
        <f>G109</f>
        <v>2000</v>
      </c>
    </row>
    <row r="109" spans="1:7" ht="24" hidden="1">
      <c r="A109" s="52" t="s">
        <v>49</v>
      </c>
      <c r="B109" s="87" t="s">
        <v>161</v>
      </c>
      <c r="C109" s="62" t="s">
        <v>148</v>
      </c>
      <c r="D109" s="62" t="s">
        <v>178</v>
      </c>
      <c r="E109" s="61" t="s">
        <v>226</v>
      </c>
      <c r="F109" s="62" t="s">
        <v>50</v>
      </c>
      <c r="G109" s="63">
        <f>'[1]прилож. № 7'!F112</f>
        <v>2000</v>
      </c>
    </row>
    <row r="110" spans="1:7" ht="12.75">
      <c r="A110" s="112" t="s">
        <v>153</v>
      </c>
      <c r="B110" s="87" t="s">
        <v>390</v>
      </c>
      <c r="C110" s="95" t="s">
        <v>125</v>
      </c>
      <c r="D110" s="95" t="s">
        <v>144</v>
      </c>
      <c r="E110" s="87" t="s">
        <v>213</v>
      </c>
      <c r="F110" s="95" t="s">
        <v>145</v>
      </c>
      <c r="G110" s="119">
        <f>G111+G119+G127</f>
        <v>16274.6</v>
      </c>
    </row>
    <row r="111" spans="1:7" ht="12.75">
      <c r="A111" s="112" t="s">
        <v>122</v>
      </c>
      <c r="B111" s="87" t="s">
        <v>390</v>
      </c>
      <c r="C111" s="95" t="s">
        <v>125</v>
      </c>
      <c r="D111" s="95" t="s">
        <v>124</v>
      </c>
      <c r="E111" s="95" t="s">
        <v>213</v>
      </c>
      <c r="F111" s="95" t="s">
        <v>145</v>
      </c>
      <c r="G111" s="119">
        <f>G112</f>
        <v>40</v>
      </c>
    </row>
    <row r="112" spans="1:7" ht="14.25" customHeight="1">
      <c r="A112" s="105" t="s">
        <v>61</v>
      </c>
      <c r="B112" s="87" t="s">
        <v>390</v>
      </c>
      <c r="C112" s="87" t="s">
        <v>125</v>
      </c>
      <c r="D112" s="87" t="s">
        <v>124</v>
      </c>
      <c r="E112" s="106" t="s">
        <v>215</v>
      </c>
      <c r="F112" s="95" t="s">
        <v>145</v>
      </c>
      <c r="G112" s="119">
        <f aca="true" t="shared" si="6" ref="G112:G117">G113</f>
        <v>40</v>
      </c>
    </row>
    <row r="113" spans="1:7" ht="24">
      <c r="A113" s="52" t="s">
        <v>63</v>
      </c>
      <c r="B113" s="87" t="s">
        <v>390</v>
      </c>
      <c r="C113" s="62" t="s">
        <v>125</v>
      </c>
      <c r="D113" s="62" t="s">
        <v>124</v>
      </c>
      <c r="E113" s="107" t="s">
        <v>214</v>
      </c>
      <c r="F113" s="99" t="s">
        <v>145</v>
      </c>
      <c r="G113" s="63">
        <f t="shared" si="6"/>
        <v>40</v>
      </c>
    </row>
    <row r="114" spans="1:7" ht="24">
      <c r="A114" s="109" t="s">
        <v>205</v>
      </c>
      <c r="B114" s="87" t="s">
        <v>390</v>
      </c>
      <c r="C114" s="62" t="s">
        <v>125</v>
      </c>
      <c r="D114" s="62" t="s">
        <v>124</v>
      </c>
      <c r="E114" s="107" t="s">
        <v>216</v>
      </c>
      <c r="F114" s="99" t="s">
        <v>145</v>
      </c>
      <c r="G114" s="63">
        <f t="shared" si="6"/>
        <v>40</v>
      </c>
    </row>
    <row r="115" spans="1:7" ht="13.5" customHeight="1">
      <c r="A115" s="115" t="s">
        <v>65</v>
      </c>
      <c r="B115" s="87" t="s">
        <v>390</v>
      </c>
      <c r="C115" s="99" t="s">
        <v>125</v>
      </c>
      <c r="D115" s="99" t="s">
        <v>124</v>
      </c>
      <c r="E115" s="107" t="s">
        <v>225</v>
      </c>
      <c r="F115" s="99" t="s">
        <v>145</v>
      </c>
      <c r="G115" s="63">
        <f t="shared" si="6"/>
        <v>40</v>
      </c>
    </row>
    <row r="116" spans="1:7" ht="24">
      <c r="A116" s="52" t="s">
        <v>256</v>
      </c>
      <c r="B116" s="87" t="s">
        <v>390</v>
      </c>
      <c r="C116" s="99" t="s">
        <v>125</v>
      </c>
      <c r="D116" s="99" t="s">
        <v>124</v>
      </c>
      <c r="E116" s="107" t="s">
        <v>225</v>
      </c>
      <c r="F116" s="99" t="s">
        <v>147</v>
      </c>
      <c r="G116" s="63">
        <f t="shared" si="6"/>
        <v>40</v>
      </c>
    </row>
    <row r="117" spans="1:7" ht="24">
      <c r="A117" s="52" t="s">
        <v>253</v>
      </c>
      <c r="B117" s="87" t="s">
        <v>390</v>
      </c>
      <c r="C117" s="99" t="s">
        <v>125</v>
      </c>
      <c r="D117" s="99" t="s">
        <v>124</v>
      </c>
      <c r="E117" s="107" t="s">
        <v>225</v>
      </c>
      <c r="F117" s="99" t="s">
        <v>252</v>
      </c>
      <c r="G117" s="63">
        <f t="shared" si="6"/>
        <v>40</v>
      </c>
    </row>
    <row r="118" spans="1:7" ht="24">
      <c r="A118" s="52" t="s">
        <v>49</v>
      </c>
      <c r="B118" s="87" t="s">
        <v>390</v>
      </c>
      <c r="C118" s="99" t="s">
        <v>125</v>
      </c>
      <c r="D118" s="99" t="s">
        <v>124</v>
      </c>
      <c r="E118" s="107" t="s">
        <v>225</v>
      </c>
      <c r="F118" s="62" t="s">
        <v>50</v>
      </c>
      <c r="G118" s="63">
        <f>'[1]прилож. № 7'!F121</f>
        <v>40</v>
      </c>
    </row>
    <row r="119" spans="1:7" ht="12.75">
      <c r="A119" s="74" t="s">
        <v>123</v>
      </c>
      <c r="B119" s="87" t="s">
        <v>390</v>
      </c>
      <c r="C119" s="87" t="s">
        <v>125</v>
      </c>
      <c r="D119" s="87" t="s">
        <v>146</v>
      </c>
      <c r="E119" s="95" t="s">
        <v>213</v>
      </c>
      <c r="F119" s="95" t="s">
        <v>145</v>
      </c>
      <c r="G119" s="119">
        <f>G120</f>
        <v>7400</v>
      </c>
    </row>
    <row r="120" spans="1:7" ht="13.5" customHeight="1">
      <c r="A120" s="105" t="s">
        <v>61</v>
      </c>
      <c r="B120" s="87" t="s">
        <v>390</v>
      </c>
      <c r="C120" s="87" t="s">
        <v>125</v>
      </c>
      <c r="D120" s="87" t="s">
        <v>146</v>
      </c>
      <c r="E120" s="106" t="s">
        <v>215</v>
      </c>
      <c r="F120" s="95" t="s">
        <v>145</v>
      </c>
      <c r="G120" s="119">
        <f>+G121</f>
        <v>7400</v>
      </c>
    </row>
    <row r="121" spans="1:7" ht="24">
      <c r="A121" s="52" t="s">
        <v>63</v>
      </c>
      <c r="B121" s="87" t="s">
        <v>390</v>
      </c>
      <c r="C121" s="62" t="s">
        <v>125</v>
      </c>
      <c r="D121" s="62" t="s">
        <v>146</v>
      </c>
      <c r="E121" s="107" t="s">
        <v>214</v>
      </c>
      <c r="F121" s="99" t="s">
        <v>145</v>
      </c>
      <c r="G121" s="63">
        <f>G122</f>
        <v>7400</v>
      </c>
    </row>
    <row r="122" spans="1:7" ht="24">
      <c r="A122" s="109" t="s">
        <v>205</v>
      </c>
      <c r="B122" s="87" t="s">
        <v>390</v>
      </c>
      <c r="C122" s="62" t="s">
        <v>125</v>
      </c>
      <c r="D122" s="62" t="s">
        <v>146</v>
      </c>
      <c r="E122" s="107" t="s">
        <v>216</v>
      </c>
      <c r="F122" s="99" t="s">
        <v>145</v>
      </c>
      <c r="G122" s="63">
        <f>G123</f>
        <v>7400</v>
      </c>
    </row>
    <row r="123" spans="1:7" ht="12.75">
      <c r="A123" s="111" t="s">
        <v>185</v>
      </c>
      <c r="B123" s="87" t="s">
        <v>390</v>
      </c>
      <c r="C123" s="62" t="s">
        <v>125</v>
      </c>
      <c r="D123" s="62" t="s">
        <v>146</v>
      </c>
      <c r="E123" s="61" t="s">
        <v>226</v>
      </c>
      <c r="F123" s="99" t="s">
        <v>145</v>
      </c>
      <c r="G123" s="63">
        <f>G124</f>
        <v>7400</v>
      </c>
    </row>
    <row r="124" spans="1:7" ht="24">
      <c r="A124" s="52" t="s">
        <v>256</v>
      </c>
      <c r="B124" s="87" t="s">
        <v>390</v>
      </c>
      <c r="C124" s="62" t="s">
        <v>125</v>
      </c>
      <c r="D124" s="62" t="s">
        <v>146</v>
      </c>
      <c r="E124" s="61" t="s">
        <v>226</v>
      </c>
      <c r="F124" s="99" t="s">
        <v>147</v>
      </c>
      <c r="G124" s="63">
        <f>G125</f>
        <v>7400</v>
      </c>
    </row>
    <row r="125" spans="1:7" ht="24">
      <c r="A125" s="52" t="s">
        <v>253</v>
      </c>
      <c r="B125" s="87" t="s">
        <v>390</v>
      </c>
      <c r="C125" s="62" t="s">
        <v>125</v>
      </c>
      <c r="D125" s="62" t="s">
        <v>146</v>
      </c>
      <c r="E125" s="61" t="s">
        <v>226</v>
      </c>
      <c r="F125" s="99" t="s">
        <v>252</v>
      </c>
      <c r="G125" s="63">
        <f>G126</f>
        <v>7400</v>
      </c>
    </row>
    <row r="126" spans="1:7" ht="24">
      <c r="A126" s="52" t="s">
        <v>49</v>
      </c>
      <c r="B126" s="87" t="s">
        <v>390</v>
      </c>
      <c r="C126" s="99" t="s">
        <v>125</v>
      </c>
      <c r="D126" s="99" t="s">
        <v>146</v>
      </c>
      <c r="E126" s="61" t="s">
        <v>226</v>
      </c>
      <c r="F126" s="62" t="s">
        <v>50</v>
      </c>
      <c r="G126" s="63">
        <f>'[1]прилож. № 7'!F129</f>
        <v>7400</v>
      </c>
    </row>
    <row r="127" spans="1:7" ht="12.75">
      <c r="A127" s="105" t="s">
        <v>154</v>
      </c>
      <c r="B127" s="87" t="s">
        <v>390</v>
      </c>
      <c r="C127" s="87" t="s">
        <v>125</v>
      </c>
      <c r="D127" s="87" t="s">
        <v>159</v>
      </c>
      <c r="E127" s="87" t="s">
        <v>213</v>
      </c>
      <c r="F127" s="87" t="s">
        <v>145</v>
      </c>
      <c r="G127" s="119">
        <f>G128</f>
        <v>8834.6</v>
      </c>
    </row>
    <row r="128" spans="1:7" ht="13.5" customHeight="1">
      <c r="A128" s="105" t="s">
        <v>61</v>
      </c>
      <c r="B128" s="87" t="s">
        <v>390</v>
      </c>
      <c r="C128" s="87" t="s">
        <v>125</v>
      </c>
      <c r="D128" s="87" t="s">
        <v>159</v>
      </c>
      <c r="E128" s="106" t="s">
        <v>215</v>
      </c>
      <c r="F128" s="87" t="s">
        <v>145</v>
      </c>
      <c r="G128" s="119">
        <f>G129+G146</f>
        <v>8834.6</v>
      </c>
    </row>
    <row r="129" spans="1:7" ht="24">
      <c r="A129" s="105" t="s">
        <v>63</v>
      </c>
      <c r="B129" s="87" t="s">
        <v>390</v>
      </c>
      <c r="C129" s="87" t="s">
        <v>125</v>
      </c>
      <c r="D129" s="87" t="s">
        <v>159</v>
      </c>
      <c r="E129" s="106" t="s">
        <v>214</v>
      </c>
      <c r="F129" s="87" t="s">
        <v>145</v>
      </c>
      <c r="G129" s="119">
        <f>G130+G142</f>
        <v>8834.6</v>
      </c>
    </row>
    <row r="130" spans="1:7" ht="24">
      <c r="A130" s="109" t="s">
        <v>205</v>
      </c>
      <c r="B130" s="87" t="s">
        <v>390</v>
      </c>
      <c r="C130" s="62" t="s">
        <v>125</v>
      </c>
      <c r="D130" s="62" t="s">
        <v>159</v>
      </c>
      <c r="E130" s="107" t="s">
        <v>216</v>
      </c>
      <c r="F130" s="62" t="s">
        <v>145</v>
      </c>
      <c r="G130" s="63">
        <f>G131</f>
        <v>8834.6</v>
      </c>
    </row>
    <row r="131" spans="1:7" ht="15" customHeight="1">
      <c r="A131" s="109" t="s">
        <v>18</v>
      </c>
      <c r="B131" s="87" t="s">
        <v>390</v>
      </c>
      <c r="C131" s="62" t="s">
        <v>125</v>
      </c>
      <c r="D131" s="62" t="s">
        <v>159</v>
      </c>
      <c r="E131" s="107" t="s">
        <v>227</v>
      </c>
      <c r="F131" s="62" t="s">
        <v>145</v>
      </c>
      <c r="G131" s="63">
        <f>G132+G138</f>
        <v>8834.6</v>
      </c>
    </row>
    <row r="132" spans="1:7" ht="15.75" customHeight="1">
      <c r="A132" s="52" t="s">
        <v>156</v>
      </c>
      <c r="B132" s="87" t="s">
        <v>390</v>
      </c>
      <c r="C132" s="62" t="s">
        <v>125</v>
      </c>
      <c r="D132" s="62" t="s">
        <v>159</v>
      </c>
      <c r="E132" s="107" t="s">
        <v>228</v>
      </c>
      <c r="F132" s="62" t="s">
        <v>145</v>
      </c>
      <c r="G132" s="63">
        <f>G133+G136</f>
        <v>1362.2</v>
      </c>
    </row>
    <row r="133" spans="1:7" ht="24">
      <c r="A133" s="52" t="s">
        <v>256</v>
      </c>
      <c r="B133" s="87" t="s">
        <v>390</v>
      </c>
      <c r="C133" s="62" t="s">
        <v>125</v>
      </c>
      <c r="D133" s="62" t="s">
        <v>159</v>
      </c>
      <c r="E133" s="107" t="s">
        <v>228</v>
      </c>
      <c r="F133" s="62" t="s">
        <v>147</v>
      </c>
      <c r="G133" s="63">
        <f>G134</f>
        <v>1362.2</v>
      </c>
    </row>
    <row r="134" spans="1:7" ht="24">
      <c r="A134" s="52" t="s">
        <v>253</v>
      </c>
      <c r="B134" s="87" t="s">
        <v>390</v>
      </c>
      <c r="C134" s="62" t="s">
        <v>125</v>
      </c>
      <c r="D134" s="62" t="s">
        <v>159</v>
      </c>
      <c r="E134" s="107" t="s">
        <v>228</v>
      </c>
      <c r="F134" s="62" t="s">
        <v>252</v>
      </c>
      <c r="G134" s="63">
        <f>G135</f>
        <v>1362.2</v>
      </c>
    </row>
    <row r="135" spans="1:7" ht="27.75" customHeight="1">
      <c r="A135" s="52" t="s">
        <v>49</v>
      </c>
      <c r="B135" s="87" t="s">
        <v>390</v>
      </c>
      <c r="C135" s="62" t="s">
        <v>125</v>
      </c>
      <c r="D135" s="62" t="s">
        <v>159</v>
      </c>
      <c r="E135" s="107" t="s">
        <v>228</v>
      </c>
      <c r="F135" s="62" t="s">
        <v>50</v>
      </c>
      <c r="G135" s="63">
        <f>'[1]прилож. № 7'!F136</f>
        <v>1362.2</v>
      </c>
    </row>
    <row r="136" spans="1:7" ht="15" customHeight="1" hidden="1">
      <c r="A136" s="52" t="s">
        <v>254</v>
      </c>
      <c r="B136" s="87" t="s">
        <v>161</v>
      </c>
      <c r="C136" s="62" t="s">
        <v>125</v>
      </c>
      <c r="D136" s="62" t="s">
        <v>159</v>
      </c>
      <c r="E136" s="107" t="s">
        <v>228</v>
      </c>
      <c r="F136" s="62" t="s">
        <v>255</v>
      </c>
      <c r="G136" s="63">
        <f>G137</f>
        <v>0</v>
      </c>
    </row>
    <row r="137" spans="1:7" ht="14.25" customHeight="1" hidden="1">
      <c r="A137" s="52" t="s">
        <v>271</v>
      </c>
      <c r="B137" s="87" t="s">
        <v>161</v>
      </c>
      <c r="C137" s="62" t="s">
        <v>125</v>
      </c>
      <c r="D137" s="62" t="s">
        <v>159</v>
      </c>
      <c r="E137" s="107" t="s">
        <v>228</v>
      </c>
      <c r="F137" s="62" t="s">
        <v>269</v>
      </c>
      <c r="G137" s="63">
        <f>'[1]прилож. № 7'!F140</f>
        <v>0</v>
      </c>
    </row>
    <row r="138" spans="1:7" ht="15" customHeight="1">
      <c r="A138" s="52" t="s">
        <v>155</v>
      </c>
      <c r="B138" s="62" t="s">
        <v>390</v>
      </c>
      <c r="C138" s="62" t="s">
        <v>125</v>
      </c>
      <c r="D138" s="62" t="s">
        <v>159</v>
      </c>
      <c r="E138" s="61" t="s">
        <v>229</v>
      </c>
      <c r="F138" s="62" t="s">
        <v>145</v>
      </c>
      <c r="G138" s="63">
        <v>7472.4</v>
      </c>
    </row>
    <row r="139" spans="1:7" ht="24">
      <c r="A139" s="52" t="s">
        <v>256</v>
      </c>
      <c r="B139" s="87" t="s">
        <v>390</v>
      </c>
      <c r="C139" s="62" t="s">
        <v>125</v>
      </c>
      <c r="D139" s="62" t="s">
        <v>159</v>
      </c>
      <c r="E139" s="61" t="s">
        <v>229</v>
      </c>
      <c r="F139" s="62" t="s">
        <v>147</v>
      </c>
      <c r="G139" s="63">
        <v>7472.4</v>
      </c>
    </row>
    <row r="140" spans="1:7" ht="24">
      <c r="A140" s="52" t="s">
        <v>253</v>
      </c>
      <c r="B140" s="87" t="s">
        <v>390</v>
      </c>
      <c r="C140" s="62" t="s">
        <v>125</v>
      </c>
      <c r="D140" s="62" t="s">
        <v>159</v>
      </c>
      <c r="E140" s="61" t="s">
        <v>229</v>
      </c>
      <c r="F140" s="62" t="s">
        <v>252</v>
      </c>
      <c r="G140" s="63">
        <v>7472.4</v>
      </c>
    </row>
    <row r="141" spans="1:7" ht="24">
      <c r="A141" s="52" t="s">
        <v>49</v>
      </c>
      <c r="B141" s="87" t="s">
        <v>390</v>
      </c>
      <c r="C141" s="62" t="s">
        <v>125</v>
      </c>
      <c r="D141" s="62" t="s">
        <v>159</v>
      </c>
      <c r="E141" s="61" t="s">
        <v>229</v>
      </c>
      <c r="F141" s="62" t="s">
        <v>50</v>
      </c>
      <c r="G141" s="63">
        <v>7472.4</v>
      </c>
    </row>
    <row r="142" spans="1:7" ht="24" customHeight="1" hidden="1">
      <c r="A142" s="105" t="s">
        <v>193</v>
      </c>
      <c r="B142" s="87" t="s">
        <v>161</v>
      </c>
      <c r="C142" s="87" t="s">
        <v>125</v>
      </c>
      <c r="D142" s="87" t="s">
        <v>159</v>
      </c>
      <c r="E142" s="110" t="s">
        <v>303</v>
      </c>
      <c r="F142" s="87" t="s">
        <v>145</v>
      </c>
      <c r="G142" s="119">
        <f>G143</f>
        <v>0</v>
      </c>
    </row>
    <row r="143" spans="1:7" ht="24" hidden="1">
      <c r="A143" s="52" t="s">
        <v>256</v>
      </c>
      <c r="B143" s="87" t="s">
        <v>161</v>
      </c>
      <c r="C143" s="62" t="s">
        <v>125</v>
      </c>
      <c r="D143" s="62" t="s">
        <v>159</v>
      </c>
      <c r="E143" s="61" t="s">
        <v>303</v>
      </c>
      <c r="F143" s="62" t="s">
        <v>147</v>
      </c>
      <c r="G143" s="63">
        <f>G144</f>
        <v>0</v>
      </c>
    </row>
    <row r="144" spans="1:7" ht="24" hidden="1">
      <c r="A144" s="52" t="s">
        <v>253</v>
      </c>
      <c r="B144" s="87" t="s">
        <v>161</v>
      </c>
      <c r="C144" s="62" t="s">
        <v>125</v>
      </c>
      <c r="D144" s="62" t="s">
        <v>159</v>
      </c>
      <c r="E144" s="61" t="s">
        <v>303</v>
      </c>
      <c r="F144" s="62" t="s">
        <v>252</v>
      </c>
      <c r="G144" s="63">
        <f>G145</f>
        <v>0</v>
      </c>
    </row>
    <row r="145" spans="1:7" ht="24" hidden="1">
      <c r="A145" s="52" t="s">
        <v>49</v>
      </c>
      <c r="B145" s="87" t="s">
        <v>161</v>
      </c>
      <c r="C145" s="62" t="s">
        <v>125</v>
      </c>
      <c r="D145" s="62" t="s">
        <v>159</v>
      </c>
      <c r="E145" s="61" t="s">
        <v>303</v>
      </c>
      <c r="F145" s="62" t="s">
        <v>50</v>
      </c>
      <c r="G145" s="63">
        <f>'[1]прилож. № 7'!F148</f>
        <v>0</v>
      </c>
    </row>
    <row r="146" spans="1:7" ht="24" hidden="1">
      <c r="A146" s="105" t="s">
        <v>6</v>
      </c>
      <c r="B146" s="87" t="s">
        <v>161</v>
      </c>
      <c r="C146" s="87" t="s">
        <v>125</v>
      </c>
      <c r="D146" s="87" t="s">
        <v>159</v>
      </c>
      <c r="E146" s="110" t="s">
        <v>218</v>
      </c>
      <c r="F146" s="87" t="s">
        <v>145</v>
      </c>
      <c r="G146" s="119">
        <f>G147+G151</f>
        <v>0</v>
      </c>
    </row>
    <row r="147" spans="1:7" ht="24" hidden="1">
      <c r="A147" s="105" t="s">
        <v>304</v>
      </c>
      <c r="B147" s="87" t="s">
        <v>161</v>
      </c>
      <c r="C147" s="87" t="s">
        <v>125</v>
      </c>
      <c r="D147" s="87" t="s">
        <v>159</v>
      </c>
      <c r="E147" s="110" t="s">
        <v>305</v>
      </c>
      <c r="F147" s="87" t="s">
        <v>145</v>
      </c>
      <c r="G147" s="119">
        <f>G148</f>
        <v>0</v>
      </c>
    </row>
    <row r="148" spans="1:7" ht="24" hidden="1">
      <c r="A148" s="52" t="s">
        <v>256</v>
      </c>
      <c r="B148" s="87" t="s">
        <v>161</v>
      </c>
      <c r="C148" s="62" t="s">
        <v>125</v>
      </c>
      <c r="D148" s="62" t="s">
        <v>159</v>
      </c>
      <c r="E148" s="61" t="s">
        <v>305</v>
      </c>
      <c r="F148" s="62" t="s">
        <v>147</v>
      </c>
      <c r="G148" s="63">
        <f>G149</f>
        <v>0</v>
      </c>
    </row>
    <row r="149" spans="1:7" ht="24" hidden="1">
      <c r="A149" s="52" t="s">
        <v>253</v>
      </c>
      <c r="B149" s="87" t="s">
        <v>161</v>
      </c>
      <c r="C149" s="62" t="s">
        <v>125</v>
      </c>
      <c r="D149" s="62" t="s">
        <v>159</v>
      </c>
      <c r="E149" s="61" t="s">
        <v>305</v>
      </c>
      <c r="F149" s="62" t="s">
        <v>252</v>
      </c>
      <c r="G149" s="63">
        <f>G150</f>
        <v>0</v>
      </c>
    </row>
    <row r="150" spans="1:7" ht="24" hidden="1">
      <c r="A150" s="52" t="s">
        <v>49</v>
      </c>
      <c r="B150" s="87" t="s">
        <v>161</v>
      </c>
      <c r="C150" s="62" t="s">
        <v>125</v>
      </c>
      <c r="D150" s="62" t="s">
        <v>159</v>
      </c>
      <c r="E150" s="61" t="s">
        <v>305</v>
      </c>
      <c r="F150" s="62" t="s">
        <v>50</v>
      </c>
      <c r="G150" s="63">
        <f>'[1]прилож. № 7'!F153</f>
        <v>0</v>
      </c>
    </row>
    <row r="151" spans="1:7" ht="36" hidden="1">
      <c r="A151" s="105" t="s">
        <v>306</v>
      </c>
      <c r="B151" s="87" t="s">
        <v>161</v>
      </c>
      <c r="C151" s="87" t="s">
        <v>125</v>
      </c>
      <c r="D151" s="87" t="s">
        <v>159</v>
      </c>
      <c r="E151" s="110" t="s">
        <v>307</v>
      </c>
      <c r="F151" s="87" t="s">
        <v>145</v>
      </c>
      <c r="G151" s="119">
        <f>G152</f>
        <v>0</v>
      </c>
    </row>
    <row r="152" spans="1:7" ht="24" hidden="1">
      <c r="A152" s="52" t="s">
        <v>256</v>
      </c>
      <c r="B152" s="87" t="s">
        <v>161</v>
      </c>
      <c r="C152" s="62" t="s">
        <v>125</v>
      </c>
      <c r="D152" s="62" t="s">
        <v>159</v>
      </c>
      <c r="E152" s="61" t="s">
        <v>307</v>
      </c>
      <c r="F152" s="62" t="s">
        <v>147</v>
      </c>
      <c r="G152" s="63">
        <f>G153</f>
        <v>0</v>
      </c>
    </row>
    <row r="153" spans="1:7" ht="24" hidden="1">
      <c r="A153" s="52" t="s">
        <v>253</v>
      </c>
      <c r="B153" s="87" t="s">
        <v>161</v>
      </c>
      <c r="C153" s="62" t="s">
        <v>125</v>
      </c>
      <c r="D153" s="62" t="s">
        <v>159</v>
      </c>
      <c r="E153" s="61" t="s">
        <v>307</v>
      </c>
      <c r="F153" s="62" t="s">
        <v>252</v>
      </c>
      <c r="G153" s="63">
        <f>G154</f>
        <v>0</v>
      </c>
    </row>
    <row r="154" spans="1:7" ht="24" hidden="1">
      <c r="A154" s="52" t="s">
        <v>49</v>
      </c>
      <c r="B154" s="87" t="s">
        <v>161</v>
      </c>
      <c r="C154" s="62" t="s">
        <v>125</v>
      </c>
      <c r="D154" s="62" t="s">
        <v>159</v>
      </c>
      <c r="E154" s="61" t="s">
        <v>307</v>
      </c>
      <c r="F154" s="62" t="s">
        <v>50</v>
      </c>
      <c r="G154" s="63">
        <f>'[1]прилож. № 7'!F157</f>
        <v>0</v>
      </c>
    </row>
    <row r="155" spans="1:7" ht="13.5" customHeight="1">
      <c r="A155" s="105" t="s">
        <v>92</v>
      </c>
      <c r="B155" s="87" t="s">
        <v>390</v>
      </c>
      <c r="C155" s="87" t="s">
        <v>184</v>
      </c>
      <c r="D155" s="87" t="s">
        <v>144</v>
      </c>
      <c r="E155" s="106" t="s">
        <v>213</v>
      </c>
      <c r="F155" s="87" t="s">
        <v>145</v>
      </c>
      <c r="G155" s="119">
        <f>G157+G163</f>
        <v>17251.2</v>
      </c>
    </row>
    <row r="156" spans="1:7" ht="13.5" customHeight="1">
      <c r="A156" s="105" t="s">
        <v>411</v>
      </c>
      <c r="B156" s="87" t="s">
        <v>390</v>
      </c>
      <c r="C156" s="87" t="s">
        <v>184</v>
      </c>
      <c r="D156" s="87" t="s">
        <v>124</v>
      </c>
      <c r="E156" s="106" t="s">
        <v>213</v>
      </c>
      <c r="F156" s="87" t="s">
        <v>145</v>
      </c>
      <c r="G156" s="119">
        <v>17251.2</v>
      </c>
    </row>
    <row r="157" spans="1:7" ht="15" customHeight="1">
      <c r="A157" s="52" t="s">
        <v>61</v>
      </c>
      <c r="B157" s="87" t="s">
        <v>390</v>
      </c>
      <c r="C157" s="62" t="s">
        <v>184</v>
      </c>
      <c r="D157" s="62" t="s">
        <v>124</v>
      </c>
      <c r="E157" s="107" t="s">
        <v>214</v>
      </c>
      <c r="F157" s="62" t="s">
        <v>145</v>
      </c>
      <c r="G157" s="108">
        <f>G158</f>
        <v>13878</v>
      </c>
    </row>
    <row r="158" spans="1:7" ht="15" customHeight="1">
      <c r="A158" s="52" t="s">
        <v>412</v>
      </c>
      <c r="B158" s="87" t="s">
        <v>390</v>
      </c>
      <c r="C158" s="62" t="s">
        <v>184</v>
      </c>
      <c r="D158" s="62" t="s">
        <v>124</v>
      </c>
      <c r="E158" s="107" t="s">
        <v>230</v>
      </c>
      <c r="F158" s="62" t="s">
        <v>145</v>
      </c>
      <c r="G158" s="108">
        <f>G159</f>
        <v>13878</v>
      </c>
    </row>
    <row r="159" spans="1:7" ht="36">
      <c r="A159" s="52" t="s">
        <v>413</v>
      </c>
      <c r="B159" s="87" t="s">
        <v>390</v>
      </c>
      <c r="C159" s="62" t="s">
        <v>184</v>
      </c>
      <c r="D159" s="62" t="s">
        <v>124</v>
      </c>
      <c r="E159" s="107" t="s">
        <v>230</v>
      </c>
      <c r="F159" s="62" t="s">
        <v>264</v>
      </c>
      <c r="G159" s="108">
        <f>G160</f>
        <v>13878</v>
      </c>
    </row>
    <row r="160" spans="1:7" ht="12.75">
      <c r="A160" s="52" t="s">
        <v>414</v>
      </c>
      <c r="B160" s="87" t="s">
        <v>390</v>
      </c>
      <c r="C160" s="62" t="s">
        <v>184</v>
      </c>
      <c r="D160" s="62" t="s">
        <v>124</v>
      </c>
      <c r="E160" s="62" t="s">
        <v>230</v>
      </c>
      <c r="F160" s="62" t="s">
        <v>415</v>
      </c>
      <c r="G160" s="108">
        <f>G161+G162</f>
        <v>13878</v>
      </c>
    </row>
    <row r="161" spans="1:7" ht="15" customHeight="1">
      <c r="A161" s="52" t="s">
        <v>416</v>
      </c>
      <c r="B161" s="87" t="s">
        <v>390</v>
      </c>
      <c r="C161" s="62" t="s">
        <v>184</v>
      </c>
      <c r="D161" s="62" t="s">
        <v>124</v>
      </c>
      <c r="E161" s="62" t="s">
        <v>230</v>
      </c>
      <c r="F161" s="62" t="s">
        <v>417</v>
      </c>
      <c r="G161" s="108">
        <v>10659</v>
      </c>
    </row>
    <row r="162" spans="1:7" ht="12.75">
      <c r="A162" s="52" t="s">
        <v>418</v>
      </c>
      <c r="B162" s="87" t="s">
        <v>390</v>
      </c>
      <c r="C162" s="62" t="s">
        <v>184</v>
      </c>
      <c r="D162" s="62" t="s">
        <v>124</v>
      </c>
      <c r="E162" s="62" t="s">
        <v>230</v>
      </c>
      <c r="F162" s="62" t="s">
        <v>419</v>
      </c>
      <c r="G162" s="108">
        <v>3219</v>
      </c>
    </row>
    <row r="163" spans="1:7" ht="14.25" customHeight="1">
      <c r="A163" s="105" t="s">
        <v>61</v>
      </c>
      <c r="B163" s="87" t="s">
        <v>390</v>
      </c>
      <c r="C163" s="87" t="s">
        <v>184</v>
      </c>
      <c r="D163" s="87" t="s">
        <v>124</v>
      </c>
      <c r="E163" s="106" t="s">
        <v>215</v>
      </c>
      <c r="F163" s="87" t="s">
        <v>145</v>
      </c>
      <c r="G163" s="104">
        <f aca="true" t="shared" si="7" ref="G163:G168">G164</f>
        <v>3373.2</v>
      </c>
    </row>
    <row r="164" spans="1:7" ht="24">
      <c r="A164" s="52" t="s">
        <v>63</v>
      </c>
      <c r="B164" s="87" t="s">
        <v>390</v>
      </c>
      <c r="C164" s="62" t="s">
        <v>184</v>
      </c>
      <c r="D164" s="62" t="s">
        <v>124</v>
      </c>
      <c r="E164" s="107" t="s">
        <v>214</v>
      </c>
      <c r="F164" s="62" t="s">
        <v>145</v>
      </c>
      <c r="G164" s="108">
        <f t="shared" si="7"/>
        <v>3373.2</v>
      </c>
    </row>
    <row r="165" spans="1:7" ht="24">
      <c r="A165" s="109" t="s">
        <v>205</v>
      </c>
      <c r="B165" s="87" t="s">
        <v>390</v>
      </c>
      <c r="C165" s="62" t="s">
        <v>184</v>
      </c>
      <c r="D165" s="62" t="s">
        <v>124</v>
      </c>
      <c r="E165" s="107" t="s">
        <v>216</v>
      </c>
      <c r="F165" s="62" t="s">
        <v>145</v>
      </c>
      <c r="G165" s="108">
        <f t="shared" si="7"/>
        <v>3373.2</v>
      </c>
    </row>
    <row r="166" spans="1:7" ht="24">
      <c r="A166" s="52" t="s">
        <v>186</v>
      </c>
      <c r="B166" s="87" t="s">
        <v>390</v>
      </c>
      <c r="C166" s="62" t="s">
        <v>184</v>
      </c>
      <c r="D166" s="62" t="s">
        <v>124</v>
      </c>
      <c r="E166" s="61" t="s">
        <v>230</v>
      </c>
      <c r="F166" s="62" t="s">
        <v>145</v>
      </c>
      <c r="G166" s="108">
        <f t="shared" si="7"/>
        <v>3373.2</v>
      </c>
    </row>
    <row r="167" spans="1:7" ht="24">
      <c r="A167" s="52" t="s">
        <v>256</v>
      </c>
      <c r="B167" s="87" t="s">
        <v>390</v>
      </c>
      <c r="C167" s="62" t="s">
        <v>184</v>
      </c>
      <c r="D167" s="62" t="s">
        <v>124</v>
      </c>
      <c r="E167" s="61" t="s">
        <v>230</v>
      </c>
      <c r="F167" s="62" t="s">
        <v>147</v>
      </c>
      <c r="G167" s="108">
        <f t="shared" si="7"/>
        <v>3373.2</v>
      </c>
    </row>
    <row r="168" spans="1:7" ht="24">
      <c r="A168" s="52" t="s">
        <v>253</v>
      </c>
      <c r="B168" s="87" t="s">
        <v>390</v>
      </c>
      <c r="C168" s="62" t="s">
        <v>184</v>
      </c>
      <c r="D168" s="62" t="s">
        <v>124</v>
      </c>
      <c r="E168" s="61" t="s">
        <v>230</v>
      </c>
      <c r="F168" s="62" t="s">
        <v>252</v>
      </c>
      <c r="G168" s="108">
        <f t="shared" si="7"/>
        <v>3373.2</v>
      </c>
    </row>
    <row r="169" spans="1:7" ht="24">
      <c r="A169" s="52" t="s">
        <v>49</v>
      </c>
      <c r="B169" s="87" t="s">
        <v>390</v>
      </c>
      <c r="C169" s="62" t="s">
        <v>184</v>
      </c>
      <c r="D169" s="62" t="s">
        <v>124</v>
      </c>
      <c r="E169" s="61" t="s">
        <v>230</v>
      </c>
      <c r="F169" s="62" t="s">
        <v>50</v>
      </c>
      <c r="G169" s="108">
        <v>3373.2</v>
      </c>
    </row>
    <row r="170" spans="1:7" ht="12.75">
      <c r="A170" s="105" t="s">
        <v>157</v>
      </c>
      <c r="B170" s="87" t="s">
        <v>390</v>
      </c>
      <c r="C170" s="87" t="s">
        <v>158</v>
      </c>
      <c r="D170" s="87" t="s">
        <v>144</v>
      </c>
      <c r="E170" s="87" t="s">
        <v>213</v>
      </c>
      <c r="F170" s="87" t="s">
        <v>145</v>
      </c>
      <c r="G170" s="119">
        <f aca="true" t="shared" si="8" ref="G170:G177">G171</f>
        <v>244.7</v>
      </c>
    </row>
    <row r="171" spans="1:7" ht="12.75">
      <c r="A171" s="105" t="s">
        <v>58</v>
      </c>
      <c r="B171" s="87" t="s">
        <v>390</v>
      </c>
      <c r="C171" s="87" t="s">
        <v>158</v>
      </c>
      <c r="D171" s="87" t="s">
        <v>124</v>
      </c>
      <c r="E171" s="87" t="s">
        <v>213</v>
      </c>
      <c r="F171" s="87" t="s">
        <v>145</v>
      </c>
      <c r="G171" s="119">
        <f t="shared" si="8"/>
        <v>244.7</v>
      </c>
    </row>
    <row r="172" spans="1:7" ht="14.25" customHeight="1">
      <c r="A172" s="105" t="s">
        <v>61</v>
      </c>
      <c r="B172" s="87" t="s">
        <v>390</v>
      </c>
      <c r="C172" s="87" t="s">
        <v>158</v>
      </c>
      <c r="D172" s="87" t="s">
        <v>124</v>
      </c>
      <c r="E172" s="106" t="s">
        <v>215</v>
      </c>
      <c r="F172" s="87" t="s">
        <v>145</v>
      </c>
      <c r="G172" s="119">
        <f t="shared" si="8"/>
        <v>244.7</v>
      </c>
    </row>
    <row r="173" spans="1:7" ht="24">
      <c r="A173" s="52" t="s">
        <v>63</v>
      </c>
      <c r="B173" s="87" t="s">
        <v>390</v>
      </c>
      <c r="C173" s="62" t="s">
        <v>158</v>
      </c>
      <c r="D173" s="62" t="s">
        <v>124</v>
      </c>
      <c r="E173" s="107" t="s">
        <v>214</v>
      </c>
      <c r="F173" s="62" t="s">
        <v>145</v>
      </c>
      <c r="G173" s="63">
        <f t="shared" si="8"/>
        <v>244.7</v>
      </c>
    </row>
    <row r="174" spans="1:7" ht="24">
      <c r="A174" s="109" t="s">
        <v>205</v>
      </c>
      <c r="B174" s="87" t="s">
        <v>390</v>
      </c>
      <c r="C174" s="62" t="s">
        <v>158</v>
      </c>
      <c r="D174" s="62" t="s">
        <v>124</v>
      </c>
      <c r="E174" s="107" t="s">
        <v>216</v>
      </c>
      <c r="F174" s="62" t="s">
        <v>145</v>
      </c>
      <c r="G174" s="63">
        <f t="shared" si="8"/>
        <v>244.7</v>
      </c>
    </row>
    <row r="175" spans="1:7" ht="12.75">
      <c r="A175" s="75" t="s">
        <v>187</v>
      </c>
      <c r="B175" s="87" t="s">
        <v>390</v>
      </c>
      <c r="C175" s="62" t="s">
        <v>158</v>
      </c>
      <c r="D175" s="62" t="s">
        <v>124</v>
      </c>
      <c r="E175" s="61" t="s">
        <v>231</v>
      </c>
      <c r="F175" s="62" t="s">
        <v>145</v>
      </c>
      <c r="G175" s="63">
        <f t="shared" si="8"/>
        <v>244.7</v>
      </c>
    </row>
    <row r="176" spans="1:7" ht="12.75">
      <c r="A176" s="75" t="s">
        <v>261</v>
      </c>
      <c r="B176" s="87" t="s">
        <v>390</v>
      </c>
      <c r="C176" s="62" t="s">
        <v>158</v>
      </c>
      <c r="D176" s="62" t="s">
        <v>124</v>
      </c>
      <c r="E176" s="61" t="s">
        <v>231</v>
      </c>
      <c r="F176" s="62" t="s">
        <v>149</v>
      </c>
      <c r="G176" s="63">
        <f t="shared" si="8"/>
        <v>244.7</v>
      </c>
    </row>
    <row r="177" spans="1:7" ht="12.75">
      <c r="A177" s="75" t="s">
        <v>262</v>
      </c>
      <c r="B177" s="87" t="s">
        <v>390</v>
      </c>
      <c r="C177" s="62" t="s">
        <v>158</v>
      </c>
      <c r="D177" s="62" t="s">
        <v>124</v>
      </c>
      <c r="E177" s="61" t="s">
        <v>231</v>
      </c>
      <c r="F177" s="62" t="s">
        <v>150</v>
      </c>
      <c r="G177" s="63">
        <f t="shared" si="8"/>
        <v>244.7</v>
      </c>
    </row>
    <row r="178" spans="1:7" ht="12.75">
      <c r="A178" s="52" t="s">
        <v>115</v>
      </c>
      <c r="B178" s="87" t="s">
        <v>390</v>
      </c>
      <c r="C178" s="62" t="s">
        <v>158</v>
      </c>
      <c r="D178" s="62" t="s">
        <v>124</v>
      </c>
      <c r="E178" s="61" t="s">
        <v>231</v>
      </c>
      <c r="F178" s="62" t="s">
        <v>116</v>
      </c>
      <c r="G178" s="63">
        <f>'[1]прилож. № 7'!F181</f>
        <v>244.7</v>
      </c>
    </row>
    <row r="179" spans="1:7" ht="12.75" hidden="1">
      <c r="A179" s="105" t="s">
        <v>45</v>
      </c>
      <c r="B179" s="87" t="s">
        <v>161</v>
      </c>
      <c r="C179" s="87" t="s">
        <v>160</v>
      </c>
      <c r="D179" s="87" t="s">
        <v>144</v>
      </c>
      <c r="E179" s="87" t="s">
        <v>213</v>
      </c>
      <c r="F179" s="87" t="s">
        <v>145</v>
      </c>
      <c r="G179" s="119">
        <f>G180</f>
        <v>0</v>
      </c>
    </row>
    <row r="180" spans="1:7" ht="12.75" hidden="1">
      <c r="A180" s="105" t="s">
        <v>56</v>
      </c>
      <c r="B180" s="87" t="s">
        <v>161</v>
      </c>
      <c r="C180" s="87" t="s">
        <v>160</v>
      </c>
      <c r="D180" s="87" t="s">
        <v>125</v>
      </c>
      <c r="E180" s="87" t="s">
        <v>213</v>
      </c>
      <c r="F180" s="87" t="s">
        <v>145</v>
      </c>
      <c r="G180" s="119">
        <f>G181+G182</f>
        <v>0</v>
      </c>
    </row>
    <row r="181" spans="1:7" ht="13.5" customHeight="1" hidden="1">
      <c r="A181" s="105" t="s">
        <v>61</v>
      </c>
      <c r="B181" s="87" t="s">
        <v>161</v>
      </c>
      <c r="C181" s="87" t="s">
        <v>160</v>
      </c>
      <c r="D181" s="87" t="s">
        <v>125</v>
      </c>
      <c r="E181" s="106" t="s">
        <v>215</v>
      </c>
      <c r="F181" s="87" t="s">
        <v>145</v>
      </c>
      <c r="G181" s="119">
        <f aca="true" t="shared" si="9" ref="G181:G186">G182</f>
        <v>0</v>
      </c>
    </row>
    <row r="182" spans="1:7" ht="24" hidden="1">
      <c r="A182" s="52" t="s">
        <v>63</v>
      </c>
      <c r="B182" s="87" t="s">
        <v>161</v>
      </c>
      <c r="C182" s="62" t="s">
        <v>160</v>
      </c>
      <c r="D182" s="62" t="s">
        <v>125</v>
      </c>
      <c r="E182" s="107" t="s">
        <v>214</v>
      </c>
      <c r="F182" s="62" t="s">
        <v>145</v>
      </c>
      <c r="G182" s="63">
        <f t="shared" si="9"/>
        <v>0</v>
      </c>
    </row>
    <row r="183" spans="1:7" ht="24" hidden="1">
      <c r="A183" s="109" t="s">
        <v>205</v>
      </c>
      <c r="B183" s="87" t="s">
        <v>161</v>
      </c>
      <c r="C183" s="62" t="s">
        <v>160</v>
      </c>
      <c r="D183" s="62" t="s">
        <v>125</v>
      </c>
      <c r="E183" s="107" t="s">
        <v>216</v>
      </c>
      <c r="F183" s="62" t="s">
        <v>145</v>
      </c>
      <c r="G183" s="63">
        <f t="shared" si="9"/>
        <v>0</v>
      </c>
    </row>
    <row r="184" spans="1:7" ht="24" hidden="1">
      <c r="A184" s="52" t="s">
        <v>186</v>
      </c>
      <c r="B184" s="87" t="s">
        <v>161</v>
      </c>
      <c r="C184" s="62" t="s">
        <v>160</v>
      </c>
      <c r="D184" s="62" t="s">
        <v>125</v>
      </c>
      <c r="E184" s="61" t="s">
        <v>230</v>
      </c>
      <c r="F184" s="62" t="s">
        <v>145</v>
      </c>
      <c r="G184" s="63">
        <f t="shared" si="9"/>
        <v>0</v>
      </c>
    </row>
    <row r="185" spans="1:7" ht="24" hidden="1">
      <c r="A185" s="52" t="s">
        <v>256</v>
      </c>
      <c r="B185" s="87" t="s">
        <v>161</v>
      </c>
      <c r="C185" s="62" t="s">
        <v>160</v>
      </c>
      <c r="D185" s="62" t="s">
        <v>125</v>
      </c>
      <c r="E185" s="61" t="s">
        <v>230</v>
      </c>
      <c r="F185" s="62" t="s">
        <v>147</v>
      </c>
      <c r="G185" s="63">
        <f t="shared" si="9"/>
        <v>0</v>
      </c>
    </row>
    <row r="186" spans="1:7" ht="24" hidden="1">
      <c r="A186" s="52" t="s">
        <v>253</v>
      </c>
      <c r="B186" s="87" t="s">
        <v>161</v>
      </c>
      <c r="C186" s="62" t="s">
        <v>160</v>
      </c>
      <c r="D186" s="62" t="s">
        <v>125</v>
      </c>
      <c r="E186" s="61" t="s">
        <v>230</v>
      </c>
      <c r="F186" s="62" t="s">
        <v>252</v>
      </c>
      <c r="G186" s="63">
        <f t="shared" si="9"/>
        <v>0</v>
      </c>
    </row>
    <row r="187" spans="1:7" ht="24" hidden="1">
      <c r="A187" s="52" t="s">
        <v>49</v>
      </c>
      <c r="B187" s="87" t="s">
        <v>161</v>
      </c>
      <c r="C187" s="62" t="s">
        <v>160</v>
      </c>
      <c r="D187" s="62" t="s">
        <v>125</v>
      </c>
      <c r="E187" s="61" t="s">
        <v>230</v>
      </c>
      <c r="F187" s="62" t="s">
        <v>50</v>
      </c>
      <c r="G187" s="63">
        <f>'[1]прилож. № 7'!F190</f>
        <v>0</v>
      </c>
    </row>
    <row r="188" spans="1:7" ht="24">
      <c r="A188" s="105" t="s">
        <v>420</v>
      </c>
      <c r="B188" s="87" t="s">
        <v>390</v>
      </c>
      <c r="C188" s="87" t="s">
        <v>177</v>
      </c>
      <c r="D188" s="87" t="s">
        <v>144</v>
      </c>
      <c r="E188" s="87" t="s">
        <v>213</v>
      </c>
      <c r="F188" s="87" t="s">
        <v>145</v>
      </c>
      <c r="G188" s="104">
        <f aca="true" t="shared" si="10" ref="G188:G194">G189</f>
        <v>291.7</v>
      </c>
    </row>
    <row r="189" spans="1:7" ht="14.25" customHeight="1">
      <c r="A189" s="52" t="s">
        <v>37</v>
      </c>
      <c r="B189" s="87" t="s">
        <v>390</v>
      </c>
      <c r="C189" s="62" t="s">
        <v>177</v>
      </c>
      <c r="D189" s="62" t="s">
        <v>159</v>
      </c>
      <c r="E189" s="62" t="s">
        <v>213</v>
      </c>
      <c r="F189" s="62" t="s">
        <v>145</v>
      </c>
      <c r="G189" s="108">
        <f t="shared" si="10"/>
        <v>291.7</v>
      </c>
    </row>
    <row r="190" spans="1:7" ht="14.25" customHeight="1">
      <c r="A190" s="52" t="s">
        <v>421</v>
      </c>
      <c r="B190" s="87" t="s">
        <v>390</v>
      </c>
      <c r="C190" s="62" t="s">
        <v>177</v>
      </c>
      <c r="D190" s="62" t="s">
        <v>159</v>
      </c>
      <c r="E190" s="107" t="s">
        <v>215</v>
      </c>
      <c r="F190" s="62" t="s">
        <v>145</v>
      </c>
      <c r="G190" s="108">
        <f t="shared" si="10"/>
        <v>291.7</v>
      </c>
    </row>
    <row r="191" spans="1:7" ht="24">
      <c r="A191" s="52" t="s">
        <v>422</v>
      </c>
      <c r="B191" s="87" t="s">
        <v>390</v>
      </c>
      <c r="C191" s="62" t="s">
        <v>177</v>
      </c>
      <c r="D191" s="62" t="s">
        <v>159</v>
      </c>
      <c r="E191" s="107" t="s">
        <v>214</v>
      </c>
      <c r="F191" s="62" t="s">
        <v>145</v>
      </c>
      <c r="G191" s="108">
        <f t="shared" si="10"/>
        <v>291.7</v>
      </c>
    </row>
    <row r="192" spans="1:7" ht="24">
      <c r="A192" s="109" t="s">
        <v>412</v>
      </c>
      <c r="B192" s="87" t="s">
        <v>390</v>
      </c>
      <c r="C192" s="62" t="s">
        <v>177</v>
      </c>
      <c r="D192" s="62" t="s">
        <v>159</v>
      </c>
      <c r="E192" s="107" t="s">
        <v>216</v>
      </c>
      <c r="F192" s="62" t="s">
        <v>145</v>
      </c>
      <c r="G192" s="108">
        <f t="shared" si="10"/>
        <v>291.7</v>
      </c>
    </row>
    <row r="193" spans="1:7" ht="14.25" customHeight="1">
      <c r="A193" s="75" t="s">
        <v>38</v>
      </c>
      <c r="B193" s="87" t="s">
        <v>390</v>
      </c>
      <c r="C193" s="62" t="s">
        <v>177</v>
      </c>
      <c r="D193" s="62" t="s">
        <v>159</v>
      </c>
      <c r="E193" s="107" t="s">
        <v>232</v>
      </c>
      <c r="F193" s="62" t="s">
        <v>145</v>
      </c>
      <c r="G193" s="108">
        <f t="shared" si="10"/>
        <v>291.7</v>
      </c>
    </row>
    <row r="194" spans="1:7" ht="13.5" customHeight="1">
      <c r="A194" s="75" t="s">
        <v>423</v>
      </c>
      <c r="B194" s="87" t="s">
        <v>390</v>
      </c>
      <c r="C194" s="62" t="s">
        <v>177</v>
      </c>
      <c r="D194" s="62" t="s">
        <v>159</v>
      </c>
      <c r="E194" s="107" t="s">
        <v>232</v>
      </c>
      <c r="F194" s="62" t="s">
        <v>260</v>
      </c>
      <c r="G194" s="108">
        <f t="shared" si="10"/>
        <v>291.7</v>
      </c>
    </row>
    <row r="195" spans="1:7" ht="12.75">
      <c r="A195" s="75" t="s">
        <v>38</v>
      </c>
      <c r="B195" s="87" t="s">
        <v>390</v>
      </c>
      <c r="C195" s="62" t="s">
        <v>177</v>
      </c>
      <c r="D195" s="62" t="s">
        <v>159</v>
      </c>
      <c r="E195" s="61" t="s">
        <v>232</v>
      </c>
      <c r="F195" s="62" t="s">
        <v>53</v>
      </c>
      <c r="G195" s="108">
        <v>291.7</v>
      </c>
    </row>
    <row r="196" spans="1:7" ht="36" hidden="1">
      <c r="A196" s="105" t="s">
        <v>77</v>
      </c>
      <c r="B196" s="86" t="s">
        <v>161</v>
      </c>
      <c r="C196" s="87" t="s">
        <v>177</v>
      </c>
      <c r="D196" s="87" t="s">
        <v>144</v>
      </c>
      <c r="E196" s="87" t="s">
        <v>213</v>
      </c>
      <c r="F196" s="87" t="s">
        <v>145</v>
      </c>
      <c r="G196" s="119">
        <f aca="true" t="shared" si="11" ref="G196:G202">G197</f>
        <v>0</v>
      </c>
    </row>
    <row r="197" spans="1:7" ht="12.75" hidden="1">
      <c r="A197" s="105" t="s">
        <v>37</v>
      </c>
      <c r="B197" s="86" t="s">
        <v>161</v>
      </c>
      <c r="C197" s="87" t="s">
        <v>177</v>
      </c>
      <c r="D197" s="87" t="s">
        <v>159</v>
      </c>
      <c r="E197" s="87" t="s">
        <v>213</v>
      </c>
      <c r="F197" s="87" t="s">
        <v>145</v>
      </c>
      <c r="G197" s="119">
        <f t="shared" si="11"/>
        <v>0</v>
      </c>
    </row>
    <row r="198" spans="1:7" ht="12.75" customHeight="1" hidden="1">
      <c r="A198" s="105" t="s">
        <v>61</v>
      </c>
      <c r="B198" s="86" t="s">
        <v>161</v>
      </c>
      <c r="C198" s="87" t="s">
        <v>177</v>
      </c>
      <c r="D198" s="87" t="s">
        <v>159</v>
      </c>
      <c r="E198" s="106" t="s">
        <v>215</v>
      </c>
      <c r="F198" s="87" t="s">
        <v>145</v>
      </c>
      <c r="G198" s="119">
        <f t="shared" si="11"/>
        <v>0</v>
      </c>
    </row>
    <row r="199" spans="1:7" ht="24" hidden="1">
      <c r="A199" s="52" t="s">
        <v>63</v>
      </c>
      <c r="B199" s="86" t="s">
        <v>161</v>
      </c>
      <c r="C199" s="62" t="s">
        <v>177</v>
      </c>
      <c r="D199" s="62" t="s">
        <v>159</v>
      </c>
      <c r="E199" s="107" t="s">
        <v>214</v>
      </c>
      <c r="F199" s="62" t="s">
        <v>145</v>
      </c>
      <c r="G199" s="63">
        <f t="shared" si="11"/>
        <v>0</v>
      </c>
    </row>
    <row r="200" spans="1:7" ht="24" hidden="1">
      <c r="A200" s="109" t="s">
        <v>205</v>
      </c>
      <c r="B200" s="86" t="s">
        <v>161</v>
      </c>
      <c r="C200" s="62" t="s">
        <v>177</v>
      </c>
      <c r="D200" s="62" t="s">
        <v>159</v>
      </c>
      <c r="E200" s="107" t="s">
        <v>216</v>
      </c>
      <c r="F200" s="62" t="s">
        <v>145</v>
      </c>
      <c r="G200" s="63">
        <f t="shared" si="11"/>
        <v>0</v>
      </c>
    </row>
    <row r="201" spans="1:7" ht="12.75" hidden="1">
      <c r="A201" s="52" t="s">
        <v>38</v>
      </c>
      <c r="B201" s="86" t="s">
        <v>161</v>
      </c>
      <c r="C201" s="62" t="s">
        <v>177</v>
      </c>
      <c r="D201" s="62" t="s">
        <v>159</v>
      </c>
      <c r="E201" s="61" t="s">
        <v>232</v>
      </c>
      <c r="F201" s="62" t="s">
        <v>145</v>
      </c>
      <c r="G201" s="63">
        <f t="shared" si="11"/>
        <v>0</v>
      </c>
    </row>
    <row r="202" spans="1:7" ht="12.75" hidden="1">
      <c r="A202" s="52" t="s">
        <v>259</v>
      </c>
      <c r="B202" s="86" t="s">
        <v>161</v>
      </c>
      <c r="C202" s="62" t="s">
        <v>177</v>
      </c>
      <c r="D202" s="62" t="s">
        <v>159</v>
      </c>
      <c r="E202" s="61" t="s">
        <v>232</v>
      </c>
      <c r="F202" s="62" t="s">
        <v>260</v>
      </c>
      <c r="G202" s="63">
        <f t="shared" si="11"/>
        <v>0</v>
      </c>
    </row>
    <row r="203" spans="1:7" ht="12.75" hidden="1">
      <c r="A203" s="52" t="s">
        <v>38</v>
      </c>
      <c r="B203" s="86" t="s">
        <v>161</v>
      </c>
      <c r="C203" s="62" t="s">
        <v>177</v>
      </c>
      <c r="D203" s="62" t="s">
        <v>159</v>
      </c>
      <c r="E203" s="61" t="s">
        <v>232</v>
      </c>
      <c r="F203" s="62" t="s">
        <v>53</v>
      </c>
      <c r="G203" s="63">
        <f>'[1]прилож. № 7'!F206</f>
        <v>0</v>
      </c>
    </row>
  </sheetData>
  <sheetProtection/>
  <mergeCells count="4">
    <mergeCell ref="A3:G3"/>
    <mergeCell ref="A1:G1"/>
    <mergeCell ref="A4:G4"/>
    <mergeCell ref="A2:G2"/>
  </mergeCells>
  <printOptions/>
  <pageMargins left="0.1968503937007874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2018-04-28T08:05:27Z</cp:lastPrinted>
  <dcterms:created xsi:type="dcterms:W3CDTF">2006-07-12T12:33:21Z</dcterms:created>
  <dcterms:modified xsi:type="dcterms:W3CDTF">2018-04-28T08:06:12Z</dcterms:modified>
  <cp:category/>
  <cp:version/>
  <cp:contentType/>
  <cp:contentStatus/>
</cp:coreProperties>
</file>