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<sst xmlns="http://schemas.openxmlformats.org/spreadsheetml/2006/main" count="63" uniqueCount="34">
  <si>
    <t>№ строки</t>
  </si>
  <si>
    <t>Наименование мероприятия/Источник расходов на финансирование</t>
  </si>
  <si>
    <t>Всего</t>
  </si>
  <si>
    <t>2017год</t>
  </si>
  <si>
    <t>2018год</t>
  </si>
  <si>
    <t>2019год</t>
  </si>
  <si>
    <t>местный бюджет</t>
  </si>
  <si>
    <t>Глава 1. Строительство газораспределительных сетей и объектов</t>
  </si>
  <si>
    <t xml:space="preserve"> ПКГ "Восток" , в том числе за счет</t>
  </si>
  <si>
    <t>областной бюджет</t>
  </si>
  <si>
    <t xml:space="preserve"> ПГК "Гора Кабацкая", в том числе за счет</t>
  </si>
  <si>
    <t xml:space="preserve"> ПГК "За Сергой", в том числе за счет</t>
  </si>
  <si>
    <t>Газоснабжениее жилых домов от ГРПШ-3 в г. Нижние Серги (ПГК "Надежда"), в том числе за счет</t>
  </si>
  <si>
    <t xml:space="preserve"> ПГК  "Южный" (ЛПХ), в том числе за счет</t>
  </si>
  <si>
    <t xml:space="preserve"> ПГК "Факел" (НИЗ Дунаев), в том числе за счет</t>
  </si>
  <si>
    <t>Глава 2. Мероприятия по развитию и содержанию газораспределительных сетей и объектов</t>
  </si>
  <si>
    <t>Оплата договора на техобслуживание и аварийное прикрытие газопровода ПГК "Искра" 1 очередь, в том числе за счет</t>
  </si>
  <si>
    <t>Оплата договора на техобслуживание и аварийное прикрытие газопровода ПГК "Искра" 2 очередь, в том числе за счет</t>
  </si>
  <si>
    <t xml:space="preserve">Мероприятия по технологическому присоединению  газопроводов объекта "Газоснабжение жилых домов ПГК "Маяк г. Нижние Серги" к газовым сетям, в том числе за счет </t>
  </si>
  <si>
    <t xml:space="preserve">Мероприятия по технологическому присоединению  газопроводов объекта "Газоснабжение жилых домов по ул. Жукова г. Нижние Серги" к газовым сетям, в том числе за счет </t>
  </si>
  <si>
    <t>Корректировка схемы газоснабжения Нижнесергинского городского поселения, в том числе засчет</t>
  </si>
  <si>
    <t>Оплата государственной экспертизы ПСД для ПГК "Южный" и заключения о достоверности определения сметной стоимости строительства объекта в том числе за счет</t>
  </si>
  <si>
    <t xml:space="preserve"> ПГК  "Искра". IIIчасть, в том числе за счет</t>
  </si>
  <si>
    <r>
      <t>Всего по муниципальной программе,</t>
    </r>
    <r>
      <rPr>
        <sz val="10"/>
        <color indexed="8"/>
        <rFont val="Times New Roman"/>
        <family val="1"/>
      </rPr>
      <t xml:space="preserve">   в том числе</t>
    </r>
  </si>
  <si>
    <t>Мероприятия по техническому обслуживанию и текущему ремонту, аварийно-диспетчерскому обслуживанию систем газоснабжения и газоиспользующего оборудованию, втом числе за счет</t>
  </si>
  <si>
    <t>Врезка и пуск газа во вновь построенные газопроводы, в том числе за счет</t>
  </si>
  <si>
    <t>Актуализация схемы газоснабжения высокого давления г. Нижние Серги, в том числе за счет</t>
  </si>
  <si>
    <t>Объем расходов на выполнение мероприятий за счет всех источников ресурсного обеспечения,  руб.</t>
  </si>
  <si>
    <t>2020 год</t>
  </si>
  <si>
    <t>Оплата государственной экспертизы ПСД для ПГК "Гора Больничная" и заключения о достоверности определения сметной стоимости строительства объекта в том числе за счет</t>
  </si>
  <si>
    <t>План мероприятий по выполнению муниципальной программы "Газификация Нижнесергинского городского поселения" на 2017-2020 годы.</t>
  </si>
  <si>
    <t xml:space="preserve">Мероприятия по технологическому присоединению (врезка и пуск газа)  газопроводов  ПГК к газораспределительным сетям, в том числе за счет </t>
  </si>
  <si>
    <t>Корректировка проектно-сметной документации и результатов инженерных изысканий для строительства объекта "Газоснабжение жилых домовПГК "Гора Больничная" г. Нижние Серги", в том числе за счет</t>
  </si>
  <si>
    <t xml:space="preserve">        Приложение №2                                                                                      к муниципальной программе "Газификация Нижнесергинского городского поселения"                          на 2017-2020 годы.                                                                     Утверждено Постановлением Главы Нижнесергинского городского поселения от 18.07.2017 № 360 с изм. от 05.04.2018 № 150, от 26.06.2018 № 289, от 17.12.2018 № 568-А, от 01.02.2019 № 30, от 09.04.2019 №130, от 06.05.2019 № 184,от 12.07.2019 № 299, от 09.09.2019 № 376, от 18.11.2019 № 463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</si>
</sst>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1"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wrapText="1"/>
      <protection/>
    </xf>
    <xf numFmtId="0" fontId="0" fillId="0" borderId="10" xfId="0" applyBorder="1" applyAlignment="1">
      <alignment/>
    </xf>
    <xf numFmtId="0" fontId="1" fillId="0" borderId="11" xfId="52" applyFont="1" applyBorder="1" applyAlignment="1">
      <alignment horizontal="right"/>
      <protection/>
    </xf>
    <xf numFmtId="0" fontId="1" fillId="0" borderId="12" xfId="52" applyFont="1" applyBorder="1">
      <alignment/>
      <protection/>
    </xf>
    <xf numFmtId="0" fontId="1" fillId="0" borderId="10" xfId="52" applyFont="1" applyBorder="1">
      <alignment/>
      <protection/>
    </xf>
    <xf numFmtId="0" fontId="1" fillId="0" borderId="11" xfId="52" applyFont="1" applyBorder="1" applyAlignment="1">
      <alignment/>
      <protection/>
    </xf>
    <xf numFmtId="0" fontId="1" fillId="0" borderId="10" xfId="52" applyFont="1" applyBorder="1" applyAlignment="1">
      <alignment/>
      <protection/>
    </xf>
    <xf numFmtId="0" fontId="1" fillId="0" borderId="12" xfId="52" applyFont="1" applyBorder="1" applyAlignment="1">
      <alignment horizontal="right"/>
      <protection/>
    </xf>
    <xf numFmtId="0" fontId="1" fillId="0" borderId="11" xfId="52" applyFont="1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1" fillId="0" borderId="13" xfId="52" applyFont="1" applyBorder="1" applyAlignment="1">
      <alignment horizontal="center"/>
      <protection/>
    </xf>
    <xf numFmtId="0" fontId="2" fillId="0" borderId="14" xfId="52" applyFont="1" applyBorder="1">
      <alignment/>
      <protection/>
    </xf>
    <xf numFmtId="0" fontId="1" fillId="0" borderId="15" xfId="52" applyFont="1" applyBorder="1" applyAlignment="1">
      <alignment wrapText="1"/>
      <protection/>
    </xf>
    <xf numFmtId="0" fontId="1" fillId="0" borderId="16" xfId="52" applyFont="1" applyBorder="1">
      <alignment/>
      <protection/>
    </xf>
    <xf numFmtId="0" fontId="2" fillId="0" borderId="17" xfId="52" applyFont="1" applyBorder="1" applyAlignment="1">
      <alignment horizontal="center"/>
      <protection/>
    </xf>
    <xf numFmtId="4" fontId="2" fillId="0" borderId="13" xfId="52" applyNumberFormat="1" applyFont="1" applyBorder="1" applyAlignment="1">
      <alignment horizontal="right"/>
      <protection/>
    </xf>
    <xf numFmtId="4" fontId="1" fillId="0" borderId="13" xfId="52" applyNumberFormat="1" applyFont="1" applyBorder="1">
      <alignment/>
      <protection/>
    </xf>
    <xf numFmtId="4" fontId="3" fillId="0" borderId="13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0" fontId="2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wrapText="1"/>
      <protection/>
    </xf>
    <xf numFmtId="0" fontId="2" fillId="0" borderId="19" xfId="52" applyFont="1" applyBorder="1" applyAlignment="1">
      <alignment horizontal="right" wrapText="1"/>
      <protection/>
    </xf>
    <xf numFmtId="0" fontId="2" fillId="0" borderId="19" xfId="52" applyFont="1" applyBorder="1" applyAlignment="1">
      <alignment wrapText="1"/>
      <protection/>
    </xf>
    <xf numFmtId="0" fontId="2" fillId="0" borderId="19" xfId="52" applyFont="1" applyBorder="1" applyAlignment="1">
      <alignment horizontal="right"/>
      <protection/>
    </xf>
    <xf numFmtId="0" fontId="2" fillId="0" borderId="19" xfId="52" applyFont="1" applyBorder="1">
      <alignment/>
      <protection/>
    </xf>
    <xf numFmtId="0" fontId="3" fillId="0" borderId="19" xfId="52" applyFont="1" applyBorder="1" applyAlignment="1">
      <alignment wrapText="1"/>
      <protection/>
    </xf>
    <xf numFmtId="0" fontId="3" fillId="0" borderId="19" xfId="52" applyFont="1" applyBorder="1" applyAlignment="1">
      <alignment horizontal="right"/>
      <protection/>
    </xf>
    <xf numFmtId="4" fontId="2" fillId="0" borderId="17" xfId="52" applyNumberFormat="1" applyFont="1" applyBorder="1" applyAlignment="1">
      <alignment horizontal="right"/>
      <protection/>
    </xf>
    <xf numFmtId="4" fontId="2" fillId="0" borderId="17" xfId="52" applyNumberFormat="1" applyFont="1" applyBorder="1">
      <alignment/>
      <protection/>
    </xf>
    <xf numFmtId="4" fontId="3" fillId="0" borderId="17" xfId="52" applyNumberFormat="1" applyFont="1" applyBorder="1">
      <alignment/>
      <protection/>
    </xf>
    <xf numFmtId="0" fontId="2" fillId="0" borderId="20" xfId="52" applyFont="1" applyBorder="1" applyAlignment="1">
      <alignment horizontal="center"/>
      <protection/>
    </xf>
    <xf numFmtId="4" fontId="2" fillId="0" borderId="20" xfId="52" applyNumberFormat="1" applyFont="1" applyBorder="1" applyAlignment="1">
      <alignment horizontal="right"/>
      <protection/>
    </xf>
    <xf numFmtId="0" fontId="3" fillId="0" borderId="18" xfId="52" applyFont="1" applyBorder="1" applyAlignment="1">
      <alignment wrapText="1"/>
      <protection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right"/>
    </xf>
    <xf numFmtId="4" fontId="3" fillId="0" borderId="21" xfId="52" applyNumberFormat="1" applyFont="1" applyBorder="1">
      <alignment/>
      <protection/>
    </xf>
    <xf numFmtId="4" fontId="2" fillId="0" borderId="13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4" fontId="2" fillId="0" borderId="11" xfId="52" applyNumberFormat="1" applyFont="1" applyBorder="1" applyAlignment="1">
      <alignment horizontal="right"/>
      <protection/>
    </xf>
    <xf numFmtId="0" fontId="0" fillId="0" borderId="13" xfId="0" applyBorder="1" applyAlignment="1">
      <alignment horizontal="right"/>
    </xf>
    <xf numFmtId="2" fontId="3" fillId="0" borderId="13" xfId="0" applyNumberFormat="1" applyFont="1" applyBorder="1" applyAlignment="1">
      <alignment/>
    </xf>
    <xf numFmtId="4" fontId="3" fillId="0" borderId="17" xfId="52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0" fillId="0" borderId="19" xfId="0" applyBorder="1" applyAlignment="1">
      <alignment horizontal="center"/>
    </xf>
    <xf numFmtId="4" fontId="2" fillId="0" borderId="19" xfId="52" applyNumberFormat="1" applyFont="1" applyBorder="1" applyAlignment="1">
      <alignment horizontal="right"/>
      <protection/>
    </xf>
    <xf numFmtId="4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2" fontId="2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2" fillId="0" borderId="24" xfId="52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4" fontId="3" fillId="0" borderId="1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2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3" xfId="52" applyNumberFormat="1" applyFont="1" applyFill="1" applyBorder="1">
      <alignment/>
      <protection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3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0" fontId="1" fillId="0" borderId="0" xfId="52" applyFont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0" fontId="1" fillId="0" borderId="19" xfId="52" applyFont="1" applyBorder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1" fillId="0" borderId="13" xfId="52" applyFont="1" applyBorder="1" applyAlignment="1">
      <alignment wrapText="1"/>
      <protection/>
    </xf>
    <xf numFmtId="0" fontId="0" fillId="0" borderId="13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7.25390625" style="0" customWidth="1"/>
    <col min="2" max="2" width="46.375" style="0" customWidth="1"/>
    <col min="3" max="3" width="14.25390625" style="0" customWidth="1"/>
    <col min="4" max="4" width="13.75390625" style="0" customWidth="1"/>
    <col min="5" max="5" width="13.25390625" style="0" customWidth="1"/>
    <col min="6" max="6" width="12.25390625" style="0" customWidth="1"/>
    <col min="7" max="7" width="12.75390625" style="0" bestFit="1" customWidth="1"/>
    <col min="8" max="8" width="13.375" style="0" customWidth="1"/>
  </cols>
  <sheetData>
    <row r="1" spans="1:6" ht="105" customHeight="1">
      <c r="A1" s="1"/>
      <c r="B1" s="1"/>
      <c r="C1" s="82" t="s">
        <v>33</v>
      </c>
      <c r="D1" s="82"/>
      <c r="E1" s="82"/>
      <c r="F1" s="82"/>
    </row>
    <row r="2" spans="1:5" ht="36.75" customHeight="1">
      <c r="A2" s="1"/>
      <c r="B2" s="79" t="s">
        <v>30</v>
      </c>
      <c r="C2" s="79"/>
      <c r="D2" s="79"/>
      <c r="E2" s="2"/>
    </row>
    <row r="3" spans="1:7" ht="27" customHeight="1">
      <c r="A3" s="83" t="s">
        <v>0</v>
      </c>
      <c r="B3" s="17" t="s">
        <v>1</v>
      </c>
      <c r="C3" s="80" t="s">
        <v>27</v>
      </c>
      <c r="D3" s="80"/>
      <c r="E3" s="80"/>
      <c r="F3" s="81"/>
      <c r="G3" s="68"/>
    </row>
    <row r="4" spans="1:7" ht="12.75">
      <c r="A4" s="84"/>
      <c r="B4" s="16"/>
      <c r="C4" s="64" t="s">
        <v>2</v>
      </c>
      <c r="D4" s="65" t="s">
        <v>3</v>
      </c>
      <c r="E4" s="66" t="s">
        <v>4</v>
      </c>
      <c r="F4" s="67" t="s">
        <v>5</v>
      </c>
      <c r="G4" s="3" t="s">
        <v>28</v>
      </c>
    </row>
    <row r="5" spans="1:7" ht="12.75">
      <c r="A5" s="15">
        <v>1</v>
      </c>
      <c r="B5" s="25">
        <v>2</v>
      </c>
      <c r="C5" s="36">
        <v>3</v>
      </c>
      <c r="D5" s="19">
        <v>4</v>
      </c>
      <c r="E5" s="15">
        <v>5</v>
      </c>
      <c r="F5" s="51">
        <v>6</v>
      </c>
      <c r="G5" s="69">
        <v>7</v>
      </c>
    </row>
    <row r="6" spans="1:8" ht="12.75">
      <c r="A6" s="10"/>
      <c r="B6" s="26" t="s">
        <v>23</v>
      </c>
      <c r="C6" s="37">
        <f aca="true" t="shared" si="0" ref="C6:C11">SUM(D6:G6)</f>
        <v>97115220</v>
      </c>
      <c r="D6" s="33">
        <f>D7+D8</f>
        <v>36928200</v>
      </c>
      <c r="E6" s="20">
        <f>E7+E8</f>
        <v>33089842.95</v>
      </c>
      <c r="F6" s="52">
        <f>F7+F8</f>
        <v>3863657.05</v>
      </c>
      <c r="G6" s="46">
        <f>G7+G8</f>
        <v>23233520</v>
      </c>
      <c r="H6" s="48"/>
    </row>
    <row r="7" spans="1:7" ht="12.75">
      <c r="A7" s="18"/>
      <c r="B7" s="27" t="s">
        <v>9</v>
      </c>
      <c r="C7" s="37">
        <f t="shared" si="0"/>
        <v>89699720</v>
      </c>
      <c r="D7" s="33">
        <v>34328200</v>
      </c>
      <c r="E7" s="22">
        <f>E10</f>
        <v>31596342.95</v>
      </c>
      <c r="F7" s="52">
        <f>F22+F25</f>
        <v>2041657.05</v>
      </c>
      <c r="G7" s="46">
        <v>21733520</v>
      </c>
    </row>
    <row r="8" spans="1:8" ht="12.75">
      <c r="A8" s="6"/>
      <c r="B8" s="27" t="s">
        <v>6</v>
      </c>
      <c r="C8" s="37">
        <f t="shared" si="0"/>
        <v>7415500</v>
      </c>
      <c r="D8" s="33">
        <v>2600000</v>
      </c>
      <c r="E8" s="22">
        <f>E11+E34</f>
        <v>1493500</v>
      </c>
      <c r="F8" s="52">
        <v>1822000</v>
      </c>
      <c r="G8" s="46">
        <f>G11+G34</f>
        <v>1500000</v>
      </c>
      <c r="H8" s="14"/>
    </row>
    <row r="9" spans="1:8" ht="25.5">
      <c r="A9" s="10"/>
      <c r="B9" s="26" t="s">
        <v>7</v>
      </c>
      <c r="C9" s="37">
        <f t="shared" si="0"/>
        <v>92599720</v>
      </c>
      <c r="D9" s="33">
        <f>D10+D11</f>
        <v>36328200</v>
      </c>
      <c r="E9" s="20">
        <f>E10+E11</f>
        <v>32096342.95</v>
      </c>
      <c r="F9" s="53">
        <f>F10+F11</f>
        <v>2041657.05</v>
      </c>
      <c r="G9" s="46">
        <v>22133520</v>
      </c>
      <c r="H9" s="14"/>
    </row>
    <row r="10" spans="1:7" ht="12.75">
      <c r="A10" s="5"/>
      <c r="B10" s="27" t="s">
        <v>9</v>
      </c>
      <c r="C10" s="37">
        <f t="shared" si="0"/>
        <v>89699720</v>
      </c>
      <c r="D10" s="33">
        <f>D13+D16+D22+D31</f>
        <v>34328200</v>
      </c>
      <c r="E10" s="71">
        <f>E13+E22+E25</f>
        <v>31596342.95</v>
      </c>
      <c r="F10" s="54">
        <f>F22+F25</f>
        <v>2041657.05</v>
      </c>
      <c r="G10" s="46">
        <v>21733520</v>
      </c>
    </row>
    <row r="11" spans="1:7" ht="12.75">
      <c r="A11" s="6"/>
      <c r="B11" s="27" t="s">
        <v>6</v>
      </c>
      <c r="C11" s="37">
        <f t="shared" si="0"/>
        <v>2900000</v>
      </c>
      <c r="D11" s="33">
        <f>D14+D17+D23+D32+D29</f>
        <v>2000000</v>
      </c>
      <c r="E11" s="20">
        <f>E14+E17+E23+E32+E26</f>
        <v>500000</v>
      </c>
      <c r="F11" s="54">
        <v>0</v>
      </c>
      <c r="G11" s="46">
        <v>400000</v>
      </c>
    </row>
    <row r="12" spans="1:7" ht="12.75">
      <c r="A12" s="9">
        <v>1</v>
      </c>
      <c r="B12" s="28" t="s">
        <v>8</v>
      </c>
      <c r="C12" s="37">
        <f aca="true" t="shared" si="1" ref="C12:C44">SUM(D12:F12)</f>
        <v>20950480</v>
      </c>
      <c r="D12" s="34">
        <f>D13+D14</f>
        <v>7900000</v>
      </c>
      <c r="E12" s="22">
        <f>E13+E14</f>
        <v>13050480</v>
      </c>
      <c r="F12" s="75">
        <v>0</v>
      </c>
      <c r="G12" s="62"/>
    </row>
    <row r="13" spans="1:7" ht="12.75">
      <c r="A13" s="5"/>
      <c r="B13" s="29" t="s">
        <v>9</v>
      </c>
      <c r="C13" s="37">
        <f t="shared" si="1"/>
        <v>20500480</v>
      </c>
      <c r="D13" s="34">
        <v>7500000</v>
      </c>
      <c r="E13" s="22">
        <v>13000480</v>
      </c>
      <c r="F13" s="76">
        <v>0</v>
      </c>
      <c r="G13" s="62"/>
    </row>
    <row r="14" spans="1:7" ht="12.75">
      <c r="A14" s="5"/>
      <c r="B14" s="29" t="s">
        <v>6</v>
      </c>
      <c r="C14" s="37">
        <f t="shared" si="1"/>
        <v>450000</v>
      </c>
      <c r="D14" s="34">
        <v>400000</v>
      </c>
      <c r="E14" s="22">
        <v>50000</v>
      </c>
      <c r="F14" s="76">
        <v>0</v>
      </c>
      <c r="G14" s="62"/>
    </row>
    <row r="15" spans="1:7" ht="12.75">
      <c r="A15" s="4">
        <v>2</v>
      </c>
      <c r="B15" s="28" t="s">
        <v>10</v>
      </c>
      <c r="C15" s="37">
        <f t="shared" si="1"/>
        <v>7096200</v>
      </c>
      <c r="D15" s="34">
        <f>D16+D17</f>
        <v>7096200</v>
      </c>
      <c r="E15" s="21">
        <v>0</v>
      </c>
      <c r="F15" s="76">
        <v>0</v>
      </c>
      <c r="G15" s="62"/>
    </row>
    <row r="16" spans="1:7" ht="12.75">
      <c r="A16" s="5"/>
      <c r="B16" s="29" t="s">
        <v>9</v>
      </c>
      <c r="C16" s="37">
        <f t="shared" si="1"/>
        <v>6696200</v>
      </c>
      <c r="D16" s="34">
        <v>6696200</v>
      </c>
      <c r="E16" s="21">
        <v>0</v>
      </c>
      <c r="F16" s="76">
        <v>0</v>
      </c>
      <c r="G16" s="62"/>
    </row>
    <row r="17" spans="1:7" ht="12.75">
      <c r="A17" s="5"/>
      <c r="B17" s="29" t="s">
        <v>6</v>
      </c>
      <c r="C17" s="37">
        <f t="shared" si="1"/>
        <v>400000</v>
      </c>
      <c r="D17" s="34">
        <v>400000</v>
      </c>
      <c r="E17" s="21">
        <v>0</v>
      </c>
      <c r="F17" s="76">
        <v>0</v>
      </c>
      <c r="G17" s="62"/>
    </row>
    <row r="18" spans="1:7" ht="12.75">
      <c r="A18" s="4">
        <v>3</v>
      </c>
      <c r="B18" s="30" t="s">
        <v>11</v>
      </c>
      <c r="C18" s="37">
        <f t="shared" si="1"/>
        <v>0</v>
      </c>
      <c r="D18" s="34"/>
      <c r="E18" s="21"/>
      <c r="F18" s="55"/>
      <c r="G18" s="62"/>
    </row>
    <row r="19" spans="1:7" ht="12.75">
      <c r="A19" s="5"/>
      <c r="B19" s="29" t="s">
        <v>9</v>
      </c>
      <c r="C19" s="37">
        <f t="shared" si="1"/>
        <v>0</v>
      </c>
      <c r="D19" s="34"/>
      <c r="E19" s="21"/>
      <c r="F19" s="55"/>
      <c r="G19" s="62"/>
    </row>
    <row r="20" spans="1:7" ht="12.75">
      <c r="A20" s="5"/>
      <c r="B20" s="29" t="s">
        <v>6</v>
      </c>
      <c r="C20" s="37">
        <f t="shared" si="1"/>
        <v>0</v>
      </c>
      <c r="D20" s="34"/>
      <c r="E20" s="21"/>
      <c r="F20" s="55"/>
      <c r="G20" s="62"/>
    </row>
    <row r="21" spans="1:7" ht="25.5">
      <c r="A21" s="4">
        <v>4</v>
      </c>
      <c r="B21" s="28" t="s">
        <v>12</v>
      </c>
      <c r="C21" s="37">
        <f t="shared" si="1"/>
        <v>15118036.299999999</v>
      </c>
      <c r="D21" s="33">
        <v>6880100</v>
      </c>
      <c r="E21" s="22">
        <f>E22+E23</f>
        <v>6861004.02</v>
      </c>
      <c r="F21" s="56">
        <v>1376932.28</v>
      </c>
      <c r="G21" s="62"/>
    </row>
    <row r="22" spans="1:7" ht="12.75">
      <c r="A22" s="5"/>
      <c r="B22" s="29" t="s">
        <v>9</v>
      </c>
      <c r="C22" s="37">
        <f t="shared" si="1"/>
        <v>14668036.299999999</v>
      </c>
      <c r="D22" s="33">
        <f>D21-D23</f>
        <v>6480100</v>
      </c>
      <c r="E22" s="20">
        <v>6811004.02</v>
      </c>
      <c r="F22" s="56">
        <v>1376932.28</v>
      </c>
      <c r="G22" s="63"/>
    </row>
    <row r="23" spans="1:7" ht="12.75">
      <c r="A23" s="5"/>
      <c r="B23" s="29" t="s">
        <v>6</v>
      </c>
      <c r="C23" s="37">
        <f t="shared" si="1"/>
        <v>450000</v>
      </c>
      <c r="D23" s="33">
        <v>400000</v>
      </c>
      <c r="E23" s="22">
        <v>50000</v>
      </c>
      <c r="F23" s="56">
        <v>0</v>
      </c>
      <c r="G23" s="62"/>
    </row>
    <row r="24" spans="1:7" ht="12.75">
      <c r="A24" s="4">
        <v>5</v>
      </c>
      <c r="B24" s="30" t="s">
        <v>22</v>
      </c>
      <c r="C24" s="37">
        <f t="shared" si="1"/>
        <v>12849583.7</v>
      </c>
      <c r="D24" s="33"/>
      <c r="E24" s="22">
        <f>E25+E26</f>
        <v>12184858.93</v>
      </c>
      <c r="F24" s="56">
        <v>664724.77</v>
      </c>
      <c r="G24" s="62"/>
    </row>
    <row r="25" spans="1:7" ht="12.75">
      <c r="A25" s="5"/>
      <c r="B25" s="29" t="s">
        <v>9</v>
      </c>
      <c r="C25" s="37">
        <f t="shared" si="1"/>
        <v>12449583.7</v>
      </c>
      <c r="D25" s="33"/>
      <c r="E25" s="22">
        <v>11784858.93</v>
      </c>
      <c r="F25" s="56">
        <v>664724.77</v>
      </c>
      <c r="G25" s="63"/>
    </row>
    <row r="26" spans="1:7" ht="12.75">
      <c r="A26" s="5"/>
      <c r="B26" s="29" t="s">
        <v>6</v>
      </c>
      <c r="C26" s="37">
        <f t="shared" si="1"/>
        <v>400000</v>
      </c>
      <c r="D26" s="33"/>
      <c r="E26" s="22">
        <v>400000</v>
      </c>
      <c r="F26" s="56">
        <v>0</v>
      </c>
      <c r="G26" s="62"/>
    </row>
    <row r="27" spans="1:7" ht="15">
      <c r="A27" s="4">
        <v>6</v>
      </c>
      <c r="B27" s="30" t="s">
        <v>13</v>
      </c>
      <c r="C27" s="37">
        <f>SUM(D27:G27)</f>
        <v>22533520</v>
      </c>
      <c r="D27" s="33">
        <v>400000</v>
      </c>
      <c r="E27" s="22">
        <v>0</v>
      </c>
      <c r="F27" s="57">
        <v>0</v>
      </c>
      <c r="G27" s="46">
        <v>22133520</v>
      </c>
    </row>
    <row r="28" spans="1:7" ht="15">
      <c r="A28" s="5"/>
      <c r="B28" s="29" t="s">
        <v>9</v>
      </c>
      <c r="C28" s="37">
        <f>SUM(D28:G28)</f>
        <v>21733520</v>
      </c>
      <c r="D28" s="33"/>
      <c r="E28" s="22">
        <v>0</v>
      </c>
      <c r="F28" s="57">
        <v>0</v>
      </c>
      <c r="G28" s="46">
        <v>21733520</v>
      </c>
    </row>
    <row r="29" spans="1:7" ht="15">
      <c r="A29" s="5"/>
      <c r="B29" s="29" t="s">
        <v>6</v>
      </c>
      <c r="C29" s="37">
        <f>SUM(D29:G29)</f>
        <v>800000</v>
      </c>
      <c r="D29" s="33">
        <v>400000</v>
      </c>
      <c r="E29" s="22">
        <v>0</v>
      </c>
      <c r="F29" s="57">
        <v>0</v>
      </c>
      <c r="G29" s="46">
        <v>400000</v>
      </c>
    </row>
    <row r="30" spans="1:7" ht="15">
      <c r="A30" s="4">
        <v>7</v>
      </c>
      <c r="B30" s="28" t="s">
        <v>14</v>
      </c>
      <c r="C30" s="37">
        <f t="shared" si="1"/>
        <v>14051900</v>
      </c>
      <c r="D30" s="34">
        <v>14051900</v>
      </c>
      <c r="E30" s="22">
        <v>0</v>
      </c>
      <c r="F30" s="57">
        <v>0</v>
      </c>
      <c r="G30" s="62"/>
    </row>
    <row r="31" spans="1:7" ht="15">
      <c r="A31" s="5"/>
      <c r="B31" s="29" t="s">
        <v>9</v>
      </c>
      <c r="C31" s="37">
        <f t="shared" si="1"/>
        <v>13651900</v>
      </c>
      <c r="D31" s="34">
        <v>13651900</v>
      </c>
      <c r="E31" s="22">
        <v>0</v>
      </c>
      <c r="F31" s="57">
        <v>0</v>
      </c>
      <c r="G31" s="62"/>
    </row>
    <row r="32" spans="1:7" ht="15">
      <c r="A32" s="6"/>
      <c r="B32" s="29" t="s">
        <v>6</v>
      </c>
      <c r="C32" s="37">
        <f t="shared" si="1"/>
        <v>400000</v>
      </c>
      <c r="D32" s="34">
        <v>400000</v>
      </c>
      <c r="E32" s="22">
        <v>0</v>
      </c>
      <c r="F32" s="57">
        <v>0</v>
      </c>
      <c r="G32" s="62"/>
    </row>
    <row r="33" spans="1:8" ht="25.5">
      <c r="A33" s="7"/>
      <c r="B33" s="26" t="s">
        <v>15</v>
      </c>
      <c r="C33" s="37">
        <f>SUM(D33:G33)</f>
        <v>4515500</v>
      </c>
      <c r="D33" s="33">
        <v>600000</v>
      </c>
      <c r="E33" s="22">
        <v>993500</v>
      </c>
      <c r="F33" s="58">
        <v>1822000</v>
      </c>
      <c r="G33" s="46">
        <v>1100000</v>
      </c>
      <c r="H33" s="48"/>
    </row>
    <row r="34" spans="1:7" ht="12.75">
      <c r="A34" s="8"/>
      <c r="B34" s="27" t="s">
        <v>6</v>
      </c>
      <c r="C34" s="37">
        <f>SUM(D34:G34)</f>
        <v>4515500</v>
      </c>
      <c r="D34" s="33">
        <f>D36+D38+D40+D42+D44</f>
        <v>600000</v>
      </c>
      <c r="E34" s="22">
        <v>993500</v>
      </c>
      <c r="F34" s="58">
        <v>1822000</v>
      </c>
      <c r="G34" s="70">
        <f>G48+G56</f>
        <v>1100000</v>
      </c>
    </row>
    <row r="35" spans="1:7" ht="38.25">
      <c r="A35" s="9">
        <v>8</v>
      </c>
      <c r="B35" s="28" t="s">
        <v>16</v>
      </c>
      <c r="C35" s="37">
        <f t="shared" si="1"/>
        <v>157150</v>
      </c>
      <c r="D35" s="34">
        <v>150000</v>
      </c>
      <c r="E35" s="22">
        <v>7150</v>
      </c>
      <c r="F35" s="58">
        <v>0</v>
      </c>
      <c r="G35" s="62"/>
    </row>
    <row r="36" spans="1:7" ht="12.75">
      <c r="A36" s="6"/>
      <c r="B36" s="27" t="s">
        <v>6</v>
      </c>
      <c r="C36" s="37">
        <f t="shared" si="1"/>
        <v>157150</v>
      </c>
      <c r="D36" s="34">
        <v>150000</v>
      </c>
      <c r="E36" s="22">
        <v>7150</v>
      </c>
      <c r="F36" s="58">
        <v>0</v>
      </c>
      <c r="G36" s="62"/>
    </row>
    <row r="37" spans="1:7" ht="38.25">
      <c r="A37" s="10">
        <v>9</v>
      </c>
      <c r="B37" s="28" t="s">
        <v>17</v>
      </c>
      <c r="C37" s="37">
        <f t="shared" si="1"/>
        <v>68000</v>
      </c>
      <c r="D37" s="34">
        <v>68000</v>
      </c>
      <c r="E37" s="22">
        <v>0</v>
      </c>
      <c r="F37" s="58">
        <v>0</v>
      </c>
      <c r="G37" s="62"/>
    </row>
    <row r="38" spans="1:7" ht="12.75">
      <c r="A38" s="6"/>
      <c r="B38" s="27" t="s">
        <v>6</v>
      </c>
      <c r="C38" s="37">
        <f t="shared" si="1"/>
        <v>68000</v>
      </c>
      <c r="D38" s="34">
        <v>68000</v>
      </c>
      <c r="E38" s="22">
        <v>0</v>
      </c>
      <c r="F38" s="58">
        <v>0</v>
      </c>
      <c r="G38" s="62"/>
    </row>
    <row r="39" spans="1:7" ht="51">
      <c r="A39" s="11">
        <v>10</v>
      </c>
      <c r="B39" s="31" t="s">
        <v>18</v>
      </c>
      <c r="C39" s="37">
        <f t="shared" si="1"/>
        <v>44600</v>
      </c>
      <c r="D39" s="35">
        <v>44600</v>
      </c>
      <c r="E39" s="22">
        <v>0</v>
      </c>
      <c r="F39" s="58">
        <v>0</v>
      </c>
      <c r="G39" s="62"/>
    </row>
    <row r="40" spans="1:7" ht="15">
      <c r="A40" s="12"/>
      <c r="B40" s="32" t="s">
        <v>6</v>
      </c>
      <c r="C40" s="37">
        <f t="shared" si="1"/>
        <v>44600</v>
      </c>
      <c r="D40" s="35">
        <v>44600</v>
      </c>
      <c r="E40" s="22">
        <v>0</v>
      </c>
      <c r="F40" s="59">
        <v>0</v>
      </c>
      <c r="G40" s="62"/>
    </row>
    <row r="41" spans="1:7" ht="51.75">
      <c r="A41" s="11">
        <v>11</v>
      </c>
      <c r="B41" s="31" t="s">
        <v>19</v>
      </c>
      <c r="C41" s="37">
        <f t="shared" si="1"/>
        <v>237400</v>
      </c>
      <c r="D41" s="35">
        <v>237400</v>
      </c>
      <c r="E41" s="22">
        <v>0</v>
      </c>
      <c r="F41" s="59">
        <v>0</v>
      </c>
      <c r="G41" s="62"/>
    </row>
    <row r="42" spans="1:7" ht="15">
      <c r="A42" s="12"/>
      <c r="B42" s="32" t="s">
        <v>6</v>
      </c>
      <c r="C42" s="37">
        <f t="shared" si="1"/>
        <v>237400</v>
      </c>
      <c r="D42" s="35">
        <v>237400</v>
      </c>
      <c r="E42" s="22">
        <v>0</v>
      </c>
      <c r="F42" s="59">
        <v>0</v>
      </c>
      <c r="G42" s="62"/>
    </row>
    <row r="43" spans="1:7" ht="27" customHeight="1">
      <c r="A43" s="11">
        <v>12</v>
      </c>
      <c r="B43" s="38" t="s">
        <v>20</v>
      </c>
      <c r="C43" s="37">
        <f t="shared" si="1"/>
        <v>100000</v>
      </c>
      <c r="D43" s="41">
        <v>100000</v>
      </c>
      <c r="E43" s="23">
        <v>0</v>
      </c>
      <c r="F43" s="60">
        <v>0</v>
      </c>
      <c r="G43" s="62"/>
    </row>
    <row r="44" spans="1:7" ht="15">
      <c r="A44" s="12"/>
      <c r="B44" s="32" t="s">
        <v>6</v>
      </c>
      <c r="C44" s="37">
        <f t="shared" si="1"/>
        <v>100000</v>
      </c>
      <c r="D44" s="35">
        <v>100000</v>
      </c>
      <c r="E44" s="24">
        <v>0</v>
      </c>
      <c r="F44" s="60">
        <v>0</v>
      </c>
      <c r="G44" s="62"/>
    </row>
    <row r="45" spans="1:7" ht="49.5" customHeight="1">
      <c r="A45" s="13">
        <v>13</v>
      </c>
      <c r="B45" s="39" t="s">
        <v>21</v>
      </c>
      <c r="C45" s="37">
        <f aca="true" t="shared" si="2" ref="C45:C54">SUM(D45:F45)</f>
        <v>1445488.65</v>
      </c>
      <c r="D45" s="47">
        <v>0</v>
      </c>
      <c r="E45" s="42">
        <v>650000</v>
      </c>
      <c r="F45" s="53">
        <v>795488.65</v>
      </c>
      <c r="G45" s="62"/>
    </row>
    <row r="46" spans="1:7" ht="13.5" customHeight="1">
      <c r="A46" s="3"/>
      <c r="B46" s="40" t="s">
        <v>6</v>
      </c>
      <c r="C46" s="37">
        <f t="shared" si="2"/>
        <v>1445488.65</v>
      </c>
      <c r="D46" s="47">
        <v>0</v>
      </c>
      <c r="E46" s="42">
        <v>650000</v>
      </c>
      <c r="F46" s="53">
        <v>795488.65</v>
      </c>
      <c r="G46" s="63"/>
    </row>
    <row r="47" spans="1:7" ht="38.25">
      <c r="A47" s="13">
        <v>14</v>
      </c>
      <c r="B47" s="31" t="s">
        <v>31</v>
      </c>
      <c r="C47" s="37">
        <f>SUM(D47:G47)</f>
        <v>771661.55</v>
      </c>
      <c r="D47" s="72">
        <v>0</v>
      </c>
      <c r="E47" s="20">
        <v>315000</v>
      </c>
      <c r="F47" s="53">
        <v>156661.55</v>
      </c>
      <c r="G47" s="70">
        <v>300000</v>
      </c>
    </row>
    <row r="48" spans="1:8" ht="12.75" customHeight="1">
      <c r="A48" s="3"/>
      <c r="B48" s="43" t="s">
        <v>6</v>
      </c>
      <c r="C48" s="37">
        <f>SUM(D48:G48)</f>
        <v>771661.55</v>
      </c>
      <c r="D48" s="73">
        <v>0</v>
      </c>
      <c r="E48" s="44">
        <v>315000</v>
      </c>
      <c r="F48" s="53">
        <v>156661.55</v>
      </c>
      <c r="G48" s="70">
        <v>300000</v>
      </c>
      <c r="H48" s="48"/>
    </row>
    <row r="49" spans="1:7" ht="51.75" customHeight="1">
      <c r="A49" s="13">
        <v>15</v>
      </c>
      <c r="B49" s="49" t="s">
        <v>24</v>
      </c>
      <c r="C49" s="46">
        <f t="shared" si="2"/>
        <v>21350</v>
      </c>
      <c r="D49" s="46">
        <v>0</v>
      </c>
      <c r="E49" s="46">
        <v>21350</v>
      </c>
      <c r="F49" s="53">
        <v>0</v>
      </c>
      <c r="G49" s="63"/>
    </row>
    <row r="50" spans="1:7" ht="12.75">
      <c r="A50" s="3"/>
      <c r="B50" s="45" t="s">
        <v>6</v>
      </c>
      <c r="C50" s="46">
        <f t="shared" si="2"/>
        <v>21350</v>
      </c>
      <c r="D50" s="46">
        <v>0</v>
      </c>
      <c r="E50" s="46">
        <v>21350</v>
      </c>
      <c r="F50" s="53">
        <v>0</v>
      </c>
      <c r="G50" s="62"/>
    </row>
    <row r="51" spans="1:8" ht="25.5">
      <c r="A51" s="13">
        <v>16</v>
      </c>
      <c r="B51" s="39" t="s">
        <v>26</v>
      </c>
      <c r="C51" s="46">
        <f t="shared" si="2"/>
        <v>30000</v>
      </c>
      <c r="D51" s="47">
        <v>0</v>
      </c>
      <c r="E51" s="42">
        <v>0</v>
      </c>
      <c r="F51" s="53">
        <v>30000</v>
      </c>
      <c r="G51" s="62"/>
      <c r="H51" s="48"/>
    </row>
    <row r="52" spans="1:7" ht="12.75">
      <c r="A52" s="3"/>
      <c r="B52" s="40" t="s">
        <v>6</v>
      </c>
      <c r="C52" s="46">
        <f t="shared" si="2"/>
        <v>30000</v>
      </c>
      <c r="D52" s="47">
        <v>0</v>
      </c>
      <c r="E52" s="42">
        <v>0</v>
      </c>
      <c r="F52" s="53">
        <v>30000</v>
      </c>
      <c r="G52" s="63"/>
    </row>
    <row r="53" spans="1:7" ht="25.5">
      <c r="A53" s="13">
        <v>17</v>
      </c>
      <c r="B53" s="31" t="s">
        <v>25</v>
      </c>
      <c r="C53" s="46">
        <f t="shared" si="2"/>
        <v>539849.8</v>
      </c>
      <c r="D53" s="72">
        <v>0</v>
      </c>
      <c r="E53" s="20">
        <v>0</v>
      </c>
      <c r="F53" s="61">
        <v>539849.8</v>
      </c>
      <c r="G53" s="63"/>
    </row>
    <row r="54" spans="1:7" ht="12.75">
      <c r="A54" s="3"/>
      <c r="B54" s="50" t="s">
        <v>6</v>
      </c>
      <c r="C54" s="46">
        <f t="shared" si="2"/>
        <v>539849.8</v>
      </c>
      <c r="D54" s="70">
        <v>0</v>
      </c>
      <c r="E54" s="20">
        <v>0</v>
      </c>
      <c r="F54" s="61">
        <v>539849.8</v>
      </c>
      <c r="G54" s="63"/>
    </row>
    <row r="55" spans="1:7" ht="51">
      <c r="A55" s="13">
        <v>18</v>
      </c>
      <c r="B55" s="39" t="s">
        <v>29</v>
      </c>
      <c r="C55" s="37">
        <f>SUM(D55:G55)</f>
        <v>800000</v>
      </c>
      <c r="D55" s="74">
        <v>0</v>
      </c>
      <c r="E55" s="42">
        <v>0</v>
      </c>
      <c r="F55" s="53">
        <v>0</v>
      </c>
      <c r="G55" s="70">
        <v>800000</v>
      </c>
    </row>
    <row r="56" spans="1:7" ht="12.75">
      <c r="A56" s="3"/>
      <c r="B56" s="40" t="s">
        <v>6</v>
      </c>
      <c r="C56" s="37">
        <f>SUM(D56:G56)</f>
        <v>800000</v>
      </c>
      <c r="D56" s="74">
        <v>0</v>
      </c>
      <c r="E56" s="42">
        <v>0</v>
      </c>
      <c r="F56" s="53">
        <v>0</v>
      </c>
      <c r="G56" s="70">
        <v>800000</v>
      </c>
    </row>
    <row r="57" spans="1:7" ht="51">
      <c r="A57" s="13">
        <v>19</v>
      </c>
      <c r="B57" s="77" t="s">
        <v>32</v>
      </c>
      <c r="C57" s="46">
        <f>SUM(D57:G57)</f>
        <v>300000</v>
      </c>
      <c r="D57" s="46">
        <v>0</v>
      </c>
      <c r="E57" s="46">
        <v>0</v>
      </c>
      <c r="F57" s="46">
        <v>300000</v>
      </c>
      <c r="G57" s="78"/>
    </row>
    <row r="58" spans="1:7" ht="12.75">
      <c r="A58" s="3"/>
      <c r="B58" s="45" t="s">
        <v>6</v>
      </c>
      <c r="C58" s="46">
        <f>SUM(D58:G58)</f>
        <v>300000</v>
      </c>
      <c r="D58" s="46">
        <v>0</v>
      </c>
      <c r="E58" s="46">
        <v>0</v>
      </c>
      <c r="F58" s="46">
        <v>300000</v>
      </c>
      <c r="G58" s="78"/>
    </row>
  </sheetData>
  <sheetProtection/>
  <mergeCells count="4">
    <mergeCell ref="B2:D2"/>
    <mergeCell ref="C3:F3"/>
    <mergeCell ref="C1:F1"/>
    <mergeCell ref="A3:A4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2019-11-21T03:52:58Z</cp:lastPrinted>
  <dcterms:created xsi:type="dcterms:W3CDTF">2017-07-18T04:37:17Z</dcterms:created>
  <dcterms:modified xsi:type="dcterms:W3CDTF">2019-12-12T03:47:28Z</dcterms:modified>
  <cp:category/>
  <cp:version/>
  <cp:contentType/>
  <cp:contentStatus/>
</cp:coreProperties>
</file>