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8975" windowHeight="11595" activeTab="0"/>
  </bookViews>
  <sheets>
    <sheet name="на 01.10.2015" sheetId="1" r:id="rId1"/>
  </sheets>
  <definedNames/>
  <calcPr fullCalcOnLoad="1"/>
</workbook>
</file>

<file path=xl/sharedStrings.xml><?xml version="1.0" encoding="utf-8"?>
<sst xmlns="http://schemas.openxmlformats.org/spreadsheetml/2006/main" count="343" uniqueCount="290">
  <si>
    <t xml:space="preserve">Отчет об исполнении бюджета </t>
  </si>
  <si>
    <t xml:space="preserve">Провиденского муниципального района </t>
  </si>
  <si>
    <t>Орган, обеспечивающий исполнение бюджета:</t>
  </si>
  <si>
    <t>Управление финансов, экономики и имущественных отношений администрации Провиденского муниципального района</t>
  </si>
  <si>
    <t>1 00 00000 00 0000 000</t>
  </si>
  <si>
    <t>1 01 00000 00 0000 000</t>
  </si>
  <si>
    <t>НАЛОГИ НА ПРИБЫЛЬ, ДОХОДЫ</t>
  </si>
  <si>
    <t>1 01 02000 01 0000 110</t>
  </si>
  <si>
    <t>Налог на доходы физических лиц</t>
  </si>
  <si>
    <t xml:space="preserve">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</si>
  <si>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</si>
  <si>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1 01 02020 01 0000 110</t>
  </si>
  <si>
    <t>Налог на доходы физических лиц,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</si>
  <si>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</si>
  <si>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</si>
  <si>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</si>
  <si>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</si>
  <si>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</si>
  <si>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</si>
  <si>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</si>
  <si>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</si>
  <si>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</si>
  <si>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</si>
  <si>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</si>
  <si>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</si>
  <si>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</si>
  <si>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</si>
  <si>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</si>
  <si>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</si>
  <si>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1 05 00000 00 0000 000</t>
  </si>
  <si>
    <t>НАЛОГИ НА СОВОКУПНЫЙ ДОХОД</t>
  </si>
  <si>
    <t>1 05 01000 00 0000 110</t>
  </si>
  <si>
    <t>Налог, взимаемый в связи с применением упрощенной системы налогообложения</t>
  </si>
  <si>
    <t>1 05 01010 00 0000 110</t>
  </si>
  <si>
    <t>Налог, взимаемый с налогоплательщиков, выбравших в качестве объекта налогообложения доходы</t>
  </si>
  <si>
    <t>1 05 01011 01 1000 110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</si>
  <si>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</si>
  <si>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1 05 01011 01 2100 110</t>
  </si>
  <si>
    <t>Налог, взимаемый с налогоплательщиков, выбравших в качестве объекта налогообложения доходы (пени по соответствующему платежу)</t>
  </si>
  <si>
    <t>1 05 01011 01 3000 110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</si>
  <si>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</si>
  <si>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1 05 01020 00 0000 110</t>
  </si>
  <si>
    <t>Налог, взимаемый с налогоплательщиков, выбравших в качестве объекта налогообложения доходы, уменьшенные на величину расходов</t>
  </si>
  <si>
    <t>1 05 01021 01 1000 110</t>
  </si>
  <si>
    <t>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</si>
  <si>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1 05 01021 01 2100 110</t>
  </si>
  <si>
    <t>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</si>
  <si>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1 05 01021 01 3000 110</t>
  </si>
  <si>
    <t>1 05 01050 01 1000 110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</si>
  <si>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</si>
  <si>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1 05 02000 02 0000 110</t>
  </si>
  <si>
    <t>Единый налог на вмененный доход для отдельных видов деятельности</t>
  </si>
  <si>
    <t>1 05 02010 02 0000 110</t>
  </si>
  <si>
    <t>1 05 02020 02 0000 110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</si>
  <si>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</si>
  <si>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1 05 03000 01 0000 110</t>
  </si>
  <si>
    <t>Единый сельскохозяйственный налог</t>
  </si>
  <si>
    <t>1 05 03010 01 1000 110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</si>
  <si>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</si>
  <si>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1 05 04000 02 0000 110</t>
  </si>
  <si>
    <t>Налог, взимаемый в связи с применением патентной системы налогообложения</t>
  </si>
  <si>
    <t>1 05 04020 02 1000 110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</si>
  <si>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</si>
  <si>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1 06 00000 00 0000 000</t>
  </si>
  <si>
    <t>НАЛОГИ НА ИМУЩЕСТВО</t>
  </si>
  <si>
    <t>1 06 06000 00 0000 110</t>
  </si>
  <si>
    <t>Земельный налог</t>
  </si>
  <si>
    <t>1 06 06033 05 1000 110</t>
  </si>
  <si>
    <t>Земельный налог с организаций, обладающих земельным участком, расположенным в границах межселенных территорий (сумма платежа (перерасчеты, недоимка и задолженность по соответствующему платежу, в том числе по отмененному)</t>
  </si>
  <si>
    <t>1 08 00000 00 0000 000</t>
  </si>
  <si>
    <t>ГОСУДАРСТВЕННАЯ ПОШЛИНА</t>
  </si>
  <si>
    <t>1 08 03000 01 0000 110</t>
  </si>
  <si>
    <t xml:space="preserve">Государственная пошлина по делам, рассматриваемым в судах общей юрисдикции, мировыми судьями </t>
  </si>
  <si>
    <t>1 08 03010 01 1000 110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</si>
  <si>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</si>
  <si>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1 08 07174 01 1000 110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</si>
  <si>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t>
  </si>
  <si>
    <t>1 09 00000 00 0000 000</t>
  </si>
  <si>
    <t xml:space="preserve">ЗАДОЛЖЕННОСТЬ И ПЕРЕРАСЧЕТЫ ПО ОТМЕНЕННЫМ НАЛОГАМ, СБОРАМ И ИНЫМ ОБЯЗАТЕЛЬНЫМ ПЛАТЕЖАМ
</t>
  </si>
  <si>
    <t>1 09 11010 02 1000 110</t>
  </si>
  <si>
    <t>Налог, взимаемый в виде стоимости патента в связи с применением упрощенной системы налогообложения (сумма платежа (перерасчеты, недоимка и задолженность по соответствующему платежу, в том числе по отмененному)</t>
  </si>
  <si>
    <t>1 11 00000 00 0000 000</t>
  </si>
  <si>
    <t>ДОХОДЫ ОТ ИСПОЛЬЗОВАНИЯ ИМУЩЕСТВА, НАХОДЯЩЕГОСЯ В ГОСУДАРСТВЕННОЙ И МУНИЦИПАЛЬНОЙ СОБСТВЕННОСТИ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</si>
  <si>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</si>
  <si>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</si>
  <si>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</si>
  <si>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</si>
  <si>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1 11 05013 10 0000 120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</si>
  <si>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</si>
  <si>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</si>
  <si>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</si>
  <si>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1 11 09000 00 0000 120</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</si>
  <si>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</si>
  <si>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</si>
  <si>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</si>
  <si>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</si>
  <si>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</si>
  <si>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1 12 00000 00 0000 000</t>
  </si>
  <si>
    <t>ПЛАТЕЖИ ПРИ ПОЛЬЗОВАНИИ ПРИРОДНЫМИ РЕСУРСАМИ</t>
  </si>
  <si>
    <t>1 12 01000 01 0000 120</t>
  </si>
  <si>
    <t>Плата за негативное воздействие на окружающую среду</t>
  </si>
  <si>
    <t>1 12 01010 01 0000 120</t>
  </si>
  <si>
    <t>Плата за выбросы загрязняющих веществ в атмосферный воздух стационарными объектами</t>
  </si>
  <si>
    <t>1 12 01020 01 0000 120</t>
  </si>
  <si>
    <t>Плата за выбросы загрязняющих веществ в атмосферный воздух передвижными объектами</t>
  </si>
  <si>
    <t>1 12 01030 01 0000 120</t>
  </si>
  <si>
    <t>Плата за сбросы загрязняющих веществ в водные объекты</t>
  </si>
  <si>
    <t>1 12 01040 01 0000 120</t>
  </si>
  <si>
    <t>Плата за размещение отходов производства и потребления</t>
  </si>
  <si>
    <t>1 13 00000 00 0000 000</t>
  </si>
  <si>
    <t>ДОХОДЫ ОТ ОКАЗАНИЯ ПЛАТНЫХ УСЛУГ И КОМПЕНСАЦИИ ЗАТРАТ ГОСУДАРСТВА</t>
  </si>
  <si>
    <t>1 13 02000 00 0000 130</t>
  </si>
  <si>
    <t>Доходы от компенсации затрат государства</t>
  </si>
  <si>
    <t>1 13 02990 00 0000 130</t>
  </si>
  <si>
    <t xml:space="preserve">Прочие доходы от компенсации затрат государства </t>
  </si>
  <si>
    <t>1 13 02995 05 0000 130</t>
  </si>
  <si>
    <t>Прочие доходы от компенсации затрат  бюджетов муниципальных районов</t>
  </si>
  <si>
    <t>1 16 00000 00 0000 000</t>
  </si>
  <si>
    <t>ШТРАФЫ, САНКЦИИ, ВОЗМЕЩЕНИЕ УЩЕРБА</t>
  </si>
  <si>
    <t>1 16 03000 00 0000 140</t>
  </si>
  <si>
    <t>Денежные взыскания (штрафы) за нарушение законодательства о налогах и сборах</t>
  </si>
  <si>
    <t>1 16 03010 01 6000 140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</si>
  <si>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</si>
  <si>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1 16 03030 01 6000 140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</si>
  <si>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</si>
  <si>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1 16 21050 05 6000 140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</si>
  <si>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</si>
  <si>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1 16 28000 01 6000 140</t>
  </si>
  <si>
    <t xml:space="preserve">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 </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</si>
  <si>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</si>
  <si>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1 16 33050 05 0000 140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</si>
  <si>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</si>
  <si>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1 16 43000 01 6000 140</t>
  </si>
  <si>
    <t>1 16 90000 00 0000 140</t>
  </si>
  <si>
    <t>Прочие поступления от денежных взысканий (штрафов) и иных сумм в возмещение ущерба</t>
  </si>
  <si>
    <t>1 16 90050 05 6000 140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</si>
  <si>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</si>
  <si>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2 00 00000 00 0000 000</t>
  </si>
  <si>
    <t xml:space="preserve">БЕЗВОЗМЕЗДНЫЕ ПОСТУПЛЕНИЯ </t>
  </si>
  <si>
    <t>2 02 00000 00 0000 000</t>
  </si>
  <si>
    <t>Безвозмездные поступления от других бюджетов бюджетной системы Российской Федерации</t>
  </si>
  <si>
    <t>2 02 01000 00 0000 151</t>
  </si>
  <si>
    <t>Дотации бюджетам субъектов Российской Федерации и муниципальных образований</t>
  </si>
  <si>
    <t>2 02 01001 00 0000 151</t>
  </si>
  <si>
    <t>Дотации на выравнивание бюджетной обеспеченности</t>
  </si>
  <si>
    <t>2 02 01001 05 0000 151</t>
  </si>
  <si>
    <t>Дотации бюджетам муниципальных районов на выравнивание бюджетной обеспеченности</t>
  </si>
  <si>
    <t>2 02 01003 00 0000 151</t>
  </si>
  <si>
    <t>Дотации бюджетам на поддержку мер по обеспечению сбалансированности бюджетов</t>
  </si>
  <si>
    <t>2 02 01003 05 0000 151</t>
  </si>
  <si>
    <t>Дотации бюджетам муниципальных районов на поддержку мер по обеспечению сбалансированности бюджетов</t>
  </si>
  <si>
    <t>2 02 02000 00 0000 151</t>
  </si>
  <si>
    <t>Субсидии бюджетам субъектов Российской Федерации и муниципальных образований (межбюджетные субсидии)</t>
  </si>
  <si>
    <t>2 02 02999 00 0000 151</t>
  </si>
  <si>
    <t>Прочие субсидии</t>
  </si>
  <si>
    <t>2 02 02999 05 0000 151</t>
  </si>
  <si>
    <t>Прочие субсидии бюджетам муниципальных районов</t>
  </si>
  <si>
    <t>2 02 03000 00 0000 151</t>
  </si>
  <si>
    <t xml:space="preserve">Субвенции бюджетам субъектов Российской Федерации и муниципальных образований </t>
  </si>
  <si>
    <t>2 02 03003 05 0000 151</t>
  </si>
  <si>
    <t>Субвенции бюджетам  муниципальных районов на государственную регистрацию актов гражданского состояния</t>
  </si>
  <si>
    <t>2 02 03999 00 0000 151</t>
  </si>
  <si>
    <t>Прочие субвенции</t>
  </si>
  <si>
    <t>2 02 03999 05 0000 151</t>
  </si>
  <si>
    <t>Прочие субвенции бюджетам муниципальных районов</t>
  </si>
  <si>
    <t>в том числе:</t>
  </si>
  <si>
    <t>на оплату жилья и коммунальных услуг в сельской местности</t>
  </si>
  <si>
    <t>на обеспечение деятельности  комиссий по делам несовершеннолетних</t>
  </si>
  <si>
    <t>на осуществление учета граждан в связи с переселением</t>
  </si>
  <si>
    <t>Субвенции на обеспечение деятельности административных комиссий</t>
  </si>
  <si>
    <t>2 02 04000 00 0000 151</t>
  </si>
  <si>
    <t>Иные межбюджетные трансферты</t>
  </si>
  <si>
    <t>2 02 04014 00 0000 151</t>
  </si>
  <si>
    <t xml:space="preserve">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t>
  </si>
  <si>
    <t>2 02 04014 05 0000 151</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</si>
  <si>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t>
  </si>
  <si>
    <t>2 02 04999 00 000 151</t>
  </si>
  <si>
    <t xml:space="preserve">Прочие межбюджетные трансферты, передаваемые бюджетам </t>
  </si>
  <si>
    <t>2 02 04999 05 000 151</t>
  </si>
  <si>
    <t>Прочие межбюджетные трансферты, передаваемые бюджетам  муниципальных районов</t>
  </si>
  <si>
    <t>на обеспечение государственных гарантий прав граждан на получение общедоступного и бесплатного дошкольного , начального общего, основного общего, среднего (полного) общего образования, а также дополнительного образования в   муниципальных общеобразовательных учреждениях</t>
  </si>
  <si>
    <t>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</si>
  <si>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2 18 00000 00 0000 000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</si>
  <si>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</si>
  <si>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2 18 05010 05 0000 180</t>
  </si>
  <si>
    <t>Доходы бюджетов муниципальных районов от возврата бюджетными учреждениями остатков субсидий прошлых лет</t>
  </si>
  <si>
    <t xml:space="preserve"> 2 18 05020 05 0000 180</t>
  </si>
  <si>
    <t>Доходы бюджетов муниципальных районов от возврата автономными учреждениями остатков субсидий прошлых лет</t>
  </si>
  <si>
    <t>2 18 05030 05 0000 180</t>
  </si>
  <si>
    <t>Доходы бюджетов муниципальных районов от возврата иными организациями остатков субсидий прошлых лет</t>
  </si>
  <si>
    <t>2 19 00000 00 0000 000</t>
  </si>
  <si>
    <t>ВОЗВРАТ ОСТАТКОВ СУБСИДИЙ, СУБВЕНЦИЙ И ИНЫХ МЕЖБЮДЖЕТНЫХ ТРАНСФЕРТОВ, ИМЕЮЩИХ ЦЕЛЕВОЕ НАЗНАЧЕНИЕ, ПРОШЛЫХ ЛЕТ</t>
  </si>
  <si>
    <t>2 19 05000 05 0000 151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</si>
  <si>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</si>
  <si>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01</t>
  </si>
  <si>
    <t> 01</t>
  </si>
  <si>
    <t>02 </t>
  </si>
  <si>
    <t>Функционирование высшего должностного лица субъекта Российской Федерации и муниципального образования</t>
  </si>
  <si>
    <t>03</t>
  </si>
  <si>
    <t>Функционирование законодательных (представительных) органов государственной власти  и представительных органов муниципальных образований</t>
  </si>
  <si>
    <t>04</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</si>
  <si>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</si>
  <si>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06</t>
  </si>
  <si>
    <t>Обеспечение деятельности финансовых, налоговых и таможенных органов и органов финансового (финансово-бюджетного) надзора</t>
  </si>
  <si>
    <t>07</t>
  </si>
  <si>
    <t>Обеспечение проведения выборов и референдумов</t>
  </si>
  <si>
    <t>11</t>
  </si>
  <si>
    <t>Резервные фонды</t>
  </si>
  <si>
    <t>13</t>
  </si>
  <si>
    <t>Другие общегосударственные вопросы</t>
  </si>
  <si>
    <t>Органы юстиции</t>
  </si>
  <si>
    <t>14</t>
  </si>
  <si>
    <t>Другие вопросы в  области национальной безопасности и правоохранительной деятельности</t>
  </si>
  <si>
    <t>08</t>
  </si>
  <si>
    <t xml:space="preserve">Транспорт                                                            </t>
  </si>
  <si>
    <t>09</t>
  </si>
  <si>
    <t>Дорожное хозяйство</t>
  </si>
  <si>
    <t>Другие вопросы в области национальной экономики</t>
  </si>
  <si>
    <t>05</t>
  </si>
  <si>
    <t>Жилищное хозяйство</t>
  </si>
  <si>
    <t>02</t>
  </si>
  <si>
    <t>Коммунальное хозяйство</t>
  </si>
  <si>
    <t>Ритуальные услуги</t>
  </si>
  <si>
    <t>Дошкольное образование</t>
  </si>
  <si>
    <t>Общее образование</t>
  </si>
  <si>
    <t>Молодежная политика и оздоровление детей</t>
  </si>
  <si>
    <t>Другие вопросы в области образования</t>
  </si>
  <si>
    <t xml:space="preserve">Культура </t>
  </si>
  <si>
    <t>Пенсионное обеспечение</t>
  </si>
  <si>
    <t>Социальное обеспечение населения</t>
  </si>
  <si>
    <t>Охрана семьи и детства</t>
  </si>
  <si>
    <t>Другие вопросы в области социальной политики</t>
  </si>
  <si>
    <t>Массовый спорт</t>
  </si>
  <si>
    <t xml:space="preserve"> 01 05 00 00 00 0000 000</t>
  </si>
  <si>
    <t>Изменение остатков средств на счетах по учету средств бюджета</t>
  </si>
  <si>
    <t xml:space="preserve"> 01 05 00 00 00 0000 500</t>
  </si>
  <si>
    <t>Увеличение остатков средств бюджетов</t>
  </si>
  <si>
    <t>Увеличение прочих остатков  средств бюджетов</t>
  </si>
  <si>
    <t xml:space="preserve"> 01 05 02 01 00 0000 510</t>
  </si>
  <si>
    <t>Увеличение прочих остатков денежных средств бюджетов</t>
  </si>
  <si>
    <t xml:space="preserve"> 01 05 02 01 05 0000 510</t>
  </si>
  <si>
    <t>Увеличение прочих остатков денежных средств  бюджетов муниципальных районов</t>
  </si>
  <si>
    <t xml:space="preserve"> 01 05 00 00 00 0000 600</t>
  </si>
  <si>
    <t>Уменьшение остатков средств бюджетов</t>
  </si>
  <si>
    <t xml:space="preserve"> 01 05 02 00 00 0000 600</t>
  </si>
  <si>
    <t>Уменьшение прочих остатков средств бюджетов</t>
  </si>
  <si>
    <t xml:space="preserve"> 01 05 02 01 00 0000 610</t>
  </si>
  <si>
    <t>Уменьшение прочих остатков  денежных средств бюджетов</t>
  </si>
  <si>
    <t xml:space="preserve"> 01 05 02 01 05 0000 610</t>
  </si>
  <si>
    <t>Уменьшение прочих остатков денежных средств  бюджетов  муниципальных районов</t>
  </si>
  <si>
    <t>Начальник Управления</t>
  </si>
  <si>
    <t>Т.Г. Веденьева</t>
  </si>
  <si>
    <t>Главный бухгалтер</t>
  </si>
  <si>
    <t>Е.С. Пожидаева</t>
  </si>
  <si>
    <t>2 02 02204 05 0000 151</t>
  </si>
  <si>
    <t>2 02 02215 05 0000 151</t>
  </si>
  <si>
    <t>Субсидии бюджетам муниципальных районов на модернизацию региональных систем дошкольного образования</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</si>
  <si>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</si>
  <si>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на 01.10.2015 года</t>
  </si>
  <si>
    <t>1 16 23051 05 0000 140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</si>
  <si>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</si>
  <si>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Благоустройство</t>
  </si>
  <si>
    <t>Периодичность: квартальная</t>
  </si>
  <si>
    <t>Единица измерения: тыс. руб.</t>
  </si>
  <si>
    <t>00</t>
  </si>
  <si>
    <t>Общегосударственные расходы</t>
  </si>
  <si>
    <t>10</t>
  </si>
  <si>
    <t>УТВЕРЖДЕН</t>
  </si>
  <si>
    <t>Национальная безопасноть и правоохранительная деятельность</t>
  </si>
  <si>
    <t>Национальная экономика</t>
  </si>
  <si>
    <t>Жилищно-коммунальное хозяйство</t>
  </si>
  <si>
    <t>Образование</t>
  </si>
  <si>
    <t>Культура, кинематография</t>
  </si>
  <si>
    <t>Социальная политика</t>
  </si>
  <si>
    <t>Физическая культура и спорт</t>
  </si>
  <si>
    <t>ПостановлениемАдминистрации Провиденского муниципального района № 245 от 09 октября 2015 г.</t>
  </si>
  <si>
    <t>ДОХОДЫ</t>
  </si>
  <si>
    <t>Раздел 1. ДОХОДЫ БЮДЖЕТА</t>
  </si>
  <si>
    <t>Раздел 2. РАСХОДЫ БЮДЖЕТА</t>
  </si>
  <si>
    <t>Раздел 3. ПРОФИЦИТ БЮДЖЕТА (со знаком плюс)       ДЕФИЦИТ БЮДЖЕТА (со знаком минус)</t>
  </si>
  <si>
    <t>Раздел 4. ИСТОЧНИКИ ФИНАНСИРОВАНИЯ ДЕФИЦИТА БЮДЖЕТА</t>
  </si>
  <si>
    <t>Наименование показателя</t>
  </si>
  <si>
    <t>Годовые назначения</t>
  </si>
  <si>
    <t>Кассовое исполнения местного бюджета с начала года</t>
  </si>
  <si>
    <t>Код по бюджетной классификации</t>
  </si>
  <si>
    <t>Коссовое исполнение местного бюджета с начала года</t>
  </si>
  <si>
    <t>ИТОГО СОБСТВЕННЫХ ДОХОДОВ</t>
  </si>
  <si>
    <t>ВСЕГО ДОХОДОВ</t>
  </si>
  <si>
    <t xml:space="preserve"> 01 05 02 00 00 0000 500</t>
  </si>
  <si>
    <t>ИТОГО РАСХОДОВ</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</si>
</sst>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_р_._-;\-* #,##0.0_р_._-;_-* &quot;-&quot;??_р_._-;_-@_-"/>
    <numFmt numFmtId="165" formatCode="_-* #,##0.0_р_._-;\-* #,##0.0_р_._-;_-* &quot;-&quot;?_р_._-;_-@_-"/>
    <numFmt numFmtId="166" formatCode="#,##0.0"/>
    <numFmt numFmtId="167" formatCode="0.0"/>
  </numFmts>
  <fonts count="40">
    <font>
      <sz val="10"/>
      <name val="Arial Cyr"/>
      <family val="0"/>
    </font>
    <font>
      <sz val="11"/>
      <color indexed="8"/>
      <name val="Calibri"/>
      <family val="2"/>
    </font>
    <font>
      <b/>
      <sz val="14"/>
      <name val="Times New Roman"/>
      <family val="1"/>
    </font>
    <font>
      <sz val="14"/>
      <name val="Times New Roman"/>
      <family val="1"/>
    </font>
    <font>
      <sz val="12"/>
      <name val="Times New Roman"/>
      <family val="1"/>
    </font>
    <font>
      <sz val="10"/>
      <name val="Helv"/>
      <family val="0"/>
    </font>
    <font>
      <sz val="14"/>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23" fillId="0" borderId="0" applyFont="0" applyFill="0" applyBorder="0" applyAlignment="0" applyProtection="0"/>
    <xf numFmtId="42" fontId="23"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5" fillId="0" borderId="0">
      <alignment/>
      <protection/>
    </xf>
    <xf numFmtId="0" fontId="0" fillId="0" borderId="0">
      <alignment/>
      <protection/>
    </xf>
    <xf numFmtId="0" fontId="35" fillId="30" borderId="0" applyNumberFormat="0" applyBorder="0" applyAlignment="0" applyProtection="0"/>
    <xf numFmtId="0" fontId="36" fillId="0" borderId="0" applyNumberFormat="0" applyFill="0" applyBorder="0" applyAlignment="0" applyProtection="0"/>
    <xf numFmtId="0" fontId="23" fillId="31" borderId="8" applyNumberFormat="0" applyFont="0" applyAlignment="0" applyProtection="0"/>
    <xf numFmtId="9" fontId="23" fillId="0" borderId="0" applyFont="0" applyFill="0" applyBorder="0" applyAlignment="0" applyProtection="0"/>
    <xf numFmtId="0" fontId="37" fillId="0" borderId="9" applyNumberFormat="0" applyFill="0" applyAlignment="0" applyProtection="0"/>
    <xf numFmtId="0" fontId="5" fillId="0" borderId="0">
      <alignment/>
      <protection/>
    </xf>
    <xf numFmtId="0" fontId="38"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3" fontId="0" fillId="0" borderId="0" applyFont="0" applyFill="0" applyBorder="0" applyAlignment="0" applyProtection="0"/>
    <xf numFmtId="0" fontId="39" fillId="32" borderId="0" applyNumberFormat="0" applyBorder="0" applyAlignment="0" applyProtection="0"/>
  </cellStyleXfs>
  <cellXfs count="51">
    <xf numFmtId="0" fontId="0" fillId="0" borderId="0" xfId="0" applyAlignment="1">
      <alignment/>
    </xf>
    <xf numFmtId="0" fontId="4" fillId="0" borderId="0" xfId="0" applyFont="1" applyFill="1" applyAlignment="1">
      <alignment/>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top" wrapText="1"/>
    </xf>
    <xf numFmtId="0" fontId="2" fillId="0" borderId="10" xfId="0" applyFont="1" applyFill="1" applyBorder="1" applyAlignment="1">
      <alignment horizontal="left" vertical="top" wrapText="1"/>
    </xf>
    <xf numFmtId="0" fontId="3" fillId="0" borderId="10" xfId="0" applyFont="1" applyFill="1" applyBorder="1" applyAlignment="1">
      <alignment horizontal="left" vertical="top" wrapText="1"/>
    </xf>
    <xf numFmtId="164" fontId="3" fillId="0" borderId="10" xfId="63" applyNumberFormat="1" applyFont="1" applyFill="1" applyBorder="1" applyAlignment="1">
      <alignment horizontal="right" wrapText="1"/>
    </xf>
    <xf numFmtId="0" fontId="3" fillId="0" borderId="10" xfId="0" applyFont="1" applyFill="1" applyBorder="1" applyAlignment="1">
      <alignment horizontal="justify" vertical="top" wrapText="1"/>
    </xf>
    <xf numFmtId="0" fontId="3" fillId="0" borderId="10" xfId="59" applyFont="1" applyFill="1" applyBorder="1" applyAlignment="1">
      <alignment horizontal="justify" vertical="top" wrapText="1"/>
      <protection/>
    </xf>
    <xf numFmtId="0" fontId="3" fillId="0" borderId="10" xfId="0" applyFont="1" applyFill="1" applyBorder="1" applyAlignment="1" quotePrefix="1">
      <alignment horizontal="justify" vertical="top" wrapText="1"/>
    </xf>
    <xf numFmtId="0" fontId="3" fillId="0" borderId="10" xfId="53" applyFont="1" applyFill="1" applyBorder="1" applyAlignment="1" quotePrefix="1">
      <alignment horizontal="justify" vertical="top" wrapText="1"/>
      <protection/>
    </xf>
    <xf numFmtId="0" fontId="3" fillId="0" borderId="10" xfId="53" applyFont="1" applyFill="1" applyBorder="1" applyAlignment="1">
      <alignment horizontal="justify" vertical="top" wrapText="1"/>
      <protection/>
    </xf>
    <xf numFmtId="0" fontId="3" fillId="0" borderId="10" xfId="52" applyFont="1" applyFill="1" applyBorder="1" applyAlignment="1">
      <alignment horizontal="justify" vertical="top" wrapText="1"/>
      <protection/>
    </xf>
    <xf numFmtId="0" fontId="3" fillId="0" borderId="10" xfId="0" applyNumberFormat="1" applyFont="1" applyFill="1" applyBorder="1" applyAlignment="1" quotePrefix="1">
      <alignment horizontal="justify" vertical="top" wrapText="1"/>
    </xf>
    <xf numFmtId="0" fontId="3" fillId="0" borderId="10" xfId="0" applyNumberFormat="1" applyFont="1" applyFill="1" applyBorder="1" applyAlignment="1">
      <alignment horizontal="justify" vertical="top" wrapText="1"/>
    </xf>
    <xf numFmtId="165" fontId="4" fillId="0" borderId="0" xfId="0" applyNumberFormat="1" applyFont="1" applyFill="1" applyAlignment="1">
      <alignment/>
    </xf>
    <xf numFmtId="164" fontId="4" fillId="0" borderId="0" xfId="0" applyNumberFormat="1" applyFont="1" applyFill="1" applyAlignment="1">
      <alignment/>
    </xf>
    <xf numFmtId="49" fontId="3" fillId="0" borderId="10" xfId="59" applyNumberFormat="1" applyFont="1" applyFill="1" applyBorder="1" applyAlignment="1">
      <alignment horizontal="center" wrapText="1"/>
      <protection/>
    </xf>
    <xf numFmtId="0" fontId="3" fillId="0" borderId="10" xfId="59" applyFont="1" applyFill="1" applyBorder="1" applyAlignment="1">
      <alignment horizontal="justify" wrapText="1"/>
      <protection/>
    </xf>
    <xf numFmtId="166" fontId="3" fillId="0" borderId="10" xfId="53" applyNumberFormat="1" applyFont="1" applyFill="1" applyBorder="1" applyAlignment="1">
      <alignment horizontal="right"/>
      <protection/>
    </xf>
    <xf numFmtId="0" fontId="3" fillId="0" borderId="10" xfId="0" applyFont="1" applyFill="1" applyBorder="1" applyAlignment="1">
      <alignment horizontal="justify" wrapText="1"/>
    </xf>
    <xf numFmtId="166" fontId="3" fillId="0" borderId="10" xfId="59" applyNumberFormat="1" applyFont="1" applyFill="1" applyBorder="1" applyAlignment="1">
      <alignment horizontal="right"/>
      <protection/>
    </xf>
    <xf numFmtId="0" fontId="6" fillId="0" borderId="10" xfId="59" applyFont="1" applyFill="1" applyBorder="1" applyAlignment="1">
      <alignment horizontal="justify" wrapText="1"/>
      <protection/>
    </xf>
    <xf numFmtId="167" fontId="4" fillId="0" borderId="0" xfId="0" applyNumberFormat="1" applyFont="1" applyFill="1" applyAlignment="1">
      <alignment/>
    </xf>
    <xf numFmtId="0" fontId="3" fillId="0" borderId="10" xfId="0" applyFont="1" applyFill="1" applyBorder="1" applyAlignment="1">
      <alignment horizontal="left" wrapText="1"/>
    </xf>
    <xf numFmtId="0" fontId="4" fillId="0" borderId="0" xfId="0" applyFont="1" applyFill="1" applyAlignment="1">
      <alignment horizontal="left"/>
    </xf>
    <xf numFmtId="0" fontId="4" fillId="0" borderId="0" xfId="0" applyFont="1" applyFill="1" applyAlignment="1">
      <alignment/>
    </xf>
    <xf numFmtId="164" fontId="4" fillId="0" borderId="0" xfId="0" applyNumberFormat="1" applyFont="1" applyFill="1" applyAlignment="1">
      <alignment/>
    </xf>
    <xf numFmtId="0" fontId="3" fillId="0" borderId="10" xfId="0" applyFont="1" applyFill="1" applyBorder="1" applyAlignment="1">
      <alignment horizontal="justify"/>
    </xf>
    <xf numFmtId="0" fontId="3" fillId="0" borderId="10" xfId="53" applyFont="1" applyFill="1" applyBorder="1" applyAlignment="1">
      <alignment horizontal="left"/>
      <protection/>
    </xf>
    <xf numFmtId="164" fontId="3" fillId="0" borderId="10" xfId="0" applyNumberFormat="1" applyFont="1" applyFill="1" applyBorder="1" applyAlignment="1">
      <alignment horizontal="center" vertical="center" wrapText="1"/>
    </xf>
    <xf numFmtId="0" fontId="3" fillId="0" borderId="10" xfId="0" applyFont="1" applyFill="1" applyBorder="1" applyAlignment="1">
      <alignment vertical="top" wrapText="1"/>
    </xf>
    <xf numFmtId="0" fontId="2" fillId="0" borderId="10" xfId="59" applyFont="1" applyFill="1" applyBorder="1" applyAlignment="1">
      <alignment vertical="top" wrapText="1"/>
      <protection/>
    </xf>
    <xf numFmtId="0" fontId="3" fillId="0" borderId="10" xfId="0" applyFont="1" applyFill="1" applyBorder="1" applyAlignment="1">
      <alignment/>
    </xf>
    <xf numFmtId="0" fontId="3" fillId="0" borderId="10" xfId="0" applyFont="1" applyFill="1" applyBorder="1" applyAlignment="1">
      <alignment horizontal="center" vertical="top" wrapText="1"/>
    </xf>
    <xf numFmtId="164" fontId="2" fillId="0" borderId="10" xfId="0" applyNumberFormat="1" applyFont="1" applyFill="1" applyBorder="1" applyAlignment="1">
      <alignment horizontal="center"/>
    </xf>
    <xf numFmtId="164" fontId="3" fillId="0" borderId="10" xfId="0" applyNumberFormat="1" applyFont="1" applyFill="1" applyBorder="1" applyAlignment="1">
      <alignment horizontal="center" vertical="center" wrapText="1"/>
    </xf>
    <xf numFmtId="0" fontId="2" fillId="0" borderId="10" xfId="53" applyFont="1" applyFill="1" applyBorder="1" applyAlignment="1">
      <alignment horizontal="left"/>
      <protection/>
    </xf>
    <xf numFmtId="0" fontId="3" fillId="0" borderId="10" xfId="59" applyFont="1" applyFill="1" applyBorder="1" applyAlignment="1">
      <alignment horizontal="center"/>
      <protection/>
    </xf>
    <xf numFmtId="0" fontId="3" fillId="0" borderId="0" xfId="0" applyFont="1" applyFill="1" applyAlignment="1">
      <alignment horizontal="left" vertical="top" wrapText="1"/>
    </xf>
    <xf numFmtId="0" fontId="2" fillId="0" borderId="0" xfId="0" applyFont="1" applyFill="1" applyAlignment="1">
      <alignment horizontal="left" vertical="top" wrapText="1"/>
    </xf>
    <xf numFmtId="0" fontId="2" fillId="0" borderId="0" xfId="0" applyFont="1" applyFill="1" applyAlignment="1">
      <alignment horizontal="center" vertical="top" wrapText="1"/>
    </xf>
    <xf numFmtId="0" fontId="2" fillId="0" borderId="0" xfId="0" applyFont="1" applyFill="1" applyAlignment="1">
      <alignment horizontal="center"/>
    </xf>
    <xf numFmtId="0" fontId="3" fillId="0" borderId="11" xfId="0" applyFont="1" applyFill="1" applyBorder="1" applyAlignment="1">
      <alignment horizontal="center" vertical="top" wrapText="1"/>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top" wrapText="1"/>
    </xf>
    <xf numFmtId="0" fontId="3" fillId="0" borderId="12" xfId="59" applyFont="1" applyFill="1" applyBorder="1" applyAlignment="1">
      <alignment horizontal="left" vertical="top" wrapText="1"/>
      <protection/>
    </xf>
    <xf numFmtId="0" fontId="3" fillId="0" borderId="13" xfId="59" applyFont="1" applyFill="1" applyBorder="1" applyAlignment="1">
      <alignment horizontal="left" vertical="top" wrapText="1"/>
      <protection/>
    </xf>
    <xf numFmtId="0" fontId="3" fillId="0" borderId="14" xfId="59" applyFont="1" applyFill="1" applyBorder="1" applyAlignment="1">
      <alignment horizontal="left" vertical="top" wrapText="1"/>
      <protection/>
    </xf>
    <xf numFmtId="0" fontId="3" fillId="0" borderId="0" xfId="0" applyFont="1" applyFill="1" applyAlignment="1">
      <alignment horizontal="center"/>
    </xf>
    <xf numFmtId="0" fontId="3" fillId="0" borderId="0" xfId="0" applyFont="1" applyFill="1" applyAlignment="1">
      <alignment horizont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доходы для плана финансиров на 2008гl" xfId="52"/>
    <cellStyle name="Обычный_УТОЧПЛАН2001" xfId="53"/>
    <cellStyle name="Плохой" xfId="54"/>
    <cellStyle name="Пояснение" xfId="55"/>
    <cellStyle name="Примечание" xfId="56"/>
    <cellStyle name="Percent" xfId="57"/>
    <cellStyle name="Связанная ячейка" xfId="58"/>
    <cellStyle name="Стиль 1" xfId="59"/>
    <cellStyle name="Текст предупреждения" xfId="60"/>
    <cellStyle name="Comma" xfId="61"/>
    <cellStyle name="Comma [0]" xfId="62"/>
    <cellStyle name="Финансовый 2"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191"/>
  <sheetViews>
    <sheetView tabSelected="1" zoomScale="85" zoomScaleNormal="85" zoomScaleSheetLayoutView="100" zoomScalePageLayoutView="0" workbookViewId="0" topLeftCell="A1">
      <selection activeCell="A111" sqref="A111"/>
    </sheetView>
  </sheetViews>
  <sheetFormatPr defaultColWidth="9.00390625" defaultRowHeight="12.75"/>
  <cols>
    <col min="1" max="1" width="81.00390625" style="25" customWidth="1"/>
    <col min="2" max="2" width="13.25390625" style="1" customWidth="1"/>
    <col min="3" max="3" width="16.00390625" style="1" customWidth="1"/>
    <col min="4" max="4" width="26.25390625" style="1" customWidth="1"/>
    <col min="5" max="5" width="20.625" style="1" customWidth="1"/>
    <col min="6" max="6" width="11.625" style="1" bestFit="1" customWidth="1"/>
    <col min="7" max="16384" width="9.125" style="1" customWidth="1"/>
  </cols>
  <sheetData>
    <row r="1" spans="4:5" ht="18.75">
      <c r="D1" s="49" t="s">
        <v>267</v>
      </c>
      <c r="E1" s="49"/>
    </row>
    <row r="2" spans="4:5" ht="58.5" customHeight="1">
      <c r="D2" s="50" t="s">
        <v>275</v>
      </c>
      <c r="E2" s="50"/>
    </row>
    <row r="3" ht="18" customHeight="1"/>
    <row r="4" spans="1:5" ht="18.75">
      <c r="A4" s="42" t="s">
        <v>0</v>
      </c>
      <c r="B4" s="42"/>
      <c r="C4" s="42"/>
      <c r="D4" s="42"/>
      <c r="E4" s="42"/>
    </row>
    <row r="5" spans="1:5" ht="18.75">
      <c r="A5" s="42" t="s">
        <v>1</v>
      </c>
      <c r="B5" s="42"/>
      <c r="C5" s="42"/>
      <c r="D5" s="42"/>
      <c r="E5" s="42"/>
    </row>
    <row r="6" spans="1:5" ht="18.75">
      <c r="A6" s="41" t="s">
        <v>258</v>
      </c>
      <c r="B6" s="41"/>
      <c r="C6" s="41"/>
      <c r="D6" s="41"/>
      <c r="E6" s="41"/>
    </row>
    <row r="7" spans="1:5" ht="14.25" customHeight="1">
      <c r="A7" s="49"/>
      <c r="B7" s="49"/>
      <c r="C7" s="49"/>
      <c r="D7" s="49"/>
      <c r="E7" s="49"/>
    </row>
    <row r="8" spans="1:5" ht="16.5" customHeight="1">
      <c r="A8" s="39" t="s">
        <v>2</v>
      </c>
      <c r="B8" s="39"/>
      <c r="C8" s="39"/>
      <c r="D8" s="39"/>
      <c r="E8" s="39"/>
    </row>
    <row r="9" spans="1:5" ht="18.75">
      <c r="A9" s="40" t="s">
        <v>3</v>
      </c>
      <c r="B9" s="40"/>
      <c r="C9" s="40"/>
      <c r="D9" s="40"/>
      <c r="E9" s="40"/>
    </row>
    <row r="10" spans="1:5" ht="18.75" customHeight="1">
      <c r="A10" s="39" t="s">
        <v>262</v>
      </c>
      <c r="B10" s="39"/>
      <c r="C10" s="39"/>
      <c r="D10" s="39"/>
      <c r="E10" s="39"/>
    </row>
    <row r="11" spans="1:5" ht="18.75" customHeight="1">
      <c r="A11" s="39" t="s">
        <v>263</v>
      </c>
      <c r="B11" s="39"/>
      <c r="C11" s="39"/>
      <c r="D11" s="39"/>
      <c r="E11" s="39"/>
    </row>
    <row r="12" spans="1:5" ht="18.75" customHeight="1">
      <c r="A12" s="43"/>
      <c r="B12" s="43"/>
      <c r="C12" s="43"/>
      <c r="D12" s="43"/>
      <c r="E12" s="43"/>
    </row>
    <row r="13" spans="1:5" ht="93.75">
      <c r="A13" s="2" t="s">
        <v>281</v>
      </c>
      <c r="B13" s="44" t="s">
        <v>284</v>
      </c>
      <c r="C13" s="44"/>
      <c r="D13" s="2" t="s">
        <v>282</v>
      </c>
      <c r="E13" s="2" t="s">
        <v>283</v>
      </c>
    </row>
    <row r="14" spans="1:5" ht="20.25" customHeight="1">
      <c r="A14" s="3">
        <v>1</v>
      </c>
      <c r="B14" s="34">
        <v>2</v>
      </c>
      <c r="C14" s="34"/>
      <c r="D14" s="3">
        <v>3</v>
      </c>
      <c r="E14" s="3">
        <v>4</v>
      </c>
    </row>
    <row r="15" spans="1:5" ht="20.25" customHeight="1">
      <c r="A15" s="4" t="s">
        <v>277</v>
      </c>
      <c r="B15" s="34"/>
      <c r="C15" s="34"/>
      <c r="D15" s="3"/>
      <c r="E15" s="3"/>
    </row>
    <row r="16" spans="1:5" ht="18" customHeight="1">
      <c r="A16" s="5" t="s">
        <v>276</v>
      </c>
      <c r="B16" s="34" t="s">
        <v>4</v>
      </c>
      <c r="C16" s="34"/>
      <c r="D16" s="6">
        <f>D17+D23+D29+D50+D56+D64+D70+D74+D47</f>
        <v>52061.5</v>
      </c>
      <c r="E16" s="6">
        <f>E17+E23+E29+E50+E56+E64+E70+E74+E47</f>
        <v>34569</v>
      </c>
    </row>
    <row r="17" spans="1:5" ht="18.75" customHeight="1">
      <c r="A17" s="5" t="s">
        <v>6</v>
      </c>
      <c r="B17" s="34" t="s">
        <v>5</v>
      </c>
      <c r="C17" s="34"/>
      <c r="D17" s="6">
        <f>D18</f>
        <v>31118.5</v>
      </c>
      <c r="E17" s="6">
        <f>E18</f>
        <v>20459.9</v>
      </c>
    </row>
    <row r="18" spans="1:5" ht="18.75" customHeight="1">
      <c r="A18" s="5" t="s">
        <v>8</v>
      </c>
      <c r="B18" s="34" t="s">
        <v>7</v>
      </c>
      <c r="C18" s="34"/>
      <c r="D18" s="6">
        <f>D19+D20+D21+D22</f>
        <v>31118.5</v>
      </c>
      <c r="E18" s="6">
        <f>E19+E20+E21+E22</f>
        <v>20459.9</v>
      </c>
    </row>
    <row r="19" spans="1:5" ht="75" customHeight="1">
      <c r="A19" s="7" t="s">
        <v>10</v>
      </c>
      <c r="B19" s="34" t="s">
        <v>9</v>
      </c>
      <c r="C19" s="34"/>
      <c r="D19" s="6">
        <v>31075.9</v>
      </c>
      <c r="E19" s="6">
        <v>20413.2</v>
      </c>
    </row>
    <row r="20" spans="1:5" ht="116.25" customHeight="1">
      <c r="A20" s="8" t="s">
        <v>12</v>
      </c>
      <c r="B20" s="34" t="s">
        <v>11</v>
      </c>
      <c r="C20" s="34"/>
      <c r="D20" s="6">
        <v>5.9</v>
      </c>
      <c r="E20" s="6">
        <v>0</v>
      </c>
    </row>
    <row r="21" spans="1:5" ht="56.25">
      <c r="A21" s="8" t="s">
        <v>14</v>
      </c>
      <c r="B21" s="34" t="s">
        <v>13</v>
      </c>
      <c r="C21" s="34"/>
      <c r="D21" s="6">
        <v>28.1</v>
      </c>
      <c r="E21" s="6">
        <v>46.7</v>
      </c>
    </row>
    <row r="22" spans="1:5" ht="92.25" customHeight="1">
      <c r="A22" s="8" t="s">
        <v>16</v>
      </c>
      <c r="B22" s="34" t="s">
        <v>15</v>
      </c>
      <c r="C22" s="34"/>
      <c r="D22" s="6">
        <v>8.6</v>
      </c>
      <c r="E22" s="6">
        <v>0</v>
      </c>
    </row>
    <row r="23" spans="1:5" ht="38.25" customHeight="1">
      <c r="A23" s="8" t="s">
        <v>18</v>
      </c>
      <c r="B23" s="34" t="s">
        <v>17</v>
      </c>
      <c r="C23" s="34"/>
      <c r="D23" s="6">
        <f>D24</f>
        <v>10482.8</v>
      </c>
      <c r="E23" s="6">
        <f>E24</f>
        <v>6911.200000000001</v>
      </c>
    </row>
    <row r="24" spans="1:5" ht="37.5">
      <c r="A24" s="8" t="s">
        <v>20</v>
      </c>
      <c r="B24" s="34" t="s">
        <v>19</v>
      </c>
      <c r="C24" s="34"/>
      <c r="D24" s="6">
        <f>D25+D26+D27+D28</f>
        <v>10482.8</v>
      </c>
      <c r="E24" s="6">
        <f>E25+E26+E27+E28</f>
        <v>6911.200000000001</v>
      </c>
    </row>
    <row r="25" spans="1:5" ht="75" customHeight="1">
      <c r="A25" s="8" t="s">
        <v>22</v>
      </c>
      <c r="B25" s="34" t="s">
        <v>21</v>
      </c>
      <c r="C25" s="34"/>
      <c r="D25" s="6">
        <v>3549.6</v>
      </c>
      <c r="E25" s="6">
        <v>2371.9</v>
      </c>
    </row>
    <row r="26" spans="1:5" ht="94.5" customHeight="1">
      <c r="A26" s="8" t="s">
        <v>24</v>
      </c>
      <c r="B26" s="34" t="s">
        <v>23</v>
      </c>
      <c r="C26" s="34"/>
      <c r="D26" s="6">
        <v>93.8</v>
      </c>
      <c r="E26" s="6">
        <v>64.4</v>
      </c>
    </row>
    <row r="27" spans="1:5" ht="75.75" customHeight="1">
      <c r="A27" s="8" t="s">
        <v>26</v>
      </c>
      <c r="B27" s="34" t="s">
        <v>25</v>
      </c>
      <c r="C27" s="34"/>
      <c r="D27" s="6">
        <v>6733.1</v>
      </c>
      <c r="E27" s="6">
        <v>4758.8</v>
      </c>
    </row>
    <row r="28" spans="1:5" ht="75.75" customHeight="1">
      <c r="A28" s="8" t="s">
        <v>28</v>
      </c>
      <c r="B28" s="34" t="s">
        <v>27</v>
      </c>
      <c r="C28" s="34"/>
      <c r="D28" s="6">
        <v>106.3</v>
      </c>
      <c r="E28" s="6">
        <v>-283.9</v>
      </c>
    </row>
    <row r="29" spans="1:5" ht="18.75">
      <c r="A29" s="7" t="s">
        <v>30</v>
      </c>
      <c r="B29" s="34" t="s">
        <v>29</v>
      </c>
      <c r="C29" s="34"/>
      <c r="D29" s="6">
        <f>D30+D40+D45+D43</f>
        <v>5546</v>
      </c>
      <c r="E29" s="6">
        <f>E30+E40+E45+E43</f>
        <v>4120.200000000001</v>
      </c>
    </row>
    <row r="30" spans="1:5" ht="37.5">
      <c r="A30" s="7" t="s">
        <v>32</v>
      </c>
      <c r="B30" s="34" t="s">
        <v>31</v>
      </c>
      <c r="C30" s="34"/>
      <c r="D30" s="6">
        <f>D31+D35+D39</f>
        <v>1491</v>
      </c>
      <c r="E30" s="6">
        <f>E31+E35+E39</f>
        <v>506.20000000000016</v>
      </c>
    </row>
    <row r="31" spans="1:5" ht="37.5">
      <c r="A31" s="7" t="s">
        <v>34</v>
      </c>
      <c r="B31" s="34" t="s">
        <v>33</v>
      </c>
      <c r="C31" s="34"/>
      <c r="D31" s="6">
        <f>D32+D33+D34</f>
        <v>456</v>
      </c>
      <c r="E31" s="6">
        <f>E32+E33+E34</f>
        <v>594.2</v>
      </c>
    </row>
    <row r="32" spans="1:5" ht="75">
      <c r="A32" s="9" t="s">
        <v>36</v>
      </c>
      <c r="B32" s="34" t="s">
        <v>35</v>
      </c>
      <c r="C32" s="34"/>
      <c r="D32" s="6">
        <v>456</v>
      </c>
      <c r="E32" s="6">
        <v>585.5</v>
      </c>
    </row>
    <row r="33" spans="1:5" ht="38.25" customHeight="1">
      <c r="A33" s="7" t="s">
        <v>38</v>
      </c>
      <c r="B33" s="34" t="s">
        <v>37</v>
      </c>
      <c r="C33" s="34"/>
      <c r="D33" s="6">
        <v>0</v>
      </c>
      <c r="E33" s="6">
        <v>5.6</v>
      </c>
    </row>
    <row r="34" spans="1:5" ht="75">
      <c r="A34" s="9" t="s">
        <v>40</v>
      </c>
      <c r="B34" s="34" t="s">
        <v>39</v>
      </c>
      <c r="C34" s="34"/>
      <c r="D34" s="6">
        <v>0</v>
      </c>
      <c r="E34" s="6">
        <v>3.1</v>
      </c>
    </row>
    <row r="35" spans="1:5" ht="38.25" customHeight="1">
      <c r="A35" s="7" t="s">
        <v>42</v>
      </c>
      <c r="B35" s="34" t="s">
        <v>41</v>
      </c>
      <c r="C35" s="34"/>
      <c r="D35" s="6">
        <f>D38+D36+D37</f>
        <v>57</v>
      </c>
      <c r="E35" s="6">
        <f>E38+E36+E37</f>
        <v>300.90000000000003</v>
      </c>
    </row>
    <row r="36" spans="1:5" ht="75.75" customHeight="1">
      <c r="A36" s="7" t="s">
        <v>44</v>
      </c>
      <c r="B36" s="34" t="s">
        <v>43</v>
      </c>
      <c r="C36" s="34"/>
      <c r="D36" s="6">
        <v>0</v>
      </c>
      <c r="E36" s="6">
        <v>285.1</v>
      </c>
    </row>
    <row r="37" spans="1:5" ht="56.25">
      <c r="A37" s="7" t="s">
        <v>46</v>
      </c>
      <c r="B37" s="34" t="s">
        <v>45</v>
      </c>
      <c r="C37" s="34"/>
      <c r="D37" s="6">
        <v>0</v>
      </c>
      <c r="E37" s="6">
        <v>14.8</v>
      </c>
    </row>
    <row r="38" spans="1:5" ht="39" customHeight="1">
      <c r="A38" s="7" t="s">
        <v>42</v>
      </c>
      <c r="B38" s="34" t="s">
        <v>47</v>
      </c>
      <c r="C38" s="34"/>
      <c r="D38" s="6">
        <v>57</v>
      </c>
      <c r="E38" s="6">
        <v>1</v>
      </c>
    </row>
    <row r="39" spans="1:5" ht="57.75" customHeight="1">
      <c r="A39" s="9" t="s">
        <v>49</v>
      </c>
      <c r="B39" s="34" t="s">
        <v>48</v>
      </c>
      <c r="C39" s="34"/>
      <c r="D39" s="6">
        <v>978</v>
      </c>
      <c r="E39" s="6">
        <v>-388.9</v>
      </c>
    </row>
    <row r="40" spans="1:5" ht="18.75" customHeight="1">
      <c r="A40" s="7" t="s">
        <v>51</v>
      </c>
      <c r="B40" s="45" t="s">
        <v>50</v>
      </c>
      <c r="C40" s="45"/>
      <c r="D40" s="6">
        <f>D41+D42</f>
        <v>4032</v>
      </c>
      <c r="E40" s="6">
        <f>E41+E42</f>
        <v>3532.5</v>
      </c>
    </row>
    <row r="41" spans="1:5" ht="18.75" customHeight="1">
      <c r="A41" s="7" t="s">
        <v>51</v>
      </c>
      <c r="B41" s="45" t="s">
        <v>52</v>
      </c>
      <c r="C41" s="45"/>
      <c r="D41" s="6">
        <v>4032</v>
      </c>
      <c r="E41" s="6">
        <v>3533.8</v>
      </c>
    </row>
    <row r="42" spans="1:5" ht="75.75" customHeight="1">
      <c r="A42" s="7" t="s">
        <v>54</v>
      </c>
      <c r="B42" s="45" t="s">
        <v>53</v>
      </c>
      <c r="C42" s="45"/>
      <c r="D42" s="6">
        <v>0</v>
      </c>
      <c r="E42" s="6">
        <v>-1.3</v>
      </c>
    </row>
    <row r="43" spans="1:5" ht="18.75">
      <c r="A43" s="7" t="s">
        <v>56</v>
      </c>
      <c r="B43" s="34" t="s">
        <v>55</v>
      </c>
      <c r="C43" s="34"/>
      <c r="D43" s="6">
        <f>D44</f>
        <v>0</v>
      </c>
      <c r="E43" s="6">
        <f>E44</f>
        <v>11.1</v>
      </c>
    </row>
    <row r="44" spans="1:5" ht="56.25">
      <c r="A44" s="7" t="s">
        <v>58</v>
      </c>
      <c r="B44" s="34" t="s">
        <v>57</v>
      </c>
      <c r="C44" s="34"/>
      <c r="D44" s="6">
        <v>0</v>
      </c>
      <c r="E44" s="6">
        <v>11.1</v>
      </c>
    </row>
    <row r="45" spans="1:5" ht="37.5">
      <c r="A45" s="7" t="s">
        <v>60</v>
      </c>
      <c r="B45" s="34" t="s">
        <v>59</v>
      </c>
      <c r="C45" s="34"/>
      <c r="D45" s="6">
        <f>D46</f>
        <v>23</v>
      </c>
      <c r="E45" s="6">
        <f>E46</f>
        <v>70.4</v>
      </c>
    </row>
    <row r="46" spans="1:5" ht="76.5" customHeight="1">
      <c r="A46" s="9" t="s">
        <v>62</v>
      </c>
      <c r="B46" s="34" t="s">
        <v>61</v>
      </c>
      <c r="C46" s="34"/>
      <c r="D46" s="6">
        <v>23</v>
      </c>
      <c r="E46" s="6">
        <v>70.4</v>
      </c>
    </row>
    <row r="47" spans="1:5" ht="18.75">
      <c r="A47" s="7" t="s">
        <v>64</v>
      </c>
      <c r="B47" s="34" t="s">
        <v>63</v>
      </c>
      <c r="C47" s="34"/>
      <c r="D47" s="6">
        <f>D48</f>
        <v>0</v>
      </c>
      <c r="E47" s="6">
        <f>E48</f>
        <v>6.8</v>
      </c>
    </row>
    <row r="48" spans="1:5" ht="18.75">
      <c r="A48" s="7" t="s">
        <v>66</v>
      </c>
      <c r="B48" s="34" t="s">
        <v>65</v>
      </c>
      <c r="C48" s="34"/>
      <c r="D48" s="6">
        <f>D49</f>
        <v>0</v>
      </c>
      <c r="E48" s="6">
        <f>E49</f>
        <v>6.8</v>
      </c>
    </row>
    <row r="49" spans="1:5" ht="75">
      <c r="A49" s="7" t="s">
        <v>68</v>
      </c>
      <c r="B49" s="34" t="s">
        <v>67</v>
      </c>
      <c r="C49" s="34"/>
      <c r="D49" s="6">
        <v>0</v>
      </c>
      <c r="E49" s="6">
        <v>6.8</v>
      </c>
    </row>
    <row r="50" spans="1:5" ht="18.75">
      <c r="A50" s="7" t="s">
        <v>70</v>
      </c>
      <c r="B50" s="34" t="s">
        <v>69</v>
      </c>
      <c r="C50" s="34"/>
      <c r="D50" s="6">
        <f>D51+D53</f>
        <v>225.6</v>
      </c>
      <c r="E50" s="6">
        <f>E51</f>
        <v>229.60000000000002</v>
      </c>
    </row>
    <row r="51" spans="1:5" ht="37.5">
      <c r="A51" s="7" t="s">
        <v>72</v>
      </c>
      <c r="B51" s="34" t="s">
        <v>71</v>
      </c>
      <c r="C51" s="34"/>
      <c r="D51" s="6">
        <f>D52</f>
        <v>225.6</v>
      </c>
      <c r="E51" s="6">
        <f>E52+E53</f>
        <v>229.60000000000002</v>
      </c>
    </row>
    <row r="52" spans="1:5" ht="93.75">
      <c r="A52" s="9" t="s">
        <v>74</v>
      </c>
      <c r="B52" s="34" t="s">
        <v>73</v>
      </c>
      <c r="C52" s="34"/>
      <c r="D52" s="6">
        <v>225.6</v>
      </c>
      <c r="E52" s="6">
        <v>221.8</v>
      </c>
    </row>
    <row r="53" spans="1:5" ht="93.75" customHeight="1">
      <c r="A53" s="10" t="s">
        <v>76</v>
      </c>
      <c r="B53" s="34" t="s">
        <v>75</v>
      </c>
      <c r="C53" s="34"/>
      <c r="D53" s="6">
        <v>0</v>
      </c>
      <c r="E53" s="6">
        <v>7.8</v>
      </c>
    </row>
    <row r="54" spans="1:5" ht="36.75" customHeight="1">
      <c r="A54" s="11" t="s">
        <v>78</v>
      </c>
      <c r="B54" s="34" t="s">
        <v>77</v>
      </c>
      <c r="C54" s="34"/>
      <c r="D54" s="6">
        <f>D55</f>
        <v>0</v>
      </c>
      <c r="E54" s="6">
        <f>E55</f>
        <v>-0.2</v>
      </c>
    </row>
    <row r="55" spans="1:5" ht="75">
      <c r="A55" s="11" t="s">
        <v>80</v>
      </c>
      <c r="B55" s="34" t="s">
        <v>79</v>
      </c>
      <c r="C55" s="34"/>
      <c r="D55" s="6">
        <v>0</v>
      </c>
      <c r="E55" s="6">
        <v>-0.2</v>
      </c>
    </row>
    <row r="56" spans="1:5" ht="36" customHeight="1">
      <c r="A56" s="7" t="s">
        <v>82</v>
      </c>
      <c r="B56" s="34" t="s">
        <v>81</v>
      </c>
      <c r="C56" s="34"/>
      <c r="D56" s="6">
        <f>D57+D61</f>
        <v>2494.2000000000003</v>
      </c>
      <c r="E56" s="6">
        <f>E57+E61</f>
        <v>1822.7</v>
      </c>
    </row>
    <row r="57" spans="1:5" ht="93.75" customHeight="1">
      <c r="A57" s="7" t="s">
        <v>84</v>
      </c>
      <c r="B57" s="34" t="s">
        <v>83</v>
      </c>
      <c r="C57" s="34"/>
      <c r="D57" s="6">
        <f>D58</f>
        <v>81.4</v>
      </c>
      <c r="E57" s="6">
        <f>E58</f>
        <v>101.9</v>
      </c>
    </row>
    <row r="58" spans="1:5" ht="75">
      <c r="A58" s="7" t="s">
        <v>86</v>
      </c>
      <c r="B58" s="34" t="s">
        <v>85</v>
      </c>
      <c r="C58" s="34"/>
      <c r="D58" s="6">
        <f>D60+D59</f>
        <v>81.4</v>
      </c>
      <c r="E58" s="6">
        <f>E60+E59</f>
        <v>101.9</v>
      </c>
    </row>
    <row r="59" spans="1:5" ht="93.75">
      <c r="A59" s="7" t="s">
        <v>88</v>
      </c>
      <c r="B59" s="34" t="s">
        <v>87</v>
      </c>
      <c r="C59" s="34"/>
      <c r="D59" s="6">
        <v>0</v>
      </c>
      <c r="E59" s="6">
        <v>31.5</v>
      </c>
    </row>
    <row r="60" spans="1:5" ht="93.75">
      <c r="A60" s="9" t="s">
        <v>90</v>
      </c>
      <c r="B60" s="34" t="s">
        <v>89</v>
      </c>
      <c r="C60" s="34"/>
      <c r="D60" s="6">
        <v>81.4</v>
      </c>
      <c r="E60" s="6">
        <v>70.4</v>
      </c>
    </row>
    <row r="61" spans="1:5" ht="93.75">
      <c r="A61" s="7" t="s">
        <v>92</v>
      </c>
      <c r="B61" s="34" t="s">
        <v>91</v>
      </c>
      <c r="C61" s="34"/>
      <c r="D61" s="6">
        <f>D62</f>
        <v>2412.8</v>
      </c>
      <c r="E61" s="6">
        <f>E62</f>
        <v>1720.8</v>
      </c>
    </row>
    <row r="62" spans="1:5" ht="93.75">
      <c r="A62" s="7" t="s">
        <v>94</v>
      </c>
      <c r="B62" s="34" t="s">
        <v>93</v>
      </c>
      <c r="C62" s="34"/>
      <c r="D62" s="6">
        <f>D63</f>
        <v>2412.8</v>
      </c>
      <c r="E62" s="6">
        <f>E63</f>
        <v>1720.8</v>
      </c>
    </row>
    <row r="63" spans="1:5" ht="93.75">
      <c r="A63" s="7" t="s">
        <v>96</v>
      </c>
      <c r="B63" s="34" t="s">
        <v>95</v>
      </c>
      <c r="C63" s="34"/>
      <c r="D63" s="6">
        <v>2412.8</v>
      </c>
      <c r="E63" s="6">
        <v>1720.8</v>
      </c>
    </row>
    <row r="64" spans="1:5" ht="18" customHeight="1">
      <c r="A64" s="7" t="s">
        <v>98</v>
      </c>
      <c r="B64" s="34" t="s">
        <v>97</v>
      </c>
      <c r="C64" s="34"/>
      <c r="D64" s="6">
        <f>D65</f>
        <v>583.4</v>
      </c>
      <c r="E64" s="6">
        <f>E65</f>
        <v>425.20000000000005</v>
      </c>
    </row>
    <row r="65" spans="1:5" ht="18.75">
      <c r="A65" s="7" t="s">
        <v>100</v>
      </c>
      <c r="B65" s="34" t="s">
        <v>99</v>
      </c>
      <c r="C65" s="34"/>
      <c r="D65" s="6">
        <f>D66+D67+D68+D69</f>
        <v>583.4</v>
      </c>
      <c r="E65" s="6">
        <f>E66+E67+E68+E69</f>
        <v>425.20000000000005</v>
      </c>
    </row>
    <row r="66" spans="1:5" ht="37.5">
      <c r="A66" s="12" t="s">
        <v>102</v>
      </c>
      <c r="B66" s="34" t="s">
        <v>101</v>
      </c>
      <c r="C66" s="34"/>
      <c r="D66" s="6">
        <v>310.8</v>
      </c>
      <c r="E66" s="6">
        <v>160</v>
      </c>
    </row>
    <row r="67" spans="1:5" ht="37.5">
      <c r="A67" s="12" t="s">
        <v>104</v>
      </c>
      <c r="B67" s="34" t="s">
        <v>103</v>
      </c>
      <c r="C67" s="34"/>
      <c r="D67" s="6">
        <v>4</v>
      </c>
      <c r="E67" s="6">
        <v>1.1</v>
      </c>
    </row>
    <row r="68" spans="1:5" ht="18.75">
      <c r="A68" s="12" t="s">
        <v>106</v>
      </c>
      <c r="B68" s="34" t="s">
        <v>105</v>
      </c>
      <c r="C68" s="34"/>
      <c r="D68" s="6">
        <v>157.7</v>
      </c>
      <c r="E68" s="6">
        <v>25.3</v>
      </c>
    </row>
    <row r="69" spans="1:5" ht="18.75">
      <c r="A69" s="12" t="s">
        <v>108</v>
      </c>
      <c r="B69" s="34" t="s">
        <v>107</v>
      </c>
      <c r="C69" s="34"/>
      <c r="D69" s="6">
        <v>110.9</v>
      </c>
      <c r="E69" s="6">
        <v>238.8</v>
      </c>
    </row>
    <row r="70" spans="1:5" ht="37.5">
      <c r="A70" s="7" t="s">
        <v>110</v>
      </c>
      <c r="B70" s="34" t="s">
        <v>109</v>
      </c>
      <c r="C70" s="34"/>
      <c r="D70" s="6">
        <f aca="true" t="shared" si="0" ref="D70:E72">D71</f>
        <v>1200</v>
      </c>
      <c r="E70" s="6">
        <f t="shared" si="0"/>
        <v>70.3</v>
      </c>
    </row>
    <row r="71" spans="1:5" ht="18.75">
      <c r="A71" s="7" t="s">
        <v>112</v>
      </c>
      <c r="B71" s="34" t="s">
        <v>111</v>
      </c>
      <c r="C71" s="34"/>
      <c r="D71" s="6">
        <f t="shared" si="0"/>
        <v>1200</v>
      </c>
      <c r="E71" s="6">
        <f t="shared" si="0"/>
        <v>70.3</v>
      </c>
    </row>
    <row r="72" spans="1:5" ht="18.75">
      <c r="A72" s="7" t="s">
        <v>114</v>
      </c>
      <c r="B72" s="34" t="s">
        <v>113</v>
      </c>
      <c r="C72" s="34"/>
      <c r="D72" s="6">
        <f t="shared" si="0"/>
        <v>1200</v>
      </c>
      <c r="E72" s="6">
        <f t="shared" si="0"/>
        <v>70.3</v>
      </c>
    </row>
    <row r="73" spans="1:5" ht="37.5">
      <c r="A73" s="7" t="s">
        <v>116</v>
      </c>
      <c r="B73" s="34" t="s">
        <v>115</v>
      </c>
      <c r="C73" s="34"/>
      <c r="D73" s="6">
        <v>1200</v>
      </c>
      <c r="E73" s="6">
        <v>70.3</v>
      </c>
    </row>
    <row r="74" spans="1:5" ht="18.75">
      <c r="A74" s="7" t="s">
        <v>118</v>
      </c>
      <c r="B74" s="34" t="s">
        <v>117</v>
      </c>
      <c r="C74" s="34"/>
      <c r="D74" s="6">
        <f>D75+D80+D83+D82++D78+D81+D79</f>
        <v>411</v>
      </c>
      <c r="E74" s="6">
        <f>E75+E80+E83+E82++E78+E81+E79</f>
        <v>523.1</v>
      </c>
    </row>
    <row r="75" spans="1:5" ht="37.5">
      <c r="A75" s="7" t="s">
        <v>120</v>
      </c>
      <c r="B75" s="34" t="s">
        <v>119</v>
      </c>
      <c r="C75" s="34"/>
      <c r="D75" s="6">
        <f>D76+D77</f>
        <v>9</v>
      </c>
      <c r="E75" s="6">
        <f>E76+E77</f>
        <v>6</v>
      </c>
    </row>
    <row r="76" spans="1:5" ht="76.5" customHeight="1">
      <c r="A76" s="9" t="s">
        <v>122</v>
      </c>
      <c r="B76" s="34" t="s">
        <v>121</v>
      </c>
      <c r="C76" s="34"/>
      <c r="D76" s="6">
        <v>7</v>
      </c>
      <c r="E76" s="6">
        <v>3.6</v>
      </c>
    </row>
    <row r="77" spans="1:5" ht="95.25" customHeight="1">
      <c r="A77" s="9" t="s">
        <v>124</v>
      </c>
      <c r="B77" s="34" t="s">
        <v>123</v>
      </c>
      <c r="C77" s="34"/>
      <c r="D77" s="6">
        <v>2</v>
      </c>
      <c r="E77" s="6">
        <v>2.4</v>
      </c>
    </row>
    <row r="78" spans="1:5" ht="94.5" customHeight="1">
      <c r="A78" s="13" t="s">
        <v>126</v>
      </c>
      <c r="B78" s="34" t="s">
        <v>125</v>
      </c>
      <c r="C78" s="34"/>
      <c r="D78" s="6">
        <v>0</v>
      </c>
      <c r="E78" s="6">
        <v>3.5</v>
      </c>
    </row>
    <row r="79" spans="1:5" ht="75">
      <c r="A79" s="14" t="s">
        <v>260</v>
      </c>
      <c r="B79" s="34" t="s">
        <v>259</v>
      </c>
      <c r="C79" s="34"/>
      <c r="D79" s="6">
        <v>0</v>
      </c>
      <c r="E79" s="6">
        <v>24.8</v>
      </c>
    </row>
    <row r="80" spans="1:5" ht="94.5" customHeight="1">
      <c r="A80" s="7" t="s">
        <v>128</v>
      </c>
      <c r="B80" s="34" t="s">
        <v>127</v>
      </c>
      <c r="C80" s="34"/>
      <c r="D80" s="6">
        <v>0</v>
      </c>
      <c r="E80" s="6">
        <v>180</v>
      </c>
    </row>
    <row r="81" spans="1:5" ht="75">
      <c r="A81" s="7" t="s">
        <v>131</v>
      </c>
      <c r="B81" s="34" t="s">
        <v>130</v>
      </c>
      <c r="C81" s="34"/>
      <c r="D81" s="6">
        <v>0</v>
      </c>
      <c r="E81" s="6">
        <v>1.4</v>
      </c>
    </row>
    <row r="82" spans="1:5" ht="113.25" customHeight="1">
      <c r="A82" s="7" t="s">
        <v>129</v>
      </c>
      <c r="B82" s="34" t="s">
        <v>132</v>
      </c>
      <c r="C82" s="34"/>
      <c r="D82" s="6">
        <v>0</v>
      </c>
      <c r="E82" s="6">
        <v>1.6</v>
      </c>
    </row>
    <row r="83" spans="1:5" ht="37.5">
      <c r="A83" s="7" t="s">
        <v>134</v>
      </c>
      <c r="B83" s="34" t="s">
        <v>133</v>
      </c>
      <c r="C83" s="34"/>
      <c r="D83" s="6">
        <f>D84</f>
        <v>402</v>
      </c>
      <c r="E83" s="6">
        <f>E84</f>
        <v>305.8</v>
      </c>
    </row>
    <row r="84" spans="1:5" ht="75.75" customHeight="1">
      <c r="A84" s="9" t="s">
        <v>136</v>
      </c>
      <c r="B84" s="34" t="s">
        <v>135</v>
      </c>
      <c r="C84" s="34"/>
      <c r="D84" s="6">
        <v>402</v>
      </c>
      <c r="E84" s="6">
        <v>305.8</v>
      </c>
    </row>
    <row r="85" spans="1:5" ht="18.75">
      <c r="A85" s="7" t="s">
        <v>138</v>
      </c>
      <c r="B85" s="34" t="s">
        <v>137</v>
      </c>
      <c r="C85" s="34"/>
      <c r="D85" s="6">
        <f>D86+D112+D116</f>
        <v>675771</v>
      </c>
      <c r="E85" s="6">
        <f>E86+E112+E116</f>
        <v>519133.89999999997</v>
      </c>
    </row>
    <row r="86" spans="1:5" ht="37.5">
      <c r="A86" s="7" t="s">
        <v>140</v>
      </c>
      <c r="B86" s="34" t="s">
        <v>139</v>
      </c>
      <c r="C86" s="34"/>
      <c r="D86" s="6">
        <f>D87+D92+D97+D105</f>
        <v>675771</v>
      </c>
      <c r="E86" s="6">
        <f>E87+E92+E97+E105</f>
        <v>518138.8</v>
      </c>
    </row>
    <row r="87" spans="1:5" ht="37.5">
      <c r="A87" s="7" t="s">
        <v>142</v>
      </c>
      <c r="B87" s="34" t="s">
        <v>141</v>
      </c>
      <c r="C87" s="34"/>
      <c r="D87" s="6">
        <f>D88+D90</f>
        <v>341300.6</v>
      </c>
      <c r="E87" s="6">
        <f>E88+E90</f>
        <v>270340.8</v>
      </c>
    </row>
    <row r="88" spans="1:5" ht="18.75">
      <c r="A88" s="7" t="s">
        <v>144</v>
      </c>
      <c r="B88" s="34" t="s">
        <v>143</v>
      </c>
      <c r="C88" s="34"/>
      <c r="D88" s="6">
        <f>D89</f>
        <v>314300.6</v>
      </c>
      <c r="E88" s="6">
        <f>E89</f>
        <v>243340.8</v>
      </c>
    </row>
    <row r="89" spans="1:5" ht="37.5">
      <c r="A89" s="7" t="s">
        <v>146</v>
      </c>
      <c r="B89" s="34" t="s">
        <v>145</v>
      </c>
      <c r="C89" s="34"/>
      <c r="D89" s="6">
        <v>314300.6</v>
      </c>
      <c r="E89" s="6">
        <v>243340.8</v>
      </c>
    </row>
    <row r="90" spans="1:5" ht="37.5">
      <c r="A90" s="7" t="s">
        <v>148</v>
      </c>
      <c r="B90" s="34" t="s">
        <v>147</v>
      </c>
      <c r="C90" s="34"/>
      <c r="D90" s="6">
        <f>D91</f>
        <v>27000</v>
      </c>
      <c r="E90" s="6">
        <f>E91</f>
        <v>27000</v>
      </c>
    </row>
    <row r="91" spans="1:5" ht="37.5">
      <c r="A91" s="7" t="s">
        <v>150</v>
      </c>
      <c r="B91" s="34" t="s">
        <v>149</v>
      </c>
      <c r="C91" s="34"/>
      <c r="D91" s="6">
        <v>27000</v>
      </c>
      <c r="E91" s="6">
        <v>27000</v>
      </c>
    </row>
    <row r="92" spans="1:5" ht="37.5">
      <c r="A92" s="7" t="s">
        <v>152</v>
      </c>
      <c r="B92" s="34" t="s">
        <v>151</v>
      </c>
      <c r="C92" s="34"/>
      <c r="D92" s="6">
        <f>D95+D93+D94</f>
        <v>44510.4</v>
      </c>
      <c r="E92" s="6">
        <f>E95+E93+E94</f>
        <v>31439.6</v>
      </c>
    </row>
    <row r="93" spans="1:5" ht="37.5">
      <c r="A93" s="7" t="s">
        <v>256</v>
      </c>
      <c r="B93" s="34" t="s">
        <v>254</v>
      </c>
      <c r="C93" s="34"/>
      <c r="D93" s="6">
        <v>2200</v>
      </c>
      <c r="E93" s="6">
        <v>0</v>
      </c>
    </row>
    <row r="94" spans="1:5" ht="57.75" customHeight="1">
      <c r="A94" s="7" t="s">
        <v>257</v>
      </c>
      <c r="B94" s="34" t="s">
        <v>255</v>
      </c>
      <c r="C94" s="34"/>
      <c r="D94" s="6">
        <v>3500</v>
      </c>
      <c r="E94" s="6">
        <v>1050</v>
      </c>
    </row>
    <row r="95" spans="1:5" ht="18.75">
      <c r="A95" s="7" t="s">
        <v>154</v>
      </c>
      <c r="B95" s="34" t="s">
        <v>153</v>
      </c>
      <c r="C95" s="34"/>
      <c r="D95" s="6">
        <f>D96</f>
        <v>38810.4</v>
      </c>
      <c r="E95" s="6">
        <f>E96</f>
        <v>30389.6</v>
      </c>
    </row>
    <row r="96" spans="1:5" ht="18.75">
      <c r="A96" s="7" t="s">
        <v>156</v>
      </c>
      <c r="B96" s="34" t="s">
        <v>155</v>
      </c>
      <c r="C96" s="34"/>
      <c r="D96" s="6">
        <v>38810.4</v>
      </c>
      <c r="E96" s="6">
        <v>30389.6</v>
      </c>
    </row>
    <row r="97" spans="1:5" ht="37.5">
      <c r="A97" s="7" t="s">
        <v>158</v>
      </c>
      <c r="B97" s="34" t="s">
        <v>157</v>
      </c>
      <c r="C97" s="34"/>
      <c r="D97" s="6">
        <f>D98+D99</f>
        <v>8210.099999999999</v>
      </c>
      <c r="E97" s="6">
        <f>E98+E99</f>
        <v>6489.9</v>
      </c>
    </row>
    <row r="98" spans="1:5" ht="37.5">
      <c r="A98" s="7" t="s">
        <v>160</v>
      </c>
      <c r="B98" s="34" t="s">
        <v>159</v>
      </c>
      <c r="C98" s="34"/>
      <c r="D98" s="6">
        <v>1528.8</v>
      </c>
      <c r="E98" s="6">
        <v>1477</v>
      </c>
    </row>
    <row r="99" spans="1:5" ht="18.75">
      <c r="A99" s="7" t="s">
        <v>162</v>
      </c>
      <c r="B99" s="34" t="s">
        <v>161</v>
      </c>
      <c r="C99" s="34"/>
      <c r="D99" s="6">
        <f>D100</f>
        <v>6681.299999999999</v>
      </c>
      <c r="E99" s="6">
        <f>E100</f>
        <v>5012.9</v>
      </c>
    </row>
    <row r="100" spans="1:5" ht="18.75">
      <c r="A100" s="7" t="s">
        <v>164</v>
      </c>
      <c r="B100" s="34" t="s">
        <v>163</v>
      </c>
      <c r="C100" s="34"/>
      <c r="D100" s="6">
        <f>D101+D102+D103+D104</f>
        <v>6681.299999999999</v>
      </c>
      <c r="E100" s="6">
        <f>E101+E102+E103+E104</f>
        <v>5012.9</v>
      </c>
    </row>
    <row r="101" spans="1:5" ht="18.75">
      <c r="A101" s="7" t="s">
        <v>166</v>
      </c>
      <c r="B101" s="34" t="s">
        <v>165</v>
      </c>
      <c r="C101" s="34"/>
      <c r="D101" s="6">
        <v>5192</v>
      </c>
      <c r="E101" s="6">
        <v>3855.4</v>
      </c>
    </row>
    <row r="102" spans="1:5" ht="18.75" customHeight="1">
      <c r="A102" s="7" t="s">
        <v>167</v>
      </c>
      <c r="B102" s="34"/>
      <c r="C102" s="34"/>
      <c r="D102" s="6">
        <v>1349</v>
      </c>
      <c r="E102" s="6">
        <v>1157.5</v>
      </c>
    </row>
    <row r="103" spans="1:5" ht="18.75">
      <c r="A103" s="7" t="s">
        <v>168</v>
      </c>
      <c r="B103" s="34"/>
      <c r="C103" s="34"/>
      <c r="D103" s="6">
        <v>61.9</v>
      </c>
      <c r="E103" s="6">
        <v>0</v>
      </c>
    </row>
    <row r="104" spans="1:5" ht="18.75" customHeight="1">
      <c r="A104" s="20" t="s">
        <v>169</v>
      </c>
      <c r="B104" s="34"/>
      <c r="C104" s="34"/>
      <c r="D104" s="6">
        <v>78.4</v>
      </c>
      <c r="E104" s="6">
        <v>0</v>
      </c>
    </row>
    <row r="105" spans="1:5" ht="18.75">
      <c r="A105" s="28" t="s">
        <v>171</v>
      </c>
      <c r="B105" s="34" t="s">
        <v>170</v>
      </c>
      <c r="C105" s="34"/>
      <c r="D105" s="6">
        <f>D106+D108</f>
        <v>281749.89999999997</v>
      </c>
      <c r="E105" s="6">
        <f>E106+E108</f>
        <v>209868.5</v>
      </c>
    </row>
    <row r="106" spans="1:5" ht="56.25" customHeight="1">
      <c r="A106" s="7" t="s">
        <v>173</v>
      </c>
      <c r="B106" s="34" t="s">
        <v>172</v>
      </c>
      <c r="C106" s="34"/>
      <c r="D106" s="6">
        <f>+D107</f>
        <v>23813.1</v>
      </c>
      <c r="E106" s="6">
        <f>+E107</f>
        <v>13057.1</v>
      </c>
    </row>
    <row r="107" spans="1:5" ht="74.25" customHeight="1">
      <c r="A107" s="7" t="s">
        <v>175</v>
      </c>
      <c r="B107" s="34" t="s">
        <v>174</v>
      </c>
      <c r="C107" s="34"/>
      <c r="D107" s="6">
        <v>23813.1</v>
      </c>
      <c r="E107" s="6">
        <v>13057.1</v>
      </c>
    </row>
    <row r="108" spans="1:5" ht="18.75">
      <c r="A108" s="7" t="s">
        <v>177</v>
      </c>
      <c r="B108" s="34" t="s">
        <v>176</v>
      </c>
      <c r="C108" s="34"/>
      <c r="D108" s="6">
        <f>D109</f>
        <v>257936.8</v>
      </c>
      <c r="E108" s="6">
        <f>E109</f>
        <v>196811.4</v>
      </c>
    </row>
    <row r="109" spans="1:5" ht="37.5">
      <c r="A109" s="7" t="s">
        <v>179</v>
      </c>
      <c r="B109" s="34" t="s">
        <v>178</v>
      </c>
      <c r="C109" s="34"/>
      <c r="D109" s="6">
        <f>D110+D111</f>
        <v>257936.8</v>
      </c>
      <c r="E109" s="6">
        <f>E110+E111</f>
        <v>196811.4</v>
      </c>
    </row>
    <row r="110" spans="1:5" ht="93.75">
      <c r="A110" s="7" t="s">
        <v>180</v>
      </c>
      <c r="B110" s="34" t="s">
        <v>165</v>
      </c>
      <c r="C110" s="34"/>
      <c r="D110" s="6">
        <v>257590.4</v>
      </c>
      <c r="E110" s="6">
        <v>196465</v>
      </c>
    </row>
    <row r="111" spans="1:5" ht="57.75" customHeight="1">
      <c r="A111" s="7" t="s">
        <v>181</v>
      </c>
      <c r="B111" s="34"/>
      <c r="C111" s="34"/>
      <c r="D111" s="6">
        <v>346.4</v>
      </c>
      <c r="E111" s="6">
        <v>346.4</v>
      </c>
    </row>
    <row r="112" spans="1:5" ht="113.25" customHeight="1">
      <c r="A112" s="7" t="s">
        <v>183</v>
      </c>
      <c r="B112" s="34" t="s">
        <v>182</v>
      </c>
      <c r="C112" s="34"/>
      <c r="D112" s="6">
        <f>D113+D114+D115</f>
        <v>0</v>
      </c>
      <c r="E112" s="6">
        <f>E113+E114+E115</f>
        <v>3837.2999999999997</v>
      </c>
    </row>
    <row r="113" spans="1:5" ht="37.5">
      <c r="A113" s="7" t="s">
        <v>185</v>
      </c>
      <c r="B113" s="34" t="s">
        <v>184</v>
      </c>
      <c r="C113" s="34"/>
      <c r="D113" s="6">
        <v>0</v>
      </c>
      <c r="E113" s="6">
        <v>1972.5</v>
      </c>
    </row>
    <row r="114" spans="1:5" ht="37.5">
      <c r="A114" s="9" t="s">
        <v>187</v>
      </c>
      <c r="B114" s="45" t="s">
        <v>186</v>
      </c>
      <c r="C114" s="45"/>
      <c r="D114" s="6">
        <v>0</v>
      </c>
      <c r="E114" s="6">
        <v>519.2</v>
      </c>
    </row>
    <row r="115" spans="1:5" ht="37.5">
      <c r="A115" s="7" t="s">
        <v>189</v>
      </c>
      <c r="B115" s="34" t="s">
        <v>188</v>
      </c>
      <c r="C115" s="34"/>
      <c r="D115" s="6">
        <v>0</v>
      </c>
      <c r="E115" s="6">
        <v>1345.6</v>
      </c>
    </row>
    <row r="116" spans="1:5" ht="56.25">
      <c r="A116" s="7" t="s">
        <v>191</v>
      </c>
      <c r="B116" s="34" t="s">
        <v>190</v>
      </c>
      <c r="C116" s="34"/>
      <c r="D116" s="6">
        <f>D117</f>
        <v>0</v>
      </c>
      <c r="E116" s="6">
        <f>E117</f>
        <v>-2842.2</v>
      </c>
    </row>
    <row r="117" spans="1:6" ht="56.25">
      <c r="A117" s="7" t="s">
        <v>193</v>
      </c>
      <c r="B117" s="34" t="s">
        <v>192</v>
      </c>
      <c r="C117" s="34"/>
      <c r="D117" s="6">
        <v>0</v>
      </c>
      <c r="E117" s="6">
        <v>-2842.2</v>
      </c>
      <c r="F117" s="15"/>
    </row>
    <row r="118" spans="1:6" ht="18.75">
      <c r="A118" s="7" t="s">
        <v>286</v>
      </c>
      <c r="B118" s="34"/>
      <c r="C118" s="34"/>
      <c r="D118" s="6">
        <f>D119-D97</f>
        <v>719622.4</v>
      </c>
      <c r="E118" s="6">
        <f>E119-E97</f>
        <v>547212.9999999999</v>
      </c>
      <c r="F118" s="15"/>
    </row>
    <row r="119" spans="1:5" ht="18.75">
      <c r="A119" s="31" t="s">
        <v>287</v>
      </c>
      <c r="B119" s="34"/>
      <c r="C119" s="34"/>
      <c r="D119" s="6">
        <f>D16+D85</f>
        <v>727832.5</v>
      </c>
      <c r="E119" s="6">
        <f>E16+E85</f>
        <v>553702.8999999999</v>
      </c>
    </row>
    <row r="120" spans="1:5" ht="18.75">
      <c r="A120" s="37" t="s">
        <v>278</v>
      </c>
      <c r="B120" s="37"/>
      <c r="C120" s="37"/>
      <c r="D120" s="37"/>
      <c r="E120" s="37"/>
    </row>
    <row r="121" spans="1:5" ht="18.75">
      <c r="A121" s="29" t="s">
        <v>265</v>
      </c>
      <c r="B121" s="17" t="s">
        <v>194</v>
      </c>
      <c r="C121" s="17" t="s">
        <v>264</v>
      </c>
      <c r="D121" s="19">
        <f>SUM(D122:D128)</f>
        <v>92746.50000000001</v>
      </c>
      <c r="E121" s="19">
        <f>SUM(E122:E128)</f>
        <v>69718.3</v>
      </c>
    </row>
    <row r="122" spans="1:5" ht="37.5">
      <c r="A122" s="18" t="s">
        <v>197</v>
      </c>
      <c r="B122" s="17" t="s">
        <v>195</v>
      </c>
      <c r="C122" s="17" t="s">
        <v>196</v>
      </c>
      <c r="D122" s="19">
        <v>3279.8</v>
      </c>
      <c r="E122" s="19">
        <v>2421.8</v>
      </c>
    </row>
    <row r="123" spans="1:5" ht="56.25">
      <c r="A123" s="18" t="s">
        <v>199</v>
      </c>
      <c r="B123" s="17" t="s">
        <v>194</v>
      </c>
      <c r="C123" s="17" t="s">
        <v>198</v>
      </c>
      <c r="D123" s="19">
        <v>2977.7</v>
      </c>
      <c r="E123" s="19">
        <v>2216.3</v>
      </c>
    </row>
    <row r="124" spans="1:5" ht="56.25">
      <c r="A124" s="18" t="s">
        <v>201</v>
      </c>
      <c r="B124" s="17" t="s">
        <v>195</v>
      </c>
      <c r="C124" s="17" t="s">
        <v>200</v>
      </c>
      <c r="D124" s="19">
        <v>55852.2</v>
      </c>
      <c r="E124" s="19">
        <v>41844.6</v>
      </c>
    </row>
    <row r="125" spans="1:5" ht="37.5" customHeight="1">
      <c r="A125" s="18" t="s">
        <v>203</v>
      </c>
      <c r="B125" s="17" t="s">
        <v>194</v>
      </c>
      <c r="C125" s="17" t="s">
        <v>202</v>
      </c>
      <c r="D125" s="19">
        <v>20474.9</v>
      </c>
      <c r="E125" s="19">
        <v>15509.4</v>
      </c>
    </row>
    <row r="126" spans="1:5" ht="18.75">
      <c r="A126" s="18" t="s">
        <v>205</v>
      </c>
      <c r="B126" s="17" t="s">
        <v>195</v>
      </c>
      <c r="C126" s="17" t="s">
        <v>204</v>
      </c>
      <c r="D126" s="19">
        <v>4198.6</v>
      </c>
      <c r="E126" s="19">
        <v>3253.1</v>
      </c>
    </row>
    <row r="127" spans="1:5" ht="18.75">
      <c r="A127" s="18" t="s">
        <v>207</v>
      </c>
      <c r="B127" s="17" t="s">
        <v>195</v>
      </c>
      <c r="C127" s="17" t="s">
        <v>206</v>
      </c>
      <c r="D127" s="19">
        <v>967.5</v>
      </c>
      <c r="E127" s="19">
        <v>0</v>
      </c>
    </row>
    <row r="128" spans="1:5" ht="18.75">
      <c r="A128" s="18" t="s">
        <v>209</v>
      </c>
      <c r="B128" s="17" t="s">
        <v>195</v>
      </c>
      <c r="C128" s="17" t="s">
        <v>208</v>
      </c>
      <c r="D128" s="19">
        <v>4995.8</v>
      </c>
      <c r="E128" s="19">
        <v>4473.1</v>
      </c>
    </row>
    <row r="129" spans="1:5" ht="20.25" customHeight="1">
      <c r="A129" s="18" t="s">
        <v>268</v>
      </c>
      <c r="B129" s="17" t="s">
        <v>198</v>
      </c>
      <c r="C129" s="17" t="s">
        <v>264</v>
      </c>
      <c r="D129" s="19">
        <f>SUM(D130:D131)</f>
        <v>1728.8</v>
      </c>
      <c r="E129" s="19">
        <f>SUM(E130:E131)</f>
        <v>1412.8</v>
      </c>
    </row>
    <row r="130" spans="1:5" ht="18.75">
      <c r="A130" s="20" t="s">
        <v>210</v>
      </c>
      <c r="B130" s="17" t="s">
        <v>198</v>
      </c>
      <c r="C130" s="17" t="s">
        <v>200</v>
      </c>
      <c r="D130" s="19">
        <v>1528.8</v>
      </c>
      <c r="E130" s="19">
        <v>1412.8</v>
      </c>
    </row>
    <row r="131" spans="1:5" ht="37.5">
      <c r="A131" s="20" t="s">
        <v>212</v>
      </c>
      <c r="B131" s="17" t="s">
        <v>198</v>
      </c>
      <c r="C131" s="17" t="s">
        <v>211</v>
      </c>
      <c r="D131" s="21">
        <v>200</v>
      </c>
      <c r="E131" s="21">
        <v>0</v>
      </c>
    </row>
    <row r="132" spans="1:5" ht="18.75">
      <c r="A132" s="20" t="s">
        <v>269</v>
      </c>
      <c r="B132" s="17" t="s">
        <v>200</v>
      </c>
      <c r="C132" s="17" t="s">
        <v>264</v>
      </c>
      <c r="D132" s="21">
        <f>SUM(D133:D135)</f>
        <v>82242.9</v>
      </c>
      <c r="E132" s="21">
        <f>SUM(E133:E135)</f>
        <v>57969.5</v>
      </c>
    </row>
    <row r="133" spans="1:5" ht="18.75">
      <c r="A133" s="22" t="s">
        <v>214</v>
      </c>
      <c r="B133" s="17" t="s">
        <v>200</v>
      </c>
      <c r="C133" s="17" t="s">
        <v>213</v>
      </c>
      <c r="D133" s="19">
        <v>15504.4</v>
      </c>
      <c r="E133" s="19">
        <v>14600</v>
      </c>
    </row>
    <row r="134" spans="1:5" ht="18.75">
      <c r="A134" s="18" t="s">
        <v>216</v>
      </c>
      <c r="B134" s="17" t="s">
        <v>200</v>
      </c>
      <c r="C134" s="17" t="s">
        <v>215</v>
      </c>
      <c r="D134" s="19">
        <v>23622.1</v>
      </c>
      <c r="E134" s="19">
        <v>11857.2</v>
      </c>
    </row>
    <row r="135" spans="1:5" ht="18.75">
      <c r="A135" s="22" t="s">
        <v>217</v>
      </c>
      <c r="B135" s="17" t="s">
        <v>200</v>
      </c>
      <c r="C135" s="17">
        <v>12</v>
      </c>
      <c r="D135" s="19">
        <v>43116.4</v>
      </c>
      <c r="E135" s="19">
        <v>31512.3</v>
      </c>
    </row>
    <row r="136" spans="1:5" ht="18.75">
      <c r="A136" s="22" t="s">
        <v>270</v>
      </c>
      <c r="B136" s="17" t="s">
        <v>218</v>
      </c>
      <c r="C136" s="17" t="s">
        <v>264</v>
      </c>
      <c r="D136" s="19">
        <f>SUM(D137:D140)</f>
        <v>43603</v>
      </c>
      <c r="E136" s="19">
        <f>SUM(E137:E140)</f>
        <v>27779.4</v>
      </c>
    </row>
    <row r="137" spans="1:5" ht="18.75">
      <c r="A137" s="18" t="s">
        <v>219</v>
      </c>
      <c r="B137" s="17" t="s">
        <v>218</v>
      </c>
      <c r="C137" s="17" t="s">
        <v>194</v>
      </c>
      <c r="D137" s="19">
        <v>22215.1</v>
      </c>
      <c r="E137" s="19">
        <v>14807.1</v>
      </c>
    </row>
    <row r="138" spans="1:5" ht="18.75">
      <c r="A138" s="18" t="s">
        <v>221</v>
      </c>
      <c r="B138" s="17" t="s">
        <v>218</v>
      </c>
      <c r="C138" s="17" t="s">
        <v>220</v>
      </c>
      <c r="D138" s="19">
        <v>5812.5</v>
      </c>
      <c r="E138" s="19">
        <v>4566.9</v>
      </c>
    </row>
    <row r="139" spans="1:5" ht="18.75">
      <c r="A139" s="18" t="s">
        <v>261</v>
      </c>
      <c r="B139" s="17" t="s">
        <v>218</v>
      </c>
      <c r="C139" s="17" t="s">
        <v>198</v>
      </c>
      <c r="D139" s="19">
        <v>13611.5</v>
      </c>
      <c r="E139" s="19">
        <v>6441.5</v>
      </c>
    </row>
    <row r="140" spans="1:5" ht="18.75">
      <c r="A140" s="18" t="s">
        <v>222</v>
      </c>
      <c r="B140" s="17" t="s">
        <v>218</v>
      </c>
      <c r="C140" s="17" t="s">
        <v>218</v>
      </c>
      <c r="D140" s="19">
        <v>1963.9</v>
      </c>
      <c r="E140" s="19">
        <v>1963.9</v>
      </c>
    </row>
    <row r="141" spans="1:5" ht="18.75">
      <c r="A141" s="18" t="s">
        <v>271</v>
      </c>
      <c r="B141" s="17" t="s">
        <v>204</v>
      </c>
      <c r="C141" s="17" t="s">
        <v>264</v>
      </c>
      <c r="D141" s="19">
        <f>SUM(D142:D145)</f>
        <v>412327.29999999993</v>
      </c>
      <c r="E141" s="19">
        <f>SUM(E142:E145)</f>
        <v>290647.80000000005</v>
      </c>
    </row>
    <row r="142" spans="1:5" ht="18.75">
      <c r="A142" s="22" t="s">
        <v>223</v>
      </c>
      <c r="B142" s="17" t="s">
        <v>204</v>
      </c>
      <c r="C142" s="17" t="s">
        <v>194</v>
      </c>
      <c r="D142" s="19">
        <v>36852.3</v>
      </c>
      <c r="E142" s="19">
        <v>28384.9</v>
      </c>
    </row>
    <row r="143" spans="1:5" ht="18.75">
      <c r="A143" s="22" t="s">
        <v>224</v>
      </c>
      <c r="B143" s="17" t="s">
        <v>204</v>
      </c>
      <c r="C143" s="17" t="s">
        <v>220</v>
      </c>
      <c r="D143" s="19">
        <v>364658.1</v>
      </c>
      <c r="E143" s="19">
        <v>258275.2</v>
      </c>
    </row>
    <row r="144" spans="1:5" ht="18.75">
      <c r="A144" s="22" t="s">
        <v>225</v>
      </c>
      <c r="B144" s="17" t="s">
        <v>204</v>
      </c>
      <c r="C144" s="17" t="s">
        <v>204</v>
      </c>
      <c r="D144" s="19">
        <v>4721.1</v>
      </c>
      <c r="E144" s="19">
        <v>3749.3</v>
      </c>
    </row>
    <row r="145" spans="1:5" ht="18.75">
      <c r="A145" s="22" t="s">
        <v>226</v>
      </c>
      <c r="B145" s="17" t="s">
        <v>204</v>
      </c>
      <c r="C145" s="17" t="s">
        <v>215</v>
      </c>
      <c r="D145" s="19">
        <v>6095.8</v>
      </c>
      <c r="E145" s="19">
        <v>238.4</v>
      </c>
    </row>
    <row r="146" spans="1:5" ht="18.75">
      <c r="A146" s="22" t="s">
        <v>272</v>
      </c>
      <c r="B146" s="17" t="s">
        <v>213</v>
      </c>
      <c r="C146" s="17" t="s">
        <v>264</v>
      </c>
      <c r="D146" s="19">
        <f>SUM(D147)</f>
        <v>58417.2</v>
      </c>
      <c r="E146" s="19">
        <f>SUM(E147)</f>
        <v>43497.2</v>
      </c>
    </row>
    <row r="147" spans="1:5" ht="18.75">
      <c r="A147" s="22" t="s">
        <v>227</v>
      </c>
      <c r="B147" s="17" t="s">
        <v>213</v>
      </c>
      <c r="C147" s="17" t="s">
        <v>194</v>
      </c>
      <c r="D147" s="19">
        <v>58417.2</v>
      </c>
      <c r="E147" s="19">
        <v>43497.2</v>
      </c>
    </row>
    <row r="148" spans="1:5" ht="18.75">
      <c r="A148" s="22" t="s">
        <v>273</v>
      </c>
      <c r="B148" s="17" t="s">
        <v>266</v>
      </c>
      <c r="C148" s="17" t="s">
        <v>264</v>
      </c>
      <c r="D148" s="19">
        <f>SUM(D149:D152)</f>
        <v>37066.6</v>
      </c>
      <c r="E148" s="19">
        <f>SUM(E149:E152)</f>
        <v>27222.5</v>
      </c>
    </row>
    <row r="149" spans="1:5" ht="18.75">
      <c r="A149" s="22" t="s">
        <v>228</v>
      </c>
      <c r="B149" s="17">
        <v>10</v>
      </c>
      <c r="C149" s="17" t="s">
        <v>194</v>
      </c>
      <c r="D149" s="19">
        <v>2712.6</v>
      </c>
      <c r="E149" s="19">
        <v>2021.3</v>
      </c>
    </row>
    <row r="150" spans="1:5" ht="18.75">
      <c r="A150" s="22" t="s">
        <v>229</v>
      </c>
      <c r="B150" s="17">
        <v>10</v>
      </c>
      <c r="C150" s="17" t="s">
        <v>198</v>
      </c>
      <c r="D150" s="19">
        <v>5192</v>
      </c>
      <c r="E150" s="19">
        <v>3611.8</v>
      </c>
    </row>
    <row r="151" spans="1:5" ht="18.75">
      <c r="A151" s="22" t="s">
        <v>230</v>
      </c>
      <c r="B151" s="17">
        <v>10</v>
      </c>
      <c r="C151" s="17" t="s">
        <v>200</v>
      </c>
      <c r="D151" s="19">
        <v>346.4</v>
      </c>
      <c r="E151" s="19">
        <v>329.1</v>
      </c>
    </row>
    <row r="152" spans="1:5" ht="18.75">
      <c r="A152" s="22" t="s">
        <v>231</v>
      </c>
      <c r="B152" s="17">
        <v>10</v>
      </c>
      <c r="C152" s="17" t="s">
        <v>202</v>
      </c>
      <c r="D152" s="19">
        <v>28815.6</v>
      </c>
      <c r="E152" s="19">
        <v>21260.3</v>
      </c>
    </row>
    <row r="153" spans="1:5" ht="18.75">
      <c r="A153" s="22" t="s">
        <v>274</v>
      </c>
      <c r="B153" s="17" t="s">
        <v>206</v>
      </c>
      <c r="C153" s="17" t="s">
        <v>264</v>
      </c>
      <c r="D153" s="19">
        <f>SUM(D154)</f>
        <v>828.6</v>
      </c>
      <c r="E153" s="19">
        <f>SUM(E154)</f>
        <v>666.3</v>
      </c>
    </row>
    <row r="154" spans="1:5" ht="18.75">
      <c r="A154" s="22" t="s">
        <v>232</v>
      </c>
      <c r="B154" s="17" t="s">
        <v>206</v>
      </c>
      <c r="C154" s="17" t="s">
        <v>220</v>
      </c>
      <c r="D154" s="19">
        <v>828.6</v>
      </c>
      <c r="E154" s="19">
        <v>666.3</v>
      </c>
    </row>
    <row r="155" spans="1:6" ht="18.75" customHeight="1">
      <c r="A155" s="46" t="s">
        <v>289</v>
      </c>
      <c r="B155" s="47"/>
      <c r="C155" s="48"/>
      <c r="D155" s="6">
        <f>D121+D129+D132+D136+D141+D146+D148+D153</f>
        <v>728960.8999999999</v>
      </c>
      <c r="E155" s="6">
        <f>E121+E129+E132+E136+E141+E146+E148+E153</f>
        <v>518913.80000000005</v>
      </c>
      <c r="F155" s="23"/>
    </row>
    <row r="156" spans="1:5" ht="37.5">
      <c r="A156" s="32" t="s">
        <v>279</v>
      </c>
      <c r="B156" s="38"/>
      <c r="C156" s="38"/>
      <c r="D156" s="6">
        <f>D119-D155</f>
        <v>-1128.3999999999069</v>
      </c>
      <c r="E156" s="6">
        <f>E119-E155</f>
        <v>34789.09999999986</v>
      </c>
    </row>
    <row r="157" spans="1:5" ht="18.75">
      <c r="A157" s="35" t="s">
        <v>280</v>
      </c>
      <c r="B157" s="35"/>
      <c r="C157" s="35"/>
      <c r="D157" s="35"/>
      <c r="E157" s="35"/>
    </row>
    <row r="158" spans="1:5" ht="93.75">
      <c r="A158" s="30" t="s">
        <v>281</v>
      </c>
      <c r="B158" s="36" t="s">
        <v>284</v>
      </c>
      <c r="C158" s="36"/>
      <c r="D158" s="30" t="s">
        <v>282</v>
      </c>
      <c r="E158" s="30" t="s">
        <v>285</v>
      </c>
    </row>
    <row r="159" spans="1:5" ht="18.75">
      <c r="A159" s="24" t="s">
        <v>234</v>
      </c>
      <c r="B159" s="33" t="s">
        <v>233</v>
      </c>
      <c r="C159" s="33"/>
      <c r="D159" s="6">
        <f>D161+D160</f>
        <v>1128.3999999999069</v>
      </c>
      <c r="E159" s="6">
        <v>-34789.1</v>
      </c>
    </row>
    <row r="160" spans="1:5" ht="18.75">
      <c r="A160" s="24" t="s">
        <v>236</v>
      </c>
      <c r="B160" s="33" t="s">
        <v>235</v>
      </c>
      <c r="C160" s="33"/>
      <c r="D160" s="6">
        <f aca="true" t="shared" si="1" ref="D160:E165">D162</f>
        <v>-727832.5</v>
      </c>
      <c r="E160" s="6">
        <f t="shared" si="1"/>
        <v>559130</v>
      </c>
    </row>
    <row r="161" spans="1:5" ht="18.75">
      <c r="A161" s="24" t="s">
        <v>243</v>
      </c>
      <c r="B161" s="33" t="s">
        <v>242</v>
      </c>
      <c r="C161" s="33"/>
      <c r="D161" s="6">
        <f t="shared" si="1"/>
        <v>728960.8999999999</v>
      </c>
      <c r="E161" s="6">
        <f t="shared" si="1"/>
        <v>524341</v>
      </c>
    </row>
    <row r="162" spans="1:5" ht="18.75">
      <c r="A162" s="24" t="s">
        <v>237</v>
      </c>
      <c r="B162" s="33" t="s">
        <v>288</v>
      </c>
      <c r="C162" s="33"/>
      <c r="D162" s="6">
        <f t="shared" si="1"/>
        <v>-727832.5</v>
      </c>
      <c r="E162" s="6">
        <f t="shared" si="1"/>
        <v>559130</v>
      </c>
    </row>
    <row r="163" spans="1:5" ht="18.75">
      <c r="A163" s="24" t="s">
        <v>245</v>
      </c>
      <c r="B163" s="33" t="s">
        <v>244</v>
      </c>
      <c r="C163" s="33"/>
      <c r="D163" s="6">
        <f t="shared" si="1"/>
        <v>728960.8999999999</v>
      </c>
      <c r="E163" s="6">
        <f t="shared" si="1"/>
        <v>524341</v>
      </c>
    </row>
    <row r="164" spans="1:5" ht="18.75">
      <c r="A164" s="24" t="s">
        <v>239</v>
      </c>
      <c r="B164" s="33" t="s">
        <v>238</v>
      </c>
      <c r="C164" s="33"/>
      <c r="D164" s="6">
        <f t="shared" si="1"/>
        <v>-727832.5</v>
      </c>
      <c r="E164" s="6">
        <f t="shared" si="1"/>
        <v>559130</v>
      </c>
    </row>
    <row r="165" spans="1:5" ht="18.75">
      <c r="A165" s="24" t="s">
        <v>247</v>
      </c>
      <c r="B165" s="33" t="s">
        <v>246</v>
      </c>
      <c r="C165" s="33"/>
      <c r="D165" s="6">
        <f t="shared" si="1"/>
        <v>728960.8999999999</v>
      </c>
      <c r="E165" s="6">
        <f t="shared" si="1"/>
        <v>524341</v>
      </c>
    </row>
    <row r="166" spans="1:5" ht="37.5">
      <c r="A166" s="24" t="s">
        <v>241</v>
      </c>
      <c r="B166" s="33" t="s">
        <v>240</v>
      </c>
      <c r="C166" s="33"/>
      <c r="D166" s="6">
        <f>-D119</f>
        <v>-727832.5</v>
      </c>
      <c r="E166" s="6">
        <v>559130</v>
      </c>
    </row>
    <row r="167" spans="1:5" ht="37.5">
      <c r="A167" s="24" t="s">
        <v>249</v>
      </c>
      <c r="B167" s="33" t="s">
        <v>248</v>
      </c>
      <c r="C167" s="33"/>
      <c r="D167" s="6">
        <f>D155</f>
        <v>728960.8999999999</v>
      </c>
      <c r="E167" s="6">
        <v>524341</v>
      </c>
    </row>
    <row r="168" spans="4:5" ht="15.75">
      <c r="D168" s="16"/>
      <c r="E168" s="16"/>
    </row>
    <row r="169" spans="4:5" ht="15.75">
      <c r="D169" s="16"/>
      <c r="E169" s="16"/>
    </row>
    <row r="170" spans="1:5" ht="15.75">
      <c r="A170" s="26" t="s">
        <v>250</v>
      </c>
      <c r="B170" s="27" t="s">
        <v>251</v>
      </c>
      <c r="C170" s="26"/>
      <c r="D170" s="27"/>
      <c r="E170" s="27"/>
    </row>
    <row r="171" spans="2:5" ht="15.75">
      <c r="B171" s="16"/>
      <c r="D171" s="16"/>
      <c r="E171" s="16"/>
    </row>
    <row r="172" spans="1:5" ht="15.75">
      <c r="A172" s="26" t="s">
        <v>252</v>
      </c>
      <c r="B172" s="16" t="s">
        <v>253</v>
      </c>
      <c r="C172" s="26"/>
      <c r="D172" s="16"/>
      <c r="E172" s="16"/>
    </row>
    <row r="173" spans="4:5" ht="15.75">
      <c r="D173" s="16"/>
      <c r="E173" s="16"/>
    </row>
    <row r="174" spans="4:5" ht="15.75">
      <c r="D174" s="16"/>
      <c r="E174" s="16"/>
    </row>
    <row r="175" spans="4:5" ht="15.75">
      <c r="D175" s="16"/>
      <c r="E175" s="16"/>
    </row>
    <row r="176" spans="4:5" ht="15.75">
      <c r="D176" s="16"/>
      <c r="E176" s="16"/>
    </row>
    <row r="177" spans="4:5" ht="15.75">
      <c r="D177" s="16"/>
      <c r="E177" s="16"/>
    </row>
    <row r="178" spans="4:5" ht="15.75">
      <c r="D178" s="16"/>
      <c r="E178" s="16"/>
    </row>
    <row r="179" spans="4:5" ht="15.75">
      <c r="D179" s="16"/>
      <c r="E179" s="16"/>
    </row>
    <row r="180" spans="4:5" ht="15.75">
      <c r="D180" s="16"/>
      <c r="E180" s="16"/>
    </row>
    <row r="181" spans="4:5" ht="15.75">
      <c r="D181" s="16"/>
      <c r="E181" s="16"/>
    </row>
    <row r="182" spans="4:5" ht="15.75">
      <c r="D182" s="16"/>
      <c r="E182" s="16"/>
    </row>
    <row r="183" spans="4:5" ht="15.75">
      <c r="D183" s="16"/>
      <c r="E183" s="16"/>
    </row>
    <row r="184" spans="4:5" ht="15.75">
      <c r="D184" s="16"/>
      <c r="E184" s="16"/>
    </row>
    <row r="185" spans="4:5" ht="15.75">
      <c r="D185" s="16"/>
      <c r="E185" s="16"/>
    </row>
    <row r="186" spans="4:5" ht="15.75">
      <c r="D186" s="16"/>
      <c r="E186" s="16"/>
    </row>
    <row r="187" spans="4:5" ht="15.75">
      <c r="D187" s="16"/>
      <c r="E187" s="16"/>
    </row>
    <row r="188" spans="4:5" ht="15.75">
      <c r="D188" s="16"/>
      <c r="E188" s="16"/>
    </row>
    <row r="189" spans="4:5" ht="15.75">
      <c r="D189" s="16"/>
      <c r="E189" s="16"/>
    </row>
    <row r="190" spans="4:5" ht="15.75">
      <c r="D190" s="16"/>
      <c r="E190" s="16"/>
    </row>
    <row r="191" spans="4:5" ht="15.75">
      <c r="D191" s="16"/>
      <c r="E191" s="16"/>
    </row>
  </sheetData>
  <sheetProtection/>
  <mergeCells count="132">
    <mergeCell ref="A155:C155"/>
    <mergeCell ref="D1:E1"/>
    <mergeCell ref="D2:E2"/>
    <mergeCell ref="A7:E7"/>
    <mergeCell ref="A10:E10"/>
    <mergeCell ref="A11:E11"/>
    <mergeCell ref="B110:C110"/>
    <mergeCell ref="B111:C111"/>
    <mergeCell ref="B112:C112"/>
    <mergeCell ref="B159:C159"/>
    <mergeCell ref="B160:C160"/>
    <mergeCell ref="B162:C162"/>
    <mergeCell ref="B164:C164"/>
    <mergeCell ref="B166:C166"/>
    <mergeCell ref="B161:C161"/>
    <mergeCell ref="B115:C115"/>
    <mergeCell ref="B104:C104"/>
    <mergeCell ref="B105:C105"/>
    <mergeCell ref="B106:C106"/>
    <mergeCell ref="B107:C107"/>
    <mergeCell ref="B108:C108"/>
    <mergeCell ref="B109:C109"/>
    <mergeCell ref="B100:C100"/>
    <mergeCell ref="B101:C101"/>
    <mergeCell ref="B102:C102"/>
    <mergeCell ref="B103:C103"/>
    <mergeCell ref="B113:C113"/>
    <mergeCell ref="B114:C114"/>
    <mergeCell ref="B94:C94"/>
    <mergeCell ref="B95:C95"/>
    <mergeCell ref="B96:C96"/>
    <mergeCell ref="B97:C97"/>
    <mergeCell ref="B98:C98"/>
    <mergeCell ref="B99:C99"/>
    <mergeCell ref="B88:C88"/>
    <mergeCell ref="B89:C89"/>
    <mergeCell ref="B90:C90"/>
    <mergeCell ref="B91:C91"/>
    <mergeCell ref="B92:C92"/>
    <mergeCell ref="B93:C93"/>
    <mergeCell ref="B82:C82"/>
    <mergeCell ref="B83:C83"/>
    <mergeCell ref="B84:C84"/>
    <mergeCell ref="B85:C85"/>
    <mergeCell ref="B86:C86"/>
    <mergeCell ref="B87:C87"/>
    <mergeCell ref="B76:C76"/>
    <mergeCell ref="B77:C77"/>
    <mergeCell ref="B78:C78"/>
    <mergeCell ref="B79:C79"/>
    <mergeCell ref="B80:C80"/>
    <mergeCell ref="B81:C81"/>
    <mergeCell ref="B70:C70"/>
    <mergeCell ref="B71:C71"/>
    <mergeCell ref="B72:C72"/>
    <mergeCell ref="B73:C73"/>
    <mergeCell ref="B74:C74"/>
    <mergeCell ref="B75:C75"/>
    <mergeCell ref="B64:C64"/>
    <mergeCell ref="B65:C65"/>
    <mergeCell ref="B66:C66"/>
    <mergeCell ref="B67:C67"/>
    <mergeCell ref="B68:C68"/>
    <mergeCell ref="B69:C69"/>
    <mergeCell ref="B58:C58"/>
    <mergeCell ref="B59:C59"/>
    <mergeCell ref="B60:C60"/>
    <mergeCell ref="B61:C61"/>
    <mergeCell ref="B62:C62"/>
    <mergeCell ref="B63:C63"/>
    <mergeCell ref="B52:C52"/>
    <mergeCell ref="B53:C53"/>
    <mergeCell ref="B54:C54"/>
    <mergeCell ref="B55:C55"/>
    <mergeCell ref="B56:C56"/>
    <mergeCell ref="B57:C57"/>
    <mergeCell ref="B46:C46"/>
    <mergeCell ref="B47:C47"/>
    <mergeCell ref="B48:C48"/>
    <mergeCell ref="B49:C49"/>
    <mergeCell ref="B50:C50"/>
    <mergeCell ref="B51:C51"/>
    <mergeCell ref="B40:C40"/>
    <mergeCell ref="B41:C41"/>
    <mergeCell ref="B42:C42"/>
    <mergeCell ref="B43:C43"/>
    <mergeCell ref="B44:C44"/>
    <mergeCell ref="B45:C45"/>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A4:E4"/>
    <mergeCell ref="A12:E12"/>
    <mergeCell ref="B13:C13"/>
    <mergeCell ref="B14:C14"/>
    <mergeCell ref="B16:C16"/>
    <mergeCell ref="B17:C17"/>
    <mergeCell ref="B156:C156"/>
    <mergeCell ref="B163:C163"/>
    <mergeCell ref="A8:E8"/>
    <mergeCell ref="A9:E9"/>
    <mergeCell ref="A6:E6"/>
    <mergeCell ref="A5:E5"/>
    <mergeCell ref="B18:C18"/>
    <mergeCell ref="B19:C19"/>
    <mergeCell ref="B20:C20"/>
    <mergeCell ref="B21:C21"/>
    <mergeCell ref="B165:C165"/>
    <mergeCell ref="B167:C167"/>
    <mergeCell ref="B15:C15"/>
    <mergeCell ref="B118:C118"/>
    <mergeCell ref="A157:E157"/>
    <mergeCell ref="B158:C158"/>
    <mergeCell ref="B119:C119"/>
    <mergeCell ref="A120:E120"/>
    <mergeCell ref="B116:C116"/>
    <mergeCell ref="B117:C117"/>
  </mergeCells>
  <printOptions/>
  <pageMargins left="0.5905511811023623" right="0.3937007874015748" top="0.3937007874015748" bottom="0.1968503937007874" header="0" footer="0"/>
  <pageSetup fitToHeight="5" fitToWidth="1" horizontalDpi="600" verticalDpi="600" orientation="portrait" paperSize="9" scale="59" r:id="rId1"/>
  <rowBreaks count="4" manualBreakCount="4">
    <brk id="46" max="255" man="1"/>
    <brk id="83" max="255" man="1"/>
    <brk id="125" max="255" man="1"/>
    <brk id="148" max="255" man="1"/>
  </rowBreaks>
  <colBreaks count="1" manualBreakCount="1">
    <brk id="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Saraev R.V.</dc:creator>
  <cp:keywords/>
  <dc:description/>
  <cp:lastModifiedBy>Admin</cp:lastModifiedBy>
  <cp:lastPrinted>2015-10-12T22:25:20Z</cp:lastPrinted>
  <dcterms:created xsi:type="dcterms:W3CDTF">2015-07-06T22:47:00Z</dcterms:created>
  <dcterms:modified xsi:type="dcterms:W3CDTF">2015-10-16T04:59:02Z</dcterms:modified>
  <cp:category/>
  <cp:version/>
  <cp:contentType/>
  <cp:contentStatus/>
</cp:coreProperties>
</file>