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Лист 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<sst xmlns="http://schemas.openxmlformats.org/spreadsheetml/2006/main" count="362" uniqueCount="137">
  <si>
    <t>ИНФОРМАЦИЯ</t>
  </si>
  <si>
    <t>о ходе  реализации муниципальных программ города-курорта Железноводска Ставропольского края за январь — март 2019 года</t>
  </si>
  <si>
    <t>тыс.рублей</t>
  </si>
  <si>
    <t>№ п/п</t>
  </si>
  <si>
    <t>Наименование Программы</t>
  </si>
  <si>
    <t>Источники ресурсного обеспечения</t>
  </si>
  <si>
    <t>Запланировано к финансированию Программой на 
2019 год</t>
  </si>
  <si>
    <t>Сводная бюджетная роспись на 
31 декабря  
2018 года</t>
  </si>
  <si>
    <t>Кассовые расходы с начала текущего года</t>
  </si>
  <si>
    <t>в % к сводной бюджетной росписи на 
30 сентября
2018 года</t>
  </si>
  <si>
    <t>ВСЕГО по программам:</t>
  </si>
  <si>
    <t>в том числе:</t>
  </si>
  <si>
    <t>местный бюджет, всего</t>
  </si>
  <si>
    <t>средства федерального бюджета</t>
  </si>
  <si>
    <t>средства краевого бюджета</t>
  </si>
  <si>
    <t>средства местного бюджета</t>
  </si>
  <si>
    <t>средства фонда ЖКХ</t>
  </si>
  <si>
    <t>прогнозируемое поступление средств, всего</t>
  </si>
  <si>
    <t>средств федерального бюджета</t>
  </si>
  <si>
    <t>средства юридических лиц</t>
  </si>
  <si>
    <t>из них:</t>
  </si>
  <si>
    <t>1.</t>
  </si>
  <si>
    <t>Муниципальная программа города-курорта Железноводска Ставропольского края "Развитие образования в городе-курорте Железноводске Ставропольского края",всего</t>
  </si>
  <si>
    <t>средства городского бюджета </t>
  </si>
  <si>
    <t>1.1.</t>
  </si>
  <si>
    <t>Подпрограмма "Развитие дошкольного, общего и дополнительного образования» в городе-курорте Железноводске Ставропольского края", всего</t>
  </si>
  <si>
    <t>1.2.</t>
  </si>
  <si>
    <t>Подпрограмма "Обеспечение реализации муниципальной программы города-курорта Железноводска Ставропольского края «Развитие образования в городе-курорте Железноводске Ставропольского края» и общепрограммные мероприятия", всего</t>
  </si>
  <si>
    <t>x</t>
  </si>
  <si>
    <t>2.</t>
  </si>
  <si>
    <t>Муниципальная программа города-курорта Железноводска Ставропольского края "Социальная поддержка населения города-курорта Железноводска Ставропольского края", всего</t>
  </si>
  <si>
    <t>2.1.</t>
  </si>
  <si>
    <t>Подпрограмма "Социальное обеспечение населения города-курорта Железноводска Ставропольского края", всего</t>
  </si>
  <si>
    <t>2.2.</t>
  </si>
  <si>
    <t>Подпрограмма "Социальная защита населения города-курорта Железноводска Ставропольского края", всего</t>
  </si>
  <si>
    <t>2.3.</t>
  </si>
  <si>
    <t>Подпрограмма "Улучшение условий и охраны труда  в городе-курорте Железноводске Ставропольского края", всего</t>
  </si>
  <si>
    <t>2.4.</t>
  </si>
  <si>
    <t>Подпрограмма "Доступная среда в городе-курорте Железноводске Ставропольского края", всего</t>
  </si>
  <si>
    <t>2.5.</t>
  </si>
  <si>
    <t>Подпрограмма "Обеспечение реализации муниципальной программы "Социальная поддержка населения города-курорта Железноводска Ставропольского края" и общепрограммные мероприятия", всего</t>
  </si>
  <si>
    <t>2.6.</t>
  </si>
  <si>
    <t>Подпрограмма "Выплата денежных средств на содержание ребенка опекуну (попечителю), выплата единовременного пособия усыновмтелям, проживающим в городе-курорте Железноводске Ставропольского края", всего</t>
  </si>
  <si>
    <t>3.</t>
  </si>
  <si>
    <t>Муниципальная программа города-курорта Железноводска Ставропольского края "Управление имуществом города-курорта Железноводска Ставропольского края", всего</t>
  </si>
  <si>
    <t>3.1.</t>
  </si>
  <si>
    <t>Подпрограмма "Управление муниципальной собственностью города-курорта Железноводска Ставропольского края", всего</t>
  </si>
  <si>
    <t>3.2.</t>
  </si>
  <si>
    <t>Подпрограмма "Обеспечение реализации муниципальной программы "Управление имуществом города-курорта Железноводска Ставропольского края" и общепрограммные мероприятия", всего</t>
  </si>
  <si>
    <t>4.</t>
  </si>
  <si>
    <t>Муниципальная программа  города-курорта Железноводска Ставропольского края "Развитие физической культуры и спорта в городе-курорте Железноводске Ставропольского края", всего</t>
  </si>
  <si>
    <t>4.1.</t>
  </si>
  <si>
    <t>Подпрограмма "Подготовка спортивного резерва и команд города-курорта Железноводска Ставропольского края в том числе среди инвалидов", всего</t>
  </si>
  <si>
    <t>Местный бюджет, всего</t>
  </si>
  <si>
    <t>4.2.</t>
  </si>
  <si>
    <t>Подпрограмма "Подготовка и проведение спортивно-массовых мероприятий в городе-курорте Железноводске Ставропольского края", всего</t>
  </si>
  <si>
    <t>4.3.</t>
  </si>
  <si>
    <t>Подпрограмма "Обеспечение реализации муниципальной программы "Развитие физической культуры и спорта в городе-курорте Железноводске Ставропольского края" и общепрограммные мероприятия"</t>
  </si>
  <si>
    <t>4.4.</t>
  </si>
  <si>
    <t>Подпрограмма "Благоустройство стадиона "Спартак"</t>
  </si>
  <si>
    <t>4.5.</t>
  </si>
  <si>
    <t>Подпрограмма «Реконструкция объектов физической культуры и спорта в городе-курорте Железноводске Ставропольского края»</t>
  </si>
  <si>
    <t>4.6.</t>
  </si>
  <si>
    <t>5.</t>
  </si>
  <si>
    <t>Муниципальная программа города-курорта Железноводска Ставропольского края "Развитие градостроительства, строительства и архитектуры в городе-курорте Железноводске Ставропольского края", всего</t>
  </si>
  <si>
    <t>5.1.</t>
  </si>
  <si>
    <t>Подпрограмма "Градостроительство в городе-курорте Железноводске Ставропольского края", всего</t>
  </si>
  <si>
    <t>5.2.</t>
  </si>
  <si>
    <t>Подпрограмма "Обеспечение реализации муниципальной программы "Развитие градостроительства, строительства и архитектуры в городе-курорте Железноводске Ставропольского края" и общепрограммные мероприятия", всего</t>
  </si>
  <si>
    <t>5.3.</t>
  </si>
  <si>
    <t>Подпрограмма "Обеспечение жильем молодых семей в городе-курорте Железноводске Ставропольского края", всего</t>
  </si>
  <si>
    <t>6.</t>
  </si>
  <si>
    <t>Муниципальная программа города-курорта Железноводска Ставропольского края "Культура города-курорта Железноводска Ставропольского края", всего</t>
  </si>
  <si>
    <t>6.1.</t>
  </si>
  <si>
    <t>Подпрограмма "Организация культурно-досуговой деятельность в городе-курорте Железноводске Ставропольского края", всего</t>
  </si>
  <si>
    <t>6.2.</t>
  </si>
  <si>
    <t>Подпрограмма "Развитие системы библиотечного обслуживания населения города-курорта Железноводска Ставропольского края", всего</t>
  </si>
  <si>
    <t>6.3.</t>
  </si>
  <si>
    <t>Подпрограмма "Обеспечение реализации муниципальной программы "Культура города-курорта Железноводска Ставропольского края" и общепрограммные мероприятия, всего</t>
  </si>
  <si>
    <t>7.</t>
  </si>
  <si>
    <t>Муниципальная программа города-курорта Железноводска Ставропольского края "Развитие экономики города-курорта Железноводска Ставропольского края", всего</t>
  </si>
  <si>
    <t>7.1.</t>
  </si>
  <si>
    <t>Подпрограмма "Развитие малого и среднего предпринимательства в городе-курорте Железноводске Ставропольского края", всего</t>
  </si>
  <si>
    <t>7.2.</t>
  </si>
  <si>
    <t>Подпрограмма "Развитие потребительского рынка и услуг города-курорта Железноводска Ставропольского края", всего</t>
  </si>
  <si>
    <t>7.3.</t>
  </si>
  <si>
    <t>Подпрограмма "Развитие санаторно-курортного и туристско-рекреационного комплекса в городе-курорте Железноводске Ставропольского края", всего</t>
  </si>
  <si>
    <t>х</t>
  </si>
  <si>
    <t>8.</t>
  </si>
  <si>
    <t>Муниципальная программа города-курорта Железноводска Ставропольского края "Развитие жилищно-коммунального хозяйства в городе-курорте Железноводске Ставропольского края", всего</t>
  </si>
  <si>
    <t>средства фонда</t>
  </si>
  <si>
    <t>8.1.</t>
  </si>
  <si>
    <t>Подпрограмма "Благоустройство территории города-курорта Железноводска Ставропольского края", всего</t>
  </si>
  <si>
    <t>8.2.</t>
  </si>
  <si>
    <t>Подпрограмма "Энергосбережение и повышение энергетической эффективности на территории города-курорта Железноводска Ставропольского края", всего</t>
  </si>
  <si>
    <t>8.3.</t>
  </si>
  <si>
    <t>Подпрограмма "Обеспечение реализации муниципальной программы "Развитие жилищно-коммунального хозяйства в городе-курорте Железноводске Ставропольского края" и общепрограммные мероприятия", всего</t>
  </si>
  <si>
    <t>9.</t>
  </si>
  <si>
    <t>Муниципальная программа города-курорта Железноводска Ставропольского края "Развитие транспортной системы и охрана окружающей среды в городе-курорте Железноводске Ставропольского края", всего</t>
  </si>
  <si>
    <t>9.1.</t>
  </si>
  <si>
    <t>Подпрограмма "Дорожное хозяйство и обеспечение безопасности дорожного движения в городе-курорте Железноводске Ставропольского края", всего</t>
  </si>
  <si>
    <t>9.2.</t>
  </si>
  <si>
    <t>Подпрограмма "Экологическая безопасность города-курорта Железноводска Ставропольского края", всего</t>
  </si>
  <si>
    <t>10.</t>
  </si>
  <si>
    <t>Муниципальная программа города-курорта Железноводска Ставропольского края "Создание условий безопасной жизни населения города-курорта Железноводска Ставропольского края", всего</t>
  </si>
  <si>
    <t>10.1.</t>
  </si>
  <si>
    <t>Подпрограмма "Безопасный город-курорт Железноводск", всего</t>
  </si>
  <si>
    <t>10.2.</t>
  </si>
  <si>
    <t>Подпрограмма "Профилактика правонарушений в  городе-курорте Железноводске", всего</t>
  </si>
  <si>
    <t>10.3.</t>
  </si>
  <si>
    <t>Подпрограмма "Поддержка Железноводского городского казачьего общества Ставропольского окружного казачьего общества Тверского войскового казачьего общества", всего</t>
  </si>
  <si>
    <t>10.5.</t>
  </si>
  <si>
    <t>Подпрограмма «Профилактика терроризма и экстремизма, а также минимизация и (или) ликвидация последствий проявления терроризма и экстремизма на территории города-курорта Железноводска Ставропольского края»</t>
  </si>
  <si>
    <t>11.</t>
  </si>
  <si>
    <t>Муниципальная программа города-курорта Железноводска Ставропольского края "Открытость и эффективность работы администрации города-курорта Железноводска Ставропольского края", всего</t>
  </si>
  <si>
    <t>11.1.</t>
  </si>
  <si>
    <t>Подпрограмма "Развитие муниципальной службы в городе-курорте Железноводске Ставропольского края", всего</t>
  </si>
  <si>
    <t>11.2.</t>
  </si>
  <si>
    <t>Подпрограмма "Снижение административных барьеров, оптимизация и повышение качества предоставляемых государственных и муниципальных услуг", всего</t>
  </si>
  <si>
    <t>11.3.</t>
  </si>
  <si>
    <t>Подпрограмма "Оказание услуг в сфере производства и выпуска средств массовой информации", всего</t>
  </si>
  <si>
    <t>11.4.</t>
  </si>
  <si>
    <t>Подпрограмма "Противодействие коррупции в сфере деятельности администрации города-курорта Железноводска Ставропольского края", всего</t>
  </si>
  <si>
    <t>12.</t>
  </si>
  <si>
    <t>Муниципальная программа города-курорта Железноводска Ставропольского края "Молодежь города-курорта Железноводска Ставропольского края", всего</t>
  </si>
  <si>
    <t>12.1.</t>
  </si>
  <si>
    <t>Подпрограмма "Организация и осуществление мероприятий по работе с молодежью", всего</t>
  </si>
  <si>
    <t>12.2.</t>
  </si>
  <si>
    <t>Подпрограмма "Комплексные меры по профилактике безнадзорности и правонарушений несовершеннолетних в городе-курорте Железноводске Ставропольского края", всего</t>
  </si>
  <si>
    <t>12.3.</t>
  </si>
  <si>
    <t>Подпрограмма "О профилактике наркомании и противодействии злоупотреблению наркотическими средствами и их незаконному обороту в городе-курорте Железноводске Ставропольского края", всего</t>
  </si>
  <si>
    <t>13.</t>
  </si>
  <si>
    <t>Муниципальная программа города-курорта Железноводска Ставропольского края "Формирование современной городской среды", всего</t>
  </si>
  <si>
    <t>13.1.</t>
  </si>
  <si>
    <t>Подпрограмма "Современная городская среда в городе-курорте Железноводске Ставропольского края", всего</t>
  </si>
  <si>
    <t>13.2.</t>
  </si>
  <si>
    <t>Подпрограмма "Развитие курортной инфраструктуры в городе-курорте Железноводске Ставропольского края", всего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</si>
</sst>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0.00"/>
    <numFmt numFmtId="168" formatCode="DD/MMM"/>
  </numFmts>
  <fonts count="2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1"/>
    </font>
    <font>
      <b val="true"/>
      <i val="true"/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b val="true"/>
      <sz val="9"/>
      <color rgb="FFFF0000"/>
      <name val="Times New Roman"/>
      <family val="1"/>
      <charset val="1"/>
    </font>
    <font>
      <sz val="9"/>
      <color rgb="FFFF0000"/>
      <name val="Times New Roman"/>
      <family val="1"/>
      <charset val="1"/>
    </font>
    <font>
      <sz val="9"/>
      <name val="Times New Roman"/>
      <family val="1"/>
      <charset val="1"/>
    </font>
    <font>
      <b val="true"/>
      <sz val="9"/>
      <name val="Times New Roman"/>
      <family val="1"/>
      <charset val="1"/>
    </font>
    <font>
      <b val="true"/>
      <sz val="9"/>
      <name val="Times New Roman"/>
      <family val="1"/>
      <charset val="204"/>
    </font>
    <font>
      <sz val="9"/>
      <name val="Arial"/>
      <family val="2"/>
      <charset val="1"/>
    </font>
    <font>
      <sz val="9"/>
      <color rgb="FF8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2" fillId="0" borderId="8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8" fillId="0" borderId="8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5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5" fillId="0" borderId="8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2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2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2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2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2" fillId="2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2" fillId="2" borderId="8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8" fillId="2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8" fillId="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0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2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7" fillId="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2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2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6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6" fillId="2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6" fillId="2" borderId="8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7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7" fillId="2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7" fillId="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6" fillId="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6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6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8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8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5" fontId="10" fillId="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8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5" fontId="15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7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7" fontId="12" fillId="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2" fillId="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8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12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20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2" borderId="8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1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2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2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35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4" activeCellId="0" sqref="F4"/>
    </sheetView>
  </sheetViews>
  <sheetFormatPr defaultRowHeight="12.75"/>
  <cols>
    <col collapsed="false" hidden="false" max="1" min="1" style="0" width="3.14285714285714"/>
    <col collapsed="false" hidden="false" max="2" min="2" style="0" width="7.56632653061225"/>
    <col collapsed="false" hidden="false" max="3" min="3" style="0" width="43"/>
    <col collapsed="false" hidden="false" max="4" min="4" style="0" width="26.2857142857143"/>
    <col collapsed="false" hidden="false" max="8" min="5" style="0" width="20.7091836734694"/>
    <col collapsed="false" hidden="false" max="1025" min="9" style="0" width="8.6734693877551"/>
  </cols>
  <sheetData>
    <row r="1" customFormat="false" ht="12.75" hidden="false" customHeight="true" outlineLevel="0" collapsed="false">
      <c r="B1" s="1" t="s">
        <v>0</v>
      </c>
      <c r="C1" s="1"/>
      <c r="D1" s="1"/>
      <c r="E1" s="1"/>
      <c r="F1" s="1"/>
      <c r="G1" s="1"/>
      <c r="H1" s="1"/>
    </row>
    <row r="2" customFormat="false" ht="12.8" hidden="false" customHeight="true" outlineLevel="0" collapsed="false">
      <c r="B2" s="2" t="s">
        <v>1</v>
      </c>
      <c r="C2" s="2"/>
      <c r="D2" s="2"/>
      <c r="E2" s="2"/>
      <c r="F2" s="2"/>
      <c r="G2" s="2"/>
      <c r="H2" s="2"/>
    </row>
    <row r="3" customFormat="false" ht="13.5" hidden="false" customHeight="false" outlineLevel="0" collapsed="false">
      <c r="H3" s="3" t="s">
        <v>2</v>
      </c>
    </row>
    <row r="4" customFormat="false" ht="46.25" hidden="false" customHeight="false" outlineLevel="0" collapsed="false"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customFormat="false" ht="12.75" hidden="false" customHeight="false" outlineLevel="0" collapsed="false">
      <c r="B5" s="7" t="n">
        <v>1</v>
      </c>
      <c r="C5" s="8" t="n">
        <v>2</v>
      </c>
      <c r="D5" s="8" t="n">
        <v>3</v>
      </c>
      <c r="E5" s="8" t="n">
        <v>4</v>
      </c>
      <c r="F5" s="8" t="n">
        <v>5</v>
      </c>
      <c r="G5" s="8" t="n">
        <v>6</v>
      </c>
      <c r="H5" s="9" t="n">
        <v>7</v>
      </c>
    </row>
    <row r="6" customFormat="false" ht="12.75" hidden="false" customHeight="false" outlineLevel="0" collapsed="false">
      <c r="B6" s="10"/>
      <c r="C6" s="2"/>
      <c r="D6" s="2"/>
      <c r="E6" s="11"/>
      <c r="F6" s="11"/>
      <c r="G6" s="12"/>
      <c r="H6" s="13"/>
    </row>
    <row r="7" customFormat="false" ht="12.75" hidden="false" customHeight="false" outlineLevel="0" collapsed="false">
      <c r="B7" s="14"/>
      <c r="C7" s="15" t="s">
        <v>10</v>
      </c>
      <c r="D7" s="16"/>
      <c r="E7" s="17" t="n">
        <f aca="false">E8+E14</f>
        <v>1350663.08</v>
      </c>
      <c r="F7" s="17" t="n">
        <f aca="false">F14+F8</f>
        <v>1694540.78</v>
      </c>
      <c r="G7" s="17" t="n">
        <f aca="false">G14+G8</f>
        <v>1578720.84</v>
      </c>
      <c r="H7" s="18" t="n">
        <f aca="false">G7/F7*100</f>
        <v>93.1651134415307</v>
      </c>
    </row>
    <row r="8" customFormat="false" ht="12.75" hidden="false" customHeight="false" outlineLevel="0" collapsed="false">
      <c r="B8" s="19"/>
      <c r="C8" s="20" t="s">
        <v>11</v>
      </c>
      <c r="D8" s="21" t="s">
        <v>12</v>
      </c>
      <c r="E8" s="22" t="n">
        <f aca="false">E10+E11+E12+E13</f>
        <v>1273663.08</v>
      </c>
      <c r="F8" s="22" t="n">
        <f aca="false">F10+F11+F12+F13</f>
        <v>1617540.78</v>
      </c>
      <c r="G8" s="22" t="n">
        <f aca="false">G10+G11+G12+G13</f>
        <v>1521316.84</v>
      </c>
      <c r="H8" s="23" t="n">
        <f aca="false">G8/F8*100</f>
        <v>94.0512201491452</v>
      </c>
    </row>
    <row r="9" customFormat="false" ht="15" hidden="false" customHeight="false" outlineLevel="0" collapsed="false">
      <c r="B9" s="19"/>
      <c r="C9" s="24"/>
      <c r="D9" s="25" t="s">
        <v>11</v>
      </c>
      <c r="E9" s="26"/>
      <c r="F9" s="26"/>
      <c r="G9" s="26"/>
      <c r="H9" s="27"/>
    </row>
    <row r="10" customFormat="false" ht="12.75" hidden="false" customHeight="false" outlineLevel="0" collapsed="false">
      <c r="B10" s="19"/>
      <c r="C10" s="28"/>
      <c r="D10" s="25" t="s">
        <v>13</v>
      </c>
      <c r="E10" s="29" t="n">
        <f aca="false">E42</f>
        <v>54330.4</v>
      </c>
      <c r="F10" s="29" t="n">
        <f aca="false">F42</f>
        <v>59156.09</v>
      </c>
      <c r="G10" s="29" t="n">
        <f aca="false">G42</f>
        <v>59153.89</v>
      </c>
      <c r="H10" s="27" t="n">
        <f aca="false">G10/F10*100</f>
        <v>99.9962810253348</v>
      </c>
    </row>
    <row r="11" customFormat="false" ht="12.75" hidden="false" customHeight="false" outlineLevel="0" collapsed="false">
      <c r="B11" s="19"/>
      <c r="C11" s="28"/>
      <c r="D11" s="25" t="s">
        <v>14</v>
      </c>
      <c r="E11" s="29" t="n">
        <f aca="false">E342+E319+E267+E249+E224+E191+E168+E145+E106+E43+E24</f>
        <v>794378.93</v>
      </c>
      <c r="F11" s="29" t="n">
        <f aca="false">F342+F319+F267+F249+F224+F191+F168+F145+F106+F43+F24</f>
        <v>1007013.64</v>
      </c>
      <c r="G11" s="29" t="n">
        <f aca="false">G342+G319+G267+G249+G224+G191+G168+G145+G106+G43+G24</f>
        <v>990619.68</v>
      </c>
      <c r="H11" s="27" t="n">
        <f aca="false">G11/F11*100</f>
        <v>98.3720220512604</v>
      </c>
      <c r="L11" s="30"/>
    </row>
    <row r="12" customFormat="false" ht="12.75" hidden="false" customHeight="false" outlineLevel="0" collapsed="false">
      <c r="B12" s="19"/>
      <c r="C12" s="28"/>
      <c r="D12" s="25" t="s">
        <v>15</v>
      </c>
      <c r="E12" s="29" t="n">
        <f aca="false">E25+E44+E91+E107+E146+E169+E192+E225+E250+E268+E294+E320+E343</f>
        <v>424953.75</v>
      </c>
      <c r="F12" s="29" t="n">
        <f aca="false">F25+F44+F91+F107+F146+F169+F192+F225+F250+F268+F294+F320+F343</f>
        <v>551371.05</v>
      </c>
      <c r="G12" s="29" t="n">
        <f aca="false">G25+G44+G91+G107+G146+G169+G192+G225+G250+G268+G294+G320+G343</f>
        <v>471543.27</v>
      </c>
      <c r="H12" s="27" t="n">
        <f aca="false">G12/F12*100</f>
        <v>85.5219493297662</v>
      </c>
    </row>
    <row r="13" customFormat="false" ht="12.75" hidden="false" customHeight="false" outlineLevel="0" collapsed="false">
      <c r="B13" s="19"/>
      <c r="C13" s="28"/>
      <c r="D13" s="25" t="s">
        <v>16</v>
      </c>
      <c r="E13" s="29" t="n">
        <f aca="false">E226</f>
        <v>0</v>
      </c>
      <c r="F13" s="29" t="n">
        <f aca="false">F233</f>
        <v>0</v>
      </c>
      <c r="G13" s="26" t="n">
        <f aca="false">G233</f>
        <v>0</v>
      </c>
      <c r="H13" s="27"/>
    </row>
    <row r="14" customFormat="false" ht="22.35" hidden="false" customHeight="false" outlineLevel="0" collapsed="false">
      <c r="B14" s="19"/>
      <c r="C14" s="31"/>
      <c r="D14" s="32" t="s">
        <v>17</v>
      </c>
      <c r="E14" s="33" t="n">
        <f aca="false">E16+E17</f>
        <v>77000</v>
      </c>
      <c r="F14" s="33" t="n">
        <f aca="false">F16+F17</f>
        <v>77000</v>
      </c>
      <c r="G14" s="33" t="n">
        <f aca="false">G16+G17</f>
        <v>57404</v>
      </c>
      <c r="H14" s="34" t="n">
        <f aca="false">G14/F14*100</f>
        <v>74.5506493506494</v>
      </c>
    </row>
    <row r="15" customFormat="false" ht="12.75" hidden="false" customHeight="false" outlineLevel="0" collapsed="false">
      <c r="B15" s="19"/>
      <c r="C15" s="31"/>
      <c r="D15" s="25" t="s">
        <v>11</v>
      </c>
      <c r="E15" s="26"/>
      <c r="F15" s="26"/>
      <c r="G15" s="26"/>
      <c r="H15" s="27"/>
    </row>
    <row r="16" customFormat="false" ht="12.75" hidden="false" customHeight="false" outlineLevel="0" collapsed="false">
      <c r="B16" s="19"/>
      <c r="C16" s="31"/>
      <c r="D16" s="25" t="s">
        <v>18</v>
      </c>
      <c r="E16" s="26" t="n">
        <f aca="false">E195</f>
        <v>35600</v>
      </c>
      <c r="F16" s="26" t="n">
        <f aca="false">F195</f>
        <v>35600</v>
      </c>
      <c r="G16" s="26" t="n">
        <f aca="false">G195</f>
        <v>16004</v>
      </c>
      <c r="H16" s="27" t="n">
        <f aca="false">G16/F16*100</f>
        <v>44.9550561797753</v>
      </c>
    </row>
    <row r="17" customFormat="false" ht="12.75" hidden="false" customHeight="false" outlineLevel="0" collapsed="false">
      <c r="B17" s="19"/>
      <c r="C17" s="31"/>
      <c r="D17" s="25" t="s">
        <v>19</v>
      </c>
      <c r="E17" s="26" t="n">
        <f aca="false">E196</f>
        <v>41400</v>
      </c>
      <c r="F17" s="26" t="n">
        <f aca="false">F196</f>
        <v>41400</v>
      </c>
      <c r="G17" s="26" t="n">
        <f aca="false">G196</f>
        <v>41400</v>
      </c>
      <c r="H17" s="27" t="n">
        <f aca="false">G17/F17*100</f>
        <v>100</v>
      </c>
    </row>
    <row r="18" customFormat="false" ht="12.75" hidden="false" customHeight="false" outlineLevel="0" collapsed="false">
      <c r="B18" s="35"/>
      <c r="C18" s="36"/>
      <c r="D18" s="37"/>
      <c r="E18" s="38"/>
      <c r="F18" s="38"/>
      <c r="G18" s="38"/>
      <c r="H18" s="39"/>
    </row>
    <row r="19" customFormat="false" ht="12.75" hidden="false" customHeight="false" outlineLevel="0" collapsed="false">
      <c r="B19" s="40"/>
      <c r="C19" s="25" t="s">
        <v>20</v>
      </c>
      <c r="D19" s="25"/>
      <c r="E19" s="26"/>
      <c r="F19" s="26"/>
      <c r="G19" s="26"/>
      <c r="H19" s="41"/>
    </row>
    <row r="20" customFormat="false" ht="12.75" hidden="false" customHeight="false" outlineLevel="0" collapsed="false">
      <c r="B20" s="40"/>
      <c r="C20" s="25"/>
      <c r="D20" s="25"/>
      <c r="E20" s="26"/>
      <c r="F20" s="26"/>
      <c r="G20" s="26"/>
      <c r="H20" s="41"/>
    </row>
    <row r="21" customFormat="false" ht="48" hidden="false" customHeight="false" outlineLevel="0" collapsed="false">
      <c r="B21" s="42" t="s">
        <v>21</v>
      </c>
      <c r="C21" s="43" t="s">
        <v>22</v>
      </c>
      <c r="D21" s="44"/>
      <c r="E21" s="45" t="n">
        <f aca="false">E22</f>
        <v>437059.51</v>
      </c>
      <c r="F21" s="45" t="n">
        <f aca="false">F22</f>
        <v>470634.1</v>
      </c>
      <c r="G21" s="45" t="n">
        <f aca="false">G22</f>
        <v>469549.45</v>
      </c>
      <c r="H21" s="46" t="n">
        <f aca="false">H22</f>
        <v>99.7695343367597</v>
      </c>
    </row>
    <row r="22" customFormat="false" ht="12.75" hidden="false" customHeight="false" outlineLevel="0" collapsed="false">
      <c r="B22" s="42"/>
      <c r="C22" s="43"/>
      <c r="D22" s="47" t="s">
        <v>12</v>
      </c>
      <c r="E22" s="48" t="n">
        <f aca="false">E24+E25</f>
        <v>437059.51</v>
      </c>
      <c r="F22" s="48" t="n">
        <f aca="false">F24+F25</f>
        <v>470634.1</v>
      </c>
      <c r="G22" s="48" t="n">
        <f aca="false">G24+G25</f>
        <v>469549.45</v>
      </c>
      <c r="H22" s="49" t="n">
        <f aca="false">G22/F22*100</f>
        <v>99.7695343367597</v>
      </c>
    </row>
    <row r="23" customFormat="false" ht="12.75" hidden="false" customHeight="false" outlineLevel="0" collapsed="false">
      <c r="B23" s="42"/>
      <c r="C23" s="43"/>
      <c r="D23" s="44" t="s">
        <v>11</v>
      </c>
      <c r="E23" s="45"/>
      <c r="F23" s="45"/>
      <c r="G23" s="45"/>
      <c r="H23" s="46"/>
    </row>
    <row r="24" customFormat="false" ht="12.75" hidden="false" customHeight="false" outlineLevel="0" collapsed="false">
      <c r="B24" s="42"/>
      <c r="C24" s="43"/>
      <c r="D24" s="44" t="s">
        <v>14</v>
      </c>
      <c r="E24" s="45" t="n">
        <f aca="false">E30+E36</f>
        <v>216757.21</v>
      </c>
      <c r="F24" s="45" t="n">
        <v>229709.12</v>
      </c>
      <c r="G24" s="45" t="n">
        <v>229391.11</v>
      </c>
      <c r="H24" s="50" t="n">
        <f aca="false">G24/F24*100</f>
        <v>99.8615596977604</v>
      </c>
    </row>
    <row r="25" customFormat="false" ht="12.75" hidden="false" customHeight="false" outlineLevel="0" collapsed="false">
      <c r="B25" s="42"/>
      <c r="C25" s="43"/>
      <c r="D25" s="43" t="s">
        <v>23</v>
      </c>
      <c r="E25" s="45" t="n">
        <f aca="false">E31+E37</f>
        <v>220302.3</v>
      </c>
      <c r="F25" s="45" t="n">
        <f aca="false">F31+F37</f>
        <v>240924.98</v>
      </c>
      <c r="G25" s="45" t="n">
        <f aca="false">G31+G37</f>
        <v>240158.34</v>
      </c>
      <c r="H25" s="50" t="n">
        <f aca="false">G25/F25*100</f>
        <v>99.6817930627202</v>
      </c>
    </row>
    <row r="26" customFormat="false" ht="12.75" hidden="false" customHeight="false" outlineLevel="0" collapsed="false">
      <c r="B26" s="51"/>
      <c r="C26" s="52"/>
      <c r="D26" s="25"/>
      <c r="E26" s="26"/>
      <c r="F26" s="26"/>
      <c r="G26" s="26"/>
      <c r="H26" s="41"/>
    </row>
    <row r="27" customFormat="false" ht="36" hidden="false" customHeight="false" outlineLevel="0" collapsed="false">
      <c r="B27" s="51" t="s">
        <v>24</v>
      </c>
      <c r="C27" s="52" t="s">
        <v>25</v>
      </c>
      <c r="D27" s="25"/>
      <c r="E27" s="26"/>
      <c r="F27" s="26"/>
      <c r="G27" s="26"/>
      <c r="H27" s="41"/>
    </row>
    <row r="28" customFormat="false" ht="12.75" hidden="false" customHeight="false" outlineLevel="0" collapsed="false">
      <c r="B28" s="51"/>
      <c r="C28" s="52"/>
      <c r="D28" s="21" t="s">
        <v>12</v>
      </c>
      <c r="E28" s="53" t="n">
        <f aca="false">E31+E32</f>
        <v>210789.99</v>
      </c>
      <c r="F28" s="53" t="n">
        <f aca="false">F31+F32</f>
        <v>230805.98</v>
      </c>
      <c r="G28" s="53" t="n">
        <f aca="false">G31+G32</f>
        <v>230183.97</v>
      </c>
      <c r="H28" s="54" t="n">
        <f aca="false">G28/F28*100</f>
        <v>99.730505249474</v>
      </c>
    </row>
    <row r="29" customFormat="false" ht="12.75" hidden="false" customHeight="false" outlineLevel="0" collapsed="false">
      <c r="B29" s="51"/>
      <c r="C29" s="52"/>
      <c r="D29" s="25" t="s">
        <v>11</v>
      </c>
      <c r="E29" s="26"/>
      <c r="F29" s="26"/>
      <c r="G29" s="26"/>
      <c r="H29" s="41"/>
    </row>
    <row r="30" customFormat="false" ht="12.75" hidden="false" customHeight="false" outlineLevel="0" collapsed="false">
      <c r="B30" s="51"/>
      <c r="C30" s="52"/>
      <c r="D30" s="25" t="s">
        <v>14</v>
      </c>
      <c r="E30" s="26" t="n">
        <v>216757.21</v>
      </c>
      <c r="F30" s="26" t="n">
        <v>226056.23</v>
      </c>
      <c r="G30" s="26" t="n">
        <v>162158.58</v>
      </c>
      <c r="H30" s="41" t="n">
        <f aca="false">G30/F30*100</f>
        <v>71.7337363363089</v>
      </c>
    </row>
    <row r="31" customFormat="false" ht="12.75" hidden="false" customHeight="false" outlineLevel="0" collapsed="false">
      <c r="B31" s="51"/>
      <c r="C31" s="52"/>
      <c r="D31" s="25" t="s">
        <v>23</v>
      </c>
      <c r="E31" s="26" t="n">
        <v>210789.99</v>
      </c>
      <c r="F31" s="26" t="n">
        <v>230805.98</v>
      </c>
      <c r="G31" s="26" t="n">
        <v>230183.97</v>
      </c>
      <c r="H31" s="41" t="n">
        <f aca="false">G31/F31*100</f>
        <v>99.730505249474</v>
      </c>
    </row>
    <row r="32" customFormat="false" ht="12.75" hidden="false" customHeight="false" outlineLevel="0" collapsed="false">
      <c r="B32" s="51"/>
      <c r="C32" s="52"/>
      <c r="D32" s="25"/>
      <c r="E32" s="26"/>
      <c r="F32" s="26"/>
      <c r="G32" s="26"/>
      <c r="H32" s="41"/>
    </row>
    <row r="33" customFormat="false" ht="72" hidden="false" customHeight="false" outlineLevel="0" collapsed="false">
      <c r="B33" s="51" t="s">
        <v>26</v>
      </c>
      <c r="C33" s="52" t="s">
        <v>27</v>
      </c>
      <c r="D33" s="25"/>
      <c r="E33" s="26"/>
      <c r="F33" s="26"/>
      <c r="G33" s="26"/>
      <c r="H33" s="41"/>
    </row>
    <row r="34" customFormat="false" ht="12.75" hidden="false" customHeight="false" outlineLevel="0" collapsed="false">
      <c r="B34" s="51"/>
      <c r="C34" s="52"/>
      <c r="D34" s="21" t="s">
        <v>12</v>
      </c>
      <c r="E34" s="53" t="n">
        <f aca="false">E37+E38</f>
        <v>9512.31</v>
      </c>
      <c r="F34" s="53" t="n">
        <f aca="false">F37+F38</f>
        <v>10119</v>
      </c>
      <c r="G34" s="53" t="n">
        <f aca="false">G37+G38</f>
        <v>9974.37</v>
      </c>
      <c r="H34" s="54" t="n">
        <f aca="false">G34/F34*100</f>
        <v>98.5707085680403</v>
      </c>
    </row>
    <row r="35" customFormat="false" ht="12.75" hidden="false" customHeight="false" outlineLevel="0" collapsed="false">
      <c r="B35" s="51"/>
      <c r="C35" s="52"/>
      <c r="D35" s="25" t="s">
        <v>11</v>
      </c>
      <c r="E35" s="26"/>
      <c r="F35" s="26"/>
      <c r="G35" s="26"/>
      <c r="H35" s="41"/>
    </row>
    <row r="36" customFormat="false" ht="12.75" hidden="false" customHeight="false" outlineLevel="0" collapsed="false">
      <c r="B36" s="51"/>
      <c r="C36" s="52"/>
      <c r="D36" s="25" t="s">
        <v>14</v>
      </c>
      <c r="E36" s="26" t="n">
        <v>0</v>
      </c>
      <c r="F36" s="26" t="n">
        <v>0</v>
      </c>
      <c r="G36" s="26" t="n">
        <v>0</v>
      </c>
      <c r="H36" s="41" t="s">
        <v>28</v>
      </c>
    </row>
    <row r="37" customFormat="false" ht="12.75" hidden="false" customHeight="false" outlineLevel="0" collapsed="false">
      <c r="B37" s="51"/>
      <c r="C37" s="52"/>
      <c r="D37" s="25" t="s">
        <v>23</v>
      </c>
      <c r="E37" s="26" t="n">
        <v>9512.31</v>
      </c>
      <c r="F37" s="26" t="n">
        <v>10119</v>
      </c>
      <c r="G37" s="26" t="n">
        <v>9974.37</v>
      </c>
      <c r="H37" s="41" t="n">
        <f aca="false">G37/F37*100</f>
        <v>98.5707085680403</v>
      </c>
    </row>
    <row r="38" customFormat="false" ht="12.75" hidden="false" customHeight="false" outlineLevel="0" collapsed="false">
      <c r="B38" s="51"/>
      <c r="C38" s="52"/>
      <c r="D38" s="25"/>
      <c r="E38" s="26"/>
      <c r="F38" s="26"/>
      <c r="G38" s="26"/>
      <c r="H38" s="41"/>
    </row>
    <row r="39" customFormat="false" ht="48" hidden="false" customHeight="false" outlineLevel="0" collapsed="false">
      <c r="B39" s="42" t="s">
        <v>29</v>
      </c>
      <c r="C39" s="43" t="s">
        <v>30</v>
      </c>
      <c r="D39" s="44"/>
      <c r="E39" s="45" t="n">
        <f aca="false">E40</f>
        <v>252168.63</v>
      </c>
      <c r="F39" s="45" t="n">
        <f aca="false">F40</f>
        <v>259785.06</v>
      </c>
      <c r="G39" s="45" t="n">
        <f aca="false">G40</f>
        <v>259449.4</v>
      </c>
      <c r="H39" s="46" t="n">
        <f aca="false">H40</f>
        <v>99.8707931857205</v>
      </c>
    </row>
    <row r="40" customFormat="false" ht="12.75" hidden="false" customHeight="false" outlineLevel="0" collapsed="false">
      <c r="B40" s="42"/>
      <c r="C40" s="43"/>
      <c r="D40" s="47" t="s">
        <v>12</v>
      </c>
      <c r="E40" s="48" t="n">
        <f aca="false">E42+E43+E44</f>
        <v>252168.63</v>
      </c>
      <c r="F40" s="48" t="n">
        <f aca="false">F42+F43+F44</f>
        <v>259785.06</v>
      </c>
      <c r="G40" s="48" t="n">
        <f aca="false">G42+G43+G44</f>
        <v>259449.4</v>
      </c>
      <c r="H40" s="49" t="n">
        <f aca="false">G40/F40*100</f>
        <v>99.8707931857205</v>
      </c>
    </row>
    <row r="41" customFormat="false" ht="12.75" hidden="false" customHeight="false" outlineLevel="0" collapsed="false">
      <c r="B41" s="42"/>
      <c r="C41" s="43"/>
      <c r="D41" s="44" t="s">
        <v>11</v>
      </c>
      <c r="E41" s="45"/>
      <c r="F41" s="45"/>
      <c r="G41" s="45"/>
      <c r="H41" s="50"/>
    </row>
    <row r="42" customFormat="false" ht="12.75" hidden="false" customHeight="false" outlineLevel="0" collapsed="false">
      <c r="B42" s="42"/>
      <c r="C42" s="43"/>
      <c r="D42" s="44" t="s">
        <v>13</v>
      </c>
      <c r="E42" s="45" t="n">
        <f aca="false">E49+E56+E63+E70+E77+E84</f>
        <v>54330.4</v>
      </c>
      <c r="F42" s="45" t="n">
        <f aca="false">F49+F56+F63+F70+F77+F84</f>
        <v>59156.09</v>
      </c>
      <c r="G42" s="45" t="n">
        <f aca="false">G49+G56+G63</f>
        <v>59153.89</v>
      </c>
      <c r="H42" s="50" t="n">
        <f aca="false">G42/F42*100</f>
        <v>99.9962810253348</v>
      </c>
    </row>
    <row r="43" customFormat="false" ht="12.75" hidden="false" customHeight="false" outlineLevel="0" collapsed="false">
      <c r="B43" s="42"/>
      <c r="C43" s="43"/>
      <c r="D43" s="44" t="s">
        <v>14</v>
      </c>
      <c r="E43" s="45" t="n">
        <f aca="false">E50+E57+E64+E71+E78+E85</f>
        <v>195278.45</v>
      </c>
      <c r="F43" s="45" t="n">
        <f aca="false">F50+F57+F64+F71+F78+F85</f>
        <v>198137.33</v>
      </c>
      <c r="G43" s="45" t="n">
        <f aca="false">G50+G57+G64+G71+G78+G85</f>
        <v>197807.28</v>
      </c>
      <c r="H43" s="50" t="n">
        <f aca="false">G43/F43*100</f>
        <v>99.8334236158325</v>
      </c>
    </row>
    <row r="44" customFormat="false" ht="12.75" hidden="false" customHeight="false" outlineLevel="0" collapsed="false">
      <c r="B44" s="42"/>
      <c r="C44" s="43"/>
      <c r="D44" s="43" t="s">
        <v>23</v>
      </c>
      <c r="E44" s="55" t="n">
        <f aca="false">E51+E58+E65+E72+E79+E86</f>
        <v>2559.78</v>
      </c>
      <c r="F44" s="55" t="n">
        <f aca="false">F51+F58+F65+F72+F79+F86</f>
        <v>2491.64</v>
      </c>
      <c r="G44" s="55" t="n">
        <f aca="false">G51+G58+G65+G72+G79+G86</f>
        <v>2488.23</v>
      </c>
      <c r="H44" s="56" t="n">
        <f aca="false">G44/F44*100</f>
        <v>99.8631423480117</v>
      </c>
    </row>
    <row r="45" customFormat="false" ht="12.75" hidden="false" customHeight="false" outlineLevel="0" collapsed="false">
      <c r="B45" s="51"/>
      <c r="C45" s="52"/>
      <c r="D45" s="25"/>
      <c r="E45" s="26"/>
      <c r="F45" s="26"/>
      <c r="G45" s="26"/>
      <c r="H45" s="41"/>
    </row>
    <row r="46" customFormat="false" ht="36" hidden="false" customHeight="false" outlineLevel="0" collapsed="false">
      <c r="B46" s="51" t="s">
        <v>31</v>
      </c>
      <c r="C46" s="52" t="s">
        <v>32</v>
      </c>
      <c r="D46" s="25"/>
      <c r="E46" s="26"/>
      <c r="F46" s="26"/>
      <c r="G46" s="26"/>
      <c r="H46" s="41"/>
    </row>
    <row r="47" customFormat="false" ht="12.75" hidden="false" customHeight="false" outlineLevel="0" collapsed="false">
      <c r="B47" s="51"/>
      <c r="C47" s="52"/>
      <c r="D47" s="21" t="s">
        <v>12</v>
      </c>
      <c r="E47" s="53" t="n">
        <f aca="false">E49+E50+E51</f>
        <v>232752.87</v>
      </c>
      <c r="F47" s="53" t="n">
        <f aca="false">F49+F50+F51</f>
        <v>239593.21</v>
      </c>
      <c r="G47" s="53" t="n">
        <f aca="false">G49+G50+G51</f>
        <v>239590.92</v>
      </c>
      <c r="H47" s="54" t="n">
        <f aca="false">G47/F47*100</f>
        <v>99.9990442133147</v>
      </c>
    </row>
    <row r="48" customFormat="false" ht="12.75" hidden="false" customHeight="false" outlineLevel="0" collapsed="false">
      <c r="B48" s="51"/>
      <c r="C48" s="52"/>
      <c r="D48" s="25" t="s">
        <v>11</v>
      </c>
      <c r="E48" s="26"/>
      <c r="F48" s="26"/>
      <c r="G48" s="26"/>
      <c r="H48" s="41"/>
    </row>
    <row r="49" customFormat="false" ht="12.75" hidden="false" customHeight="false" outlineLevel="0" collapsed="false">
      <c r="B49" s="51"/>
      <c r="C49" s="52"/>
      <c r="D49" s="25" t="s">
        <v>13</v>
      </c>
      <c r="E49" s="26" t="n">
        <v>54330.4</v>
      </c>
      <c r="F49" s="26" t="n">
        <v>59156.09</v>
      </c>
      <c r="G49" s="26" t="n">
        <v>59153.89</v>
      </c>
      <c r="H49" s="41" t="n">
        <f aca="false">G49/F49*100</f>
        <v>99.9962810253348</v>
      </c>
    </row>
    <row r="50" customFormat="false" ht="12.75" hidden="false" customHeight="false" outlineLevel="0" collapsed="false">
      <c r="B50" s="51"/>
      <c r="C50" s="52"/>
      <c r="D50" s="25" t="s">
        <v>14</v>
      </c>
      <c r="E50" s="26" t="n">
        <v>178422.47</v>
      </c>
      <c r="F50" s="26" t="n">
        <v>180437.12</v>
      </c>
      <c r="G50" s="26" t="n">
        <v>180437.03</v>
      </c>
      <c r="H50" s="41" t="n">
        <f aca="false">G50/F50*100</f>
        <v>99.9999501211281</v>
      </c>
    </row>
    <row r="51" customFormat="false" ht="12.75" hidden="false" customHeight="false" outlineLevel="0" collapsed="false">
      <c r="B51" s="51"/>
      <c r="C51" s="52"/>
      <c r="D51" s="25" t="s">
        <v>23</v>
      </c>
      <c r="E51" s="26" t="n">
        <v>0</v>
      </c>
      <c r="F51" s="26" t="n">
        <v>0</v>
      </c>
      <c r="G51" s="26" t="n">
        <v>0</v>
      </c>
      <c r="H51" s="41" t="n">
        <v>0</v>
      </c>
    </row>
    <row r="52" customFormat="false" ht="12.75" hidden="false" customHeight="false" outlineLevel="0" collapsed="false">
      <c r="B52" s="51"/>
      <c r="C52" s="52"/>
      <c r="D52" s="25"/>
      <c r="E52" s="26"/>
      <c r="F52" s="26"/>
      <c r="G52" s="26"/>
      <c r="H52" s="41"/>
    </row>
    <row r="53" customFormat="false" ht="24" hidden="false" customHeight="false" outlineLevel="0" collapsed="false">
      <c r="B53" s="51" t="s">
        <v>33</v>
      </c>
      <c r="C53" s="52" t="s">
        <v>34</v>
      </c>
      <c r="D53" s="57"/>
      <c r="E53" s="57"/>
      <c r="F53" s="57"/>
      <c r="G53" s="57"/>
      <c r="H53" s="58"/>
    </row>
    <row r="54" customFormat="false" ht="12.75" hidden="false" customHeight="false" outlineLevel="0" collapsed="false">
      <c r="B54" s="51"/>
      <c r="C54" s="52"/>
      <c r="D54" s="21" t="s">
        <v>12</v>
      </c>
      <c r="E54" s="53" t="n">
        <f aca="false">E58</f>
        <v>1579</v>
      </c>
      <c r="F54" s="53" t="n">
        <f aca="false">F58</f>
        <v>1615</v>
      </c>
      <c r="G54" s="53" t="n">
        <f aca="false">G58</f>
        <v>1612</v>
      </c>
      <c r="H54" s="54" t="n">
        <f aca="false">G54/F54*100</f>
        <v>99.8142414860681</v>
      </c>
    </row>
    <row r="55" customFormat="false" ht="12.75" hidden="false" customHeight="false" outlineLevel="0" collapsed="false">
      <c r="B55" s="51"/>
      <c r="C55" s="52"/>
      <c r="D55" s="25" t="s">
        <v>11</v>
      </c>
      <c r="E55" s="26"/>
      <c r="F55" s="26"/>
      <c r="G55" s="26"/>
      <c r="H55" s="41"/>
    </row>
    <row r="56" customFormat="false" ht="12.75" hidden="false" customHeight="false" outlineLevel="0" collapsed="false">
      <c r="B56" s="51"/>
      <c r="C56" s="52"/>
      <c r="D56" s="25" t="s">
        <v>13</v>
      </c>
      <c r="E56" s="26" t="n">
        <v>0</v>
      </c>
      <c r="F56" s="26" t="n">
        <v>0</v>
      </c>
      <c r="G56" s="26" t="n">
        <v>0</v>
      </c>
      <c r="H56" s="41" t="s">
        <v>28</v>
      </c>
    </row>
    <row r="57" customFormat="false" ht="12.75" hidden="false" customHeight="false" outlineLevel="0" collapsed="false">
      <c r="B57" s="51"/>
      <c r="C57" s="52"/>
      <c r="D57" s="25" t="s">
        <v>14</v>
      </c>
      <c r="E57" s="26" t="n">
        <v>0</v>
      </c>
      <c r="F57" s="26" t="n">
        <v>0</v>
      </c>
      <c r="G57" s="26" t="n">
        <v>0</v>
      </c>
      <c r="H57" s="41" t="s">
        <v>28</v>
      </c>
    </row>
    <row r="58" customFormat="false" ht="12.75" hidden="false" customHeight="false" outlineLevel="0" collapsed="false">
      <c r="B58" s="51"/>
      <c r="C58" s="52"/>
      <c r="D58" s="25" t="s">
        <v>23</v>
      </c>
      <c r="E58" s="26" t="n">
        <v>1579</v>
      </c>
      <c r="F58" s="26" t="n">
        <v>1615</v>
      </c>
      <c r="G58" s="26" t="n">
        <v>1612</v>
      </c>
      <c r="H58" s="41" t="n">
        <f aca="false">G58/F58*100</f>
        <v>99.8142414860681</v>
      </c>
    </row>
    <row r="59" customFormat="false" ht="12.75" hidden="false" customHeight="false" outlineLevel="0" collapsed="false">
      <c r="B59" s="51"/>
      <c r="C59" s="52"/>
      <c r="D59" s="25"/>
      <c r="E59" s="26"/>
      <c r="F59" s="26"/>
      <c r="G59" s="26"/>
      <c r="H59" s="41"/>
    </row>
    <row r="60" customFormat="false" ht="36" hidden="false" customHeight="false" outlineLevel="0" collapsed="false">
      <c r="B60" s="51" t="s">
        <v>35</v>
      </c>
      <c r="C60" s="52" t="s">
        <v>36</v>
      </c>
      <c r="D60" s="25"/>
      <c r="E60" s="26"/>
      <c r="F60" s="26"/>
      <c r="G60" s="26"/>
      <c r="H60" s="41"/>
    </row>
    <row r="61" customFormat="false" ht="12.75" hidden="false" customHeight="false" outlineLevel="0" collapsed="false">
      <c r="B61" s="51"/>
      <c r="C61" s="52"/>
      <c r="D61" s="21" t="s">
        <v>12</v>
      </c>
      <c r="E61" s="53" t="n">
        <f aca="false">E65</f>
        <v>49.39</v>
      </c>
      <c r="F61" s="53" t="n">
        <f aca="false">F65</f>
        <v>48.39</v>
      </c>
      <c r="G61" s="53" t="n">
        <f aca="false">G65</f>
        <v>47.98</v>
      </c>
      <c r="H61" s="54" t="n">
        <f aca="false">G61/F61*100</f>
        <v>99.1527175036164</v>
      </c>
    </row>
    <row r="62" customFormat="false" ht="12.75" hidden="false" customHeight="false" outlineLevel="0" collapsed="false">
      <c r="B62" s="51"/>
      <c r="C62" s="52"/>
      <c r="D62" s="25" t="s">
        <v>11</v>
      </c>
      <c r="E62" s="26"/>
      <c r="F62" s="26"/>
      <c r="G62" s="26"/>
      <c r="H62" s="41"/>
    </row>
    <row r="63" customFormat="false" ht="12.75" hidden="false" customHeight="false" outlineLevel="0" collapsed="false">
      <c r="B63" s="51"/>
      <c r="C63" s="52"/>
      <c r="D63" s="25" t="s">
        <v>13</v>
      </c>
      <c r="E63" s="26" t="n">
        <v>0</v>
      </c>
      <c r="F63" s="26" t="n">
        <v>0</v>
      </c>
      <c r="G63" s="26" t="n">
        <v>0</v>
      </c>
      <c r="H63" s="41" t="n">
        <v>0</v>
      </c>
    </row>
    <row r="64" customFormat="false" ht="12.75" hidden="false" customHeight="false" outlineLevel="0" collapsed="false">
      <c r="B64" s="51"/>
      <c r="C64" s="52"/>
      <c r="D64" s="25" t="s">
        <v>14</v>
      </c>
      <c r="E64" s="26" t="n">
        <v>0</v>
      </c>
      <c r="F64" s="26" t="n">
        <v>0</v>
      </c>
      <c r="G64" s="26" t="n">
        <v>0</v>
      </c>
      <c r="H64" s="41" t="n">
        <v>0</v>
      </c>
    </row>
    <row r="65" customFormat="false" ht="12.75" hidden="false" customHeight="false" outlineLevel="0" collapsed="false">
      <c r="B65" s="51"/>
      <c r="C65" s="52"/>
      <c r="D65" s="25" t="s">
        <v>23</v>
      </c>
      <c r="E65" s="26" t="n">
        <v>49.39</v>
      </c>
      <c r="F65" s="26" t="n">
        <v>48.39</v>
      </c>
      <c r="G65" s="26" t="n">
        <v>47.98</v>
      </c>
      <c r="H65" s="41" t="n">
        <f aca="false">G65/F65*100</f>
        <v>99.1527175036164</v>
      </c>
    </row>
    <row r="66" customFormat="false" ht="12.75" hidden="false" customHeight="false" outlineLevel="0" collapsed="false">
      <c r="B66" s="51"/>
      <c r="C66" s="52"/>
      <c r="D66" s="25"/>
      <c r="E66" s="26"/>
      <c r="F66" s="26"/>
      <c r="G66" s="26"/>
      <c r="H66" s="41"/>
    </row>
    <row r="67" customFormat="false" ht="24" hidden="false" customHeight="false" outlineLevel="0" collapsed="false">
      <c r="B67" s="51" t="s">
        <v>37</v>
      </c>
      <c r="C67" s="52" t="s">
        <v>38</v>
      </c>
      <c r="D67" s="25"/>
      <c r="E67" s="26"/>
      <c r="F67" s="26"/>
      <c r="G67" s="26"/>
      <c r="H67" s="41"/>
    </row>
    <row r="68" customFormat="false" ht="12.75" hidden="false" customHeight="false" outlineLevel="0" collapsed="false">
      <c r="B68" s="51"/>
      <c r="C68" s="52"/>
      <c r="D68" s="21" t="s">
        <v>12</v>
      </c>
      <c r="E68" s="53" t="n">
        <f aca="false">E71+E72</f>
        <v>144</v>
      </c>
      <c r="F68" s="53" t="n">
        <f aca="false">F71+F72</f>
        <v>232</v>
      </c>
      <c r="G68" s="53" t="n">
        <f aca="false">G71+G72</f>
        <v>232</v>
      </c>
      <c r="H68" s="54" t="n">
        <f aca="false">G68/F68*100</f>
        <v>100</v>
      </c>
    </row>
    <row r="69" customFormat="false" ht="12.75" hidden="false" customHeight="false" outlineLevel="0" collapsed="false">
      <c r="B69" s="51"/>
      <c r="C69" s="52"/>
      <c r="D69" s="25" t="s">
        <v>11</v>
      </c>
      <c r="E69" s="26"/>
      <c r="F69" s="26"/>
      <c r="G69" s="26"/>
      <c r="H69" s="41"/>
    </row>
    <row r="70" customFormat="false" ht="12.75" hidden="false" customHeight="false" outlineLevel="0" collapsed="false">
      <c r="B70" s="51"/>
      <c r="C70" s="52"/>
      <c r="D70" s="25" t="s">
        <v>13</v>
      </c>
      <c r="E70" s="26" t="n">
        <v>0</v>
      </c>
      <c r="F70" s="26" t="n">
        <v>0</v>
      </c>
      <c r="G70" s="26" t="n">
        <v>0</v>
      </c>
      <c r="H70" s="41" t="n">
        <v>0</v>
      </c>
    </row>
    <row r="71" customFormat="false" ht="12.75" hidden="false" customHeight="false" outlineLevel="0" collapsed="false">
      <c r="B71" s="51"/>
      <c r="C71" s="52"/>
      <c r="D71" s="25" t="s">
        <v>14</v>
      </c>
      <c r="E71" s="26" t="n">
        <v>0</v>
      </c>
      <c r="F71" s="26" t="n">
        <v>124</v>
      </c>
      <c r="G71" s="26" t="n">
        <v>124</v>
      </c>
      <c r="H71" s="41" t="n">
        <v>0</v>
      </c>
    </row>
    <row r="72" customFormat="false" ht="12.75" hidden="false" customHeight="false" outlineLevel="0" collapsed="false">
      <c r="B72" s="51"/>
      <c r="C72" s="52"/>
      <c r="D72" s="25" t="s">
        <v>23</v>
      </c>
      <c r="E72" s="26" t="n">
        <v>144</v>
      </c>
      <c r="F72" s="26" t="n">
        <v>108</v>
      </c>
      <c r="G72" s="26" t="n">
        <v>108</v>
      </c>
      <c r="H72" s="41" t="n">
        <v>0</v>
      </c>
    </row>
    <row r="73" customFormat="false" ht="12.75" hidden="false" customHeight="false" outlineLevel="0" collapsed="false">
      <c r="B73" s="51"/>
      <c r="C73" s="52"/>
      <c r="D73" s="25"/>
      <c r="E73" s="26"/>
      <c r="F73" s="26"/>
      <c r="G73" s="26"/>
      <c r="H73" s="41"/>
    </row>
    <row r="74" customFormat="false" ht="60" hidden="false" customHeight="false" outlineLevel="0" collapsed="false">
      <c r="B74" s="51" t="s">
        <v>39</v>
      </c>
      <c r="C74" s="52" t="s">
        <v>40</v>
      </c>
      <c r="D74" s="25"/>
      <c r="E74" s="26"/>
      <c r="F74" s="26"/>
      <c r="G74" s="26"/>
      <c r="H74" s="41"/>
    </row>
    <row r="75" customFormat="false" ht="12.75" hidden="false" customHeight="false" outlineLevel="0" collapsed="false">
      <c r="B75" s="51"/>
      <c r="C75" s="52"/>
      <c r="D75" s="21" t="s">
        <v>12</v>
      </c>
      <c r="E75" s="53" t="n">
        <f aca="false">E77+E78+E79</f>
        <v>13400.21</v>
      </c>
      <c r="F75" s="53" t="n">
        <f aca="false">F77+F78+F79</f>
        <v>13930.89</v>
      </c>
      <c r="G75" s="53" t="n">
        <f aca="false">G77+G78+G79</f>
        <v>13930.89</v>
      </c>
      <c r="H75" s="54" t="n">
        <f aca="false">G75/F75*100</f>
        <v>100</v>
      </c>
    </row>
    <row r="76" customFormat="false" ht="12.75" hidden="false" customHeight="false" outlineLevel="0" collapsed="false">
      <c r="B76" s="51"/>
      <c r="C76" s="52"/>
      <c r="D76" s="25" t="s">
        <v>11</v>
      </c>
      <c r="E76" s="26"/>
      <c r="F76" s="26"/>
      <c r="G76" s="26"/>
      <c r="H76" s="41"/>
    </row>
    <row r="77" customFormat="false" ht="12.75" hidden="false" customHeight="false" outlineLevel="0" collapsed="false">
      <c r="B77" s="51"/>
      <c r="C77" s="52"/>
      <c r="D77" s="25" t="s">
        <v>13</v>
      </c>
      <c r="E77" s="26" t="n">
        <v>0</v>
      </c>
      <c r="F77" s="26" t="n">
        <v>0</v>
      </c>
      <c r="G77" s="26" t="n">
        <v>0</v>
      </c>
      <c r="H77" s="41"/>
    </row>
    <row r="78" customFormat="false" ht="12.75" hidden="false" customHeight="false" outlineLevel="0" collapsed="false">
      <c r="B78" s="51"/>
      <c r="C78" s="52"/>
      <c r="D78" s="25" t="s">
        <v>14</v>
      </c>
      <c r="E78" s="26" t="n">
        <v>12612.82</v>
      </c>
      <c r="F78" s="26" t="n">
        <v>13210.64</v>
      </c>
      <c r="G78" s="26" t="n">
        <v>13210.64</v>
      </c>
      <c r="H78" s="41" t="n">
        <f aca="false">G78/F78*100</f>
        <v>100</v>
      </c>
    </row>
    <row r="79" customFormat="false" ht="12.75" hidden="false" customHeight="false" outlineLevel="0" collapsed="false">
      <c r="B79" s="51"/>
      <c r="C79" s="52"/>
      <c r="D79" s="25" t="s">
        <v>23</v>
      </c>
      <c r="E79" s="26" t="n">
        <v>787.39</v>
      </c>
      <c r="F79" s="26" t="n">
        <v>720.25</v>
      </c>
      <c r="G79" s="26" t="n">
        <v>720.25</v>
      </c>
      <c r="H79" s="41" t="n">
        <f aca="false">G79/F79*100</f>
        <v>100</v>
      </c>
    </row>
    <row r="80" customFormat="false" ht="12.75" hidden="false" customHeight="false" outlineLevel="0" collapsed="false">
      <c r="B80" s="51"/>
      <c r="C80" s="52"/>
      <c r="D80" s="25"/>
      <c r="E80" s="26"/>
      <c r="F80" s="26"/>
      <c r="G80" s="26"/>
      <c r="H80" s="41"/>
    </row>
    <row r="81" customFormat="false" ht="60" hidden="false" customHeight="false" outlineLevel="0" collapsed="false">
      <c r="B81" s="51" t="s">
        <v>41</v>
      </c>
      <c r="C81" s="52" t="s">
        <v>42</v>
      </c>
      <c r="D81" s="25"/>
      <c r="E81" s="26"/>
      <c r="F81" s="26"/>
      <c r="G81" s="26"/>
      <c r="H81" s="41"/>
    </row>
    <row r="82" customFormat="false" ht="12.75" hidden="false" customHeight="false" outlineLevel="0" collapsed="false">
      <c r="B82" s="51"/>
      <c r="C82" s="52"/>
      <c r="D82" s="21" t="s">
        <v>12</v>
      </c>
      <c r="E82" s="53" t="n">
        <f aca="false">E84+E85+E86</f>
        <v>4243.16</v>
      </c>
      <c r="F82" s="53" t="n">
        <f aca="false">F84+F85+F86</f>
        <v>4365.57</v>
      </c>
      <c r="G82" s="53" t="n">
        <f aca="false">G84+G85+G86</f>
        <v>4035.61</v>
      </c>
      <c r="H82" s="54" t="n">
        <f aca="false">G82/F82*100</f>
        <v>92.4417659091482</v>
      </c>
    </row>
    <row r="83" customFormat="false" ht="12.75" hidden="false" customHeight="false" outlineLevel="0" collapsed="false">
      <c r="B83" s="51"/>
      <c r="C83" s="52"/>
      <c r="D83" s="25" t="s">
        <v>11</v>
      </c>
      <c r="E83" s="26"/>
      <c r="F83" s="26"/>
      <c r="G83" s="26"/>
      <c r="H83" s="41"/>
    </row>
    <row r="84" customFormat="false" ht="12.75" hidden="false" customHeight="false" outlineLevel="0" collapsed="false">
      <c r="B84" s="51"/>
      <c r="C84" s="52"/>
      <c r="D84" s="25" t="s">
        <v>13</v>
      </c>
      <c r="E84" s="26" t="n">
        <v>0</v>
      </c>
      <c r="F84" s="26" t="n">
        <v>0</v>
      </c>
      <c r="G84" s="26" t="n">
        <v>0</v>
      </c>
      <c r="H84" s="41" t="n">
        <v>0</v>
      </c>
    </row>
    <row r="85" customFormat="false" ht="12.75" hidden="false" customHeight="false" outlineLevel="0" collapsed="false">
      <c r="B85" s="51"/>
      <c r="C85" s="52"/>
      <c r="D85" s="25" t="s">
        <v>14</v>
      </c>
      <c r="E85" s="26" t="n">
        <v>4243.16</v>
      </c>
      <c r="F85" s="26" t="n">
        <v>4365.57</v>
      </c>
      <c r="G85" s="26" t="n">
        <v>4035.61</v>
      </c>
      <c r="H85" s="41" t="n">
        <f aca="false">G85/F85*100</f>
        <v>92.4417659091482</v>
      </c>
    </row>
    <row r="86" customFormat="false" ht="12.75" hidden="false" customHeight="false" outlineLevel="0" collapsed="false">
      <c r="B86" s="51"/>
      <c r="C86" s="52"/>
      <c r="D86" s="25" t="s">
        <v>23</v>
      </c>
      <c r="E86" s="26" t="n">
        <v>0</v>
      </c>
      <c r="F86" s="26" t="n">
        <v>0</v>
      </c>
      <c r="G86" s="26" t="n">
        <v>0</v>
      </c>
      <c r="H86" s="41" t="n">
        <v>0</v>
      </c>
    </row>
    <row r="87" customFormat="false" ht="12.75" hidden="false" customHeight="false" outlineLevel="0" collapsed="false">
      <c r="B87" s="51"/>
      <c r="C87" s="59"/>
      <c r="D87" s="25"/>
      <c r="E87" s="26"/>
      <c r="F87" s="26"/>
      <c r="G87" s="26"/>
      <c r="H87" s="27"/>
    </row>
    <row r="88" customFormat="false" ht="48" hidden="false" customHeight="false" outlineLevel="0" collapsed="false">
      <c r="B88" s="60" t="s">
        <v>43</v>
      </c>
      <c r="C88" s="61" t="s">
        <v>44</v>
      </c>
      <c r="D88" s="62"/>
      <c r="E88" s="63" t="n">
        <f aca="false">E89</f>
        <v>9960.02</v>
      </c>
      <c r="F88" s="63" t="n">
        <f aca="false">F89</f>
        <v>11066.27</v>
      </c>
      <c r="G88" s="63" t="n">
        <f aca="false">G89</f>
        <v>11066.27</v>
      </c>
      <c r="H88" s="64" t="n">
        <f aca="false">H89</f>
        <v>100</v>
      </c>
    </row>
    <row r="89" customFormat="false" ht="12.75" hidden="false" customHeight="false" outlineLevel="0" collapsed="false">
      <c r="B89" s="60"/>
      <c r="C89" s="61"/>
      <c r="D89" s="65" t="s">
        <v>12</v>
      </c>
      <c r="E89" s="66" t="n">
        <f aca="false">E91</f>
        <v>9960.02</v>
      </c>
      <c r="F89" s="66" t="n">
        <f aca="false">F91</f>
        <v>11066.27</v>
      </c>
      <c r="G89" s="66" t="n">
        <f aca="false">G91</f>
        <v>11066.27</v>
      </c>
      <c r="H89" s="67" t="n">
        <f aca="false">G89/F89*100</f>
        <v>100</v>
      </c>
    </row>
    <row r="90" customFormat="false" ht="12.75" hidden="false" customHeight="false" outlineLevel="0" collapsed="false">
      <c r="B90" s="60"/>
      <c r="C90" s="61"/>
      <c r="D90" s="62" t="s">
        <v>11</v>
      </c>
      <c r="E90" s="63"/>
      <c r="F90" s="63"/>
      <c r="G90" s="63"/>
      <c r="H90" s="68"/>
    </row>
    <row r="91" customFormat="false" ht="12.75" hidden="false" customHeight="false" outlineLevel="0" collapsed="false">
      <c r="B91" s="60"/>
      <c r="C91" s="61"/>
      <c r="D91" s="43" t="s">
        <v>23</v>
      </c>
      <c r="E91" s="63" t="n">
        <f aca="false">E96+E101</f>
        <v>9960.02</v>
      </c>
      <c r="F91" s="63" t="n">
        <f aca="false">F96+F101</f>
        <v>11066.27</v>
      </c>
      <c r="G91" s="63" t="n">
        <f aca="false">G96+G101</f>
        <v>11066.27</v>
      </c>
      <c r="H91" s="68" t="n">
        <f aca="false">G91/F91*100</f>
        <v>100</v>
      </c>
    </row>
    <row r="92" customFormat="false" ht="12.75" hidden="false" customHeight="false" outlineLevel="0" collapsed="false">
      <c r="B92" s="69"/>
      <c r="C92" s="70"/>
      <c r="D92" s="71"/>
      <c r="E92" s="72"/>
      <c r="F92" s="72"/>
      <c r="G92" s="72"/>
      <c r="H92" s="73"/>
    </row>
    <row r="93" customFormat="false" ht="36" hidden="false" customHeight="false" outlineLevel="0" collapsed="false">
      <c r="B93" s="69" t="s">
        <v>45</v>
      </c>
      <c r="C93" s="70" t="s">
        <v>46</v>
      </c>
      <c r="D93" s="71"/>
      <c r="E93" s="72"/>
      <c r="F93" s="72"/>
      <c r="G93" s="72"/>
      <c r="H93" s="73"/>
    </row>
    <row r="94" customFormat="false" ht="12.75" hidden="false" customHeight="false" outlineLevel="0" collapsed="false">
      <c r="B94" s="69"/>
      <c r="C94" s="70"/>
      <c r="D94" s="74" t="s">
        <v>12</v>
      </c>
      <c r="E94" s="75" t="n">
        <f aca="false">E96</f>
        <v>2610.3</v>
      </c>
      <c r="F94" s="75" t="n">
        <f aca="false">F96</f>
        <v>2930.92</v>
      </c>
      <c r="G94" s="75" t="n">
        <f aca="false">G96</f>
        <v>2930.92</v>
      </c>
      <c r="H94" s="76" t="n">
        <f aca="false">G94/F94*100</f>
        <v>100</v>
      </c>
    </row>
    <row r="95" customFormat="false" ht="12.75" hidden="false" customHeight="false" outlineLevel="0" collapsed="false">
      <c r="B95" s="69"/>
      <c r="C95" s="70"/>
      <c r="D95" s="71" t="s">
        <v>11</v>
      </c>
      <c r="E95" s="72"/>
      <c r="F95" s="72"/>
      <c r="G95" s="72"/>
      <c r="H95" s="73"/>
    </row>
    <row r="96" customFormat="false" ht="12.75" hidden="false" customHeight="false" outlineLevel="0" collapsed="false">
      <c r="B96" s="69"/>
      <c r="C96" s="70"/>
      <c r="D96" s="71" t="s">
        <v>23</v>
      </c>
      <c r="E96" s="72" t="n">
        <v>2610.3</v>
      </c>
      <c r="F96" s="72" t="n">
        <v>2930.92</v>
      </c>
      <c r="G96" s="72" t="n">
        <v>2930.92</v>
      </c>
      <c r="H96" s="73" t="n">
        <f aca="false">G96/F96*100</f>
        <v>100</v>
      </c>
    </row>
    <row r="97" customFormat="false" ht="12.75" hidden="false" customHeight="false" outlineLevel="0" collapsed="false">
      <c r="B97" s="69"/>
      <c r="C97" s="70"/>
      <c r="D97" s="71"/>
      <c r="E97" s="72"/>
      <c r="F97" s="72"/>
      <c r="G97" s="72"/>
      <c r="H97" s="73"/>
    </row>
    <row r="98" customFormat="false" ht="48" hidden="false" customHeight="true" outlineLevel="0" collapsed="false">
      <c r="B98" s="69" t="s">
        <v>47</v>
      </c>
      <c r="C98" s="70" t="s">
        <v>48</v>
      </c>
      <c r="D98" s="71"/>
      <c r="E98" s="72"/>
      <c r="F98" s="72"/>
      <c r="G98" s="72"/>
      <c r="H98" s="73"/>
    </row>
    <row r="99" customFormat="false" ht="12.75" hidden="false" customHeight="false" outlineLevel="0" collapsed="false">
      <c r="B99" s="69"/>
      <c r="C99" s="70"/>
      <c r="D99" s="74" t="s">
        <v>12</v>
      </c>
      <c r="E99" s="75" t="n">
        <f aca="false">E101</f>
        <v>7349.72</v>
      </c>
      <c r="F99" s="75" t="n">
        <f aca="false">F101</f>
        <v>8135.35</v>
      </c>
      <c r="G99" s="75" t="n">
        <f aca="false">G101</f>
        <v>8135.35</v>
      </c>
      <c r="H99" s="76" t="n">
        <f aca="false">G99/F99*100</f>
        <v>100</v>
      </c>
    </row>
    <row r="100" customFormat="false" ht="12.75" hidden="false" customHeight="false" outlineLevel="0" collapsed="false">
      <c r="B100" s="69"/>
      <c r="C100" s="70"/>
      <c r="D100" s="71" t="s">
        <v>11</v>
      </c>
      <c r="E100" s="72"/>
      <c r="F100" s="72"/>
      <c r="G100" s="72"/>
      <c r="H100" s="73"/>
    </row>
    <row r="101" customFormat="false" ht="12.75" hidden="false" customHeight="false" outlineLevel="0" collapsed="false">
      <c r="B101" s="69"/>
      <c r="C101" s="70"/>
      <c r="D101" s="71" t="s">
        <v>23</v>
      </c>
      <c r="E101" s="72" t="n">
        <v>7349.72</v>
      </c>
      <c r="F101" s="72" t="n">
        <v>8135.35</v>
      </c>
      <c r="G101" s="72" t="n">
        <v>8135.35</v>
      </c>
      <c r="H101" s="73" t="n">
        <f aca="false">G101/F101*100</f>
        <v>100</v>
      </c>
    </row>
    <row r="102" customFormat="false" ht="12.75" hidden="false" customHeight="false" outlineLevel="0" collapsed="false">
      <c r="B102" s="77"/>
      <c r="C102" s="70"/>
      <c r="D102" s="71"/>
      <c r="E102" s="72"/>
      <c r="F102" s="72"/>
      <c r="G102" s="72"/>
      <c r="H102" s="73"/>
    </row>
    <row r="103" customFormat="false" ht="51.75" hidden="false" customHeight="true" outlineLevel="0" collapsed="false">
      <c r="B103" s="42" t="s">
        <v>49</v>
      </c>
      <c r="C103" s="43" t="s">
        <v>50</v>
      </c>
      <c r="D103" s="47"/>
      <c r="E103" s="78" t="n">
        <f aca="false">E104</f>
        <v>29921.55</v>
      </c>
      <c r="F103" s="78" t="n">
        <f aca="false">F104</f>
        <v>35699.11</v>
      </c>
      <c r="G103" s="78" t="n">
        <f aca="false">G104</f>
        <v>35640.9</v>
      </c>
      <c r="H103" s="56" t="n">
        <f aca="false">H104</f>
        <v>99.8369427136979</v>
      </c>
    </row>
    <row r="104" customFormat="false" ht="12.75" hidden="false" customHeight="false" outlineLevel="0" collapsed="false">
      <c r="B104" s="42"/>
      <c r="C104" s="43"/>
      <c r="D104" s="47" t="s">
        <v>12</v>
      </c>
      <c r="E104" s="79" t="n">
        <f aca="false">E106+E107</f>
        <v>29921.55</v>
      </c>
      <c r="F104" s="79" t="n">
        <f aca="false">F106+F107</f>
        <v>35699.11</v>
      </c>
      <c r="G104" s="79" t="n">
        <f aca="false">G106+G107</f>
        <v>35640.9</v>
      </c>
      <c r="H104" s="80" t="n">
        <f aca="false">G104/F104*100</f>
        <v>99.8369427136979</v>
      </c>
    </row>
    <row r="105" customFormat="false" ht="12.75" hidden="false" customHeight="false" outlineLevel="0" collapsed="false">
      <c r="B105" s="42"/>
      <c r="C105" s="43"/>
      <c r="D105" s="44" t="s">
        <v>11</v>
      </c>
      <c r="E105" s="45"/>
      <c r="F105" s="45"/>
      <c r="G105" s="45"/>
      <c r="H105" s="50"/>
    </row>
    <row r="106" customFormat="false" ht="12.75" hidden="false" customHeight="false" outlineLevel="0" collapsed="false">
      <c r="B106" s="42"/>
      <c r="C106" s="43"/>
      <c r="D106" s="43" t="s">
        <v>14</v>
      </c>
      <c r="E106" s="45" t="n">
        <f aca="false">E128+E134</f>
        <v>0</v>
      </c>
      <c r="F106" s="45" t="n">
        <f aca="false">F128+F134</f>
        <v>8517.04</v>
      </c>
      <c r="G106" s="45" t="n">
        <f aca="false">G128+G134</f>
        <v>8472.75</v>
      </c>
      <c r="H106" s="50" t="n">
        <f aca="false">G106/F106*100</f>
        <v>99.4799836562937</v>
      </c>
    </row>
    <row r="107" customFormat="false" ht="12.75" hidden="false" customHeight="false" outlineLevel="0" collapsed="false">
      <c r="B107" s="42"/>
      <c r="C107" s="43"/>
      <c r="D107" s="43" t="s">
        <v>23</v>
      </c>
      <c r="E107" s="45" t="n">
        <f aca="false">E113+E118+E123+E129+E135+E140</f>
        <v>29921.55</v>
      </c>
      <c r="F107" s="45" t="n">
        <f aca="false">F113+F118+F123+F129+F135+F140</f>
        <v>27182.07</v>
      </c>
      <c r="G107" s="45" t="n">
        <f aca="false">G113+G118+G123+G129+G135+G140</f>
        <v>27168.15</v>
      </c>
      <c r="H107" s="50" t="n">
        <f aca="false">G107/F107*100</f>
        <v>99.9487897720814</v>
      </c>
    </row>
    <row r="108" customFormat="false" ht="12.75" hidden="false" customHeight="false" outlineLevel="0" collapsed="false">
      <c r="B108" s="42"/>
      <c r="C108" s="43"/>
      <c r="D108" s="44"/>
      <c r="E108" s="45"/>
      <c r="F108" s="45"/>
      <c r="G108" s="45"/>
      <c r="H108" s="50"/>
    </row>
    <row r="109" customFormat="false" ht="12.75" hidden="false" customHeight="false" outlineLevel="0" collapsed="false">
      <c r="B109" s="51"/>
      <c r="C109" s="52"/>
      <c r="D109" s="25"/>
      <c r="E109" s="26"/>
      <c r="F109" s="26"/>
      <c r="G109" s="26"/>
      <c r="H109" s="41"/>
    </row>
    <row r="110" customFormat="false" ht="48" hidden="false" customHeight="false" outlineLevel="0" collapsed="false">
      <c r="B110" s="51" t="s">
        <v>51</v>
      </c>
      <c r="C110" s="81" t="s">
        <v>52</v>
      </c>
      <c r="D110" s="25"/>
      <c r="E110" s="26"/>
      <c r="F110" s="26"/>
      <c r="G110" s="26"/>
      <c r="H110" s="41"/>
    </row>
    <row r="111" customFormat="false" ht="12.75" hidden="false" customHeight="false" outlineLevel="0" collapsed="false">
      <c r="B111" s="51"/>
      <c r="C111" s="81"/>
      <c r="D111" s="21" t="s">
        <v>53</v>
      </c>
      <c r="E111" s="53" t="n">
        <f aca="false">E113</f>
        <v>27264.13</v>
      </c>
      <c r="F111" s="53" t="n">
        <f aca="false">F113</f>
        <v>24153.57</v>
      </c>
      <c r="G111" s="53" t="n">
        <f aca="false">G113</f>
        <v>24141.82</v>
      </c>
      <c r="H111" s="54" t="n">
        <f aca="false">G111/F111*100</f>
        <v>99.9513529469971</v>
      </c>
    </row>
    <row r="112" customFormat="false" ht="12.75" hidden="false" customHeight="false" outlineLevel="0" collapsed="false">
      <c r="B112" s="51"/>
      <c r="C112" s="52"/>
      <c r="D112" s="25" t="s">
        <v>11</v>
      </c>
      <c r="E112" s="26"/>
      <c r="F112" s="26"/>
      <c r="G112" s="26"/>
      <c r="H112" s="41"/>
    </row>
    <row r="113" customFormat="false" ht="12.75" hidden="false" customHeight="false" outlineLevel="0" collapsed="false">
      <c r="B113" s="51"/>
      <c r="C113" s="52"/>
      <c r="D113" s="25" t="s">
        <v>23</v>
      </c>
      <c r="E113" s="26" t="n">
        <v>27264.13</v>
      </c>
      <c r="F113" s="26" t="n">
        <v>24153.57</v>
      </c>
      <c r="G113" s="26" t="n">
        <v>24141.82</v>
      </c>
      <c r="H113" s="41" t="n">
        <f aca="false">G113/F113*100</f>
        <v>99.9513529469971</v>
      </c>
    </row>
    <row r="114" customFormat="false" ht="12.75" hidden="false" customHeight="false" outlineLevel="0" collapsed="false">
      <c r="B114" s="51"/>
      <c r="C114" s="52"/>
      <c r="D114" s="25"/>
      <c r="E114" s="26"/>
      <c r="F114" s="26"/>
      <c r="G114" s="26"/>
      <c r="H114" s="41"/>
    </row>
    <row r="115" customFormat="false" ht="36" hidden="false" customHeight="false" outlineLevel="0" collapsed="false">
      <c r="B115" s="51" t="s">
        <v>54</v>
      </c>
      <c r="C115" s="81" t="s">
        <v>55</v>
      </c>
      <c r="D115" s="25"/>
      <c r="E115" s="26"/>
      <c r="F115" s="26"/>
      <c r="G115" s="26"/>
      <c r="H115" s="41"/>
    </row>
    <row r="116" customFormat="false" ht="12.75" hidden="false" customHeight="false" outlineLevel="0" collapsed="false">
      <c r="B116" s="51"/>
      <c r="C116" s="81"/>
      <c r="D116" s="21" t="s">
        <v>12</v>
      </c>
      <c r="E116" s="53" t="n">
        <f aca="false">E118</f>
        <v>584.6</v>
      </c>
      <c r="F116" s="53" t="n">
        <f aca="false">F118</f>
        <v>684.6</v>
      </c>
      <c r="G116" s="53" t="n">
        <f aca="false">G118</f>
        <v>684.6</v>
      </c>
      <c r="H116" s="54" t="n">
        <f aca="false">G116/F116*100</f>
        <v>100</v>
      </c>
    </row>
    <row r="117" customFormat="false" ht="12.75" hidden="false" customHeight="false" outlineLevel="0" collapsed="false">
      <c r="B117" s="51"/>
      <c r="C117" s="52"/>
      <c r="D117" s="25" t="s">
        <v>11</v>
      </c>
      <c r="E117" s="26"/>
      <c r="F117" s="26"/>
      <c r="G117" s="26"/>
      <c r="H117" s="41"/>
    </row>
    <row r="118" customFormat="false" ht="12.75" hidden="false" customHeight="false" outlineLevel="0" collapsed="false">
      <c r="B118" s="51"/>
      <c r="C118" s="52"/>
      <c r="D118" s="25" t="s">
        <v>23</v>
      </c>
      <c r="E118" s="26" t="n">
        <v>584.6</v>
      </c>
      <c r="F118" s="26" t="n">
        <v>684.6</v>
      </c>
      <c r="G118" s="26" t="n">
        <v>684.6</v>
      </c>
      <c r="H118" s="41" t="n">
        <f aca="false">G118/F118*100</f>
        <v>100</v>
      </c>
    </row>
    <row r="119" customFormat="false" ht="12.75" hidden="false" customHeight="false" outlineLevel="0" collapsed="false">
      <c r="B119" s="51"/>
      <c r="C119" s="52"/>
      <c r="D119" s="25"/>
      <c r="E119" s="26"/>
      <c r="F119" s="26"/>
      <c r="G119" s="26"/>
      <c r="H119" s="41"/>
    </row>
    <row r="120" customFormat="false" ht="60" hidden="false" customHeight="false" outlineLevel="0" collapsed="false">
      <c r="B120" s="51" t="s">
        <v>56</v>
      </c>
      <c r="C120" s="81" t="s">
        <v>57</v>
      </c>
      <c r="D120" s="25"/>
      <c r="E120" s="26"/>
      <c r="F120" s="26"/>
      <c r="G120" s="26"/>
      <c r="H120" s="41"/>
    </row>
    <row r="121" customFormat="false" ht="12.75" hidden="false" customHeight="false" outlineLevel="0" collapsed="false">
      <c r="B121" s="51"/>
      <c r="C121" s="81"/>
      <c r="D121" s="21" t="s">
        <v>12</v>
      </c>
      <c r="E121" s="53" t="n">
        <f aca="false">E123</f>
        <v>1582.82</v>
      </c>
      <c r="F121" s="53" t="n">
        <f aca="false">F123</f>
        <v>1812.69</v>
      </c>
      <c r="G121" s="53" t="n">
        <f aca="false">G123</f>
        <v>1810.52</v>
      </c>
      <c r="H121" s="54" t="n">
        <f aca="false">G121/F121*100</f>
        <v>99.8802884111459</v>
      </c>
    </row>
    <row r="122" customFormat="false" ht="12.75" hidden="false" customHeight="false" outlineLevel="0" collapsed="false">
      <c r="B122" s="51"/>
      <c r="C122" s="52"/>
      <c r="D122" s="25" t="s">
        <v>11</v>
      </c>
      <c r="E122" s="26"/>
      <c r="F122" s="26"/>
      <c r="G122" s="26"/>
      <c r="H122" s="41"/>
    </row>
    <row r="123" customFormat="false" ht="12.75" hidden="false" customHeight="false" outlineLevel="0" collapsed="false">
      <c r="B123" s="51"/>
      <c r="C123" s="52"/>
      <c r="D123" s="25" t="s">
        <v>23</v>
      </c>
      <c r="E123" s="26" t="n">
        <v>1582.82</v>
      </c>
      <c r="F123" s="26" t="n">
        <v>1812.69</v>
      </c>
      <c r="G123" s="26" t="n">
        <v>1810.52</v>
      </c>
      <c r="H123" s="41" t="n">
        <f aca="false">G123/F123*100</f>
        <v>99.8802884111459</v>
      </c>
    </row>
    <row r="124" customFormat="false" ht="12.75" hidden="false" customHeight="false" outlineLevel="0" collapsed="false">
      <c r="B124" s="51"/>
      <c r="C124" s="52"/>
      <c r="D124" s="25"/>
      <c r="E124" s="26"/>
      <c r="F124" s="26"/>
      <c r="G124" s="26"/>
      <c r="H124" s="41"/>
    </row>
    <row r="125" customFormat="false" ht="18" hidden="false" customHeight="true" outlineLevel="0" collapsed="false">
      <c r="B125" s="51" t="s">
        <v>58</v>
      </c>
      <c r="C125" s="81" t="s">
        <v>59</v>
      </c>
      <c r="D125" s="25"/>
      <c r="E125" s="26"/>
      <c r="F125" s="26"/>
      <c r="G125" s="26"/>
      <c r="H125" s="41"/>
    </row>
    <row r="126" customFormat="false" ht="12.75" hidden="false" customHeight="false" outlineLevel="0" collapsed="false">
      <c r="B126" s="51"/>
      <c r="C126" s="52"/>
      <c r="D126" s="21" t="s">
        <v>12</v>
      </c>
      <c r="E126" s="53" t="n">
        <f aca="false">E128+E129</f>
        <v>490</v>
      </c>
      <c r="F126" s="53" t="n">
        <f aca="false">F128+F129</f>
        <v>8544.43</v>
      </c>
      <c r="G126" s="53" t="n">
        <f aca="false">G128+G129</f>
        <v>8500.14</v>
      </c>
      <c r="H126" s="54" t="n">
        <f aca="false">G126/F126*100</f>
        <v>99.4816506191753</v>
      </c>
    </row>
    <row r="127" customFormat="false" ht="12.75" hidden="false" customHeight="false" outlineLevel="0" collapsed="false">
      <c r="B127" s="51"/>
      <c r="C127" s="52"/>
      <c r="D127" s="25" t="s">
        <v>11</v>
      </c>
      <c r="E127" s="26"/>
      <c r="F127" s="26"/>
      <c r="G127" s="26"/>
      <c r="H127" s="41"/>
    </row>
    <row r="128" customFormat="false" ht="12.75" hidden="false" customHeight="false" outlineLevel="0" collapsed="false">
      <c r="B128" s="51"/>
      <c r="C128" s="52"/>
      <c r="D128" s="25" t="s">
        <v>14</v>
      </c>
      <c r="E128" s="26" t="n">
        <v>0</v>
      </c>
      <c r="F128" s="26" t="n">
        <v>8119.42</v>
      </c>
      <c r="G128" s="26" t="n">
        <v>8075.13</v>
      </c>
      <c r="H128" s="41" t="n">
        <f aca="false">G128/F128*100</f>
        <v>99.454517687224</v>
      </c>
    </row>
    <row r="129" customFormat="false" ht="12.75" hidden="false" customHeight="false" outlineLevel="0" collapsed="false">
      <c r="B129" s="51"/>
      <c r="C129" s="52"/>
      <c r="D129" s="25" t="s">
        <v>23</v>
      </c>
      <c r="E129" s="26" t="n">
        <v>490</v>
      </c>
      <c r="F129" s="26" t="n">
        <v>425.01</v>
      </c>
      <c r="G129" s="26" t="n">
        <v>425.01</v>
      </c>
      <c r="H129" s="41" t="n">
        <f aca="false">G129/F129*100</f>
        <v>100</v>
      </c>
    </row>
    <row r="130" customFormat="false" ht="12.75" hidden="false" customHeight="false" outlineLevel="0" collapsed="false">
      <c r="B130" s="40"/>
      <c r="C130" s="25"/>
      <c r="D130" s="25"/>
      <c r="E130" s="26"/>
      <c r="F130" s="26"/>
      <c r="G130" s="26"/>
      <c r="H130" s="41"/>
    </row>
    <row r="131" customFormat="false" ht="36" hidden="false" customHeight="false" outlineLevel="0" collapsed="false">
      <c r="B131" s="51" t="s">
        <v>60</v>
      </c>
      <c r="C131" s="52" t="s">
        <v>61</v>
      </c>
      <c r="D131" s="25"/>
      <c r="E131" s="26"/>
      <c r="F131" s="26"/>
      <c r="G131" s="26"/>
      <c r="H131" s="41"/>
    </row>
    <row r="132" customFormat="false" ht="12.75" hidden="false" customHeight="false" outlineLevel="0" collapsed="false">
      <c r="B132" s="51"/>
      <c r="C132" s="52"/>
      <c r="D132" s="82" t="s">
        <v>12</v>
      </c>
      <c r="E132" s="53" t="n">
        <f aca="false">E134+E135</f>
        <v>0</v>
      </c>
      <c r="F132" s="53" t="n">
        <f aca="false">F134+F135</f>
        <v>420.69</v>
      </c>
      <c r="G132" s="53" t="n">
        <f aca="false">G134+G135</f>
        <v>420.69</v>
      </c>
      <c r="H132" s="54" t="n">
        <f aca="false">G132/F132*100</f>
        <v>100</v>
      </c>
    </row>
    <row r="133" customFormat="false" ht="12.75" hidden="false" customHeight="false" outlineLevel="0" collapsed="false">
      <c r="B133" s="51"/>
      <c r="C133" s="52"/>
      <c r="D133" s="52" t="s">
        <v>11</v>
      </c>
      <c r="E133" s="26"/>
      <c r="F133" s="26"/>
      <c r="G133" s="26"/>
      <c r="H133" s="41"/>
    </row>
    <row r="134" customFormat="false" ht="12.75" hidden="false" customHeight="false" outlineLevel="0" collapsed="false">
      <c r="B134" s="51"/>
      <c r="C134" s="52"/>
      <c r="D134" s="52" t="s">
        <v>14</v>
      </c>
      <c r="E134" s="26" t="n">
        <v>0</v>
      </c>
      <c r="F134" s="26" t="n">
        <v>397.62</v>
      </c>
      <c r="G134" s="26" t="n">
        <v>397.62</v>
      </c>
      <c r="H134" s="41" t="n">
        <f aca="false">G134/F134*100</f>
        <v>100</v>
      </c>
    </row>
    <row r="135" customFormat="false" ht="12.75" hidden="false" customHeight="false" outlineLevel="0" collapsed="false">
      <c r="B135" s="51"/>
      <c r="C135" s="52"/>
      <c r="D135" s="52" t="s">
        <v>23</v>
      </c>
      <c r="E135" s="26" t="n">
        <v>0</v>
      </c>
      <c r="F135" s="26" t="n">
        <v>23.07</v>
      </c>
      <c r="G135" s="26" t="n">
        <v>23.07</v>
      </c>
      <c r="H135" s="41" t="n">
        <f aca="false">G135/F135*100</f>
        <v>100</v>
      </c>
    </row>
    <row r="136" customFormat="false" ht="12.75" hidden="false" customHeight="false" outlineLevel="0" collapsed="false">
      <c r="B136" s="51"/>
      <c r="C136" s="52"/>
      <c r="D136" s="52"/>
      <c r="E136" s="26"/>
      <c r="F136" s="26"/>
      <c r="G136" s="26"/>
      <c r="H136" s="41"/>
    </row>
    <row r="137" customFormat="false" ht="36" hidden="false" customHeight="false" outlineLevel="0" collapsed="false">
      <c r="B137" s="51" t="s">
        <v>62</v>
      </c>
      <c r="C137" s="52" t="s">
        <v>61</v>
      </c>
      <c r="D137" s="25"/>
      <c r="E137" s="26"/>
      <c r="F137" s="26"/>
      <c r="G137" s="26"/>
      <c r="H137" s="41"/>
    </row>
    <row r="138" customFormat="false" ht="12.75" hidden="false" customHeight="false" outlineLevel="0" collapsed="false">
      <c r="B138" s="51"/>
      <c r="C138" s="52"/>
      <c r="D138" s="82" t="s">
        <v>12</v>
      </c>
      <c r="E138" s="53" t="n">
        <f aca="false">E140</f>
        <v>0</v>
      </c>
      <c r="F138" s="53" t="n">
        <f aca="false">F140</f>
        <v>83.13</v>
      </c>
      <c r="G138" s="53" t="n">
        <f aca="false">G140</f>
        <v>83.13</v>
      </c>
      <c r="H138" s="54" t="n">
        <f aca="false">G138/F138*100</f>
        <v>100</v>
      </c>
    </row>
    <row r="139" customFormat="false" ht="12.75" hidden="false" customHeight="false" outlineLevel="0" collapsed="false">
      <c r="B139" s="51"/>
      <c r="C139" s="52"/>
      <c r="D139" s="52" t="s">
        <v>11</v>
      </c>
      <c r="E139" s="26"/>
      <c r="F139" s="26"/>
      <c r="G139" s="26"/>
      <c r="H139" s="41"/>
    </row>
    <row r="140" customFormat="false" ht="12.75" hidden="false" customHeight="false" outlineLevel="0" collapsed="false">
      <c r="B140" s="51"/>
      <c r="C140" s="52"/>
      <c r="D140" s="52" t="s">
        <v>23</v>
      </c>
      <c r="E140" s="26" t="n">
        <v>0</v>
      </c>
      <c r="F140" s="26" t="n">
        <v>83.13</v>
      </c>
      <c r="G140" s="26" t="n">
        <v>83.13</v>
      </c>
      <c r="H140" s="41" t="n">
        <f aca="false">G140/F140*100</f>
        <v>100</v>
      </c>
    </row>
    <row r="141" customFormat="false" ht="12.75" hidden="false" customHeight="false" outlineLevel="0" collapsed="false">
      <c r="B141" s="51"/>
      <c r="C141" s="52"/>
      <c r="D141" s="52"/>
      <c r="E141" s="26"/>
      <c r="F141" s="26"/>
      <c r="G141" s="26"/>
      <c r="H141" s="41"/>
    </row>
    <row r="142" customFormat="false" ht="60" hidden="false" customHeight="false" outlineLevel="0" collapsed="false">
      <c r="B142" s="42" t="s">
        <v>63</v>
      </c>
      <c r="C142" s="43" t="s">
        <v>64</v>
      </c>
      <c r="D142" s="44"/>
      <c r="E142" s="45" t="n">
        <f aca="false">E143</f>
        <v>4336.55</v>
      </c>
      <c r="F142" s="45" t="n">
        <f aca="false">F143</f>
        <v>34921.11</v>
      </c>
      <c r="G142" s="45" t="n">
        <f aca="false">G143</f>
        <v>27617.39</v>
      </c>
      <c r="H142" s="50" t="n">
        <f aca="false">G142/F142*100</f>
        <v>79.0850863560752</v>
      </c>
    </row>
    <row r="143" customFormat="false" ht="12.75" hidden="false" customHeight="false" outlineLevel="0" collapsed="false">
      <c r="B143" s="42"/>
      <c r="C143" s="43"/>
      <c r="D143" s="47" t="s">
        <v>12</v>
      </c>
      <c r="E143" s="48" t="n">
        <f aca="false">E145+E146</f>
        <v>4336.55</v>
      </c>
      <c r="F143" s="48" t="n">
        <f aca="false">F145+F146</f>
        <v>34921.11</v>
      </c>
      <c r="G143" s="48" t="n">
        <f aca="false">G145+G146</f>
        <v>27617.39</v>
      </c>
      <c r="H143" s="83" t="n">
        <f aca="false">G143/F143*100</f>
        <v>79.0850863560752</v>
      </c>
    </row>
    <row r="144" customFormat="false" ht="12.75" hidden="false" customHeight="false" outlineLevel="0" collapsed="false">
      <c r="B144" s="42"/>
      <c r="C144" s="43"/>
      <c r="D144" s="44" t="s">
        <v>11</v>
      </c>
      <c r="E144" s="45"/>
      <c r="F144" s="45"/>
      <c r="G144" s="45"/>
      <c r="H144" s="50"/>
    </row>
    <row r="145" customFormat="false" ht="12.75" hidden="false" customHeight="false" outlineLevel="0" collapsed="false">
      <c r="B145" s="42"/>
      <c r="C145" s="43"/>
      <c r="D145" s="43" t="s">
        <v>14</v>
      </c>
      <c r="E145" s="45" t="n">
        <f aca="false">E156+E162</f>
        <v>0</v>
      </c>
      <c r="F145" s="45" t="n">
        <f aca="false">F156+F162</f>
        <v>29308.83</v>
      </c>
      <c r="G145" s="45" t="n">
        <f aca="false">G156+G162</f>
        <v>22375.04</v>
      </c>
      <c r="H145" s="50" t="n">
        <f aca="false">G145/F145*100</f>
        <v>76.3423173152937</v>
      </c>
    </row>
    <row r="146" customFormat="false" ht="12.75" hidden="false" customHeight="false" outlineLevel="0" collapsed="false">
      <c r="B146" s="42"/>
      <c r="C146" s="43"/>
      <c r="D146" s="43" t="s">
        <v>23</v>
      </c>
      <c r="E146" s="45" t="n">
        <f aca="false">E151+E157+E163</f>
        <v>4336.55</v>
      </c>
      <c r="F146" s="45" t="n">
        <f aca="false">F151+F157+F163</f>
        <v>5612.28</v>
      </c>
      <c r="G146" s="45" t="n">
        <f aca="false">G151+G157+G163</f>
        <v>5242.35</v>
      </c>
      <c r="H146" s="50" t="n">
        <f aca="false">G146/F146*100</f>
        <v>93.4085612264534</v>
      </c>
    </row>
    <row r="147" customFormat="false" ht="12.75" hidden="false" customHeight="false" outlineLevel="0" collapsed="false">
      <c r="B147" s="51"/>
      <c r="C147" s="52"/>
      <c r="D147" s="25"/>
      <c r="E147" s="26"/>
      <c r="F147" s="26"/>
      <c r="G147" s="26"/>
      <c r="H147" s="41"/>
    </row>
    <row r="148" customFormat="false" ht="24" hidden="false" customHeight="false" outlineLevel="0" collapsed="false">
      <c r="B148" s="51" t="s">
        <v>65</v>
      </c>
      <c r="C148" s="52" t="s">
        <v>66</v>
      </c>
      <c r="D148" s="25"/>
      <c r="E148" s="26"/>
      <c r="F148" s="26"/>
      <c r="G148" s="26"/>
      <c r="H148" s="41"/>
    </row>
    <row r="149" customFormat="false" ht="12.75" hidden="false" customHeight="false" outlineLevel="0" collapsed="false">
      <c r="B149" s="51"/>
      <c r="C149" s="52"/>
      <c r="D149" s="21" t="s">
        <v>12</v>
      </c>
      <c r="E149" s="53" t="n">
        <f aca="false">E151</f>
        <v>426.8</v>
      </c>
      <c r="F149" s="53" t="n">
        <f aca="false">F151</f>
        <v>426.8</v>
      </c>
      <c r="G149" s="53" t="n">
        <f aca="false">G151</f>
        <v>426.8</v>
      </c>
      <c r="H149" s="54" t="n">
        <v>0</v>
      </c>
    </row>
    <row r="150" customFormat="false" ht="12.75" hidden="false" customHeight="false" outlineLevel="0" collapsed="false">
      <c r="B150" s="51"/>
      <c r="C150" s="52"/>
      <c r="D150" s="25" t="s">
        <v>11</v>
      </c>
      <c r="E150" s="26"/>
      <c r="F150" s="26"/>
      <c r="G150" s="26"/>
      <c r="H150" s="41"/>
    </row>
    <row r="151" customFormat="false" ht="12.75" hidden="false" customHeight="false" outlineLevel="0" collapsed="false">
      <c r="B151" s="51"/>
      <c r="C151" s="52"/>
      <c r="D151" s="25" t="s">
        <v>23</v>
      </c>
      <c r="E151" s="26" t="n">
        <v>426.8</v>
      </c>
      <c r="F151" s="26" t="n">
        <v>426.8</v>
      </c>
      <c r="G151" s="26" t="n">
        <v>426.8</v>
      </c>
      <c r="H151" s="41" t="n">
        <f aca="false">G151/F151*100</f>
        <v>100</v>
      </c>
    </row>
    <row r="152" customFormat="false" ht="12.75" hidden="false" customHeight="false" outlineLevel="0" collapsed="false">
      <c r="B152" s="51"/>
      <c r="C152" s="52"/>
      <c r="D152" s="25"/>
      <c r="E152" s="26"/>
      <c r="F152" s="26"/>
      <c r="G152" s="26"/>
      <c r="H152" s="41"/>
    </row>
    <row r="153" customFormat="false" ht="60" hidden="false" customHeight="false" outlineLevel="0" collapsed="false">
      <c r="B153" s="51" t="s">
        <v>67</v>
      </c>
      <c r="C153" s="52" t="s">
        <v>68</v>
      </c>
      <c r="D153" s="25"/>
      <c r="E153" s="26"/>
      <c r="F153" s="26"/>
      <c r="G153" s="26"/>
      <c r="H153" s="41"/>
    </row>
    <row r="154" customFormat="false" ht="12.75" hidden="false" customHeight="false" outlineLevel="0" collapsed="false">
      <c r="B154" s="51"/>
      <c r="C154" s="52"/>
      <c r="D154" s="21" t="s">
        <v>12</v>
      </c>
      <c r="E154" s="53" t="n">
        <f aca="false">E156+E157</f>
        <v>3209.75</v>
      </c>
      <c r="F154" s="53" t="n">
        <f aca="false">F156+F157</f>
        <v>5589.04</v>
      </c>
      <c r="G154" s="53" t="n">
        <f aca="false">G156+G157</f>
        <v>5584.04</v>
      </c>
      <c r="H154" s="54" t="n">
        <f aca="false">G154/F154*100</f>
        <v>99.9105391981449</v>
      </c>
    </row>
    <row r="155" customFormat="false" ht="12.75" hidden="false" customHeight="false" outlineLevel="0" collapsed="false">
      <c r="B155" s="51"/>
      <c r="C155" s="52"/>
      <c r="D155" s="25" t="s">
        <v>11</v>
      </c>
      <c r="E155" s="26"/>
      <c r="F155" s="26"/>
      <c r="G155" s="26"/>
      <c r="H155" s="41"/>
    </row>
    <row r="156" customFormat="false" ht="12.75" hidden="false" customHeight="false" outlineLevel="0" collapsed="false">
      <c r="B156" s="51"/>
      <c r="C156" s="52"/>
      <c r="D156" s="25" t="s">
        <v>14</v>
      </c>
      <c r="E156" s="26" t="n">
        <v>0</v>
      </c>
      <c r="F156" s="26" t="n">
        <v>1848.82</v>
      </c>
      <c r="G156" s="26" t="n">
        <v>1848.82</v>
      </c>
      <c r="H156" s="41" t="n">
        <v>0</v>
      </c>
    </row>
    <row r="157" customFormat="false" ht="12.75" hidden="false" customHeight="false" outlineLevel="0" collapsed="false">
      <c r="B157" s="51"/>
      <c r="C157" s="52"/>
      <c r="D157" s="25" t="s">
        <v>23</v>
      </c>
      <c r="E157" s="26" t="n">
        <v>3209.75</v>
      </c>
      <c r="F157" s="26" t="n">
        <v>3740.22</v>
      </c>
      <c r="G157" s="26" t="n">
        <v>3735.22</v>
      </c>
      <c r="H157" s="41" t="n">
        <f aca="false">G157/F157*100</f>
        <v>99.8663180240735</v>
      </c>
    </row>
    <row r="158" customFormat="false" ht="12.75" hidden="false" customHeight="false" outlineLevel="0" collapsed="false">
      <c r="B158" s="51"/>
      <c r="C158" s="52"/>
      <c r="D158" s="25"/>
      <c r="E158" s="26"/>
      <c r="F158" s="26"/>
      <c r="G158" s="26"/>
      <c r="H158" s="41"/>
    </row>
    <row r="159" customFormat="false" ht="36" hidden="false" customHeight="false" outlineLevel="0" collapsed="false">
      <c r="B159" s="51" t="s">
        <v>69</v>
      </c>
      <c r="C159" s="52" t="s">
        <v>70</v>
      </c>
      <c r="D159" s="25"/>
      <c r="E159" s="26"/>
      <c r="F159" s="26"/>
      <c r="G159" s="26"/>
      <c r="H159" s="41"/>
    </row>
    <row r="160" customFormat="false" ht="12.75" hidden="false" customHeight="false" outlineLevel="0" collapsed="false">
      <c r="B160" s="51"/>
      <c r="C160" s="52"/>
      <c r="D160" s="21" t="s">
        <v>12</v>
      </c>
      <c r="E160" s="53" t="n">
        <f aca="false">E162+E163</f>
        <v>700</v>
      </c>
      <c r="F160" s="53" t="n">
        <f aca="false">F162+F163</f>
        <v>28905.27</v>
      </c>
      <c r="G160" s="53" t="n">
        <f aca="false">G162+G163</f>
        <v>21606.55</v>
      </c>
      <c r="H160" s="54" t="n">
        <f aca="false">G160/F160*100</f>
        <v>74.7495179944695</v>
      </c>
    </row>
    <row r="161" customFormat="false" ht="12.75" hidden="false" customHeight="false" outlineLevel="0" collapsed="false">
      <c r="B161" s="51"/>
      <c r="C161" s="52"/>
      <c r="D161" s="25" t="s">
        <v>11</v>
      </c>
      <c r="E161" s="26"/>
      <c r="F161" s="26"/>
      <c r="G161" s="26"/>
      <c r="H161" s="41"/>
    </row>
    <row r="162" customFormat="false" ht="12.75" hidden="false" customHeight="false" outlineLevel="0" collapsed="false">
      <c r="B162" s="51"/>
      <c r="C162" s="52"/>
      <c r="D162" s="25" t="s">
        <v>14</v>
      </c>
      <c r="E162" s="26" t="n">
        <v>0</v>
      </c>
      <c r="F162" s="26" t="n">
        <v>27460.01</v>
      </c>
      <c r="G162" s="26" t="n">
        <v>20526.22</v>
      </c>
      <c r="H162" s="41" t="n">
        <v>0</v>
      </c>
    </row>
    <row r="163" customFormat="false" ht="12.75" hidden="false" customHeight="false" outlineLevel="0" collapsed="false">
      <c r="B163" s="51"/>
      <c r="C163" s="52"/>
      <c r="D163" s="25" t="s">
        <v>23</v>
      </c>
      <c r="E163" s="26" t="n">
        <v>700</v>
      </c>
      <c r="F163" s="26" t="n">
        <v>1445.26</v>
      </c>
      <c r="G163" s="26" t="n">
        <v>1080.33</v>
      </c>
      <c r="H163" s="41" t="n">
        <v>0</v>
      </c>
    </row>
    <row r="164" customFormat="false" ht="12.75" hidden="false" customHeight="false" outlineLevel="0" collapsed="false">
      <c r="B164" s="51"/>
      <c r="C164" s="52"/>
      <c r="D164" s="25"/>
      <c r="E164" s="26"/>
      <c r="F164" s="26"/>
      <c r="G164" s="26"/>
      <c r="H164" s="41"/>
    </row>
    <row r="165" customFormat="false" ht="48" hidden="false" customHeight="false" outlineLevel="0" collapsed="false">
      <c r="B165" s="42" t="s">
        <v>71</v>
      </c>
      <c r="C165" s="43" t="s">
        <v>72</v>
      </c>
      <c r="D165" s="44"/>
      <c r="E165" s="45" t="n">
        <f aca="false">E166</f>
        <v>241198.21</v>
      </c>
      <c r="F165" s="45" t="n">
        <f aca="false">F166</f>
        <v>363574.59</v>
      </c>
      <c r="G165" s="45" t="n">
        <f aca="false">G166</f>
        <v>363464.86</v>
      </c>
      <c r="H165" s="50" t="n">
        <f aca="false">H166</f>
        <v>99.9698191229481</v>
      </c>
    </row>
    <row r="166" customFormat="false" ht="12.75" hidden="false" customHeight="false" outlineLevel="0" collapsed="false">
      <c r="B166" s="42"/>
      <c r="C166" s="43"/>
      <c r="D166" s="47" t="s">
        <v>12</v>
      </c>
      <c r="E166" s="48" t="n">
        <f aca="false">E168+E169</f>
        <v>241198.21</v>
      </c>
      <c r="F166" s="48" t="n">
        <f aca="false">F168+F169</f>
        <v>363574.59</v>
      </c>
      <c r="G166" s="48" t="n">
        <f aca="false">G168+G169</f>
        <v>363464.86</v>
      </c>
      <c r="H166" s="49" t="n">
        <f aca="false">G166/F166*100</f>
        <v>99.9698191229481</v>
      </c>
    </row>
    <row r="167" customFormat="false" ht="12.75" hidden="false" customHeight="false" outlineLevel="0" collapsed="false">
      <c r="B167" s="42"/>
      <c r="C167" s="43"/>
      <c r="D167" s="44" t="s">
        <v>11</v>
      </c>
      <c r="E167" s="45"/>
      <c r="F167" s="45"/>
      <c r="G167" s="45"/>
      <c r="H167" s="50"/>
    </row>
    <row r="168" customFormat="false" ht="12.75" hidden="false" customHeight="false" outlineLevel="0" collapsed="false">
      <c r="B168" s="42"/>
      <c r="C168" s="43"/>
      <c r="D168" s="43" t="s">
        <v>14</v>
      </c>
      <c r="E168" s="45" t="n">
        <f aca="false">E174+E180</f>
        <v>182750</v>
      </c>
      <c r="F168" s="45" t="n">
        <f aca="false">F174+F180</f>
        <v>297554.35</v>
      </c>
      <c r="G168" s="45" t="n">
        <f aca="false">G174+G180</f>
        <v>297554.35</v>
      </c>
      <c r="H168" s="50" t="n">
        <f aca="false">G168/F168*100</f>
        <v>100</v>
      </c>
    </row>
    <row r="169" customFormat="false" ht="12.75" hidden="false" customHeight="false" outlineLevel="0" collapsed="false">
      <c r="B169" s="42"/>
      <c r="C169" s="43"/>
      <c r="D169" s="43" t="s">
        <v>23</v>
      </c>
      <c r="E169" s="45" t="n">
        <f aca="false">E175+E181+E186</f>
        <v>58448.21</v>
      </c>
      <c r="F169" s="45" t="n">
        <f aca="false">F175+F181+F186</f>
        <v>66020.24</v>
      </c>
      <c r="G169" s="45" t="n">
        <f aca="false">G175+G181+G186</f>
        <v>65910.51</v>
      </c>
      <c r="H169" s="50" t="n">
        <f aca="false">G169/F169*100</f>
        <v>99.8337933942682</v>
      </c>
    </row>
    <row r="170" customFormat="false" ht="12.75" hidden="false" customHeight="false" outlineLevel="0" collapsed="false">
      <c r="B170" s="51"/>
      <c r="C170" s="52"/>
      <c r="D170" s="25"/>
      <c r="E170" s="26"/>
      <c r="F170" s="26"/>
      <c r="G170" s="26"/>
      <c r="H170" s="41"/>
    </row>
    <row r="171" customFormat="false" ht="36" hidden="false" customHeight="false" outlineLevel="0" collapsed="false">
      <c r="B171" s="51" t="s">
        <v>73</v>
      </c>
      <c r="C171" s="52" t="s">
        <v>74</v>
      </c>
      <c r="D171" s="25"/>
      <c r="E171" s="26"/>
      <c r="F171" s="26"/>
      <c r="G171" s="26"/>
      <c r="H171" s="41"/>
    </row>
    <row r="172" customFormat="false" ht="12.75" hidden="false" customHeight="false" outlineLevel="0" collapsed="false">
      <c r="B172" s="51"/>
      <c r="C172" s="52"/>
      <c r="D172" s="84" t="s">
        <v>12</v>
      </c>
      <c r="E172" s="33" t="n">
        <f aca="false">E174+E175</f>
        <v>226655.22</v>
      </c>
      <c r="F172" s="33" t="n">
        <f aca="false">F174+F175</f>
        <v>346894.43</v>
      </c>
      <c r="G172" s="33" t="n">
        <f aca="false">G174+G175</f>
        <v>346870.8</v>
      </c>
      <c r="H172" s="85" t="n">
        <f aca="false">G172/F172*100</f>
        <v>99.9931881293107</v>
      </c>
    </row>
    <row r="173" customFormat="false" ht="12.75" hidden="false" customHeight="false" outlineLevel="0" collapsed="false">
      <c r="B173" s="51"/>
      <c r="C173" s="52"/>
      <c r="D173" s="25" t="s">
        <v>11</v>
      </c>
      <c r="E173" s="26"/>
      <c r="F173" s="26"/>
      <c r="G173" s="26"/>
      <c r="H173" s="41"/>
    </row>
    <row r="174" customFormat="false" ht="12.75" hidden="false" customHeight="false" outlineLevel="0" collapsed="false">
      <c r="B174" s="51"/>
      <c r="C174" s="52"/>
      <c r="D174" s="25" t="s">
        <v>14</v>
      </c>
      <c r="E174" s="26" t="n">
        <v>182750</v>
      </c>
      <c r="F174" s="26" t="n">
        <v>295194.86</v>
      </c>
      <c r="G174" s="26" t="n">
        <v>295194.86</v>
      </c>
      <c r="H174" s="41" t="n">
        <f aca="false">G174/F174*100</f>
        <v>100</v>
      </c>
    </row>
    <row r="175" customFormat="false" ht="12.75" hidden="false" customHeight="false" outlineLevel="0" collapsed="false">
      <c r="B175" s="51"/>
      <c r="C175" s="52"/>
      <c r="D175" s="52" t="s">
        <v>23</v>
      </c>
      <c r="E175" s="26" t="n">
        <v>43905.22</v>
      </c>
      <c r="F175" s="26" t="n">
        <v>51699.57</v>
      </c>
      <c r="G175" s="26" t="n">
        <v>51675.94</v>
      </c>
      <c r="H175" s="41" t="n">
        <f aca="false">G175/F175*100</f>
        <v>99.9542936237187</v>
      </c>
    </row>
    <row r="176" customFormat="false" ht="12.75" hidden="false" customHeight="false" outlineLevel="0" collapsed="false">
      <c r="B176" s="51"/>
      <c r="C176" s="52"/>
      <c r="D176" s="25"/>
      <c r="E176" s="26"/>
      <c r="F176" s="26"/>
      <c r="G176" s="26"/>
      <c r="H176" s="41"/>
    </row>
    <row r="177" customFormat="false" ht="36" hidden="false" customHeight="false" outlineLevel="0" collapsed="false">
      <c r="B177" s="51" t="s">
        <v>75</v>
      </c>
      <c r="C177" s="52" t="s">
        <v>76</v>
      </c>
      <c r="D177" s="25"/>
      <c r="E177" s="26"/>
      <c r="F177" s="86"/>
      <c r="G177" s="86"/>
      <c r="H177" s="41"/>
    </row>
    <row r="178" customFormat="false" ht="12.75" hidden="false" customHeight="false" outlineLevel="0" collapsed="false">
      <c r="B178" s="51"/>
      <c r="C178" s="52"/>
      <c r="D178" s="84" t="s">
        <v>12</v>
      </c>
      <c r="E178" s="33" t="n">
        <f aca="false">E180+E181</f>
        <v>9802.63</v>
      </c>
      <c r="F178" s="33" t="n">
        <f aca="false">F180+F181</f>
        <v>11755.91</v>
      </c>
      <c r="G178" s="33" t="n">
        <f aca="false">G180+G181</f>
        <v>11755.91</v>
      </c>
      <c r="H178" s="85" t="n">
        <f aca="false">G178/F178*100</f>
        <v>100</v>
      </c>
    </row>
    <row r="179" customFormat="false" ht="12.75" hidden="false" customHeight="false" outlineLevel="0" collapsed="false">
      <c r="B179" s="51"/>
      <c r="C179" s="52"/>
      <c r="D179" s="25" t="s">
        <v>11</v>
      </c>
      <c r="E179" s="26"/>
      <c r="F179" s="26"/>
      <c r="G179" s="26"/>
      <c r="H179" s="41"/>
    </row>
    <row r="180" customFormat="false" ht="12.75" hidden="false" customHeight="false" outlineLevel="0" collapsed="false">
      <c r="B180" s="51"/>
      <c r="C180" s="52"/>
      <c r="D180" s="25" t="s">
        <v>14</v>
      </c>
      <c r="E180" s="26" t="n">
        <v>0</v>
      </c>
      <c r="F180" s="26" t="n">
        <v>2359.49</v>
      </c>
      <c r="G180" s="26" t="n">
        <v>2359.49</v>
      </c>
      <c r="H180" s="41" t="n">
        <f aca="false">G180/F180*100</f>
        <v>100</v>
      </c>
    </row>
    <row r="181" customFormat="false" ht="12.75" hidden="false" customHeight="false" outlineLevel="0" collapsed="false">
      <c r="B181" s="51"/>
      <c r="C181" s="52"/>
      <c r="D181" s="52" t="s">
        <v>23</v>
      </c>
      <c r="E181" s="26" t="n">
        <v>9802.63</v>
      </c>
      <c r="F181" s="26" t="n">
        <v>9396.42</v>
      </c>
      <c r="G181" s="26" t="n">
        <v>9396.42</v>
      </c>
      <c r="H181" s="41" t="n">
        <v>0</v>
      </c>
    </row>
    <row r="182" customFormat="false" ht="12.75" hidden="false" customHeight="false" outlineLevel="0" collapsed="false">
      <c r="B182" s="51"/>
      <c r="C182" s="52"/>
      <c r="D182" s="25"/>
      <c r="E182" s="26"/>
      <c r="F182" s="26"/>
      <c r="G182" s="26"/>
      <c r="H182" s="41"/>
    </row>
    <row r="183" customFormat="false" ht="48" hidden="false" customHeight="false" outlineLevel="0" collapsed="false">
      <c r="B183" s="51" t="s">
        <v>77</v>
      </c>
      <c r="C183" s="87" t="s">
        <v>78</v>
      </c>
      <c r="D183" s="25"/>
      <c r="E183" s="86"/>
      <c r="F183" s="86"/>
      <c r="G183" s="86"/>
      <c r="H183" s="41"/>
    </row>
    <row r="184" customFormat="false" ht="12.75" hidden="false" customHeight="false" outlineLevel="0" collapsed="false">
      <c r="B184" s="51"/>
      <c r="C184" s="52"/>
      <c r="D184" s="84" t="s">
        <v>12</v>
      </c>
      <c r="E184" s="33" t="n">
        <f aca="false">E186</f>
        <v>4740.36</v>
      </c>
      <c r="F184" s="33" t="n">
        <f aca="false">F186</f>
        <v>4924.25</v>
      </c>
      <c r="G184" s="33" t="n">
        <f aca="false">G186</f>
        <v>4838.15</v>
      </c>
      <c r="H184" s="85" t="n">
        <f aca="false">G184/F184*100</f>
        <v>98.2515103822917</v>
      </c>
    </row>
    <row r="185" customFormat="false" ht="12.75" hidden="false" customHeight="false" outlineLevel="0" collapsed="false">
      <c r="B185" s="51"/>
      <c r="C185" s="52"/>
      <c r="D185" s="25" t="s">
        <v>11</v>
      </c>
      <c r="E185" s="26"/>
      <c r="F185" s="26"/>
      <c r="G185" s="26"/>
      <c r="H185" s="41"/>
    </row>
    <row r="186" customFormat="false" ht="12.75" hidden="false" customHeight="false" outlineLevel="0" collapsed="false">
      <c r="B186" s="51"/>
      <c r="C186" s="52"/>
      <c r="D186" s="52" t="s">
        <v>23</v>
      </c>
      <c r="E186" s="26" t="n">
        <v>4740.36</v>
      </c>
      <c r="F186" s="26" t="n">
        <v>4924.25</v>
      </c>
      <c r="G186" s="26" t="n">
        <v>4838.15</v>
      </c>
      <c r="H186" s="41" t="n">
        <f aca="false">G186/F186*100</f>
        <v>98.2515103822917</v>
      </c>
    </row>
    <row r="187" customFormat="false" ht="12.75" hidden="false" customHeight="false" outlineLevel="0" collapsed="false">
      <c r="B187" s="88"/>
      <c r="C187" s="89"/>
      <c r="D187" s="37"/>
      <c r="E187" s="38"/>
      <c r="F187" s="38"/>
      <c r="G187" s="38"/>
      <c r="H187" s="90"/>
    </row>
    <row r="188" customFormat="false" ht="48" hidden="false" customHeight="false" outlineLevel="0" collapsed="false">
      <c r="B188" s="42" t="s">
        <v>79</v>
      </c>
      <c r="C188" s="91" t="s">
        <v>80</v>
      </c>
      <c r="D188" s="47"/>
      <c r="E188" s="92" t="n">
        <f aca="false">E189+E193</f>
        <v>77487</v>
      </c>
      <c r="F188" s="92" t="n">
        <f aca="false">F189+F193</f>
        <v>78609.44</v>
      </c>
      <c r="G188" s="92" t="n">
        <f aca="false">G189+G193</f>
        <v>58877.87</v>
      </c>
      <c r="H188" s="56" t="n">
        <f aca="false">G188/F188*100</f>
        <v>74.8992360205085</v>
      </c>
    </row>
    <row r="189" customFormat="false" ht="12.75" hidden="false" customHeight="false" outlineLevel="0" collapsed="false">
      <c r="B189" s="42"/>
      <c r="C189" s="91"/>
      <c r="D189" s="47" t="s">
        <v>12</v>
      </c>
      <c r="E189" s="93" t="n">
        <f aca="false">E191+E192</f>
        <v>487</v>
      </c>
      <c r="F189" s="93" t="n">
        <f aca="false">F191+F192</f>
        <v>1609.44</v>
      </c>
      <c r="G189" s="93" t="n">
        <f aca="false">G191+G192</f>
        <v>1473.87</v>
      </c>
      <c r="H189" s="49" t="n">
        <f aca="false">G189/F189*100</f>
        <v>91.5765732180137</v>
      </c>
    </row>
    <row r="190" customFormat="false" ht="12.75" hidden="false" customHeight="false" outlineLevel="0" collapsed="false">
      <c r="B190" s="42"/>
      <c r="C190" s="91"/>
      <c r="D190" s="44" t="s">
        <v>11</v>
      </c>
      <c r="E190" s="94"/>
      <c r="F190" s="94"/>
      <c r="G190" s="94"/>
      <c r="H190" s="50"/>
    </row>
    <row r="191" customFormat="false" ht="12.75" hidden="false" customHeight="false" outlineLevel="0" collapsed="false">
      <c r="B191" s="42"/>
      <c r="C191" s="91"/>
      <c r="D191" s="91" t="s">
        <v>14</v>
      </c>
      <c r="E191" s="94" t="n">
        <f aca="false">E215</f>
        <v>0</v>
      </c>
      <c r="F191" s="94" t="n">
        <f aca="false">F215</f>
        <v>1524.19</v>
      </c>
      <c r="G191" s="94" t="n">
        <f aca="false">G215</f>
        <v>1389.98</v>
      </c>
      <c r="H191" s="50"/>
    </row>
    <row r="192" customFormat="false" ht="12.75" hidden="false" customHeight="false" outlineLevel="0" collapsed="false">
      <c r="B192" s="42"/>
      <c r="C192" s="91"/>
      <c r="D192" s="91" t="s">
        <v>23</v>
      </c>
      <c r="E192" s="94" t="n">
        <f aca="false">E201+E206+E214</f>
        <v>487</v>
      </c>
      <c r="F192" s="94" t="n">
        <f aca="false">F201+F206+F214</f>
        <v>85.25</v>
      </c>
      <c r="G192" s="94" t="n">
        <f aca="false">G201+G206+G214</f>
        <v>83.89</v>
      </c>
      <c r="H192" s="50" t="n">
        <f aca="false">G192/F192*100</f>
        <v>98.4046920821114</v>
      </c>
    </row>
    <row r="193" customFormat="false" ht="24" hidden="false" customHeight="false" outlineLevel="0" collapsed="false">
      <c r="B193" s="42"/>
      <c r="C193" s="91"/>
      <c r="D193" s="95" t="s">
        <v>17</v>
      </c>
      <c r="E193" s="93" t="n">
        <f aca="false">E195+E196</f>
        <v>77000</v>
      </c>
      <c r="F193" s="93" t="n">
        <f aca="false">F195+F196</f>
        <v>77000</v>
      </c>
      <c r="G193" s="93" t="n">
        <f aca="false">G195+G196</f>
        <v>57404</v>
      </c>
      <c r="H193" s="96" t="n">
        <f aca="false">G193/F193*100</f>
        <v>74.5506493506494</v>
      </c>
    </row>
    <row r="194" customFormat="false" ht="12.75" hidden="false" customHeight="false" outlineLevel="0" collapsed="false">
      <c r="B194" s="42"/>
      <c r="C194" s="91"/>
      <c r="D194" s="91" t="s">
        <v>11</v>
      </c>
      <c r="E194" s="94"/>
      <c r="F194" s="97"/>
      <c r="G194" s="94"/>
      <c r="H194" s="98"/>
    </row>
    <row r="195" customFormat="false" ht="12.75" hidden="false" customHeight="false" outlineLevel="0" collapsed="false">
      <c r="B195" s="42"/>
      <c r="C195" s="91"/>
      <c r="D195" s="91" t="s">
        <v>18</v>
      </c>
      <c r="E195" s="94" t="n">
        <f aca="false">E218</f>
        <v>35600</v>
      </c>
      <c r="F195" s="94" t="n">
        <f aca="false">F218</f>
        <v>35600</v>
      </c>
      <c r="G195" s="94" t="n">
        <f aca="false">G218</f>
        <v>16004</v>
      </c>
      <c r="H195" s="96" t="n">
        <f aca="false">G195/F195*100</f>
        <v>44.9550561797753</v>
      </c>
    </row>
    <row r="196" customFormat="false" ht="12.75" hidden="false" customHeight="false" outlineLevel="0" collapsed="false">
      <c r="B196" s="42"/>
      <c r="C196" s="91"/>
      <c r="D196" s="91" t="s">
        <v>19</v>
      </c>
      <c r="E196" s="94" t="n">
        <f aca="false">E209+E219</f>
        <v>41400</v>
      </c>
      <c r="F196" s="94" t="n">
        <f aca="false">F209+F219</f>
        <v>41400</v>
      </c>
      <c r="G196" s="94" t="n">
        <f aca="false">G209+G219</f>
        <v>41400</v>
      </c>
      <c r="H196" s="96" t="n">
        <f aca="false">G196/F196*100</f>
        <v>100</v>
      </c>
    </row>
    <row r="197" customFormat="false" ht="12.75" hidden="false" customHeight="false" outlineLevel="0" collapsed="false">
      <c r="B197" s="51"/>
      <c r="C197" s="52"/>
      <c r="D197" s="25"/>
      <c r="E197" s="26"/>
      <c r="F197" s="26"/>
      <c r="G197" s="26"/>
      <c r="H197" s="41"/>
    </row>
    <row r="198" customFormat="false" ht="36" hidden="false" customHeight="false" outlineLevel="0" collapsed="false">
      <c r="B198" s="51" t="s">
        <v>81</v>
      </c>
      <c r="C198" s="52" t="s">
        <v>82</v>
      </c>
      <c r="D198" s="57"/>
      <c r="E198" s="57"/>
      <c r="F198" s="57"/>
      <c r="G198" s="57"/>
      <c r="H198" s="99"/>
    </row>
    <row r="199" customFormat="false" ht="12.75" hidden="false" customHeight="false" outlineLevel="0" collapsed="false">
      <c r="B199" s="51"/>
      <c r="C199" s="52"/>
      <c r="D199" s="84" t="s">
        <v>12</v>
      </c>
      <c r="E199" s="33" t="n">
        <f aca="false">E201</f>
        <v>15</v>
      </c>
      <c r="F199" s="33" t="n">
        <f aca="false">F201</f>
        <v>15</v>
      </c>
      <c r="G199" s="33" t="n">
        <f aca="false">G201</f>
        <v>15</v>
      </c>
      <c r="H199" s="85" t="n">
        <f aca="false">G199/F199*100</f>
        <v>100</v>
      </c>
    </row>
    <row r="200" customFormat="false" ht="12.75" hidden="false" customHeight="false" outlineLevel="0" collapsed="false">
      <c r="B200" s="51"/>
      <c r="C200" s="52"/>
      <c r="D200" s="25" t="s">
        <v>11</v>
      </c>
      <c r="E200" s="26"/>
      <c r="F200" s="26"/>
      <c r="G200" s="26"/>
      <c r="H200" s="41"/>
    </row>
    <row r="201" customFormat="false" ht="12.75" hidden="false" customHeight="false" outlineLevel="0" collapsed="false">
      <c r="B201" s="51"/>
      <c r="C201" s="52"/>
      <c r="D201" s="52" t="s">
        <v>23</v>
      </c>
      <c r="E201" s="26" t="n">
        <v>15</v>
      </c>
      <c r="F201" s="26" t="n">
        <v>15</v>
      </c>
      <c r="G201" s="26" t="n">
        <v>15</v>
      </c>
      <c r="H201" s="41" t="n">
        <f aca="false">G201/F201*100</f>
        <v>100</v>
      </c>
    </row>
    <row r="202" customFormat="false" ht="12.75" hidden="false" customHeight="false" outlineLevel="0" collapsed="false">
      <c r="B202" s="100"/>
      <c r="C202" s="52"/>
      <c r="D202" s="25"/>
      <c r="E202" s="26"/>
      <c r="F202" s="26"/>
      <c r="G202" s="26"/>
      <c r="H202" s="41"/>
    </row>
    <row r="203" customFormat="false" ht="36" hidden="false" customHeight="false" outlineLevel="0" collapsed="false">
      <c r="B203" s="51" t="s">
        <v>83</v>
      </c>
      <c r="C203" s="52" t="s">
        <v>84</v>
      </c>
      <c r="D203" s="84"/>
      <c r="E203" s="101" t="n">
        <f aca="false">E204+E207</f>
        <v>20115</v>
      </c>
      <c r="F203" s="102" t="n">
        <f aca="false">F204+F207</f>
        <v>20115</v>
      </c>
      <c r="G203" s="101" t="n">
        <f aca="false">G204+G207</f>
        <v>20115</v>
      </c>
      <c r="H203" s="103" t="n">
        <f aca="false">G203/F203*100</f>
        <v>100</v>
      </c>
    </row>
    <row r="204" customFormat="false" ht="12.75" hidden="false" customHeight="false" outlineLevel="0" collapsed="false">
      <c r="B204" s="51"/>
      <c r="C204" s="52"/>
      <c r="D204" s="84" t="s">
        <v>12</v>
      </c>
      <c r="E204" s="104" t="n">
        <f aca="false">E206</f>
        <v>15</v>
      </c>
      <c r="F204" s="104" t="n">
        <f aca="false">F206</f>
        <v>15</v>
      </c>
      <c r="G204" s="104" t="n">
        <f aca="false">G206</f>
        <v>15</v>
      </c>
      <c r="H204" s="105"/>
    </row>
    <row r="205" customFormat="false" ht="12.75" hidden="false" customHeight="false" outlineLevel="0" collapsed="false">
      <c r="B205" s="51"/>
      <c r="C205" s="52"/>
      <c r="D205" s="25" t="s">
        <v>11</v>
      </c>
      <c r="E205" s="86"/>
      <c r="F205" s="86"/>
      <c r="G205" s="86"/>
      <c r="H205" s="106"/>
    </row>
    <row r="206" customFormat="false" ht="12.75" hidden="false" customHeight="false" outlineLevel="0" collapsed="false">
      <c r="B206" s="51"/>
      <c r="C206" s="52"/>
      <c r="D206" s="52" t="s">
        <v>23</v>
      </c>
      <c r="E206" s="86" t="n">
        <v>15</v>
      </c>
      <c r="F206" s="86" t="n">
        <v>15</v>
      </c>
      <c r="G206" s="86" t="n">
        <v>15</v>
      </c>
      <c r="H206" s="106" t="n">
        <f aca="false">G206/F206*100</f>
        <v>100</v>
      </c>
    </row>
    <row r="207" customFormat="false" ht="24" hidden="false" customHeight="false" outlineLevel="0" collapsed="false">
      <c r="B207" s="100"/>
      <c r="C207" s="52"/>
      <c r="D207" s="21" t="s">
        <v>17</v>
      </c>
      <c r="E207" s="22" t="n">
        <f aca="false">E209</f>
        <v>20100</v>
      </c>
      <c r="F207" s="53" t="n">
        <f aca="false">F209</f>
        <v>20100</v>
      </c>
      <c r="G207" s="22" t="n">
        <f aca="false">G209</f>
        <v>20100</v>
      </c>
      <c r="H207" s="107" t="n">
        <f aca="false">G207/F207*100</f>
        <v>100</v>
      </c>
    </row>
    <row r="208" customFormat="false" ht="12.75" hidden="false" customHeight="false" outlineLevel="0" collapsed="false">
      <c r="B208" s="100"/>
      <c r="C208" s="52"/>
      <c r="D208" s="25" t="s">
        <v>11</v>
      </c>
      <c r="E208" s="86"/>
      <c r="F208" s="86"/>
      <c r="G208" s="86"/>
      <c r="H208" s="106"/>
    </row>
    <row r="209" customFormat="false" ht="12.75" hidden="false" customHeight="false" outlineLevel="0" collapsed="false">
      <c r="B209" s="100"/>
      <c r="C209" s="52"/>
      <c r="D209" s="25" t="s">
        <v>19</v>
      </c>
      <c r="E209" s="86" t="n">
        <v>20100</v>
      </c>
      <c r="F209" s="26" t="n">
        <v>20100</v>
      </c>
      <c r="G209" s="86" t="n">
        <v>20100</v>
      </c>
      <c r="H209" s="27" t="n">
        <f aca="false">G209/F209*100</f>
        <v>100</v>
      </c>
    </row>
    <row r="210" customFormat="false" ht="12.75" hidden="false" customHeight="false" outlineLevel="0" collapsed="false">
      <c r="B210" s="100"/>
      <c r="C210" s="52"/>
      <c r="D210" s="25"/>
      <c r="E210" s="26"/>
      <c r="F210" s="26"/>
      <c r="G210" s="26"/>
      <c r="H210" s="41"/>
    </row>
    <row r="211" customFormat="false" ht="36" hidden="false" customHeight="false" outlineLevel="0" collapsed="false">
      <c r="B211" s="108" t="s">
        <v>85</v>
      </c>
      <c r="C211" s="52" t="s">
        <v>86</v>
      </c>
      <c r="D211" s="84"/>
      <c r="E211" s="101" t="n">
        <f aca="false">E212+E216</f>
        <v>57357</v>
      </c>
      <c r="F211" s="101" t="n">
        <f aca="false">F212+F216</f>
        <v>58479.44</v>
      </c>
      <c r="G211" s="101" t="n">
        <f aca="false">G214+G216</f>
        <v>37357.89</v>
      </c>
      <c r="H211" s="18" t="n">
        <f aca="false">G211/F211*100</f>
        <v>63.8820925781779</v>
      </c>
    </row>
    <row r="212" customFormat="false" ht="12.75" hidden="false" customHeight="false" outlineLevel="0" collapsed="false">
      <c r="B212" s="108"/>
      <c r="C212" s="52"/>
      <c r="D212" s="84" t="s">
        <v>12</v>
      </c>
      <c r="E212" s="104" t="n">
        <f aca="false">E214+E215</f>
        <v>457</v>
      </c>
      <c r="F212" s="104" t="n">
        <f aca="false">F214+F215</f>
        <v>1579.44</v>
      </c>
      <c r="G212" s="104" t="n">
        <f aca="false">G214+G215</f>
        <v>1443.87</v>
      </c>
      <c r="H212" s="105" t="n">
        <f aca="false">G212/F212*100</f>
        <v>91.4165780276554</v>
      </c>
    </row>
    <row r="213" customFormat="false" ht="12.75" hidden="false" customHeight="false" outlineLevel="0" collapsed="false">
      <c r="B213" s="108"/>
      <c r="C213" s="52"/>
      <c r="D213" s="25" t="s">
        <v>11</v>
      </c>
      <c r="E213" s="86"/>
      <c r="F213" s="86"/>
      <c r="G213" s="86"/>
      <c r="H213" s="41"/>
    </row>
    <row r="214" customFormat="false" ht="12.75" hidden="false" customHeight="false" outlineLevel="0" collapsed="false">
      <c r="B214" s="108"/>
      <c r="C214" s="52"/>
      <c r="D214" s="52" t="s">
        <v>23</v>
      </c>
      <c r="E214" s="86" t="n">
        <v>457</v>
      </c>
      <c r="F214" s="86" t="n">
        <v>55.25</v>
      </c>
      <c r="G214" s="86" t="n">
        <v>53.89</v>
      </c>
      <c r="H214" s="41" t="n">
        <f aca="false">G214/F214*100</f>
        <v>97.5384615384616</v>
      </c>
    </row>
    <row r="215" customFormat="false" ht="12.75" hidden="false" customHeight="false" outlineLevel="0" collapsed="false">
      <c r="B215" s="100"/>
      <c r="C215" s="52"/>
      <c r="D215" s="25" t="s">
        <v>14</v>
      </c>
      <c r="E215" s="86" t="n">
        <v>0</v>
      </c>
      <c r="F215" s="26" t="n">
        <v>1524.19</v>
      </c>
      <c r="G215" s="86" t="n">
        <v>1389.98</v>
      </c>
      <c r="H215" s="27" t="n">
        <v>0</v>
      </c>
    </row>
    <row r="216" customFormat="false" ht="24" hidden="false" customHeight="false" outlineLevel="0" collapsed="false">
      <c r="B216" s="109"/>
      <c r="C216" s="52"/>
      <c r="D216" s="32" t="s">
        <v>17</v>
      </c>
      <c r="E216" s="104" t="n">
        <f aca="false">E218+E219</f>
        <v>56900</v>
      </c>
      <c r="F216" s="104" t="n">
        <f aca="false">F218+F219</f>
        <v>56900</v>
      </c>
      <c r="G216" s="104" t="n">
        <f aca="false">G218+G219</f>
        <v>37304</v>
      </c>
      <c r="H216" s="34" t="s">
        <v>87</v>
      </c>
    </row>
    <row r="217" customFormat="false" ht="12.75" hidden="false" customHeight="false" outlineLevel="0" collapsed="false">
      <c r="B217" s="109"/>
      <c r="C217" s="52"/>
      <c r="D217" s="25" t="s">
        <v>11</v>
      </c>
      <c r="E217" s="86"/>
      <c r="F217" s="86"/>
      <c r="G217" s="86"/>
      <c r="H217" s="41"/>
    </row>
    <row r="218" customFormat="false" ht="12.75" hidden="false" customHeight="false" outlineLevel="0" collapsed="false">
      <c r="B218" s="109"/>
      <c r="C218" s="52"/>
      <c r="D218" s="25" t="s">
        <v>18</v>
      </c>
      <c r="E218" s="86" t="n">
        <v>35600</v>
      </c>
      <c r="F218" s="86" t="n">
        <v>35600</v>
      </c>
      <c r="G218" s="86" t="n">
        <v>16004</v>
      </c>
      <c r="H218" s="27" t="n">
        <f aca="false">G218/F218*100</f>
        <v>44.9550561797753</v>
      </c>
    </row>
    <row r="219" customFormat="false" ht="12.75" hidden="false" customHeight="false" outlineLevel="0" collapsed="false">
      <c r="B219" s="109"/>
      <c r="C219" s="52"/>
      <c r="D219" s="25" t="s">
        <v>19</v>
      </c>
      <c r="E219" s="86" t="n">
        <v>21300</v>
      </c>
      <c r="F219" s="86" t="n">
        <v>21300</v>
      </c>
      <c r="G219" s="86" t="n">
        <v>21300</v>
      </c>
      <c r="H219" s="27" t="n">
        <f aca="false">G219/F219*100</f>
        <v>100</v>
      </c>
    </row>
    <row r="220" customFormat="false" ht="12.75" hidden="false" customHeight="false" outlineLevel="0" collapsed="false">
      <c r="B220" s="109"/>
      <c r="C220" s="52"/>
      <c r="D220" s="25"/>
      <c r="E220" s="86"/>
      <c r="F220" s="26"/>
      <c r="G220" s="86"/>
      <c r="H220" s="27"/>
    </row>
    <row r="221" customFormat="false" ht="48" hidden="false" customHeight="false" outlineLevel="0" collapsed="false">
      <c r="B221" s="42" t="s">
        <v>88</v>
      </c>
      <c r="C221" s="43" t="s">
        <v>89</v>
      </c>
      <c r="D221" s="44"/>
      <c r="E221" s="45"/>
      <c r="F221" s="45"/>
      <c r="G221" s="45"/>
      <c r="H221" s="46"/>
    </row>
    <row r="222" customFormat="false" ht="12.75" hidden="false" customHeight="false" outlineLevel="0" collapsed="false">
      <c r="B222" s="42"/>
      <c r="C222" s="43"/>
      <c r="D222" s="47" t="s">
        <v>12</v>
      </c>
      <c r="E222" s="48" t="n">
        <f aca="false">E224+E225+E226</f>
        <v>86379.05</v>
      </c>
      <c r="F222" s="48" t="n">
        <f aca="false">F224+F225+F226</f>
        <v>152426.8</v>
      </c>
      <c r="G222" s="48" t="n">
        <f aca="false">G224+G225+G226</f>
        <v>149004.19</v>
      </c>
      <c r="H222" s="49" t="n">
        <f aca="false">G222/F222*100</f>
        <v>97.7545877759029</v>
      </c>
    </row>
    <row r="223" customFormat="false" ht="12.75" hidden="false" customHeight="false" outlineLevel="0" collapsed="false">
      <c r="B223" s="42"/>
      <c r="C223" s="43"/>
      <c r="D223" s="44" t="s">
        <v>11</v>
      </c>
      <c r="E223" s="45"/>
      <c r="F223" s="45"/>
      <c r="G223" s="45"/>
      <c r="H223" s="50"/>
    </row>
    <row r="224" customFormat="false" ht="12.75" hidden="false" customHeight="false" outlineLevel="0" collapsed="false">
      <c r="B224" s="42"/>
      <c r="C224" s="43"/>
      <c r="D224" s="44" t="s">
        <v>14</v>
      </c>
      <c r="E224" s="45" t="n">
        <f aca="false">E231+E238</f>
        <v>36074.08</v>
      </c>
      <c r="F224" s="45" t="n">
        <f aca="false">F231+F238</f>
        <v>83626.2</v>
      </c>
      <c r="G224" s="45" t="n">
        <f aca="false">G231+G238</f>
        <v>82645.01</v>
      </c>
      <c r="H224" s="50" t="n">
        <f aca="false">G224/F224*100</f>
        <v>98.8266954614702</v>
      </c>
    </row>
    <row r="225" customFormat="false" ht="12.75" hidden="false" customHeight="false" outlineLevel="0" collapsed="false">
      <c r="B225" s="42"/>
      <c r="C225" s="43"/>
      <c r="D225" s="43" t="s">
        <v>23</v>
      </c>
      <c r="E225" s="45" t="n">
        <f aca="false">E232+E239+E244</f>
        <v>50304.97</v>
      </c>
      <c r="F225" s="45" t="n">
        <f aca="false">F232+F239+F244</f>
        <v>68800.6</v>
      </c>
      <c r="G225" s="45" t="n">
        <f aca="false">G232+G239+G244</f>
        <v>66359.18</v>
      </c>
      <c r="H225" s="50" t="n">
        <f aca="false">G225/F225*100</f>
        <v>96.4514553652149</v>
      </c>
    </row>
    <row r="226" customFormat="false" ht="12.75" hidden="false" customHeight="false" outlineLevel="0" collapsed="false">
      <c r="B226" s="42"/>
      <c r="C226" s="43"/>
      <c r="D226" s="44" t="s">
        <v>90</v>
      </c>
      <c r="E226" s="45" t="n">
        <v>0</v>
      </c>
      <c r="F226" s="45" t="n">
        <f aca="false">F233</f>
        <v>0</v>
      </c>
      <c r="G226" s="45" t="n">
        <f aca="false">G233</f>
        <v>0</v>
      </c>
      <c r="H226" s="50" t="n">
        <v>0</v>
      </c>
    </row>
    <row r="227" customFormat="false" ht="12.75" hidden="false" customHeight="false" outlineLevel="0" collapsed="false">
      <c r="B227" s="109"/>
      <c r="C227" s="52"/>
      <c r="D227" s="25"/>
      <c r="E227" s="86"/>
      <c r="F227" s="26"/>
      <c r="G227" s="86"/>
      <c r="H227" s="27"/>
    </row>
    <row r="228" customFormat="false" ht="24" hidden="false" customHeight="false" outlineLevel="0" collapsed="false">
      <c r="B228" s="109" t="s">
        <v>91</v>
      </c>
      <c r="C228" s="52" t="s">
        <v>92</v>
      </c>
      <c r="D228" s="57"/>
      <c r="E228" s="57"/>
      <c r="F228" s="57"/>
      <c r="G228" s="57"/>
      <c r="H228" s="58"/>
    </row>
    <row r="229" customFormat="false" ht="12.75" hidden="false" customHeight="false" outlineLevel="0" collapsed="false">
      <c r="B229" s="109"/>
      <c r="C229" s="52"/>
      <c r="D229" s="21" t="s">
        <v>12</v>
      </c>
      <c r="E229" s="22" t="n">
        <f aca="false">E231+E232+E233</f>
        <v>64110.29</v>
      </c>
      <c r="F229" s="53" t="n">
        <f aca="false">F231+F232+F233</f>
        <v>125197.75</v>
      </c>
      <c r="G229" s="22" t="n">
        <f aca="false">G231+G232+G233</f>
        <v>121876.93</v>
      </c>
      <c r="H229" s="107" t="n">
        <f aca="false">G229/F229*100</f>
        <v>97.3475401914172</v>
      </c>
    </row>
    <row r="230" customFormat="false" ht="12.75" hidden="false" customHeight="false" outlineLevel="0" collapsed="false">
      <c r="B230" s="109"/>
      <c r="C230" s="52"/>
      <c r="D230" s="25" t="s">
        <v>11</v>
      </c>
      <c r="E230" s="86"/>
      <c r="F230" s="26"/>
      <c r="G230" s="86"/>
      <c r="H230" s="27"/>
    </row>
    <row r="231" customFormat="false" ht="12.75" hidden="false" customHeight="false" outlineLevel="0" collapsed="false">
      <c r="B231" s="109"/>
      <c r="C231" s="52"/>
      <c r="D231" s="25" t="s">
        <v>14</v>
      </c>
      <c r="E231" s="86" t="n">
        <v>36074.08</v>
      </c>
      <c r="F231" s="26" t="n">
        <v>81032.48</v>
      </c>
      <c r="G231" s="86" t="n">
        <v>80057.39</v>
      </c>
      <c r="H231" s="27" t="n">
        <f aca="false">G231/F231*100</f>
        <v>98.7966677065789</v>
      </c>
    </row>
    <row r="232" customFormat="false" ht="12.75" hidden="false" customHeight="false" outlineLevel="0" collapsed="false">
      <c r="B232" s="109"/>
      <c r="C232" s="52"/>
      <c r="D232" s="25" t="s">
        <v>23</v>
      </c>
      <c r="E232" s="86" t="n">
        <v>28036.21</v>
      </c>
      <c r="F232" s="26" t="n">
        <v>44165.27</v>
      </c>
      <c r="G232" s="86" t="n">
        <v>41819.54</v>
      </c>
      <c r="H232" s="27" t="n">
        <f aca="false">G232/F232*100</f>
        <v>94.6887452516423</v>
      </c>
    </row>
    <row r="233" customFormat="false" ht="12.75" hidden="false" customHeight="false" outlineLevel="0" collapsed="false">
      <c r="B233" s="109"/>
      <c r="C233" s="52"/>
      <c r="D233" s="25" t="s">
        <v>90</v>
      </c>
      <c r="E233" s="86" t="n">
        <v>0</v>
      </c>
      <c r="F233" s="26" t="n">
        <v>0</v>
      </c>
      <c r="G233" s="86" t="n">
        <v>0</v>
      </c>
      <c r="H233" s="27" t="n">
        <v>0</v>
      </c>
    </row>
    <row r="234" customFormat="false" ht="12.75" hidden="false" customHeight="false" outlineLevel="0" collapsed="false">
      <c r="B234" s="109"/>
      <c r="C234" s="52"/>
      <c r="D234" s="25"/>
      <c r="E234" s="86"/>
      <c r="F234" s="26"/>
      <c r="G234" s="86"/>
      <c r="H234" s="27"/>
    </row>
    <row r="235" customFormat="false" ht="36" hidden="false" customHeight="false" outlineLevel="0" collapsed="false">
      <c r="B235" s="109" t="s">
        <v>93</v>
      </c>
      <c r="C235" s="52" t="s">
        <v>94</v>
      </c>
      <c r="D235" s="57"/>
      <c r="E235" s="57"/>
      <c r="F235" s="57"/>
      <c r="G235" s="57"/>
      <c r="H235" s="58"/>
    </row>
    <row r="236" customFormat="false" ht="12.75" hidden="false" customHeight="false" outlineLevel="0" collapsed="false">
      <c r="B236" s="109"/>
      <c r="C236" s="52"/>
      <c r="D236" s="21" t="s">
        <v>12</v>
      </c>
      <c r="E236" s="22" t="n">
        <f aca="false">E238+E239</f>
        <v>630</v>
      </c>
      <c r="F236" s="53" t="n">
        <f aca="false">F238+F239</f>
        <v>2957.39</v>
      </c>
      <c r="G236" s="22" t="n">
        <f aca="false">G238+G239</f>
        <v>2941.02</v>
      </c>
      <c r="H236" s="107" t="n">
        <f aca="false">G236/F236*100</f>
        <v>99.4464713818604</v>
      </c>
    </row>
    <row r="237" customFormat="false" ht="12.75" hidden="false" customHeight="false" outlineLevel="0" collapsed="false">
      <c r="B237" s="109"/>
      <c r="C237" s="52"/>
      <c r="D237" s="25" t="s">
        <v>11</v>
      </c>
      <c r="E237" s="86"/>
      <c r="F237" s="26"/>
      <c r="G237" s="86"/>
      <c r="H237" s="27"/>
    </row>
    <row r="238" customFormat="false" ht="12.75" hidden="false" customHeight="false" outlineLevel="0" collapsed="false">
      <c r="B238" s="109"/>
      <c r="C238" s="52"/>
      <c r="D238" s="25" t="s">
        <v>14</v>
      </c>
      <c r="E238" s="86" t="n">
        <v>0</v>
      </c>
      <c r="F238" s="26" t="n">
        <v>2593.72</v>
      </c>
      <c r="G238" s="86" t="n">
        <v>2587.62</v>
      </c>
      <c r="H238" s="27" t="n">
        <v>0</v>
      </c>
    </row>
    <row r="239" customFormat="false" ht="12.75" hidden="false" customHeight="false" outlineLevel="0" collapsed="false">
      <c r="B239" s="109"/>
      <c r="C239" s="52"/>
      <c r="D239" s="25" t="s">
        <v>23</v>
      </c>
      <c r="E239" s="86" t="n">
        <v>630</v>
      </c>
      <c r="F239" s="26" t="n">
        <v>363.67</v>
      </c>
      <c r="G239" s="86" t="n">
        <v>353.4</v>
      </c>
      <c r="H239" s="27" t="n">
        <f aca="false">G239/F239*100</f>
        <v>97.1760112189622</v>
      </c>
    </row>
    <row r="240" customFormat="false" ht="12.75" hidden="false" customHeight="false" outlineLevel="0" collapsed="false">
      <c r="B240" s="109"/>
      <c r="C240" s="52"/>
      <c r="D240" s="25"/>
      <c r="E240" s="86"/>
      <c r="F240" s="26"/>
      <c r="G240" s="86"/>
      <c r="H240" s="27"/>
    </row>
    <row r="241" customFormat="false" ht="60" hidden="false" customHeight="false" outlineLevel="0" collapsed="false">
      <c r="B241" s="109" t="s">
        <v>95</v>
      </c>
      <c r="C241" s="52" t="s">
        <v>96</v>
      </c>
      <c r="D241" s="25"/>
      <c r="E241" s="86"/>
      <c r="F241" s="26"/>
      <c r="G241" s="86"/>
      <c r="H241" s="27"/>
    </row>
    <row r="242" customFormat="false" ht="12.75" hidden="false" customHeight="false" outlineLevel="0" collapsed="false">
      <c r="B242" s="109"/>
      <c r="C242" s="52"/>
      <c r="D242" s="21" t="s">
        <v>12</v>
      </c>
      <c r="E242" s="22" t="n">
        <f aca="false">E244</f>
        <v>21638.76</v>
      </c>
      <c r="F242" s="53" t="n">
        <f aca="false">F244</f>
        <v>24271.66</v>
      </c>
      <c r="G242" s="22" t="n">
        <f aca="false">G244</f>
        <v>24186.24</v>
      </c>
      <c r="H242" s="107" t="n">
        <f aca="false">G242/F242*100</f>
        <v>99.6480669224932</v>
      </c>
    </row>
    <row r="243" customFormat="false" ht="12.75" hidden="false" customHeight="false" outlineLevel="0" collapsed="false">
      <c r="B243" s="109"/>
      <c r="C243" s="52"/>
      <c r="D243" s="25" t="s">
        <v>11</v>
      </c>
      <c r="E243" s="86"/>
      <c r="F243" s="26"/>
      <c r="G243" s="86"/>
      <c r="H243" s="27"/>
    </row>
    <row r="244" customFormat="false" ht="12.75" hidden="false" customHeight="false" outlineLevel="0" collapsed="false">
      <c r="B244" s="109"/>
      <c r="C244" s="52"/>
      <c r="D244" s="25" t="s">
        <v>23</v>
      </c>
      <c r="E244" s="86" t="n">
        <v>21638.76</v>
      </c>
      <c r="F244" s="26" t="n">
        <v>24271.66</v>
      </c>
      <c r="G244" s="86" t="n">
        <v>24186.24</v>
      </c>
      <c r="H244" s="27" t="n">
        <f aca="false">G244/F244*100</f>
        <v>99.6480669224932</v>
      </c>
    </row>
    <row r="245" customFormat="false" ht="12.75" hidden="false" customHeight="false" outlineLevel="0" collapsed="false">
      <c r="B245" s="109"/>
      <c r="C245" s="52"/>
      <c r="D245" s="25"/>
      <c r="E245" s="86"/>
      <c r="F245" s="26"/>
      <c r="G245" s="86"/>
      <c r="H245" s="27"/>
    </row>
    <row r="246" customFormat="false" ht="60" hidden="false" customHeight="false" outlineLevel="0" collapsed="false">
      <c r="B246" s="42" t="s">
        <v>97</v>
      </c>
      <c r="C246" s="43" t="s">
        <v>98</v>
      </c>
      <c r="D246" s="44"/>
      <c r="E246" s="45" t="n">
        <f aca="false">E250+E249</f>
        <v>115272.5</v>
      </c>
      <c r="F246" s="45" t="n">
        <f aca="false">F250+F249</f>
        <v>131086.44</v>
      </c>
      <c r="G246" s="45" t="n">
        <f aca="false">G250+G249</f>
        <v>123168.26</v>
      </c>
      <c r="H246" s="46" t="n">
        <f aca="false">H247</f>
        <v>93.959573545517</v>
      </c>
    </row>
    <row r="247" customFormat="false" ht="12.75" hidden="false" customHeight="false" outlineLevel="0" collapsed="false">
      <c r="B247" s="42"/>
      <c r="C247" s="43"/>
      <c r="D247" s="47" t="s">
        <v>12</v>
      </c>
      <c r="E247" s="48" t="n">
        <f aca="false">E250+E249</f>
        <v>115272.5</v>
      </c>
      <c r="F247" s="48" t="n">
        <f aca="false">F250+F249</f>
        <v>131086.44</v>
      </c>
      <c r="G247" s="48" t="n">
        <f aca="false">G250+G249</f>
        <v>123168.26</v>
      </c>
      <c r="H247" s="49" t="n">
        <f aca="false">G247/F247*100</f>
        <v>93.959573545517</v>
      </c>
    </row>
    <row r="248" customFormat="false" ht="12.75" hidden="false" customHeight="false" outlineLevel="0" collapsed="false">
      <c r="B248" s="42"/>
      <c r="C248" s="43"/>
      <c r="D248" s="44" t="s">
        <v>11</v>
      </c>
      <c r="E248" s="45"/>
      <c r="F248" s="45"/>
      <c r="G248" s="45"/>
      <c r="H248" s="50"/>
    </row>
    <row r="249" customFormat="false" ht="12.75" hidden="false" customHeight="false" outlineLevel="0" collapsed="false">
      <c r="B249" s="42"/>
      <c r="C249" s="43"/>
      <c r="D249" s="44" t="s">
        <v>14</v>
      </c>
      <c r="E249" s="45" t="n">
        <f aca="false">E255+E261</f>
        <v>95000</v>
      </c>
      <c r="F249" s="45" t="n">
        <f aca="false">F261+F255</f>
        <v>103060.09</v>
      </c>
      <c r="G249" s="45" t="n">
        <f aca="false">G255+G261</f>
        <v>96072.73</v>
      </c>
      <c r="H249" s="50" t="n">
        <f aca="false">G249/F249*100</f>
        <v>93.2201107140504</v>
      </c>
    </row>
    <row r="250" customFormat="false" ht="12.75" hidden="false" customHeight="false" outlineLevel="0" collapsed="false">
      <c r="B250" s="42"/>
      <c r="C250" s="43"/>
      <c r="D250" s="43" t="s">
        <v>23</v>
      </c>
      <c r="E250" s="45" t="n">
        <f aca="false">E256+E262</f>
        <v>20272.5</v>
      </c>
      <c r="F250" s="45" t="n">
        <f aca="false">F256+F262</f>
        <v>28026.35</v>
      </c>
      <c r="G250" s="45" t="n">
        <f aca="false">G256+G262</f>
        <v>27095.53</v>
      </c>
      <c r="H250" s="50" t="n">
        <f aca="false">G250/F250*100</f>
        <v>96.6787683733344</v>
      </c>
    </row>
    <row r="251" customFormat="false" ht="12.75" hidden="false" customHeight="false" outlineLevel="0" collapsed="false">
      <c r="B251" s="109"/>
      <c r="C251" s="52"/>
      <c r="D251" s="25"/>
      <c r="E251" s="86"/>
      <c r="F251" s="26"/>
      <c r="G251" s="86"/>
      <c r="H251" s="27"/>
    </row>
    <row r="252" customFormat="false" ht="36" hidden="false" customHeight="false" outlineLevel="0" collapsed="false">
      <c r="B252" s="109" t="s">
        <v>99</v>
      </c>
      <c r="C252" s="52" t="s">
        <v>100</v>
      </c>
      <c r="D252" s="25"/>
      <c r="E252" s="86"/>
      <c r="F252" s="26"/>
      <c r="G252" s="86"/>
      <c r="H252" s="27"/>
    </row>
    <row r="253" customFormat="false" ht="12.75" hidden="false" customHeight="false" outlineLevel="0" collapsed="false">
      <c r="B253" s="109"/>
      <c r="C253" s="52"/>
      <c r="D253" s="21" t="s">
        <v>12</v>
      </c>
      <c r="E253" s="22" t="n">
        <f aca="false">E255+E256</f>
        <v>111862.5</v>
      </c>
      <c r="F253" s="53" t="n">
        <f aca="false">F256+F255</f>
        <v>128079.05</v>
      </c>
      <c r="G253" s="22" t="n">
        <f aca="false">G256+G255</f>
        <v>120561.17</v>
      </c>
      <c r="H253" s="107" t="n">
        <f aca="false">G253/F253*100</f>
        <v>94.1302812598938</v>
      </c>
    </row>
    <row r="254" customFormat="false" ht="12.75" hidden="false" customHeight="false" outlineLevel="0" collapsed="false">
      <c r="B254" s="109"/>
      <c r="C254" s="52"/>
      <c r="D254" s="25" t="s">
        <v>11</v>
      </c>
      <c r="E254" s="86"/>
      <c r="F254" s="26"/>
      <c r="G254" s="86"/>
      <c r="H254" s="27"/>
    </row>
    <row r="255" customFormat="false" ht="12.75" hidden="false" customHeight="false" outlineLevel="0" collapsed="false">
      <c r="B255" s="109"/>
      <c r="C255" s="52"/>
      <c r="D255" s="25" t="s">
        <v>14</v>
      </c>
      <c r="E255" s="86" t="n">
        <v>95000</v>
      </c>
      <c r="F255" s="26" t="n">
        <v>103060.09</v>
      </c>
      <c r="G255" s="86" t="n">
        <v>96072.73</v>
      </c>
      <c r="H255" s="27" t="n">
        <f aca="false">G255/F255*100</f>
        <v>93.2201107140504</v>
      </c>
    </row>
    <row r="256" customFormat="false" ht="12.75" hidden="false" customHeight="false" outlineLevel="0" collapsed="false">
      <c r="B256" s="109"/>
      <c r="C256" s="52"/>
      <c r="D256" s="25" t="s">
        <v>23</v>
      </c>
      <c r="E256" s="86" t="n">
        <v>16862.5</v>
      </c>
      <c r="F256" s="26" t="n">
        <v>25018.96</v>
      </c>
      <c r="G256" s="86" t="n">
        <v>24488.44</v>
      </c>
      <c r="H256" s="27" t="n">
        <f aca="false">G256/F256*100</f>
        <v>97.879528165839</v>
      </c>
    </row>
    <row r="257" customFormat="false" ht="12.75" hidden="false" customHeight="false" outlineLevel="0" collapsed="false">
      <c r="B257" s="109"/>
      <c r="C257" s="52"/>
      <c r="D257" s="25"/>
      <c r="E257" s="86"/>
      <c r="F257" s="26"/>
      <c r="G257" s="86"/>
      <c r="H257" s="27"/>
    </row>
    <row r="258" customFormat="false" ht="24" hidden="false" customHeight="false" outlineLevel="0" collapsed="false">
      <c r="B258" s="109" t="s">
        <v>101</v>
      </c>
      <c r="C258" s="52" t="s">
        <v>102</v>
      </c>
      <c r="D258" s="57"/>
      <c r="E258" s="57"/>
      <c r="F258" s="57"/>
      <c r="G258" s="57"/>
      <c r="H258" s="58"/>
    </row>
    <row r="259" customFormat="false" ht="12.75" hidden="false" customHeight="false" outlineLevel="0" collapsed="false">
      <c r="B259" s="109"/>
      <c r="C259" s="52"/>
      <c r="D259" s="21" t="s">
        <v>12</v>
      </c>
      <c r="E259" s="22" t="n">
        <f aca="false">E262</f>
        <v>3410</v>
      </c>
      <c r="F259" s="53" t="n">
        <f aca="false">F262+F261</f>
        <v>3007.39</v>
      </c>
      <c r="G259" s="22" t="n">
        <f aca="false">G262</f>
        <v>2607.09</v>
      </c>
      <c r="H259" s="107" t="n">
        <f aca="false">G259/F259*100</f>
        <v>86.6894549759094</v>
      </c>
    </row>
    <row r="260" customFormat="false" ht="12.75" hidden="false" customHeight="false" outlineLevel="0" collapsed="false">
      <c r="B260" s="109"/>
      <c r="C260" s="52"/>
      <c r="D260" s="25" t="s">
        <v>11</v>
      </c>
      <c r="E260" s="86"/>
      <c r="F260" s="26"/>
      <c r="G260" s="86"/>
      <c r="H260" s="27"/>
    </row>
    <row r="261" customFormat="false" ht="12.75" hidden="false" customHeight="false" outlineLevel="0" collapsed="false">
      <c r="B261" s="109"/>
      <c r="C261" s="52"/>
      <c r="D261" s="25" t="s">
        <v>14</v>
      </c>
      <c r="E261" s="86" t="n">
        <v>0</v>
      </c>
      <c r="F261" s="26" t="n">
        <v>0</v>
      </c>
      <c r="G261" s="86" t="n">
        <v>0</v>
      </c>
      <c r="H261" s="27"/>
    </row>
    <row r="262" customFormat="false" ht="12.75" hidden="false" customHeight="false" outlineLevel="0" collapsed="false">
      <c r="B262" s="109"/>
      <c r="C262" s="52"/>
      <c r="D262" s="25" t="s">
        <v>23</v>
      </c>
      <c r="E262" s="86" t="n">
        <v>3410</v>
      </c>
      <c r="F262" s="26" t="n">
        <v>3007.39</v>
      </c>
      <c r="G262" s="86" t="n">
        <v>2607.09</v>
      </c>
      <c r="H262" s="27" t="n">
        <f aca="false">G262/F262*100</f>
        <v>86.6894549759094</v>
      </c>
    </row>
    <row r="263" customFormat="false" ht="12.75" hidden="false" customHeight="false" outlineLevel="0" collapsed="false">
      <c r="B263" s="109"/>
      <c r="C263" s="52"/>
      <c r="D263" s="25"/>
      <c r="E263" s="86"/>
      <c r="F263" s="26"/>
      <c r="G263" s="86"/>
      <c r="H263" s="27"/>
    </row>
    <row r="264" customFormat="false" ht="48" hidden="false" customHeight="false" outlineLevel="0" collapsed="false">
      <c r="B264" s="42" t="s">
        <v>103</v>
      </c>
      <c r="C264" s="43" t="s">
        <v>104</v>
      </c>
      <c r="D264" s="44"/>
      <c r="E264" s="45" t="n">
        <f aca="false">E265</f>
        <v>11542.4</v>
      </c>
      <c r="F264" s="45" t="n">
        <f aca="false">F265</f>
        <v>9647.61</v>
      </c>
      <c r="G264" s="45" t="n">
        <f aca="false">G265</f>
        <v>9571.67</v>
      </c>
      <c r="H264" s="46" t="n">
        <f aca="false">H265</f>
        <v>99.2128620456258</v>
      </c>
    </row>
    <row r="265" customFormat="false" ht="12.75" hidden="false" customHeight="false" outlineLevel="0" collapsed="false">
      <c r="B265" s="42"/>
      <c r="C265" s="43"/>
      <c r="D265" s="47" t="s">
        <v>12</v>
      </c>
      <c r="E265" s="48" t="n">
        <f aca="false">E267+E268</f>
        <v>11542.4</v>
      </c>
      <c r="F265" s="48" t="n">
        <f aca="false">F267+F268</f>
        <v>9647.61</v>
      </c>
      <c r="G265" s="48" t="n">
        <f aca="false">G267+G268</f>
        <v>9571.67</v>
      </c>
      <c r="H265" s="110" t="n">
        <f aca="false">G265/F265*100</f>
        <v>99.2128620456258</v>
      </c>
    </row>
    <row r="266" customFormat="false" ht="12.75" hidden="false" customHeight="false" outlineLevel="0" collapsed="false">
      <c r="B266" s="42"/>
      <c r="C266" s="43"/>
      <c r="D266" s="44" t="s">
        <v>11</v>
      </c>
      <c r="E266" s="45"/>
      <c r="F266" s="45"/>
      <c r="G266" s="45"/>
      <c r="H266" s="46"/>
    </row>
    <row r="267" customFormat="false" ht="12.75" hidden="false" customHeight="false" outlineLevel="0" collapsed="false">
      <c r="B267" s="42"/>
      <c r="C267" s="43"/>
      <c r="D267" s="43" t="s">
        <v>14</v>
      </c>
      <c r="E267" s="45" t="n">
        <f aca="false">E273</f>
        <v>0</v>
      </c>
      <c r="F267" s="45" t="n">
        <f aca="false">F273</f>
        <v>1425</v>
      </c>
      <c r="G267" s="45" t="n">
        <f aca="false">G273</f>
        <v>1424.37</v>
      </c>
      <c r="H267" s="46" t="n">
        <f aca="false">G267/F267*100</f>
        <v>99.9557894736842</v>
      </c>
    </row>
    <row r="268" customFormat="false" ht="12.75" hidden="false" customHeight="false" outlineLevel="0" collapsed="false">
      <c r="B268" s="42"/>
      <c r="C268" s="43"/>
      <c r="D268" s="43" t="s">
        <v>23</v>
      </c>
      <c r="E268" s="45" t="n">
        <f aca="false">E274+E279+E284+E289</f>
        <v>11542.4</v>
      </c>
      <c r="F268" s="45" t="n">
        <f aca="false">F274+F279+F284+F289</f>
        <v>8222.61</v>
      </c>
      <c r="G268" s="45" t="n">
        <f aca="false">G274+G279+G284+G289</f>
        <v>8147.3</v>
      </c>
      <c r="H268" s="46" t="n">
        <f aca="false">G268/F268*100</f>
        <v>99.0841107628843</v>
      </c>
    </row>
    <row r="269" customFormat="false" ht="12.75" hidden="false" customHeight="false" outlineLevel="0" collapsed="false">
      <c r="B269" s="51"/>
      <c r="C269" s="52"/>
      <c r="D269" s="25"/>
      <c r="E269" s="26"/>
      <c r="F269" s="26"/>
      <c r="G269" s="26"/>
      <c r="H269" s="27"/>
    </row>
    <row r="270" customFormat="false" ht="24" hidden="false" customHeight="false" outlineLevel="0" collapsed="false">
      <c r="B270" s="51" t="s">
        <v>105</v>
      </c>
      <c r="C270" s="52" t="s">
        <v>106</v>
      </c>
      <c r="D270" s="25"/>
      <c r="E270" s="26"/>
      <c r="F270" s="26"/>
      <c r="G270" s="26"/>
      <c r="H270" s="27"/>
    </row>
    <row r="271" customFormat="false" ht="12.75" hidden="false" customHeight="false" outlineLevel="0" collapsed="false">
      <c r="B271" s="51"/>
      <c r="C271" s="52"/>
      <c r="D271" s="21" t="s">
        <v>12</v>
      </c>
      <c r="E271" s="53" t="n">
        <f aca="false">E274+E273</f>
        <v>11402.4</v>
      </c>
      <c r="F271" s="53" t="n">
        <f aca="false">F274+F273</f>
        <v>9407.61</v>
      </c>
      <c r="G271" s="53" t="n">
        <f aca="false">G274+G273</f>
        <v>9331.69</v>
      </c>
      <c r="H271" s="107" t="n">
        <f aca="false">G271/F271*100</f>
        <v>99.1929937571817</v>
      </c>
    </row>
    <row r="272" customFormat="false" ht="12.75" hidden="false" customHeight="false" outlineLevel="0" collapsed="false">
      <c r="B272" s="51"/>
      <c r="C272" s="52"/>
      <c r="D272" s="25" t="s">
        <v>11</v>
      </c>
      <c r="E272" s="26"/>
      <c r="F272" s="26"/>
      <c r="G272" s="26"/>
      <c r="H272" s="27"/>
    </row>
    <row r="273" customFormat="false" ht="12.75" hidden="false" customHeight="false" outlineLevel="0" collapsed="false">
      <c r="B273" s="51"/>
      <c r="C273" s="52"/>
      <c r="D273" s="25" t="s">
        <v>14</v>
      </c>
      <c r="E273" s="26" t="n">
        <v>0</v>
      </c>
      <c r="F273" s="26" t="n">
        <v>1425</v>
      </c>
      <c r="G273" s="26" t="n">
        <v>1424.37</v>
      </c>
      <c r="H273" s="27"/>
    </row>
    <row r="274" customFormat="false" ht="12.75" hidden="false" customHeight="false" outlineLevel="0" collapsed="false">
      <c r="B274" s="51"/>
      <c r="C274" s="52"/>
      <c r="D274" s="25" t="s">
        <v>23</v>
      </c>
      <c r="E274" s="26" t="n">
        <v>11402.4</v>
      </c>
      <c r="F274" s="26" t="n">
        <v>7982.61</v>
      </c>
      <c r="G274" s="26" t="n">
        <v>7907.32</v>
      </c>
      <c r="H274" s="27" t="n">
        <f aca="false">IF(F274=0,0,G274/F274*100)</f>
        <v>99.05682477285</v>
      </c>
    </row>
    <row r="275" customFormat="false" ht="12.75" hidden="false" customHeight="false" outlineLevel="0" collapsed="false">
      <c r="B275" s="51"/>
      <c r="C275" s="52"/>
      <c r="D275" s="25"/>
      <c r="E275" s="26"/>
      <c r="F275" s="26"/>
      <c r="G275" s="26"/>
      <c r="H275" s="27"/>
    </row>
    <row r="276" customFormat="false" ht="24" hidden="false" customHeight="false" outlineLevel="0" collapsed="false">
      <c r="B276" s="51" t="s">
        <v>107</v>
      </c>
      <c r="C276" s="52" t="s">
        <v>108</v>
      </c>
      <c r="D276" s="25"/>
      <c r="E276" s="26"/>
      <c r="F276" s="26"/>
      <c r="G276" s="26"/>
      <c r="H276" s="27"/>
    </row>
    <row r="277" customFormat="false" ht="12.75" hidden="false" customHeight="false" outlineLevel="0" collapsed="false">
      <c r="B277" s="51"/>
      <c r="C277" s="52"/>
      <c r="D277" s="21" t="s">
        <v>12</v>
      </c>
      <c r="E277" s="53" t="n">
        <f aca="false">E279</f>
        <v>20</v>
      </c>
      <c r="F277" s="53" t="n">
        <f aca="false">F279</f>
        <v>20</v>
      </c>
      <c r="G277" s="53" t="n">
        <f aca="false">G279</f>
        <v>19.98</v>
      </c>
      <c r="H277" s="107" t="n">
        <f aca="false">G277/F277*100</f>
        <v>99.9</v>
      </c>
    </row>
    <row r="278" customFormat="false" ht="12.75" hidden="false" customHeight="false" outlineLevel="0" collapsed="false">
      <c r="B278" s="51"/>
      <c r="C278" s="52"/>
      <c r="D278" s="25" t="s">
        <v>11</v>
      </c>
      <c r="E278" s="26"/>
      <c r="F278" s="26"/>
      <c r="G278" s="26"/>
      <c r="H278" s="27"/>
    </row>
    <row r="279" customFormat="false" ht="12.75" hidden="false" customHeight="false" outlineLevel="0" collapsed="false">
      <c r="B279" s="51"/>
      <c r="C279" s="52"/>
      <c r="D279" s="25" t="s">
        <v>23</v>
      </c>
      <c r="E279" s="26" t="n">
        <v>20</v>
      </c>
      <c r="F279" s="26" t="n">
        <v>20</v>
      </c>
      <c r="G279" s="26" t="n">
        <v>19.98</v>
      </c>
      <c r="H279" s="27" t="n">
        <f aca="false">G279/F279*100</f>
        <v>99.9</v>
      </c>
    </row>
    <row r="280" customFormat="false" ht="12.75" hidden="false" customHeight="false" outlineLevel="0" collapsed="false">
      <c r="B280" s="51"/>
      <c r="C280" s="52"/>
      <c r="D280" s="25"/>
      <c r="E280" s="26"/>
      <c r="F280" s="26"/>
      <c r="G280" s="26"/>
      <c r="H280" s="27"/>
    </row>
    <row r="281" customFormat="false" ht="48" hidden="false" customHeight="false" outlineLevel="0" collapsed="false">
      <c r="B281" s="51" t="s">
        <v>109</v>
      </c>
      <c r="C281" s="52" t="s">
        <v>110</v>
      </c>
      <c r="D281" s="25"/>
      <c r="E281" s="26"/>
      <c r="F281" s="26"/>
      <c r="G281" s="26"/>
      <c r="H281" s="27"/>
    </row>
    <row r="282" customFormat="false" ht="12.75" hidden="false" customHeight="false" outlineLevel="0" collapsed="false">
      <c r="B282" s="51"/>
      <c r="C282" s="52"/>
      <c r="D282" s="21" t="s">
        <v>12</v>
      </c>
      <c r="E282" s="53" t="n">
        <f aca="false">E284</f>
        <v>100</v>
      </c>
      <c r="F282" s="53" t="n">
        <f aca="false">F284</f>
        <v>200</v>
      </c>
      <c r="G282" s="53" t="n">
        <f aca="false">G284</f>
        <v>200</v>
      </c>
      <c r="H282" s="107" t="n">
        <f aca="false">G282/F282*100</f>
        <v>100</v>
      </c>
    </row>
    <row r="283" customFormat="false" ht="12.75" hidden="false" customHeight="false" outlineLevel="0" collapsed="false">
      <c r="B283" s="51"/>
      <c r="C283" s="52"/>
      <c r="D283" s="25" t="s">
        <v>11</v>
      </c>
      <c r="E283" s="26"/>
      <c r="F283" s="26"/>
      <c r="G283" s="26"/>
      <c r="H283" s="27"/>
    </row>
    <row r="284" customFormat="false" ht="12.75" hidden="false" customHeight="false" outlineLevel="0" collapsed="false">
      <c r="B284" s="51"/>
      <c r="C284" s="52"/>
      <c r="D284" s="25" t="s">
        <v>23</v>
      </c>
      <c r="E284" s="26" t="n">
        <v>100</v>
      </c>
      <c r="F284" s="26" t="n">
        <v>200</v>
      </c>
      <c r="G284" s="26" t="n">
        <v>200</v>
      </c>
      <c r="H284" s="27" t="n">
        <f aca="false">IF(F284=0,0,G284/F284*100)</f>
        <v>100</v>
      </c>
    </row>
    <row r="285" customFormat="false" ht="12.75" hidden="false" customHeight="false" outlineLevel="0" collapsed="false">
      <c r="B285" s="51"/>
      <c r="C285" s="52"/>
      <c r="D285" s="25"/>
      <c r="E285" s="26"/>
      <c r="F285" s="26"/>
      <c r="G285" s="26"/>
      <c r="H285" s="27"/>
    </row>
    <row r="286" customFormat="false" ht="60" hidden="false" customHeight="false" outlineLevel="0" collapsed="false">
      <c r="B286" s="51" t="s">
        <v>111</v>
      </c>
      <c r="C286" s="52" t="s">
        <v>112</v>
      </c>
      <c r="D286" s="25"/>
      <c r="E286" s="26"/>
      <c r="F286" s="26"/>
      <c r="G286" s="26"/>
      <c r="H286" s="27"/>
    </row>
    <row r="287" customFormat="false" ht="12.75" hidden="false" customHeight="false" outlineLevel="0" collapsed="false">
      <c r="B287" s="51"/>
      <c r="C287" s="52"/>
      <c r="D287" s="21" t="s">
        <v>12</v>
      </c>
      <c r="E287" s="53" t="n">
        <f aca="false">E289</f>
        <v>20</v>
      </c>
      <c r="F287" s="53" t="n">
        <f aca="false">F289</f>
        <v>20</v>
      </c>
      <c r="G287" s="53" t="n">
        <f aca="false">G289</f>
        <v>20</v>
      </c>
      <c r="H287" s="107" t="n">
        <f aca="false">IF(F287=0,0,G287/F287*100)</f>
        <v>100</v>
      </c>
    </row>
    <row r="288" customFormat="false" ht="12.75" hidden="false" customHeight="false" outlineLevel="0" collapsed="false">
      <c r="B288" s="51"/>
      <c r="C288" s="52"/>
      <c r="D288" s="25" t="s">
        <v>11</v>
      </c>
      <c r="E288" s="26"/>
      <c r="F288" s="26"/>
      <c r="G288" s="26"/>
      <c r="H288" s="27"/>
    </row>
    <row r="289" customFormat="false" ht="12.75" hidden="false" customHeight="false" outlineLevel="0" collapsed="false">
      <c r="B289" s="51"/>
      <c r="C289" s="52"/>
      <c r="D289" s="25" t="s">
        <v>23</v>
      </c>
      <c r="E289" s="26" t="n">
        <v>20</v>
      </c>
      <c r="F289" s="26" t="n">
        <v>20</v>
      </c>
      <c r="G289" s="26" t="n">
        <v>20</v>
      </c>
      <c r="H289" s="27" t="n">
        <f aca="false">IF(F289=0,0,G289/F289*100)</f>
        <v>100</v>
      </c>
    </row>
    <row r="290" customFormat="false" ht="12.75" hidden="false" customHeight="false" outlineLevel="0" collapsed="false">
      <c r="B290" s="40"/>
      <c r="C290" s="25"/>
      <c r="D290" s="25"/>
      <c r="E290" s="26"/>
      <c r="F290" s="26"/>
      <c r="G290" s="26"/>
      <c r="H290" s="41"/>
    </row>
    <row r="291" customFormat="false" ht="48" hidden="false" customHeight="false" outlineLevel="0" collapsed="false">
      <c r="B291" s="42" t="s">
        <v>113</v>
      </c>
      <c r="C291" s="43" t="s">
        <v>114</v>
      </c>
      <c r="D291" s="44"/>
      <c r="E291" s="45" t="n">
        <f aca="false">E292</f>
        <v>13779.7</v>
      </c>
      <c r="F291" s="45" t="n">
        <f aca="false">F294</f>
        <v>15191.65</v>
      </c>
      <c r="G291" s="45" t="n">
        <f aca="false">G292</f>
        <v>15113.58</v>
      </c>
      <c r="H291" s="50" t="n">
        <f aca="false">H292</f>
        <v>99.4860992716393</v>
      </c>
    </row>
    <row r="292" customFormat="false" ht="12.75" hidden="false" customHeight="false" outlineLevel="0" collapsed="false">
      <c r="B292" s="42"/>
      <c r="C292" s="43"/>
      <c r="D292" s="47" t="s">
        <v>12</v>
      </c>
      <c r="E292" s="48" t="n">
        <f aca="false">E294</f>
        <v>13779.7</v>
      </c>
      <c r="F292" s="48" t="n">
        <f aca="false">F294</f>
        <v>15191.65</v>
      </c>
      <c r="G292" s="48" t="n">
        <f aca="false">G294</f>
        <v>15113.58</v>
      </c>
      <c r="H292" s="49" t="n">
        <f aca="false">G292/F292*100</f>
        <v>99.4860992716393</v>
      </c>
    </row>
    <row r="293" customFormat="false" ht="12.75" hidden="false" customHeight="false" outlineLevel="0" collapsed="false">
      <c r="B293" s="42"/>
      <c r="C293" s="43"/>
      <c r="D293" s="44" t="s">
        <v>11</v>
      </c>
      <c r="E293" s="45"/>
      <c r="F293" s="45"/>
      <c r="G293" s="45"/>
      <c r="H293" s="50"/>
    </row>
    <row r="294" customFormat="false" ht="12.75" hidden="false" customHeight="false" outlineLevel="0" collapsed="false">
      <c r="B294" s="42"/>
      <c r="C294" s="43"/>
      <c r="D294" s="43" t="s">
        <v>23</v>
      </c>
      <c r="E294" s="45" t="n">
        <f aca="false">E299+E314+E304+E309</f>
        <v>13779.7</v>
      </c>
      <c r="F294" s="45" t="n">
        <f aca="false">F299+F314+F304+F309</f>
        <v>15191.65</v>
      </c>
      <c r="G294" s="45" t="n">
        <f aca="false">G299+G314+G304+G309</f>
        <v>15113.58</v>
      </c>
      <c r="H294" s="50" t="n">
        <f aca="false">G294/F294*100</f>
        <v>99.4860992716393</v>
      </c>
    </row>
    <row r="295" customFormat="false" ht="12.75" hidden="false" customHeight="false" outlineLevel="0" collapsed="false">
      <c r="B295" s="51"/>
      <c r="C295" s="52"/>
      <c r="D295" s="25"/>
      <c r="E295" s="26"/>
      <c r="F295" s="26"/>
      <c r="G295" s="26"/>
      <c r="H295" s="41"/>
    </row>
    <row r="296" customFormat="false" ht="36" hidden="false" customHeight="false" outlineLevel="0" collapsed="false">
      <c r="B296" s="51" t="s">
        <v>115</v>
      </c>
      <c r="C296" s="52" t="s">
        <v>116</v>
      </c>
      <c r="D296" s="25"/>
      <c r="E296" s="26"/>
      <c r="F296" s="26"/>
      <c r="G296" s="26"/>
      <c r="H296" s="41"/>
    </row>
    <row r="297" customFormat="false" ht="12.75" hidden="false" customHeight="false" outlineLevel="0" collapsed="false">
      <c r="B297" s="51"/>
      <c r="C297" s="52"/>
      <c r="D297" s="21" t="s">
        <v>12</v>
      </c>
      <c r="E297" s="53" t="n">
        <f aca="false">E299</f>
        <v>75</v>
      </c>
      <c r="F297" s="53" t="n">
        <f aca="false">F299</f>
        <v>54</v>
      </c>
      <c r="G297" s="53" t="n">
        <f aca="false">G299</f>
        <v>54</v>
      </c>
      <c r="H297" s="54" t="n">
        <f aca="false">G297/F297*100</f>
        <v>100</v>
      </c>
    </row>
    <row r="298" customFormat="false" ht="12.75" hidden="false" customHeight="false" outlineLevel="0" collapsed="false">
      <c r="B298" s="51"/>
      <c r="C298" s="52"/>
      <c r="D298" s="25" t="s">
        <v>11</v>
      </c>
      <c r="E298" s="26"/>
      <c r="F298" s="26"/>
      <c r="G298" s="26"/>
      <c r="H298" s="41"/>
    </row>
    <row r="299" customFormat="false" ht="12.75" hidden="false" customHeight="false" outlineLevel="0" collapsed="false">
      <c r="B299" s="51"/>
      <c r="C299" s="52"/>
      <c r="D299" s="25" t="s">
        <v>23</v>
      </c>
      <c r="E299" s="26" t="n">
        <v>75</v>
      </c>
      <c r="F299" s="26" t="n">
        <v>54</v>
      </c>
      <c r="G299" s="26" t="n">
        <v>54</v>
      </c>
      <c r="H299" s="41" t="n">
        <f aca="false">G299/F299*100</f>
        <v>100</v>
      </c>
    </row>
    <row r="300" customFormat="false" ht="12.75" hidden="false" customHeight="false" outlineLevel="0" collapsed="false">
      <c r="B300" s="51"/>
      <c r="C300" s="52"/>
      <c r="D300" s="25"/>
      <c r="E300" s="26"/>
      <c r="F300" s="26"/>
      <c r="G300" s="26"/>
      <c r="H300" s="41"/>
    </row>
    <row r="301" customFormat="false" ht="36" hidden="false" customHeight="false" outlineLevel="0" collapsed="false">
      <c r="B301" s="51" t="s">
        <v>117</v>
      </c>
      <c r="C301" s="52" t="s">
        <v>118</v>
      </c>
      <c r="D301" s="25"/>
      <c r="E301" s="26"/>
      <c r="F301" s="26"/>
      <c r="G301" s="26"/>
      <c r="H301" s="41"/>
    </row>
    <row r="302" customFormat="false" ht="12.75" hidden="false" customHeight="false" outlineLevel="0" collapsed="false">
      <c r="B302" s="51"/>
      <c r="C302" s="52"/>
      <c r="D302" s="21" t="s">
        <v>12</v>
      </c>
      <c r="E302" s="53" t="n">
        <f aca="false">E304</f>
        <v>10053.35</v>
      </c>
      <c r="F302" s="53" t="n">
        <f aca="false">F304</f>
        <v>10558.14</v>
      </c>
      <c r="G302" s="53" t="n">
        <f aca="false">G304</f>
        <v>10558.14</v>
      </c>
      <c r="H302" s="54" t="n">
        <f aca="false">G302/F302*100</f>
        <v>100</v>
      </c>
    </row>
    <row r="303" customFormat="false" ht="12.75" hidden="false" customHeight="false" outlineLevel="0" collapsed="false">
      <c r="B303" s="51"/>
      <c r="C303" s="52"/>
      <c r="D303" s="25" t="s">
        <v>11</v>
      </c>
      <c r="E303" s="26"/>
      <c r="F303" s="26"/>
      <c r="G303" s="26"/>
      <c r="H303" s="41"/>
    </row>
    <row r="304" customFormat="false" ht="12.75" hidden="false" customHeight="false" outlineLevel="0" collapsed="false">
      <c r="B304" s="51"/>
      <c r="C304" s="52"/>
      <c r="D304" s="25" t="s">
        <v>23</v>
      </c>
      <c r="E304" s="26" t="n">
        <v>10053.35</v>
      </c>
      <c r="F304" s="26" t="n">
        <v>10558.14</v>
      </c>
      <c r="G304" s="26" t="n">
        <v>10558.14</v>
      </c>
      <c r="H304" s="41" t="n">
        <f aca="false">G304/F304*100</f>
        <v>100</v>
      </c>
    </row>
    <row r="305" customFormat="false" ht="12.75" hidden="false" customHeight="false" outlineLevel="0" collapsed="false">
      <c r="B305" s="51"/>
      <c r="C305" s="52"/>
      <c r="D305" s="25"/>
      <c r="E305" s="26"/>
      <c r="F305" s="26"/>
      <c r="G305" s="26"/>
      <c r="H305" s="41"/>
    </row>
    <row r="306" customFormat="false" ht="24" hidden="false" customHeight="false" outlineLevel="0" collapsed="false">
      <c r="B306" s="51" t="s">
        <v>119</v>
      </c>
      <c r="C306" s="52" t="s">
        <v>120</v>
      </c>
      <c r="D306" s="25"/>
      <c r="E306" s="26"/>
      <c r="F306" s="26"/>
      <c r="G306" s="26"/>
      <c r="H306" s="41"/>
    </row>
    <row r="307" customFormat="false" ht="12.75" hidden="false" customHeight="false" outlineLevel="0" collapsed="false">
      <c r="B307" s="51"/>
      <c r="C307" s="52"/>
      <c r="D307" s="21" t="s">
        <v>12</v>
      </c>
      <c r="E307" s="53" t="n">
        <f aca="false">E309</f>
        <v>3636.35</v>
      </c>
      <c r="F307" s="53" t="n">
        <f aca="false">F309</f>
        <v>4564.51</v>
      </c>
      <c r="G307" s="53" t="n">
        <f aca="false">G309</f>
        <v>4486.44</v>
      </c>
      <c r="H307" s="54" t="n">
        <f aca="false">G307/F307*100</f>
        <v>98.2896302122243</v>
      </c>
    </row>
    <row r="308" customFormat="false" ht="12.75" hidden="false" customHeight="false" outlineLevel="0" collapsed="false">
      <c r="B308" s="51"/>
      <c r="C308" s="52"/>
      <c r="D308" s="25" t="s">
        <v>11</v>
      </c>
      <c r="E308" s="26"/>
      <c r="F308" s="26"/>
      <c r="G308" s="26"/>
      <c r="H308" s="41"/>
    </row>
    <row r="309" customFormat="false" ht="12.75" hidden="false" customHeight="false" outlineLevel="0" collapsed="false">
      <c r="B309" s="51"/>
      <c r="C309" s="52"/>
      <c r="D309" s="25" t="s">
        <v>23</v>
      </c>
      <c r="E309" s="26" t="n">
        <v>3636.35</v>
      </c>
      <c r="F309" s="26" t="n">
        <v>4564.51</v>
      </c>
      <c r="G309" s="26" t="n">
        <v>4486.44</v>
      </c>
      <c r="H309" s="41" t="n">
        <f aca="false">G309/F309*100</f>
        <v>98.2896302122243</v>
      </c>
    </row>
    <row r="310" customFormat="false" ht="12.75" hidden="false" customHeight="false" outlineLevel="0" collapsed="false">
      <c r="B310" s="51"/>
      <c r="C310" s="52"/>
      <c r="D310" s="25"/>
      <c r="E310" s="26"/>
      <c r="F310" s="26"/>
      <c r="G310" s="26"/>
      <c r="H310" s="41"/>
    </row>
    <row r="311" customFormat="false" ht="36" hidden="false" customHeight="false" outlineLevel="0" collapsed="false">
      <c r="B311" s="51" t="s">
        <v>121</v>
      </c>
      <c r="C311" s="52" t="s">
        <v>122</v>
      </c>
      <c r="D311" s="25"/>
      <c r="E311" s="26"/>
      <c r="F311" s="26"/>
      <c r="G311" s="26"/>
      <c r="H311" s="41"/>
    </row>
    <row r="312" customFormat="false" ht="12.75" hidden="false" customHeight="false" outlineLevel="0" collapsed="false">
      <c r="B312" s="51"/>
      <c r="C312" s="52"/>
      <c r="D312" s="21" t="s">
        <v>12</v>
      </c>
      <c r="E312" s="53" t="n">
        <f aca="false">E314</f>
        <v>15</v>
      </c>
      <c r="F312" s="53" t="n">
        <f aca="false">F314</f>
        <v>15</v>
      </c>
      <c r="G312" s="53" t="n">
        <f aca="false">G314</f>
        <v>15</v>
      </c>
      <c r="H312" s="54" t="n">
        <f aca="false">G312/F312*100</f>
        <v>100</v>
      </c>
    </row>
    <row r="313" customFormat="false" ht="12.75" hidden="false" customHeight="false" outlineLevel="0" collapsed="false">
      <c r="B313" s="51"/>
      <c r="C313" s="52"/>
      <c r="D313" s="25" t="s">
        <v>11</v>
      </c>
      <c r="E313" s="26"/>
      <c r="F313" s="26"/>
      <c r="G313" s="26"/>
      <c r="H313" s="41"/>
    </row>
    <row r="314" customFormat="false" ht="12.75" hidden="false" customHeight="false" outlineLevel="0" collapsed="false">
      <c r="B314" s="51"/>
      <c r="C314" s="52"/>
      <c r="D314" s="25" t="s">
        <v>23</v>
      </c>
      <c r="E314" s="26" t="n">
        <v>15</v>
      </c>
      <c r="F314" s="26" t="n">
        <v>15</v>
      </c>
      <c r="G314" s="26" t="n">
        <v>15</v>
      </c>
      <c r="H314" s="41" t="n">
        <f aca="false">G314/F314*100</f>
        <v>100</v>
      </c>
    </row>
    <row r="315" customFormat="false" ht="12.75" hidden="false" customHeight="false" outlineLevel="0" collapsed="false">
      <c r="B315" s="111"/>
      <c r="C315" s="57"/>
      <c r="D315" s="57"/>
      <c r="E315" s="57"/>
      <c r="F315" s="57"/>
      <c r="G315" s="57"/>
      <c r="H315" s="58"/>
    </row>
    <row r="316" customFormat="false" ht="48" hidden="false" customHeight="false" outlineLevel="0" collapsed="false">
      <c r="B316" s="42" t="s">
        <v>123</v>
      </c>
      <c r="C316" s="43" t="s">
        <v>124</v>
      </c>
      <c r="D316" s="44"/>
      <c r="E316" s="45" t="n">
        <f aca="false">E317</f>
        <v>818.77</v>
      </c>
      <c r="F316" s="45" t="n">
        <f aca="false">F317</f>
        <v>824.94</v>
      </c>
      <c r="G316" s="45" t="n">
        <f aca="false">G317</f>
        <v>822.65</v>
      </c>
      <c r="H316" s="46" t="n">
        <f aca="false">H317</f>
        <v>99.7224040536281</v>
      </c>
    </row>
    <row r="317" customFormat="false" ht="12.75" hidden="false" customHeight="false" outlineLevel="0" collapsed="false">
      <c r="B317" s="42"/>
      <c r="C317" s="43"/>
      <c r="D317" s="47" t="s">
        <v>12</v>
      </c>
      <c r="E317" s="48" t="n">
        <f aca="false">E319+E320</f>
        <v>818.77</v>
      </c>
      <c r="F317" s="48" t="n">
        <f aca="false">F319+F320</f>
        <v>824.94</v>
      </c>
      <c r="G317" s="48" t="n">
        <f aca="false">G320+G319</f>
        <v>822.65</v>
      </c>
      <c r="H317" s="49" t="n">
        <f aca="false">G317/F317*100</f>
        <v>99.7224040536281</v>
      </c>
    </row>
    <row r="318" customFormat="false" ht="12.75" hidden="false" customHeight="false" outlineLevel="0" collapsed="false">
      <c r="B318" s="42"/>
      <c r="C318" s="43"/>
      <c r="D318" s="44" t="s">
        <v>11</v>
      </c>
      <c r="E318" s="45"/>
      <c r="F318" s="45"/>
      <c r="G318" s="45"/>
      <c r="H318" s="50"/>
    </row>
    <row r="319" customFormat="false" ht="12.75" hidden="false" customHeight="false" outlineLevel="0" collapsed="false">
      <c r="B319" s="42"/>
      <c r="C319" s="43"/>
      <c r="D319" s="44" t="s">
        <v>14</v>
      </c>
      <c r="E319" s="45" t="n">
        <f aca="false">E325+E331</f>
        <v>0</v>
      </c>
      <c r="F319" s="45" t="n">
        <f aca="false">F325+F331</f>
        <v>0</v>
      </c>
      <c r="G319" s="45" t="n">
        <f aca="false">G325+G331</f>
        <v>0</v>
      </c>
      <c r="H319" s="50" t="n">
        <v>0</v>
      </c>
    </row>
    <row r="320" customFormat="false" ht="12.75" hidden="false" customHeight="false" outlineLevel="0" collapsed="false">
      <c r="B320" s="42"/>
      <c r="C320" s="43"/>
      <c r="D320" s="43" t="s">
        <v>23</v>
      </c>
      <c r="E320" s="45" t="n">
        <f aca="false">E326+E332+E337</f>
        <v>818.77</v>
      </c>
      <c r="F320" s="45" t="n">
        <f aca="false">F326+F332+F337</f>
        <v>824.94</v>
      </c>
      <c r="G320" s="45" t="n">
        <f aca="false">G326+G332+G337</f>
        <v>822.65</v>
      </c>
      <c r="H320" s="50" t="n">
        <f aca="false">G320/F320</f>
        <v>0.997224040536281</v>
      </c>
    </row>
    <row r="321" customFormat="false" ht="12.75" hidden="false" customHeight="false" outlineLevel="0" collapsed="false">
      <c r="B321" s="51"/>
      <c r="C321" s="52"/>
      <c r="D321" s="25"/>
      <c r="E321" s="112"/>
      <c r="F321" s="112"/>
      <c r="G321" s="112"/>
      <c r="H321" s="41"/>
    </row>
    <row r="322" customFormat="false" ht="24" hidden="false" customHeight="false" outlineLevel="0" collapsed="false">
      <c r="B322" s="51" t="s">
        <v>125</v>
      </c>
      <c r="C322" s="52" t="s">
        <v>126</v>
      </c>
      <c r="D322" s="25"/>
      <c r="E322" s="112"/>
      <c r="F322" s="112"/>
      <c r="G322" s="112"/>
      <c r="H322" s="41"/>
    </row>
    <row r="323" customFormat="false" ht="12.75" hidden="false" customHeight="false" outlineLevel="0" collapsed="false">
      <c r="B323" s="51"/>
      <c r="C323" s="52"/>
      <c r="D323" s="21" t="s">
        <v>12</v>
      </c>
      <c r="E323" s="113" t="n">
        <f aca="false">E326</f>
        <v>725.4</v>
      </c>
      <c r="F323" s="113" t="n">
        <f aca="false">F325+F326</f>
        <v>731.57</v>
      </c>
      <c r="G323" s="113" t="n">
        <f aca="false">G325+G326</f>
        <v>729.28</v>
      </c>
      <c r="H323" s="54" t="n">
        <f aca="false">G323/F323*100</f>
        <v>99.6869745888978</v>
      </c>
    </row>
    <row r="324" customFormat="false" ht="12.75" hidden="false" customHeight="false" outlineLevel="0" collapsed="false">
      <c r="B324" s="51"/>
      <c r="C324" s="52"/>
      <c r="D324" s="25" t="s">
        <v>11</v>
      </c>
      <c r="E324" s="112"/>
      <c r="F324" s="112"/>
      <c r="G324" s="112"/>
      <c r="H324" s="41"/>
    </row>
    <row r="325" customFormat="false" ht="12.75" hidden="false" customHeight="false" outlineLevel="0" collapsed="false">
      <c r="B325" s="51"/>
      <c r="C325" s="52"/>
      <c r="D325" s="25" t="s">
        <v>14</v>
      </c>
      <c r="E325" s="112" t="n">
        <v>0</v>
      </c>
      <c r="F325" s="112" t="n">
        <v>0</v>
      </c>
      <c r="G325" s="112" t="n">
        <v>0</v>
      </c>
      <c r="H325" s="41"/>
    </row>
    <row r="326" customFormat="false" ht="12.75" hidden="false" customHeight="false" outlineLevel="0" collapsed="false">
      <c r="B326" s="51"/>
      <c r="C326" s="52"/>
      <c r="D326" s="25" t="s">
        <v>23</v>
      </c>
      <c r="E326" s="112" t="n">
        <v>725.4</v>
      </c>
      <c r="F326" s="112" t="n">
        <v>731.57</v>
      </c>
      <c r="G326" s="112" t="n">
        <v>729.28</v>
      </c>
      <c r="H326" s="41" t="n">
        <f aca="false">G326/F326*100</f>
        <v>99.6869745888978</v>
      </c>
    </row>
    <row r="327" customFormat="false" ht="12.75" hidden="false" customHeight="false" outlineLevel="0" collapsed="false">
      <c r="B327" s="51"/>
      <c r="C327" s="52"/>
      <c r="D327" s="25"/>
      <c r="E327" s="112"/>
      <c r="F327" s="112"/>
      <c r="G327" s="112"/>
      <c r="H327" s="41"/>
    </row>
    <row r="328" customFormat="false" ht="48" hidden="false" customHeight="false" outlineLevel="0" collapsed="false">
      <c r="B328" s="51" t="s">
        <v>127</v>
      </c>
      <c r="C328" s="52" t="s">
        <v>128</v>
      </c>
      <c r="D328" s="25"/>
      <c r="E328" s="112"/>
      <c r="F328" s="112"/>
      <c r="G328" s="112"/>
      <c r="H328" s="41"/>
    </row>
    <row r="329" customFormat="false" ht="12.75" hidden="false" customHeight="false" outlineLevel="0" collapsed="false">
      <c r="B329" s="51"/>
      <c r="C329" s="52"/>
      <c r="D329" s="21" t="s">
        <v>12</v>
      </c>
      <c r="E329" s="113" t="n">
        <f aca="false">E332+E333</f>
        <v>40</v>
      </c>
      <c r="F329" s="113" t="n">
        <f aca="false">F332+F331</f>
        <v>40</v>
      </c>
      <c r="G329" s="113" t="n">
        <f aca="false">G331+G332</f>
        <v>40</v>
      </c>
      <c r="H329" s="54" t="n">
        <f aca="false">H332</f>
        <v>100</v>
      </c>
    </row>
    <row r="330" customFormat="false" ht="12.75" hidden="false" customHeight="false" outlineLevel="0" collapsed="false">
      <c r="B330" s="51"/>
      <c r="C330" s="52"/>
      <c r="D330" s="25" t="s">
        <v>11</v>
      </c>
      <c r="E330" s="112"/>
      <c r="F330" s="112"/>
      <c r="G330" s="112"/>
      <c r="H330" s="41"/>
    </row>
    <row r="331" customFormat="false" ht="12.75" hidden="false" customHeight="false" outlineLevel="0" collapsed="false">
      <c r="B331" s="51"/>
      <c r="C331" s="52"/>
      <c r="D331" s="25" t="s">
        <v>14</v>
      </c>
      <c r="E331" s="112" t="n">
        <v>0</v>
      </c>
      <c r="F331" s="112" t="n">
        <v>0</v>
      </c>
      <c r="G331" s="112" t="n">
        <v>0</v>
      </c>
      <c r="H331" s="41" t="n">
        <v>0</v>
      </c>
    </row>
    <row r="332" customFormat="false" ht="12.75" hidden="false" customHeight="false" outlineLevel="0" collapsed="false">
      <c r="B332" s="51"/>
      <c r="C332" s="52"/>
      <c r="D332" s="25" t="s">
        <v>23</v>
      </c>
      <c r="E332" s="112" t="n">
        <v>40</v>
      </c>
      <c r="F332" s="112" t="n">
        <v>40</v>
      </c>
      <c r="G332" s="112" t="n">
        <v>40</v>
      </c>
      <c r="H332" s="41" t="n">
        <f aca="false">G332/F332*100</f>
        <v>100</v>
      </c>
    </row>
    <row r="333" customFormat="false" ht="12.75" hidden="false" customHeight="false" outlineLevel="0" collapsed="false">
      <c r="B333" s="51"/>
      <c r="C333" s="52"/>
      <c r="D333" s="25"/>
      <c r="E333" s="112"/>
      <c r="F333" s="112"/>
      <c r="G333" s="112"/>
      <c r="H333" s="41"/>
    </row>
    <row r="334" customFormat="false" ht="48" hidden="false" customHeight="false" outlineLevel="0" collapsed="false">
      <c r="B334" s="51" t="s">
        <v>129</v>
      </c>
      <c r="C334" s="52" t="s">
        <v>130</v>
      </c>
      <c r="D334" s="25"/>
      <c r="E334" s="112"/>
      <c r="F334" s="112"/>
      <c r="G334" s="112"/>
      <c r="H334" s="41"/>
    </row>
    <row r="335" customFormat="false" ht="12.75" hidden="false" customHeight="false" outlineLevel="0" collapsed="false">
      <c r="B335" s="51"/>
      <c r="C335" s="52"/>
      <c r="D335" s="21" t="s">
        <v>12</v>
      </c>
      <c r="E335" s="113" t="n">
        <f aca="false">E337</f>
        <v>53.37</v>
      </c>
      <c r="F335" s="113" t="n">
        <f aca="false">F337</f>
        <v>53.37</v>
      </c>
      <c r="G335" s="113" t="n">
        <f aca="false">G337</f>
        <v>53.37</v>
      </c>
      <c r="H335" s="54" t="n">
        <f aca="false">G335/F335*100</f>
        <v>100</v>
      </c>
    </row>
    <row r="336" customFormat="false" ht="12.75" hidden="false" customHeight="false" outlineLevel="0" collapsed="false">
      <c r="B336" s="51"/>
      <c r="C336" s="52"/>
      <c r="D336" s="25" t="s">
        <v>11</v>
      </c>
      <c r="E336" s="112"/>
      <c r="F336" s="112"/>
      <c r="G336" s="112"/>
      <c r="H336" s="41"/>
    </row>
    <row r="337" customFormat="false" ht="12.75" hidden="false" customHeight="false" outlineLevel="0" collapsed="false">
      <c r="B337" s="51"/>
      <c r="C337" s="52"/>
      <c r="D337" s="25" t="s">
        <v>23</v>
      </c>
      <c r="E337" s="112" t="n">
        <v>53.37</v>
      </c>
      <c r="F337" s="112" t="n">
        <v>53.37</v>
      </c>
      <c r="G337" s="112" t="n">
        <v>53.37</v>
      </c>
      <c r="H337" s="41" t="n">
        <f aca="false">G337/F337*100</f>
        <v>100</v>
      </c>
    </row>
    <row r="338" customFormat="false" ht="12.75" hidden="false" customHeight="false" outlineLevel="0" collapsed="false">
      <c r="B338" s="111"/>
      <c r="C338" s="57"/>
      <c r="D338" s="57"/>
      <c r="E338" s="57"/>
      <c r="F338" s="57"/>
      <c r="G338" s="57"/>
      <c r="H338" s="58"/>
    </row>
    <row r="339" customFormat="false" ht="36" hidden="false" customHeight="false" outlineLevel="0" collapsed="false">
      <c r="B339" s="42" t="s">
        <v>131</v>
      </c>
      <c r="C339" s="43" t="s">
        <v>132</v>
      </c>
      <c r="D339" s="44"/>
      <c r="E339" s="45" t="n">
        <f aca="false">E342+E343</f>
        <v>70739.19</v>
      </c>
      <c r="F339" s="45" t="n">
        <f aca="false">F342+F343</f>
        <v>131073.66</v>
      </c>
      <c r="G339" s="45" t="n">
        <f aca="false">G343+G342</f>
        <v>55374.35</v>
      </c>
      <c r="H339" s="50" t="n">
        <f aca="false">G339/F339*100</f>
        <v>42.2467412598382</v>
      </c>
    </row>
    <row r="340" customFormat="false" ht="12.75" hidden="false" customHeight="false" outlineLevel="0" collapsed="false">
      <c r="B340" s="42"/>
      <c r="C340" s="43"/>
      <c r="D340" s="47" t="s">
        <v>12</v>
      </c>
      <c r="E340" s="48" t="n">
        <f aca="false">E342+E343</f>
        <v>70739.19</v>
      </c>
      <c r="F340" s="48" t="n">
        <f aca="false">F342+F343</f>
        <v>131073.66</v>
      </c>
      <c r="G340" s="48" t="n">
        <f aca="false">G343+G342</f>
        <v>55374.35</v>
      </c>
      <c r="H340" s="49" t="n">
        <f aca="false">G340/F340*100</f>
        <v>42.2467412598382</v>
      </c>
    </row>
    <row r="341" customFormat="false" ht="12.75" hidden="false" customHeight="false" outlineLevel="0" collapsed="false">
      <c r="B341" s="42"/>
      <c r="C341" s="43"/>
      <c r="D341" s="44" t="s">
        <v>11</v>
      </c>
      <c r="E341" s="45"/>
      <c r="F341" s="45"/>
      <c r="G341" s="45"/>
      <c r="H341" s="50"/>
    </row>
    <row r="342" customFormat="false" ht="12.75" hidden="false" customHeight="false" outlineLevel="0" collapsed="false">
      <c r="B342" s="42"/>
      <c r="C342" s="43"/>
      <c r="D342" s="44" t="s">
        <v>14</v>
      </c>
      <c r="E342" s="45" t="n">
        <f aca="false">E348+E354</f>
        <v>68519.19</v>
      </c>
      <c r="F342" s="45" t="n">
        <f aca="false">F348+F354</f>
        <v>54151.49</v>
      </c>
      <c r="G342" s="45" t="n">
        <f aca="false">G348+G354</f>
        <v>53487.06</v>
      </c>
      <c r="H342" s="50" t="n">
        <f aca="false">G342/F342*100</f>
        <v>98.773016218021</v>
      </c>
    </row>
    <row r="343" customFormat="false" ht="12.75" hidden="false" customHeight="false" outlineLevel="0" collapsed="false">
      <c r="B343" s="42"/>
      <c r="C343" s="43"/>
      <c r="D343" s="43" t="s">
        <v>23</v>
      </c>
      <c r="E343" s="45" t="n">
        <f aca="false">E349+E355+E360</f>
        <v>2220</v>
      </c>
      <c r="F343" s="45" t="n">
        <f aca="false">F349+F355+F360</f>
        <v>76922.17</v>
      </c>
      <c r="G343" s="45" t="n">
        <f aca="false">G349+G355+G360</f>
        <v>1887.29</v>
      </c>
      <c r="H343" s="50" t="n">
        <f aca="false">G343/F343</f>
        <v>0.0245350592683488</v>
      </c>
    </row>
    <row r="344" customFormat="false" ht="12.75" hidden="false" customHeight="false" outlineLevel="0" collapsed="false">
      <c r="B344" s="51"/>
      <c r="C344" s="52"/>
      <c r="D344" s="25"/>
      <c r="E344" s="112"/>
      <c r="F344" s="112"/>
      <c r="G344" s="112"/>
      <c r="H344" s="41"/>
    </row>
    <row r="345" customFormat="false" ht="24" hidden="false" customHeight="false" outlineLevel="0" collapsed="false">
      <c r="B345" s="51" t="s">
        <v>133</v>
      </c>
      <c r="C345" s="52" t="s">
        <v>134</v>
      </c>
      <c r="D345" s="25"/>
      <c r="E345" s="112"/>
      <c r="F345" s="112"/>
      <c r="G345" s="112"/>
      <c r="H345" s="41"/>
    </row>
    <row r="346" customFormat="false" ht="12.75" hidden="false" customHeight="false" outlineLevel="0" collapsed="false">
      <c r="B346" s="51"/>
      <c r="C346" s="52"/>
      <c r="D346" s="21" t="s">
        <v>12</v>
      </c>
      <c r="E346" s="113" t="n">
        <f aca="false">E349</f>
        <v>2220</v>
      </c>
      <c r="F346" s="113" t="n">
        <f aca="false">F348</f>
        <v>25632.3</v>
      </c>
      <c r="G346" s="113" t="n">
        <f aca="false">G348</f>
        <v>24969.79</v>
      </c>
      <c r="H346" s="54" t="n">
        <f aca="false">G346/F346*100</f>
        <v>97.4153314372881</v>
      </c>
    </row>
    <row r="347" customFormat="false" ht="12.75" hidden="false" customHeight="false" outlineLevel="0" collapsed="false">
      <c r="B347" s="51"/>
      <c r="C347" s="52"/>
      <c r="D347" s="25" t="s">
        <v>11</v>
      </c>
      <c r="E347" s="112"/>
      <c r="F347" s="112"/>
      <c r="G347" s="112"/>
      <c r="H347" s="41"/>
    </row>
    <row r="348" customFormat="false" ht="12.75" hidden="false" customHeight="false" outlineLevel="0" collapsed="false">
      <c r="B348" s="51"/>
      <c r="C348" s="52"/>
      <c r="D348" s="25" t="s">
        <v>14</v>
      </c>
      <c r="E348" s="112" t="n">
        <v>40000</v>
      </c>
      <c r="F348" s="112" t="n">
        <v>25632.3</v>
      </c>
      <c r="G348" s="112" t="n">
        <v>24969.79</v>
      </c>
      <c r="H348" s="41" t="n">
        <f aca="false">G348/F348*100</f>
        <v>97.4153314372881</v>
      </c>
    </row>
    <row r="349" customFormat="false" ht="12.75" hidden="false" customHeight="false" outlineLevel="0" collapsed="false">
      <c r="B349" s="51"/>
      <c r="C349" s="52"/>
      <c r="D349" s="25" t="s">
        <v>23</v>
      </c>
      <c r="E349" s="112" t="n">
        <v>2220</v>
      </c>
      <c r="F349" s="112" t="n">
        <v>1922.17</v>
      </c>
      <c r="G349" s="112" t="n">
        <v>1887.29</v>
      </c>
      <c r="H349" s="41" t="n">
        <f aca="false">G349/F349*100</f>
        <v>98.1853842272015</v>
      </c>
    </row>
    <row r="350" customFormat="false" ht="12.75" hidden="false" customHeight="false" outlineLevel="0" collapsed="false">
      <c r="B350" s="51"/>
      <c r="C350" s="52"/>
      <c r="D350" s="25"/>
      <c r="E350" s="112"/>
      <c r="F350" s="112"/>
      <c r="G350" s="112"/>
      <c r="H350" s="41"/>
    </row>
    <row r="351" customFormat="false" ht="36" hidden="false" customHeight="false" outlineLevel="0" collapsed="false">
      <c r="B351" s="51" t="s">
        <v>135</v>
      </c>
      <c r="C351" s="52" t="s">
        <v>136</v>
      </c>
      <c r="D351" s="25"/>
      <c r="E351" s="112"/>
      <c r="F351" s="112"/>
      <c r="G351" s="112"/>
      <c r="H351" s="41"/>
    </row>
    <row r="352" customFormat="false" ht="12.75" hidden="false" customHeight="false" outlineLevel="0" collapsed="false">
      <c r="B352" s="51"/>
      <c r="C352" s="52"/>
      <c r="D352" s="21" t="s">
        <v>12</v>
      </c>
      <c r="E352" s="113" t="n">
        <f aca="false">E354</f>
        <v>28519.19</v>
      </c>
      <c r="F352" s="113" t="n">
        <f aca="false">F354+F355</f>
        <v>103519.19</v>
      </c>
      <c r="G352" s="113" t="n">
        <f aca="false">G354+G355</f>
        <v>28517.27</v>
      </c>
      <c r="H352" s="54" t="n">
        <f aca="false">G352/F352*100</f>
        <v>27.5478102176031</v>
      </c>
    </row>
    <row r="353" customFormat="false" ht="12.8" hidden="false" customHeight="false" outlineLevel="0" collapsed="false">
      <c r="B353" s="51"/>
      <c r="C353" s="52"/>
      <c r="D353" s="25" t="s">
        <v>11</v>
      </c>
      <c r="E353" s="112"/>
      <c r="F353" s="112"/>
      <c r="G353" s="112"/>
      <c r="H353" s="41"/>
    </row>
    <row r="354" customFormat="false" ht="12.75" hidden="false" customHeight="false" outlineLevel="0" collapsed="false">
      <c r="B354" s="51"/>
      <c r="C354" s="52"/>
      <c r="D354" s="25" t="s">
        <v>14</v>
      </c>
      <c r="E354" s="112" t="n">
        <v>28519.19</v>
      </c>
      <c r="F354" s="112" t="n">
        <v>28519.19</v>
      </c>
      <c r="G354" s="112" t="n">
        <v>28517.27</v>
      </c>
      <c r="H354" s="41" t="n">
        <f aca="false">G354/F354*100</f>
        <v>99.9932676909828</v>
      </c>
    </row>
    <row r="355" customFormat="false" ht="13.5" hidden="false" customHeight="false" outlineLevel="0" collapsed="false">
      <c r="B355" s="114"/>
      <c r="C355" s="115"/>
      <c r="D355" s="116" t="s">
        <v>23</v>
      </c>
      <c r="E355" s="117" t="n">
        <v>0</v>
      </c>
      <c r="F355" s="117" t="n">
        <v>75000</v>
      </c>
      <c r="G355" s="117" t="n">
        <v>0</v>
      </c>
      <c r="H355" s="118" t="n">
        <f aca="false">G355/F355*100</f>
        <v>0</v>
      </c>
    </row>
  </sheetData>
  <mergeCells count="2">
    <mergeCell ref="B1:H1"/>
    <mergeCell ref="B2:H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LibreOffice/4.4.7.2$Linux_x86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1996-10-08T23:32:33Z</dcterms:created>
  <dc:creator>Microsoft Corporation</dc:creator>
  <dc:language>ru-RU</dc:language>
  <cp:lastPrinted>2017-09-13T11:36:46Z</cp:lastPrinted>
  <dcterms:modified xsi:type="dcterms:W3CDTF">2019-06-20T15:52:16Z</dcterms:modified>
  <cp:revision>69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