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2" windowWidth="23256" windowHeight="12528"/>
  </bookViews>
  <sheets>
    <sheet name="Кассовый план (все разделы)" sheetId="1" r:id="rId1"/>
  </sheets>
  <definedNames>
    <definedName name="_xlnm.Print_Area" localSheetId="0">'Кассовый план (все разделы)'!$A$1:$Z$51</definedName>
  </definedNames>
  <calcPr calcId="124519"/>
</workbook>
</file>

<file path=xl/calcChain.xml><?xml version="1.0" encoding="utf-8"?>
<calcChain xmlns="http://schemas.openxmlformats.org/spreadsheetml/2006/main">
  <c r="K25" i="1"/>
  <c r="K19"/>
  <c r="K26"/>
  <c r="K22"/>
  <c r="K24"/>
  <c r="L24" s="1"/>
  <c r="M24" s="1"/>
  <c r="K27"/>
  <c r="L27" s="1"/>
  <c r="M27" s="1"/>
  <c r="N27" s="1"/>
  <c r="O27" s="1"/>
  <c r="J26"/>
  <c r="L25"/>
  <c r="M25" s="1"/>
  <c r="N25" s="1"/>
  <c r="O25" s="1"/>
  <c r="P25" s="1"/>
  <c r="Q25" s="1"/>
  <c r="R25" s="1"/>
  <c r="S25" s="1"/>
  <c r="T25" s="1"/>
  <c r="U25" s="1"/>
  <c r="J22"/>
  <c r="P27" l="1"/>
  <c r="Q27" s="1"/>
  <c r="R27" s="1"/>
  <c r="S27" s="1"/>
  <c r="T27" s="1"/>
  <c r="U27" s="1"/>
  <c r="L22"/>
  <c r="N24"/>
  <c r="M22"/>
  <c r="L26"/>
  <c r="M26"/>
  <c r="J19"/>
  <c r="L19" l="1"/>
  <c r="M19"/>
  <c r="N22"/>
  <c r="O24"/>
  <c r="N26"/>
  <c r="O22" l="1"/>
  <c r="P24"/>
  <c r="N19"/>
  <c r="O26"/>
  <c r="O19" s="1"/>
  <c r="J38"/>
  <c r="K38"/>
  <c r="L38"/>
  <c r="M38"/>
  <c r="N38"/>
  <c r="O38"/>
  <c r="P38"/>
  <c r="Q38"/>
  <c r="R38"/>
  <c r="S38"/>
  <c r="T38"/>
  <c r="U38"/>
  <c r="J51"/>
  <c r="K51"/>
  <c r="L51"/>
  <c r="M51"/>
  <c r="N51"/>
  <c r="O51"/>
  <c r="P51"/>
  <c r="Q51"/>
  <c r="R51"/>
  <c r="S51"/>
  <c r="T51"/>
  <c r="U51"/>
  <c r="I50"/>
  <c r="I51" s="1"/>
  <c r="I37"/>
  <c r="I38" s="1"/>
  <c r="Q24" l="1"/>
  <c r="P22"/>
  <c r="P26"/>
  <c r="R24" l="1"/>
  <c r="Q22"/>
  <c r="P19"/>
  <c r="Q26"/>
  <c r="Q19" l="1"/>
  <c r="R22"/>
  <c r="S24"/>
  <c r="R26"/>
  <c r="R19" l="1"/>
  <c r="S22"/>
  <c r="T24"/>
  <c r="S26"/>
  <c r="U24" l="1"/>
  <c r="U22" s="1"/>
  <c r="T22"/>
  <c r="S19"/>
  <c r="U26"/>
  <c r="T26"/>
  <c r="T19" s="1"/>
  <c r="U19" l="1"/>
</calcChain>
</file>

<file path=xl/sharedStrings.xml><?xml version="1.0" encoding="utf-8"?>
<sst xmlns="http://schemas.openxmlformats.org/spreadsheetml/2006/main" count="67" uniqueCount="52">
  <si>
    <t>Всего по разделу 2</t>
  </si>
  <si>
    <t>Итого по  подразделу 2.1</t>
  </si>
  <si>
    <t>2.1 Прогноз кассовых выплат по расходам бюджета Ставропольского края</t>
  </si>
  <si>
    <t>Дата принятия</t>
  </si>
  <si>
    <t>Сумма</t>
  </si>
  <si>
    <t>Расход за период</t>
  </si>
  <si>
    <t>Приход за период</t>
  </si>
  <si>
    <t>Раздел 2. Прогноз кассовых выплат по расходам бюджета</t>
  </si>
  <si>
    <t>Всего по разделу 1</t>
  </si>
  <si>
    <t>Итого по  подразделу 1.1</t>
  </si>
  <si>
    <t>1.1 Прогноз кассовых поступлений по доходам в бюджет Ставропольского края</t>
  </si>
  <si>
    <t>Раздел 1. Прогноз кассовых поступлений в бюджет</t>
  </si>
  <si>
    <t>Х</t>
  </si>
  <si>
    <t>нецелевые, итого</t>
  </si>
  <si>
    <t/>
  </si>
  <si>
    <t>целевые, итого</t>
  </si>
  <si>
    <t>в том числе</t>
  </si>
  <si>
    <t>Остатки средств на начало периода,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</si>
  <si>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</si>
  <si>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</si>
  <si>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</si>
  <si>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</si>
  <si>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</si>
  <si>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</si>
  <si>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</si>
  <si>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</si>
  <si>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</si>
  <si>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</si>
  <si>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</si>
  <si>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</si>
  <si>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Код целевых средств (ключ)</t>
  </si>
  <si>
    <t>в том числе:</t>
  </si>
  <si>
    <t>Сумма, всего</t>
  </si>
  <si>
    <t>Коды дополнительных классификаторов</t>
  </si>
  <si>
    <t>Коды бюджетной классификации</t>
  </si>
  <si>
    <t>Наименование показателя</t>
  </si>
  <si>
    <t>(рублей)</t>
  </si>
  <si>
    <t>Кассовый план исполнения бюджета в 2021 году</t>
  </si>
  <si>
    <t>«_____»  _______________________ 20 ____ г.</t>
  </si>
  <si>
    <t>(расшифровка подписи)</t>
  </si>
  <si>
    <t>(подпись)</t>
  </si>
  <si>
    <t>А.А. Сивухин</t>
  </si>
  <si>
    <t>Начальник финансового управления</t>
  </si>
  <si>
    <t>УТВЕРЖДАЮ</t>
  </si>
  <si>
    <t>1.2 Прогноз кассовых поступлений по источникам финансирования дефицита бюджета города-курорта Железноводска Ставропольского края</t>
  </si>
  <si>
    <t>Всего по разделу 1.2</t>
  </si>
  <si>
    <t>2.2 Прогноз кассовых выплат по источникам финансирования дефицита бюджета города-курорта Железноводска Ставропольского края</t>
  </si>
  <si>
    <t>Всего по разделу 2.2</t>
  </si>
  <si>
    <t>01.03.01</t>
  </si>
  <si>
    <t>01.03.06</t>
  </si>
  <si>
    <t>01.01.01</t>
  </si>
  <si>
    <t>на 01.01.2021 г.</t>
  </si>
</sst>
</file>

<file path=xl/styles.xml><?xml version="1.0" encoding="utf-8"?>
<styleSheet xmlns="http://schemas.openxmlformats.org/spreadsheetml/2006/main">
  <numFmts count="3">
    <numFmt numFmtId="164" formatCode="#,##0.00;[Red]\-#,##0.00;0.00"/>
    <numFmt numFmtId="165" formatCode="000\.000\.000"/>
    <numFmt numFmtId="166" formatCode="00\.00\.00"/>
  </numFmts>
  <fonts count="5">
    <font>
      <sz val="10"/>
      <name val="Arial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0" xfId="0" applyFont="1" applyBorder="1" applyProtection="1">
      <protection hidden="1"/>
    </xf>
    <xf numFmtId="0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2" fillId="0" borderId="0" xfId="0" applyNumberFormat="1" applyFont="1" applyFill="1" applyAlignment="1" applyProtection="1">
      <protection hidden="1"/>
    </xf>
    <xf numFmtId="0" fontId="2" fillId="0" borderId="0" xfId="0" applyFont="1"/>
    <xf numFmtId="0" fontId="2" fillId="0" borderId="0" xfId="0" applyNumberFormat="1" applyFont="1" applyFill="1" applyBorder="1" applyAlignment="1" applyProtection="1">
      <protection hidden="1"/>
    </xf>
    <xf numFmtId="0" fontId="3" fillId="0" borderId="0" xfId="0" applyNumberFormat="1" applyFont="1" applyFill="1" applyBorder="1" applyAlignment="1" applyProtection="1">
      <protection hidden="1"/>
    </xf>
    <xf numFmtId="0" fontId="2" fillId="0" borderId="12" xfId="0" applyNumberFormat="1" applyFont="1" applyFill="1" applyBorder="1" applyAlignment="1" applyProtection="1">
      <protection hidden="1"/>
    </xf>
    <xf numFmtId="0" fontId="2" fillId="0" borderId="12" xfId="0" applyNumberFormat="1" applyFont="1" applyFill="1" applyBorder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4" fillId="0" borderId="0" xfId="0" applyFont="1" applyProtection="1"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2" fillId="0" borderId="12" xfId="0" applyNumberFormat="1" applyFont="1" applyFill="1" applyBorder="1" applyAlignment="1" applyProtection="1">
      <alignment horizontal="right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protection hidden="1"/>
    </xf>
    <xf numFmtId="0" fontId="3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0" applyNumberFormat="1" applyFont="1" applyFill="1" applyBorder="1" applyAlignment="1" applyProtection="1">
      <alignment vertical="center" wrapText="1"/>
      <protection hidden="1"/>
    </xf>
    <xf numFmtId="0" fontId="3" fillId="0" borderId="10" xfId="0" applyNumberFormat="1" applyFont="1" applyFill="1" applyBorder="1" applyAlignment="1" applyProtection="1">
      <alignment vertical="center" wrapText="1"/>
      <protection hidden="1"/>
    </xf>
    <xf numFmtId="0" fontId="3" fillId="0" borderId="15" xfId="0" applyNumberFormat="1" applyFont="1" applyFill="1" applyBorder="1" applyAlignment="1" applyProtection="1">
      <alignment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vertical="center" wrapText="1"/>
      <protection hidden="1"/>
    </xf>
    <xf numFmtId="0" fontId="3" fillId="0" borderId="12" xfId="0" applyNumberFormat="1" applyFont="1" applyFill="1" applyBorder="1" applyAlignment="1" applyProtection="1">
      <alignment vertical="center" wrapText="1"/>
      <protection hidden="1"/>
    </xf>
    <xf numFmtId="0" fontId="3" fillId="0" borderId="3" xfId="0" applyNumberFormat="1" applyFont="1" applyFill="1" applyBorder="1" applyAlignment="1" applyProtection="1">
      <alignment vertical="center" wrapText="1"/>
      <protection hidden="1"/>
    </xf>
    <xf numFmtId="0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0" applyNumberFormat="1" applyFont="1" applyFill="1" applyBorder="1" applyAlignment="1" applyProtection="1">
      <alignment horizontal="left" vertical="center" wrapText="1"/>
      <protection hidden="1"/>
    </xf>
    <xf numFmtId="0" fontId="3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0" applyNumberFormat="1" applyFont="1" applyFill="1" applyBorder="1" applyAlignment="1" applyProtection="1">
      <alignment vertical="center" wrapText="1"/>
      <protection hidden="1"/>
    </xf>
    <xf numFmtId="0" fontId="3" fillId="0" borderId="7" xfId="0" applyNumberFormat="1" applyFont="1" applyFill="1" applyBorder="1" applyAlignment="1" applyProtection="1">
      <alignment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NumberFormat="1" applyFont="1" applyFill="1" applyBorder="1" applyAlignment="1" applyProtection="1">
      <alignment horizontal="center" wrapText="1"/>
      <protection hidden="1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0" applyNumberFormat="1" applyFont="1" applyFill="1" applyBorder="1" applyAlignment="1" applyProtection="1">
      <alignment horizontal="center" wrapText="1"/>
      <protection hidden="1"/>
    </xf>
    <xf numFmtId="0" fontId="3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Border="1" applyProtection="1">
      <protection hidden="1"/>
    </xf>
    <xf numFmtId="0" fontId="2" fillId="0" borderId="5" xfId="0" applyNumberFormat="1" applyFont="1" applyFill="1" applyBorder="1" applyAlignment="1" applyProtection="1">
      <protection hidden="1"/>
    </xf>
    <xf numFmtId="166" fontId="2" fillId="0" borderId="5" xfId="0" applyNumberFormat="1" applyFont="1" applyFill="1" applyBorder="1" applyAlignment="1" applyProtection="1">
      <protection hidden="1"/>
    </xf>
    <xf numFmtId="0" fontId="2" fillId="0" borderId="5" xfId="0" applyNumberFormat="1" applyFont="1" applyFill="1" applyBorder="1" applyAlignment="1" applyProtection="1">
      <alignment horizontal="center"/>
      <protection hidden="1"/>
    </xf>
    <xf numFmtId="165" fontId="2" fillId="0" borderId="5" xfId="0" applyNumberFormat="1" applyFont="1" applyFill="1" applyBorder="1" applyAlignment="1" applyProtection="1">
      <protection hidden="1"/>
    </xf>
    <xf numFmtId="164" fontId="2" fillId="0" borderId="5" xfId="0" applyNumberFormat="1" applyFont="1" applyFill="1" applyBorder="1" applyAlignment="1" applyProtection="1">
      <protection hidden="1"/>
    </xf>
    <xf numFmtId="0" fontId="2" fillId="0" borderId="4" xfId="0" applyFont="1" applyBorder="1" applyProtection="1">
      <protection hidden="1"/>
    </xf>
    <xf numFmtId="0" fontId="3" fillId="0" borderId="5" xfId="0" applyNumberFormat="1" applyFont="1" applyFill="1" applyBorder="1" applyAlignment="1" applyProtection="1">
      <protection hidden="1"/>
    </xf>
    <xf numFmtId="0" fontId="3" fillId="0" borderId="6" xfId="0" applyNumberFormat="1" applyFont="1" applyFill="1" applyBorder="1" applyAlignment="1" applyProtection="1">
      <protection hidden="1"/>
    </xf>
    <xf numFmtId="164" fontId="3" fillId="0" borderId="6" xfId="0" applyNumberFormat="1" applyFont="1" applyFill="1" applyBorder="1" applyAlignment="1" applyProtection="1">
      <protection hidden="1"/>
    </xf>
    <xf numFmtId="164" fontId="2" fillId="0" borderId="7" xfId="0" applyNumberFormat="1" applyFont="1" applyFill="1" applyBorder="1" applyAlignment="1" applyProtection="1">
      <protection hidden="1"/>
    </xf>
    <xf numFmtId="164" fontId="2" fillId="0" borderId="6" xfId="0" applyNumberFormat="1" applyFont="1" applyFill="1" applyBorder="1" applyAlignment="1" applyProtection="1">
      <protection hidden="1"/>
    </xf>
    <xf numFmtId="164" fontId="3" fillId="0" borderId="5" xfId="0" applyNumberFormat="1" applyFont="1" applyFill="1" applyBorder="1" applyAlignment="1" applyProtection="1">
      <protection hidden="1"/>
    </xf>
    <xf numFmtId="49" fontId="2" fillId="0" borderId="5" xfId="0" applyNumberFormat="1" applyFont="1" applyFill="1" applyBorder="1" applyAlignment="1" applyProtection="1">
      <alignment horizontal="right"/>
      <protection hidden="1"/>
    </xf>
    <xf numFmtId="0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vertical="center" wrapText="1"/>
      <protection hidden="1"/>
    </xf>
    <xf numFmtId="0" fontId="2" fillId="0" borderId="9" xfId="0" applyFont="1" applyBorder="1" applyProtection="1">
      <protection hidden="1"/>
    </xf>
    <xf numFmtId="164" fontId="3" fillId="0" borderId="5" xfId="0" applyNumberFormat="1" applyFont="1" applyFill="1" applyBorder="1" applyAlignment="1" applyProtection="1">
      <protection hidden="1"/>
    </xf>
    <xf numFmtId="164" fontId="3" fillId="0" borderId="7" xfId="0" applyNumberFormat="1" applyFont="1" applyFill="1" applyBorder="1" applyAlignment="1" applyProtection="1">
      <protection hidden="1"/>
    </xf>
    <xf numFmtId="0" fontId="2" fillId="0" borderId="0" xfId="1" applyFont="1" applyBorder="1" applyProtection="1">
      <protection hidden="1"/>
    </xf>
    <xf numFmtId="0" fontId="3" fillId="0" borderId="6" xfId="1" applyNumberFormat="1" applyFont="1" applyFill="1" applyBorder="1" applyAlignment="1" applyProtection="1">
      <alignment horizontal="left"/>
      <protection hidden="1"/>
    </xf>
    <xf numFmtId="0" fontId="3" fillId="0" borderId="14" xfId="1" applyNumberFormat="1" applyFont="1" applyFill="1" applyBorder="1" applyAlignment="1" applyProtection="1">
      <alignment horizontal="left"/>
      <protection hidden="1"/>
    </xf>
    <xf numFmtId="0" fontId="3" fillId="0" borderId="7" xfId="1" applyNumberFormat="1" applyFont="1" applyFill="1" applyBorder="1" applyAlignment="1" applyProtection="1">
      <alignment horizontal="left"/>
      <protection hidden="1"/>
    </xf>
    <xf numFmtId="0" fontId="2" fillId="0" borderId="0" xfId="1" applyFont="1"/>
    <xf numFmtId="0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Border="1" applyProtection="1">
      <protection hidden="1"/>
    </xf>
    <xf numFmtId="0" fontId="2" fillId="0" borderId="2" xfId="1" applyFont="1" applyBorder="1" applyProtection="1">
      <protection hidden="1"/>
    </xf>
    <xf numFmtId="164" fontId="3" fillId="0" borderId="6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2" fillId="0" borderId="0" xfId="1" applyFont="1" applyProtection="1">
      <protection hidden="1"/>
    </xf>
    <xf numFmtId="0" fontId="3" fillId="0" borderId="1" xfId="0" applyNumberFormat="1" applyFont="1" applyFill="1" applyBorder="1" applyAlignment="1" applyProtection="1">
      <protection hidden="1"/>
    </xf>
    <xf numFmtId="0" fontId="2" fillId="0" borderId="3" xfId="0" applyFont="1" applyBorder="1" applyProtection="1">
      <protection hidden="1"/>
    </xf>
    <xf numFmtId="0" fontId="2" fillId="0" borderId="1" xfId="0" applyFont="1" applyBorder="1" applyProtection="1">
      <protection hidden="1"/>
    </xf>
    <xf numFmtId="0" fontId="2" fillId="0" borderId="2" xfId="0" applyFont="1" applyBorder="1" applyProtection="1">
      <protection hidden="1"/>
    </xf>
    <xf numFmtId="164" fontId="3" fillId="0" borderId="1" xfId="0" applyNumberFormat="1" applyFont="1" applyFill="1" applyBorder="1" applyAlignment="1" applyProtection="1">
      <protection hidden="1"/>
    </xf>
    <xf numFmtId="0" fontId="3" fillId="0" borderId="6" xfId="1" applyNumberFormat="1" applyFont="1" applyFill="1" applyBorder="1" applyAlignment="1" applyProtection="1">
      <alignment horizontal="center"/>
      <protection hidden="1"/>
    </xf>
    <xf numFmtId="0" fontId="3" fillId="0" borderId="14" xfId="1" applyNumberFormat="1" applyFont="1" applyFill="1" applyBorder="1" applyAlignment="1" applyProtection="1">
      <alignment horizontal="center"/>
      <protection hidden="1"/>
    </xf>
    <xf numFmtId="0" fontId="3" fillId="0" borderId="7" xfId="1" applyNumberFormat="1" applyFont="1" applyFill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showGridLines="0" tabSelected="1" view="pageBreakPreview" zoomScale="60" workbookViewId="0">
      <selection activeCell="L8" sqref="L8"/>
    </sheetView>
  </sheetViews>
  <sheetFormatPr defaultRowHeight="15"/>
  <cols>
    <col min="1" max="1" width="0.5546875" style="6" customWidth="1"/>
    <col min="2" max="2" width="22.6640625" style="6" customWidth="1"/>
    <col min="3" max="3" width="0" style="6" hidden="1" customWidth="1"/>
    <col min="4" max="4" width="21.44140625" style="6" customWidth="1"/>
    <col min="5" max="5" width="0" style="6" hidden="1" customWidth="1"/>
    <col min="6" max="6" width="19.33203125" style="6" customWidth="1"/>
    <col min="7" max="8" width="0" style="6" hidden="1" customWidth="1"/>
    <col min="9" max="9" width="21.5546875" style="6" customWidth="1"/>
    <col min="10" max="21" width="17.5546875" style="6" customWidth="1"/>
    <col min="22" max="26" width="0" style="6" hidden="1" customWidth="1"/>
    <col min="27" max="256" width="9.109375" style="6" customWidth="1"/>
    <col min="257" max="16384" width="8.88671875" style="6"/>
  </cols>
  <sheetData>
    <row r="1" spans="1:27" ht="15.6">
      <c r="A1" s="1"/>
      <c r="B1" s="2"/>
      <c r="C1" s="3"/>
      <c r="D1" s="2"/>
      <c r="E1" s="2"/>
      <c r="F1" s="2"/>
      <c r="G1" s="2"/>
      <c r="H1" s="2"/>
      <c r="I1" s="2"/>
      <c r="J1" s="1"/>
      <c r="K1" s="4"/>
      <c r="L1" s="4"/>
      <c r="M1" s="4"/>
      <c r="N1" s="4"/>
      <c r="O1" s="4"/>
      <c r="P1" s="4"/>
      <c r="Q1" s="4"/>
      <c r="R1" s="5" t="s">
        <v>43</v>
      </c>
      <c r="S1" s="4"/>
      <c r="T1" s="4"/>
      <c r="U1" s="4"/>
      <c r="V1" s="4"/>
      <c r="W1" s="4"/>
      <c r="X1" s="4"/>
      <c r="Y1" s="4"/>
      <c r="Z1" s="4"/>
      <c r="AA1" s="4"/>
    </row>
    <row r="2" spans="1:27">
      <c r="A2" s="1"/>
      <c r="B2" s="7"/>
      <c r="C2" s="5"/>
      <c r="D2" s="7"/>
      <c r="E2" s="7"/>
      <c r="F2" s="7"/>
      <c r="G2" s="7"/>
      <c r="H2" s="7"/>
      <c r="I2" s="7"/>
      <c r="J2" s="1"/>
      <c r="K2" s="4"/>
      <c r="L2" s="4"/>
      <c r="M2" s="4"/>
      <c r="N2" s="4"/>
      <c r="O2" s="4"/>
      <c r="P2" s="4"/>
      <c r="Q2" s="4"/>
      <c r="R2" s="5"/>
      <c r="S2" s="4"/>
      <c r="T2" s="4"/>
      <c r="U2" s="4"/>
      <c r="V2" s="4"/>
      <c r="W2" s="4"/>
      <c r="X2" s="4"/>
      <c r="Y2" s="4"/>
      <c r="Z2" s="4"/>
      <c r="AA2" s="4"/>
    </row>
    <row r="3" spans="1:27" ht="15.6">
      <c r="A3" s="1"/>
      <c r="B3" s="1"/>
      <c r="C3" s="4"/>
      <c r="D3" s="1"/>
      <c r="E3" s="1"/>
      <c r="F3" s="1"/>
      <c r="G3" s="1"/>
      <c r="H3" s="1"/>
      <c r="I3" s="8"/>
      <c r="J3" s="1"/>
      <c r="K3" s="4"/>
      <c r="L3" s="4"/>
      <c r="M3" s="4"/>
      <c r="N3" s="4"/>
      <c r="O3" s="4"/>
      <c r="P3" s="4"/>
      <c r="Q3" s="4"/>
      <c r="R3" s="5" t="s">
        <v>42</v>
      </c>
      <c r="S3" s="4"/>
      <c r="T3" s="4"/>
      <c r="U3" s="4"/>
      <c r="V3" s="4"/>
      <c r="W3" s="4"/>
      <c r="X3" s="4"/>
      <c r="Y3" s="4"/>
      <c r="Z3" s="4"/>
      <c r="AA3" s="4"/>
    </row>
    <row r="4" spans="1:27">
      <c r="A4" s="4"/>
      <c r="B4" s="1"/>
      <c r="C4" s="4"/>
      <c r="D4" s="1"/>
      <c r="E4" s="1"/>
      <c r="F4" s="1"/>
      <c r="G4" s="1"/>
      <c r="H4" s="1"/>
      <c r="I4" s="1"/>
      <c r="J4" s="4"/>
      <c r="K4" s="4"/>
      <c r="L4" s="4"/>
      <c r="M4" s="4"/>
      <c r="N4" s="4"/>
      <c r="O4" s="4"/>
      <c r="P4" s="4"/>
      <c r="Q4" s="4"/>
      <c r="R4" s="5"/>
      <c r="S4" s="4"/>
      <c r="T4" s="4"/>
      <c r="U4" s="4"/>
      <c r="V4" s="4"/>
      <c r="W4" s="4"/>
      <c r="X4" s="4"/>
      <c r="Y4" s="4"/>
      <c r="Z4" s="4"/>
      <c r="AA4" s="4"/>
    </row>
    <row r="5" spans="1:27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9"/>
      <c r="S6" s="4"/>
      <c r="T6" s="10" t="s">
        <v>41</v>
      </c>
      <c r="U6" s="10"/>
      <c r="V6" s="4"/>
      <c r="W6" s="4"/>
      <c r="X6" s="4"/>
      <c r="Y6" s="4"/>
      <c r="Z6" s="4"/>
      <c r="AA6" s="4"/>
    </row>
    <row r="7" spans="1:27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1" t="s">
        <v>40</v>
      </c>
      <c r="S7" s="4"/>
      <c r="T7" s="12" t="s">
        <v>39</v>
      </c>
      <c r="U7" s="12"/>
      <c r="V7" s="4"/>
      <c r="W7" s="4"/>
      <c r="X7" s="4"/>
      <c r="Y7" s="4"/>
      <c r="Z7" s="4"/>
      <c r="AA7" s="4"/>
    </row>
    <row r="8" spans="1:27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.6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3" t="s">
        <v>38</v>
      </c>
      <c r="S9" s="4"/>
      <c r="T9" s="4"/>
      <c r="U9" s="4"/>
      <c r="V9" s="4"/>
      <c r="W9" s="4"/>
      <c r="X9" s="4"/>
      <c r="Y9" s="4"/>
      <c r="Z9" s="4"/>
      <c r="AA9" s="4"/>
    </row>
    <row r="10" spans="1:27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.6">
      <c r="A12" s="14" t="s">
        <v>37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4"/>
      <c r="W12" s="4"/>
      <c r="X12" s="4"/>
      <c r="Y12" s="4"/>
      <c r="Z12" s="4"/>
      <c r="AA12" s="4"/>
    </row>
    <row r="13" spans="1:27" ht="15.6">
      <c r="A13" s="14" t="s">
        <v>51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4"/>
      <c r="W13" s="4"/>
      <c r="X13" s="4"/>
      <c r="Y13" s="4"/>
      <c r="Z13" s="4"/>
      <c r="AA13" s="4"/>
    </row>
    <row r="14" spans="1:27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15" t="s">
        <v>36</v>
      </c>
      <c r="V14" s="4"/>
      <c r="W14" s="4"/>
      <c r="X14" s="4"/>
      <c r="Y14" s="4"/>
      <c r="Z14" s="4"/>
      <c r="AA14" s="4"/>
    </row>
    <row r="15" spans="1:27" ht="15.6">
      <c r="A15" s="1"/>
      <c r="B15" s="1"/>
      <c r="C15" s="1"/>
      <c r="D15" s="1"/>
      <c r="E15" s="1"/>
      <c r="F15" s="1"/>
      <c r="G15" s="16"/>
      <c r="H15" s="1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17"/>
      <c r="Y15" s="17"/>
      <c r="Z15" s="17"/>
      <c r="AA15" s="5"/>
    </row>
    <row r="16" spans="1:27" ht="15.6">
      <c r="A16" s="1"/>
      <c r="B16" s="1"/>
      <c r="C16" s="1"/>
      <c r="D16" s="1"/>
      <c r="E16" s="1"/>
      <c r="F16" s="1"/>
      <c r="G16" s="16"/>
      <c r="H16" s="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17"/>
      <c r="Y16" s="17"/>
      <c r="Z16" s="17"/>
      <c r="AA16" s="5"/>
    </row>
    <row r="17" spans="1:27" ht="93.6">
      <c r="A17" s="4"/>
      <c r="B17" s="18" t="s">
        <v>35</v>
      </c>
      <c r="C17" s="18"/>
      <c r="D17" s="18" t="s">
        <v>34</v>
      </c>
      <c r="E17" s="19" t="s">
        <v>30</v>
      </c>
      <c r="F17" s="20" t="s">
        <v>33</v>
      </c>
      <c r="G17" s="21"/>
      <c r="H17" s="22"/>
      <c r="I17" s="18" t="s">
        <v>32</v>
      </c>
      <c r="J17" s="18" t="s">
        <v>31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23"/>
      <c r="V17" s="4"/>
      <c r="W17" s="4"/>
      <c r="X17" s="4"/>
      <c r="Y17" s="4"/>
      <c r="Z17" s="4"/>
      <c r="AA17" s="4"/>
    </row>
    <row r="18" spans="1:27" ht="93.6">
      <c r="A18" s="4"/>
      <c r="B18" s="18"/>
      <c r="C18" s="18"/>
      <c r="D18" s="18"/>
      <c r="E18" s="19" t="s">
        <v>30</v>
      </c>
      <c r="F18" s="24"/>
      <c r="G18" s="25"/>
      <c r="H18" s="26"/>
      <c r="I18" s="18"/>
      <c r="J18" s="27" t="s">
        <v>29</v>
      </c>
      <c r="K18" s="27" t="s">
        <v>28</v>
      </c>
      <c r="L18" s="27" t="s">
        <v>27</v>
      </c>
      <c r="M18" s="27" t="s">
        <v>26</v>
      </c>
      <c r="N18" s="27" t="s">
        <v>25</v>
      </c>
      <c r="O18" s="27" t="s">
        <v>24</v>
      </c>
      <c r="P18" s="27" t="s">
        <v>23</v>
      </c>
      <c r="Q18" s="27" t="s">
        <v>22</v>
      </c>
      <c r="R18" s="27" t="s">
        <v>21</v>
      </c>
      <c r="S18" s="27" t="s">
        <v>20</v>
      </c>
      <c r="T18" s="27" t="s">
        <v>19</v>
      </c>
      <c r="U18" s="27" t="s">
        <v>18</v>
      </c>
      <c r="V18" s="4"/>
      <c r="W18" s="4"/>
      <c r="X18" s="4"/>
      <c r="Y18" s="4"/>
      <c r="Z18" s="4"/>
      <c r="AA18" s="4"/>
    </row>
    <row r="19" spans="1:27" ht="46.8">
      <c r="A19" s="4"/>
      <c r="B19" s="28" t="s">
        <v>17</v>
      </c>
      <c r="C19" s="28"/>
      <c r="D19" s="29" t="s">
        <v>12</v>
      </c>
      <c r="E19" s="19"/>
      <c r="F19" s="19" t="s">
        <v>12</v>
      </c>
      <c r="G19" s="30"/>
      <c r="H19" s="31"/>
      <c r="I19" s="32" t="s">
        <v>12</v>
      </c>
      <c r="J19" s="33">
        <f>J22+J26</f>
        <v>158065075.41999999</v>
      </c>
      <c r="K19" s="33">
        <f>K22+K26</f>
        <v>158608867.94999999</v>
      </c>
      <c r="L19" s="33">
        <f t="shared" ref="L19:U19" si="0">L22+L26</f>
        <v>150215970.22</v>
      </c>
      <c r="M19" s="33">
        <f t="shared" si="0"/>
        <v>151830029.47999999</v>
      </c>
      <c r="N19" s="33">
        <f t="shared" si="0"/>
        <v>151294294.28999999</v>
      </c>
      <c r="O19" s="33">
        <f t="shared" si="0"/>
        <v>226420643.06999999</v>
      </c>
      <c r="P19" s="33">
        <f t="shared" si="0"/>
        <v>151080612.84</v>
      </c>
      <c r="Q19" s="33">
        <f t="shared" si="0"/>
        <v>142715406.14000002</v>
      </c>
      <c r="R19" s="33">
        <f t="shared" si="0"/>
        <v>138743611.38000003</v>
      </c>
      <c r="S19" s="33">
        <f t="shared" si="0"/>
        <v>149344240.69000003</v>
      </c>
      <c r="T19" s="33">
        <f t="shared" si="0"/>
        <v>162769790.28000003</v>
      </c>
      <c r="U19" s="33">
        <f t="shared" si="0"/>
        <v>163133911.58000004</v>
      </c>
      <c r="V19" s="4"/>
      <c r="W19" s="4"/>
      <c r="X19" s="4"/>
      <c r="Y19" s="4"/>
      <c r="Z19" s="4"/>
      <c r="AA19" s="4"/>
    </row>
    <row r="20" spans="1:27" ht="15.6">
      <c r="A20" s="1"/>
      <c r="B20" s="28" t="s">
        <v>16</v>
      </c>
      <c r="C20" s="34"/>
      <c r="D20" s="29"/>
      <c r="E20" s="29"/>
      <c r="F20" s="35"/>
      <c r="G20" s="36"/>
      <c r="H20" s="37"/>
      <c r="I20" s="38"/>
      <c r="J20" s="39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3"/>
      <c r="W20" s="41"/>
      <c r="X20" s="41"/>
      <c r="Y20" s="41"/>
      <c r="Z20" s="3"/>
      <c r="AA20" s="5"/>
    </row>
    <row r="21" spans="1:27">
      <c r="A21" s="42"/>
      <c r="B21" s="43" t="s">
        <v>14</v>
      </c>
      <c r="C21" s="43"/>
      <c r="D21" s="43"/>
      <c r="E21" s="43"/>
      <c r="F21" s="44"/>
      <c r="G21" s="45"/>
      <c r="H21" s="46"/>
      <c r="I21" s="45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8"/>
    </row>
    <row r="22" spans="1:27" ht="15.6">
      <c r="A22" s="42"/>
      <c r="B22" s="49" t="s">
        <v>15</v>
      </c>
      <c r="C22" s="49"/>
      <c r="D22" s="49"/>
      <c r="E22" s="49"/>
      <c r="F22" s="49"/>
      <c r="G22" s="49"/>
      <c r="H22" s="49"/>
      <c r="I22" s="50"/>
      <c r="J22" s="51">
        <f>J23+J24+J25</f>
        <v>49075853.259999998</v>
      </c>
      <c r="K22" s="51">
        <f>K23+K24+K25</f>
        <v>48464853.259999998</v>
      </c>
      <c r="L22" s="51">
        <f t="shared" ref="L22:U22" si="1">L23+L24+L25</f>
        <v>48464855.259999998</v>
      </c>
      <c r="M22" s="51">
        <f t="shared" si="1"/>
        <v>48464855.259999998</v>
      </c>
      <c r="N22" s="51">
        <f t="shared" si="1"/>
        <v>47788855.259999998</v>
      </c>
      <c r="O22" s="51">
        <f t="shared" si="1"/>
        <v>50588855.259999998</v>
      </c>
      <c r="P22" s="51">
        <f t="shared" si="1"/>
        <v>48304855.259999998</v>
      </c>
      <c r="Q22" s="51">
        <f t="shared" si="1"/>
        <v>46020855.259999998</v>
      </c>
      <c r="R22" s="51">
        <f t="shared" si="1"/>
        <v>43734500.759999998</v>
      </c>
      <c r="S22" s="51">
        <f t="shared" si="1"/>
        <v>46584499.759999998</v>
      </c>
      <c r="T22" s="51">
        <f t="shared" si="1"/>
        <v>49718854.259999998</v>
      </c>
      <c r="U22" s="51">
        <f t="shared" si="1"/>
        <v>50499854.259999998</v>
      </c>
      <c r="V22" s="52">
        <v>0</v>
      </c>
      <c r="W22" s="47">
        <v>0</v>
      </c>
      <c r="X22" s="53">
        <v>49075853.259999998</v>
      </c>
      <c r="Y22" s="54"/>
      <c r="Z22" s="54"/>
      <c r="AA22" s="48"/>
    </row>
    <row r="23" spans="1:27">
      <c r="A23" s="42"/>
      <c r="B23" s="43"/>
      <c r="C23" s="43"/>
      <c r="D23" s="43"/>
      <c r="E23" s="43"/>
      <c r="F23" s="44">
        <v>10312</v>
      </c>
      <c r="G23" s="45"/>
      <c r="H23" s="46"/>
      <c r="I23" s="45" t="s">
        <v>12</v>
      </c>
      <c r="J23" s="47">
        <v>49075853.259999998</v>
      </c>
      <c r="K23" s="47">
        <v>49075853.259999998</v>
      </c>
      <c r="L23" s="47">
        <v>49075853.259999998</v>
      </c>
      <c r="M23" s="47">
        <v>49075853.259999998</v>
      </c>
      <c r="N23" s="47">
        <v>49075853.259999998</v>
      </c>
      <c r="O23" s="47">
        <v>49075853.259999998</v>
      </c>
      <c r="P23" s="47">
        <v>49075853.259999998</v>
      </c>
      <c r="Q23" s="47">
        <v>49075853.259999998</v>
      </c>
      <c r="R23" s="47">
        <v>49075853.259999998</v>
      </c>
      <c r="S23" s="47">
        <v>49075853.259999998</v>
      </c>
      <c r="T23" s="47">
        <v>49075853.259999998</v>
      </c>
      <c r="U23" s="47">
        <v>49075853.259999998</v>
      </c>
      <c r="V23" s="47">
        <v>0</v>
      </c>
      <c r="W23" s="47">
        <v>0</v>
      </c>
      <c r="X23" s="47">
        <v>49075853.259999998</v>
      </c>
      <c r="Y23" s="47"/>
      <c r="Z23" s="47"/>
      <c r="AA23" s="48"/>
    </row>
    <row r="24" spans="1:27">
      <c r="A24" s="42"/>
      <c r="B24" s="43"/>
      <c r="C24" s="43"/>
      <c r="D24" s="43"/>
      <c r="E24" s="43"/>
      <c r="F24" s="55" t="s">
        <v>48</v>
      </c>
      <c r="G24" s="45"/>
      <c r="H24" s="46"/>
      <c r="I24" s="45" t="s">
        <v>12</v>
      </c>
      <c r="J24" s="47">
        <v>0</v>
      </c>
      <c r="K24" s="47">
        <f>J24+J33-J46</f>
        <v>0</v>
      </c>
      <c r="L24" s="47">
        <f t="shared" ref="L24:U24" si="2">K24+K33-K46</f>
        <v>0</v>
      </c>
      <c r="M24" s="47">
        <f t="shared" si="2"/>
        <v>0</v>
      </c>
      <c r="N24" s="47">
        <f t="shared" si="2"/>
        <v>0</v>
      </c>
      <c r="O24" s="47">
        <f t="shared" si="2"/>
        <v>0</v>
      </c>
      <c r="P24" s="47">
        <f t="shared" si="2"/>
        <v>0</v>
      </c>
      <c r="Q24" s="47">
        <f t="shared" si="2"/>
        <v>0</v>
      </c>
      <c r="R24" s="47">
        <f t="shared" si="2"/>
        <v>0</v>
      </c>
      <c r="S24" s="47">
        <f t="shared" si="2"/>
        <v>0</v>
      </c>
      <c r="T24" s="47">
        <f t="shared" si="2"/>
        <v>0</v>
      </c>
      <c r="U24" s="47">
        <f t="shared" si="2"/>
        <v>0</v>
      </c>
      <c r="V24" s="47"/>
      <c r="W24" s="47"/>
      <c r="X24" s="47"/>
      <c r="Y24" s="47"/>
      <c r="Z24" s="47"/>
      <c r="AA24" s="48"/>
    </row>
    <row r="25" spans="1:27">
      <c r="A25" s="42"/>
      <c r="B25" s="43"/>
      <c r="C25" s="43"/>
      <c r="D25" s="43"/>
      <c r="E25" s="43"/>
      <c r="F25" s="55" t="s">
        <v>49</v>
      </c>
      <c r="G25" s="45"/>
      <c r="H25" s="46"/>
      <c r="I25" s="45" t="s">
        <v>12</v>
      </c>
      <c r="J25" s="47">
        <v>0</v>
      </c>
      <c r="K25" s="47">
        <f>J25+J34-J47</f>
        <v>-611000</v>
      </c>
      <c r="L25" s="47">
        <f>K25+K34-K47</f>
        <v>-610998</v>
      </c>
      <c r="M25" s="47">
        <f>L25+L34-L47</f>
        <v>-610998</v>
      </c>
      <c r="N25" s="47">
        <f t="shared" ref="N25:U25" si="3">M25+M34-M47</f>
        <v>-1286998</v>
      </c>
      <c r="O25" s="47">
        <f t="shared" si="3"/>
        <v>1513002</v>
      </c>
      <c r="P25" s="47">
        <f t="shared" si="3"/>
        <v>-770998</v>
      </c>
      <c r="Q25" s="47">
        <f t="shared" si="3"/>
        <v>-3054998</v>
      </c>
      <c r="R25" s="47">
        <f t="shared" si="3"/>
        <v>-5341352.5</v>
      </c>
      <c r="S25" s="47">
        <f t="shared" si="3"/>
        <v>-2491353.5</v>
      </c>
      <c r="T25" s="47">
        <f t="shared" si="3"/>
        <v>643001</v>
      </c>
      <c r="U25" s="47">
        <f t="shared" si="3"/>
        <v>1424001</v>
      </c>
      <c r="V25" s="47"/>
      <c r="W25" s="47"/>
      <c r="X25" s="47"/>
      <c r="Y25" s="47"/>
      <c r="Z25" s="47"/>
      <c r="AA25" s="48"/>
    </row>
    <row r="26" spans="1:27" ht="15.6">
      <c r="A26" s="42"/>
      <c r="B26" s="49" t="s">
        <v>13</v>
      </c>
      <c r="C26" s="49"/>
      <c r="D26" s="49"/>
      <c r="E26" s="49"/>
      <c r="F26" s="49"/>
      <c r="G26" s="49"/>
      <c r="H26" s="49"/>
      <c r="I26" s="50"/>
      <c r="J26" s="51">
        <f>J27</f>
        <v>108989222.16</v>
      </c>
      <c r="K26" s="51">
        <f>K27</f>
        <v>110144014.69</v>
      </c>
      <c r="L26" s="51">
        <f t="shared" ref="L26:U26" si="4">L27</f>
        <v>101751114.95999999</v>
      </c>
      <c r="M26" s="51">
        <f t="shared" si="4"/>
        <v>103365174.21999998</v>
      </c>
      <c r="N26" s="51">
        <f t="shared" si="4"/>
        <v>103505439.03</v>
      </c>
      <c r="O26" s="51">
        <f t="shared" si="4"/>
        <v>175831787.81</v>
      </c>
      <c r="P26" s="51">
        <f t="shared" si="4"/>
        <v>102775757.58000001</v>
      </c>
      <c r="Q26" s="51">
        <f t="shared" si="4"/>
        <v>96694550.88000001</v>
      </c>
      <c r="R26" s="51">
        <f t="shared" si="4"/>
        <v>95009110.62000002</v>
      </c>
      <c r="S26" s="51">
        <f t="shared" si="4"/>
        <v>102759740.93000004</v>
      </c>
      <c r="T26" s="51">
        <f t="shared" si="4"/>
        <v>113050936.02000004</v>
      </c>
      <c r="U26" s="51">
        <f t="shared" si="4"/>
        <v>112634057.32000005</v>
      </c>
      <c r="V26" s="52">
        <v>0</v>
      </c>
      <c r="W26" s="47">
        <v>0</v>
      </c>
      <c r="X26" s="53">
        <v>108989222.16</v>
      </c>
      <c r="Y26" s="54"/>
      <c r="Z26" s="54"/>
      <c r="AA26" s="48"/>
    </row>
    <row r="27" spans="1:27">
      <c r="A27" s="42"/>
      <c r="B27" s="43"/>
      <c r="C27" s="43"/>
      <c r="D27" s="43"/>
      <c r="E27" s="43"/>
      <c r="F27" s="55" t="s">
        <v>50</v>
      </c>
      <c r="G27" s="45"/>
      <c r="H27" s="46"/>
      <c r="I27" s="45" t="s">
        <v>12</v>
      </c>
      <c r="J27" s="47">
        <v>108989222.16</v>
      </c>
      <c r="K27" s="47">
        <f>J27+J32-J43-J44-J45+J37+J50</f>
        <v>110144014.69</v>
      </c>
      <c r="L27" s="47">
        <f t="shared" ref="L27:U27" si="5">K27+K32-K43-K44-K45+K37+K50</f>
        <v>101751114.95999999</v>
      </c>
      <c r="M27" s="47">
        <f t="shared" si="5"/>
        <v>103365174.21999998</v>
      </c>
      <c r="N27" s="47">
        <f t="shared" si="5"/>
        <v>103505439.03</v>
      </c>
      <c r="O27" s="47">
        <f t="shared" si="5"/>
        <v>175831787.81</v>
      </c>
      <c r="P27" s="47">
        <f>O27+O32-O43-O44-O45+O37+O50</f>
        <v>102775757.58000001</v>
      </c>
      <c r="Q27" s="47">
        <f t="shared" si="5"/>
        <v>96694550.88000001</v>
      </c>
      <c r="R27" s="47">
        <f t="shared" si="5"/>
        <v>95009110.62000002</v>
      </c>
      <c r="S27" s="47">
        <f t="shared" si="5"/>
        <v>102759740.93000004</v>
      </c>
      <c r="T27" s="47">
        <f t="shared" si="5"/>
        <v>113050936.02000004</v>
      </c>
      <c r="U27" s="47">
        <f t="shared" si="5"/>
        <v>112634057.32000005</v>
      </c>
      <c r="V27" s="47">
        <v>0</v>
      </c>
      <c r="W27" s="47">
        <v>0</v>
      </c>
      <c r="X27" s="47">
        <v>108989222.16</v>
      </c>
      <c r="Y27" s="47"/>
      <c r="Z27" s="47"/>
      <c r="AA27" s="48"/>
    </row>
    <row r="28" spans="1:27" ht="15.6">
      <c r="A28" s="1"/>
      <c r="B28" s="1"/>
      <c r="C28" s="1"/>
      <c r="D28" s="1"/>
      <c r="E28" s="1"/>
      <c r="F28" s="1"/>
      <c r="G28" s="16"/>
      <c r="H28" s="1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17"/>
      <c r="Y28" s="17"/>
      <c r="Z28" s="17"/>
      <c r="AA28" s="5"/>
    </row>
    <row r="29" spans="1:27" ht="15.6">
      <c r="A29" s="4"/>
      <c r="B29" s="56" t="s">
        <v>11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1"/>
      <c r="W29" s="1"/>
      <c r="X29" s="1"/>
      <c r="Y29" s="1"/>
      <c r="Z29" s="4"/>
      <c r="AA29" s="4"/>
    </row>
    <row r="30" spans="1:27" ht="62.4">
      <c r="A30" s="4"/>
      <c r="B30" s="57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3" t="s">
        <v>6</v>
      </c>
      <c r="W30" s="3" t="s">
        <v>5</v>
      </c>
      <c r="X30" s="3" t="s">
        <v>4</v>
      </c>
      <c r="Y30" s="3" t="s">
        <v>3</v>
      </c>
      <c r="Z30" s="3"/>
      <c r="AA30" s="58"/>
    </row>
    <row r="31" spans="1:27" ht="15.6">
      <c r="A31" s="42"/>
      <c r="B31" s="49" t="s">
        <v>10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8"/>
    </row>
    <row r="32" spans="1:27" ht="15.6">
      <c r="A32" s="42"/>
      <c r="B32" s="43"/>
      <c r="C32" s="43"/>
      <c r="D32" s="43"/>
      <c r="E32" s="43"/>
      <c r="F32" s="44">
        <v>10101</v>
      </c>
      <c r="G32" s="43"/>
      <c r="H32" s="46"/>
      <c r="I32" s="47">
        <v>648422305</v>
      </c>
      <c r="J32" s="47">
        <v>44232605.649999999</v>
      </c>
      <c r="K32" s="47">
        <v>49312465.600000001</v>
      </c>
      <c r="L32" s="47">
        <v>59190928.549999997</v>
      </c>
      <c r="M32" s="47">
        <v>54525129.600000001</v>
      </c>
      <c r="N32" s="47">
        <v>45012166.649999999</v>
      </c>
      <c r="O32" s="47">
        <v>53117031.649999999</v>
      </c>
      <c r="P32" s="47">
        <v>53556130.600000001</v>
      </c>
      <c r="Q32" s="47">
        <v>45427766.600000001</v>
      </c>
      <c r="R32" s="47">
        <v>54530231.600000001</v>
      </c>
      <c r="S32" s="47">
        <v>64927354.5</v>
      </c>
      <c r="T32" s="47">
        <v>57018187.399999999</v>
      </c>
      <c r="U32" s="47">
        <v>67572306.599999994</v>
      </c>
      <c r="V32" s="59">
        <v>0</v>
      </c>
      <c r="W32" s="59">
        <v>0</v>
      </c>
      <c r="X32" s="59">
        <v>0</v>
      </c>
      <c r="Y32" s="43"/>
      <c r="Z32" s="43"/>
      <c r="AA32" s="48"/>
    </row>
    <row r="33" spans="1:27" ht="15.6">
      <c r="A33" s="42"/>
      <c r="B33" s="43"/>
      <c r="C33" s="43"/>
      <c r="D33" s="43"/>
      <c r="E33" s="43"/>
      <c r="F33" s="44">
        <v>10301</v>
      </c>
      <c r="G33" s="43"/>
      <c r="H33" s="46"/>
      <c r="I33" s="47">
        <v>111836000</v>
      </c>
      <c r="J33" s="47">
        <v>13440622</v>
      </c>
      <c r="K33" s="47">
        <v>16768184</v>
      </c>
      <c r="L33" s="47">
        <v>13068669</v>
      </c>
      <c r="M33" s="47">
        <v>12123114</v>
      </c>
      <c r="N33" s="47">
        <v>11385012</v>
      </c>
      <c r="O33" s="47">
        <v>10996480</v>
      </c>
      <c r="P33" s="47">
        <v>10981742</v>
      </c>
      <c r="Q33" s="47">
        <v>11981742</v>
      </c>
      <c r="R33" s="47">
        <v>7013593</v>
      </c>
      <c r="S33" s="47">
        <v>3295612</v>
      </c>
      <c r="T33" s="47">
        <v>394622</v>
      </c>
      <c r="U33" s="47">
        <v>386608</v>
      </c>
      <c r="V33" s="59">
        <v>0</v>
      </c>
      <c r="W33" s="59">
        <v>0</v>
      </c>
      <c r="X33" s="59">
        <v>0</v>
      </c>
      <c r="Y33" s="43"/>
      <c r="Z33" s="43"/>
      <c r="AA33" s="48"/>
    </row>
    <row r="34" spans="1:27" ht="15.6">
      <c r="A34" s="42"/>
      <c r="B34" s="43"/>
      <c r="C34" s="43"/>
      <c r="D34" s="43"/>
      <c r="E34" s="43"/>
      <c r="F34" s="44">
        <v>10306</v>
      </c>
      <c r="G34" s="43"/>
      <c r="H34" s="46"/>
      <c r="I34" s="47">
        <v>1013161507.77</v>
      </c>
      <c r="J34" s="47">
        <v>52802383.350000001</v>
      </c>
      <c r="K34" s="47">
        <v>96622786.120000005</v>
      </c>
      <c r="L34" s="47">
        <v>80266765.310000002</v>
      </c>
      <c r="M34" s="47">
        <v>79418083.120000005</v>
      </c>
      <c r="N34" s="47">
        <v>120195059.39</v>
      </c>
      <c r="O34" s="47">
        <v>113773216.12</v>
      </c>
      <c r="P34" s="47">
        <v>74721048.120000005</v>
      </c>
      <c r="Q34" s="47">
        <v>74657660.319999993</v>
      </c>
      <c r="R34" s="47">
        <v>79725511.120000005</v>
      </c>
      <c r="S34" s="47">
        <v>88362091.719999999</v>
      </c>
      <c r="T34" s="47">
        <v>79499879.120000005</v>
      </c>
      <c r="U34" s="47">
        <v>73117023.959999993</v>
      </c>
      <c r="V34" s="59">
        <v>0</v>
      </c>
      <c r="W34" s="59">
        <v>0</v>
      </c>
      <c r="X34" s="59">
        <v>0</v>
      </c>
      <c r="Y34" s="43"/>
      <c r="Z34" s="43"/>
      <c r="AA34" s="48"/>
    </row>
    <row r="35" spans="1:27" ht="15.6">
      <c r="A35" s="42"/>
      <c r="B35" s="49" t="s">
        <v>9</v>
      </c>
      <c r="C35" s="49"/>
      <c r="D35" s="49"/>
      <c r="E35" s="49"/>
      <c r="F35" s="49"/>
      <c r="G35" s="49"/>
      <c r="H35" s="50"/>
      <c r="I35" s="51">
        <v>1773419812.77</v>
      </c>
      <c r="J35" s="51">
        <v>110475611</v>
      </c>
      <c r="K35" s="51">
        <v>162703435.72</v>
      </c>
      <c r="L35" s="51">
        <v>152526362.86000001</v>
      </c>
      <c r="M35" s="51">
        <v>146066326.72</v>
      </c>
      <c r="N35" s="51">
        <v>176592238.03999999</v>
      </c>
      <c r="O35" s="51">
        <v>177886727.77000001</v>
      </c>
      <c r="P35" s="51">
        <v>139258920.72</v>
      </c>
      <c r="Q35" s="51">
        <v>132067168.92</v>
      </c>
      <c r="R35" s="51">
        <v>141269335.72</v>
      </c>
      <c r="S35" s="51">
        <v>156585058.22</v>
      </c>
      <c r="T35" s="51">
        <v>136912688.52000001</v>
      </c>
      <c r="U35" s="59">
        <v>141075938.56</v>
      </c>
      <c r="V35" s="60">
        <v>0</v>
      </c>
      <c r="W35" s="59">
        <v>0</v>
      </c>
      <c r="X35" s="51">
        <v>29807189.18</v>
      </c>
      <c r="Y35" s="49"/>
      <c r="Z35" s="49"/>
      <c r="AA35" s="48"/>
    </row>
    <row r="36" spans="1:27" s="65" customFormat="1" ht="15.6">
      <c r="A36" s="61"/>
      <c r="B36" s="62" t="s">
        <v>44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4"/>
      <c r="AA36" s="61"/>
    </row>
    <row r="37" spans="1:27" s="65" customFormat="1" ht="15.6">
      <c r="A37" s="61"/>
      <c r="B37" s="62" t="s">
        <v>45</v>
      </c>
      <c r="C37" s="63"/>
      <c r="D37" s="64"/>
      <c r="E37" s="66" t="s">
        <v>12</v>
      </c>
      <c r="F37" s="66" t="s">
        <v>12</v>
      </c>
      <c r="G37" s="67"/>
      <c r="H37" s="68"/>
      <c r="I37" s="69">
        <f>SUM(J37:U37)</f>
        <v>80000000</v>
      </c>
      <c r="J37" s="70">
        <v>0</v>
      </c>
      <c r="K37" s="70">
        <v>0</v>
      </c>
      <c r="L37" s="70">
        <v>0</v>
      </c>
      <c r="M37" s="70">
        <v>0</v>
      </c>
      <c r="N37" s="69">
        <v>80000000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0">
        <v>0</v>
      </c>
      <c r="U37" s="70">
        <v>0</v>
      </c>
      <c r="V37" s="71">
        <v>0</v>
      </c>
      <c r="W37" s="72">
        <v>0</v>
      </c>
      <c r="X37" s="71">
        <v>266390599.88999999</v>
      </c>
      <c r="Y37" s="73"/>
      <c r="Z37" s="73"/>
      <c r="AA37" s="61"/>
    </row>
    <row r="38" spans="1:27" ht="15.6">
      <c r="A38" s="4"/>
      <c r="B38" s="74" t="s">
        <v>8</v>
      </c>
      <c r="C38" s="75"/>
      <c r="D38" s="76"/>
      <c r="E38" s="76"/>
      <c r="F38" s="76"/>
      <c r="G38" s="76"/>
      <c r="H38" s="77"/>
      <c r="I38" s="78">
        <f>I35+I37</f>
        <v>1853419812.77</v>
      </c>
      <c r="J38" s="78">
        <f t="shared" ref="J38:U38" si="6">J35+J37</f>
        <v>110475611</v>
      </c>
      <c r="K38" s="78">
        <f t="shared" si="6"/>
        <v>162703435.72</v>
      </c>
      <c r="L38" s="78">
        <f t="shared" si="6"/>
        <v>152526362.86000001</v>
      </c>
      <c r="M38" s="78">
        <f t="shared" si="6"/>
        <v>146066326.72</v>
      </c>
      <c r="N38" s="78">
        <f t="shared" si="6"/>
        <v>256592238.03999999</v>
      </c>
      <c r="O38" s="78">
        <f t="shared" si="6"/>
        <v>177886727.77000001</v>
      </c>
      <c r="P38" s="78">
        <f t="shared" si="6"/>
        <v>139258920.72</v>
      </c>
      <c r="Q38" s="78">
        <f t="shared" si="6"/>
        <v>132067168.92</v>
      </c>
      <c r="R38" s="78">
        <f t="shared" si="6"/>
        <v>141269335.72</v>
      </c>
      <c r="S38" s="78">
        <f t="shared" si="6"/>
        <v>156585058.22</v>
      </c>
      <c r="T38" s="78">
        <f t="shared" si="6"/>
        <v>136912688.52000001</v>
      </c>
      <c r="U38" s="78">
        <f t="shared" si="6"/>
        <v>141075938.56</v>
      </c>
      <c r="V38" s="17">
        <v>0</v>
      </c>
      <c r="W38" s="8">
        <v>0</v>
      </c>
      <c r="X38" s="17">
        <v>29807189.18</v>
      </c>
      <c r="Y38" s="4"/>
      <c r="Z38" s="4"/>
      <c r="AA38" s="4"/>
    </row>
    <row r="39" spans="1:27">
      <c r="A39" s="4"/>
      <c r="B39" s="4"/>
      <c r="C39" s="4"/>
      <c r="D39" s="1"/>
      <c r="E39" s="1"/>
      <c r="F39" s="1"/>
      <c r="G39" s="1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1"/>
      <c r="W39" s="1"/>
      <c r="X39" s="1"/>
      <c r="Y39" s="1"/>
      <c r="Z39" s="4"/>
      <c r="AA39" s="4"/>
    </row>
    <row r="40" spans="1:27" ht="15.6">
      <c r="A40" s="4"/>
      <c r="B40" s="56" t="s">
        <v>7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1"/>
      <c r="W40" s="1"/>
      <c r="X40" s="1"/>
      <c r="Y40" s="1"/>
      <c r="Z40" s="4"/>
      <c r="AA40" s="4"/>
    </row>
    <row r="41" spans="1:27" ht="62.4">
      <c r="A41" s="4"/>
      <c r="B41" s="57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3" t="s">
        <v>6</v>
      </c>
      <c r="W41" s="3" t="s">
        <v>5</v>
      </c>
      <c r="X41" s="3" t="s">
        <v>4</v>
      </c>
      <c r="Y41" s="3" t="s">
        <v>3</v>
      </c>
      <c r="Z41" s="3"/>
      <c r="AA41" s="58"/>
    </row>
    <row r="42" spans="1:27" ht="15.6">
      <c r="A42" s="42"/>
      <c r="B42" s="49" t="s">
        <v>2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8"/>
    </row>
    <row r="43" spans="1:27" ht="15.6">
      <c r="A43" s="42"/>
      <c r="B43" s="43"/>
      <c r="C43" s="43"/>
      <c r="D43" s="43"/>
      <c r="E43" s="43"/>
      <c r="F43" s="44">
        <v>10101</v>
      </c>
      <c r="G43" s="43"/>
      <c r="H43" s="46"/>
      <c r="I43" s="47">
        <v>640994188.90999997</v>
      </c>
      <c r="J43" s="47">
        <v>42973838.119999997</v>
      </c>
      <c r="K43" s="47">
        <v>57535439.159999996</v>
      </c>
      <c r="L43" s="47">
        <v>56928546.119999997</v>
      </c>
      <c r="M43" s="47">
        <v>53676312.630000003</v>
      </c>
      <c r="N43" s="47">
        <v>51944554.710000001</v>
      </c>
      <c r="O43" s="47">
        <v>60323061.880000003</v>
      </c>
      <c r="P43" s="47">
        <v>58787337.299999997</v>
      </c>
      <c r="Q43" s="47">
        <v>46262451.359999999</v>
      </c>
      <c r="R43" s="47">
        <v>46014976.289999999</v>
      </c>
      <c r="S43" s="47">
        <v>54112870.409999996</v>
      </c>
      <c r="T43" s="47">
        <v>56972428.100000001</v>
      </c>
      <c r="U43" s="47">
        <v>55462372.829999998</v>
      </c>
      <c r="V43" s="59">
        <v>3616600.57</v>
      </c>
      <c r="W43" s="59">
        <v>0</v>
      </c>
      <c r="X43" s="59">
        <v>0</v>
      </c>
      <c r="Y43" s="43"/>
      <c r="Z43" s="43"/>
      <c r="AA43" s="48"/>
    </row>
    <row r="44" spans="1:27" ht="15.6">
      <c r="A44" s="42"/>
      <c r="B44" s="43"/>
      <c r="C44" s="43"/>
      <c r="D44" s="43"/>
      <c r="E44" s="43"/>
      <c r="F44" s="44">
        <v>10111</v>
      </c>
      <c r="G44" s="43"/>
      <c r="H44" s="46"/>
      <c r="I44" s="47">
        <v>1876227.43</v>
      </c>
      <c r="J44" s="47">
        <v>103975</v>
      </c>
      <c r="K44" s="47">
        <v>169926.17</v>
      </c>
      <c r="L44" s="47">
        <v>643933.17000000004</v>
      </c>
      <c r="M44" s="47">
        <v>173289</v>
      </c>
      <c r="N44" s="47">
        <v>161263.16</v>
      </c>
      <c r="O44" s="47">
        <v>0</v>
      </c>
      <c r="P44" s="47">
        <v>0</v>
      </c>
      <c r="Q44" s="47">
        <v>0</v>
      </c>
      <c r="R44" s="47">
        <v>164625</v>
      </c>
      <c r="S44" s="47">
        <v>173289</v>
      </c>
      <c r="T44" s="47">
        <v>112638</v>
      </c>
      <c r="U44" s="47">
        <v>173288.93</v>
      </c>
      <c r="V44" s="59">
        <v>0</v>
      </c>
      <c r="W44" s="59">
        <v>0</v>
      </c>
      <c r="X44" s="59">
        <v>0</v>
      </c>
      <c r="Y44" s="43"/>
      <c r="Z44" s="43"/>
      <c r="AA44" s="48"/>
    </row>
    <row r="45" spans="1:27" ht="15.6">
      <c r="A45" s="42"/>
      <c r="B45" s="43"/>
      <c r="C45" s="43"/>
      <c r="D45" s="43"/>
      <c r="E45" s="43"/>
      <c r="F45" s="44">
        <v>10112</v>
      </c>
      <c r="G45" s="43"/>
      <c r="H45" s="46"/>
      <c r="I45" s="47">
        <v>5551888.6600000001</v>
      </c>
      <c r="J45" s="47">
        <v>0</v>
      </c>
      <c r="K45" s="47">
        <v>0</v>
      </c>
      <c r="L45" s="47">
        <v>4390</v>
      </c>
      <c r="M45" s="47">
        <v>535263.16</v>
      </c>
      <c r="N45" s="47">
        <v>580000</v>
      </c>
      <c r="O45" s="47">
        <v>850000</v>
      </c>
      <c r="P45" s="47">
        <v>850000</v>
      </c>
      <c r="Q45" s="47">
        <v>850755.5</v>
      </c>
      <c r="R45" s="47">
        <v>600000</v>
      </c>
      <c r="S45" s="47">
        <v>350000</v>
      </c>
      <c r="T45" s="47">
        <v>350000</v>
      </c>
      <c r="U45" s="47">
        <v>581480</v>
      </c>
      <c r="V45" s="59">
        <v>0</v>
      </c>
      <c r="W45" s="59">
        <v>0</v>
      </c>
      <c r="X45" s="59">
        <v>0</v>
      </c>
      <c r="Y45" s="43"/>
      <c r="Z45" s="43"/>
      <c r="AA45" s="48"/>
    </row>
    <row r="46" spans="1:27" ht="15.6">
      <c r="A46" s="42"/>
      <c r="B46" s="43"/>
      <c r="C46" s="43"/>
      <c r="D46" s="43"/>
      <c r="E46" s="43"/>
      <c r="F46" s="44">
        <v>10301</v>
      </c>
      <c r="G46" s="43"/>
      <c r="H46" s="46"/>
      <c r="I46" s="47">
        <v>111836000</v>
      </c>
      <c r="J46" s="47">
        <v>13440622</v>
      </c>
      <c r="K46" s="47">
        <v>16768184</v>
      </c>
      <c r="L46" s="47">
        <v>13068669</v>
      </c>
      <c r="M46" s="47">
        <v>12123114</v>
      </c>
      <c r="N46" s="47">
        <v>11385012</v>
      </c>
      <c r="O46" s="47">
        <v>10996480</v>
      </c>
      <c r="P46" s="47">
        <v>10981742</v>
      </c>
      <c r="Q46" s="47">
        <v>11981742</v>
      </c>
      <c r="R46" s="47">
        <v>7013593</v>
      </c>
      <c r="S46" s="47">
        <v>3295612</v>
      </c>
      <c r="T46" s="47">
        <v>394622</v>
      </c>
      <c r="U46" s="47">
        <v>386608</v>
      </c>
      <c r="V46" s="59">
        <v>0</v>
      </c>
      <c r="W46" s="59">
        <v>0</v>
      </c>
      <c r="X46" s="59">
        <v>0</v>
      </c>
      <c r="Y46" s="43"/>
      <c r="Z46" s="43"/>
      <c r="AA46" s="48"/>
    </row>
    <row r="47" spans="1:27" ht="15.6">
      <c r="A47" s="42"/>
      <c r="B47" s="43"/>
      <c r="C47" s="43"/>
      <c r="D47" s="43"/>
      <c r="E47" s="43"/>
      <c r="F47" s="44">
        <v>10306</v>
      </c>
      <c r="G47" s="43"/>
      <c r="H47" s="46"/>
      <c r="I47" s="47">
        <v>1013161507.77</v>
      </c>
      <c r="J47" s="47">
        <v>53413383.350000001</v>
      </c>
      <c r="K47" s="47">
        <v>96622784.120000005</v>
      </c>
      <c r="L47" s="47">
        <v>80266765.310000002</v>
      </c>
      <c r="M47" s="47">
        <v>80094083.120000005</v>
      </c>
      <c r="N47" s="47">
        <v>117395059.39</v>
      </c>
      <c r="O47" s="47">
        <v>116057216.12</v>
      </c>
      <c r="P47" s="47">
        <v>77005048.120000005</v>
      </c>
      <c r="Q47" s="47">
        <v>76944014.819999993</v>
      </c>
      <c r="R47" s="47">
        <v>76875512.120000005</v>
      </c>
      <c r="S47" s="47">
        <v>85227737.219999999</v>
      </c>
      <c r="T47" s="47">
        <v>78718879.120000005</v>
      </c>
      <c r="U47" s="47">
        <v>74541024.959999993</v>
      </c>
      <c r="V47" s="59">
        <v>0</v>
      </c>
      <c r="W47" s="59">
        <v>0</v>
      </c>
      <c r="X47" s="59">
        <v>0</v>
      </c>
      <c r="Y47" s="43"/>
      <c r="Z47" s="43"/>
      <c r="AA47" s="48"/>
    </row>
    <row r="48" spans="1:27" ht="15.6">
      <c r="A48" s="42"/>
      <c r="B48" s="49" t="s">
        <v>1</v>
      </c>
      <c r="C48" s="49"/>
      <c r="D48" s="49"/>
      <c r="E48" s="49"/>
      <c r="F48" s="49"/>
      <c r="G48" s="49"/>
      <c r="H48" s="50"/>
      <c r="I48" s="51">
        <v>1773419812.77</v>
      </c>
      <c r="J48" s="51">
        <v>109931818.47</v>
      </c>
      <c r="K48" s="51">
        <v>171096333.44999999</v>
      </c>
      <c r="L48" s="51">
        <v>150912303.59999999</v>
      </c>
      <c r="M48" s="51">
        <v>146602061.91</v>
      </c>
      <c r="N48" s="51">
        <v>181465889.25999999</v>
      </c>
      <c r="O48" s="51">
        <v>188226758</v>
      </c>
      <c r="P48" s="51">
        <v>147624127.41999999</v>
      </c>
      <c r="Q48" s="51">
        <v>136038963.68000001</v>
      </c>
      <c r="R48" s="51">
        <v>130668706.41</v>
      </c>
      <c r="S48" s="51">
        <v>143159508.63</v>
      </c>
      <c r="T48" s="51">
        <v>136548567.22</v>
      </c>
      <c r="U48" s="59">
        <v>131144774.72</v>
      </c>
      <c r="V48" s="60">
        <v>3616600.57</v>
      </c>
      <c r="W48" s="59">
        <v>-10500</v>
      </c>
      <c r="X48" s="51">
        <v>0</v>
      </c>
      <c r="Y48" s="49"/>
      <c r="Z48" s="49"/>
      <c r="AA48" s="48"/>
    </row>
    <row r="49" spans="1:27" s="65" customFormat="1" ht="15.6">
      <c r="A49" s="73"/>
      <c r="B49" s="62" t="s">
        <v>46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4"/>
      <c r="AA49" s="73"/>
    </row>
    <row r="50" spans="1:27" s="65" customFormat="1" ht="15.6">
      <c r="B50" s="79" t="s">
        <v>47</v>
      </c>
      <c r="C50" s="80"/>
      <c r="D50" s="81"/>
      <c r="E50" s="66" t="s">
        <v>12</v>
      </c>
      <c r="F50" s="66" t="s">
        <v>12</v>
      </c>
      <c r="G50" s="67"/>
      <c r="H50" s="68"/>
      <c r="I50" s="69">
        <f t="shared" ref="I50" si="7">SUM(J50:U50)</f>
        <v>-80000000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70">
        <v>-65000000</v>
      </c>
      <c r="P50" s="70">
        <v>0</v>
      </c>
      <c r="Q50" s="70">
        <v>0</v>
      </c>
      <c r="R50" s="70">
        <v>0</v>
      </c>
      <c r="S50" s="70">
        <v>0</v>
      </c>
      <c r="T50" s="70">
        <v>0</v>
      </c>
      <c r="U50" s="70">
        <v>-15000000</v>
      </c>
      <c r="V50" s="71">
        <v>212646718.58000001</v>
      </c>
      <c r="W50" s="72">
        <v>209782694.06999999</v>
      </c>
      <c r="X50" s="71">
        <v>57559596.780000001</v>
      </c>
      <c r="Y50" s="73"/>
      <c r="Z50" s="73"/>
    </row>
    <row r="51" spans="1:27" ht="15.6">
      <c r="A51" s="4"/>
      <c r="B51" s="74" t="s">
        <v>0</v>
      </c>
      <c r="C51" s="75"/>
      <c r="D51" s="76"/>
      <c r="E51" s="76"/>
      <c r="F51" s="76"/>
      <c r="G51" s="76"/>
      <c r="H51" s="77"/>
      <c r="I51" s="78">
        <f>I48-I50</f>
        <v>1853419812.77</v>
      </c>
      <c r="J51" s="78">
        <f t="shared" ref="J51:U51" si="8">J48-J50</f>
        <v>109931818.47</v>
      </c>
      <c r="K51" s="78">
        <f t="shared" si="8"/>
        <v>171096333.44999999</v>
      </c>
      <c r="L51" s="78">
        <f t="shared" si="8"/>
        <v>150912303.59999999</v>
      </c>
      <c r="M51" s="78">
        <f t="shared" si="8"/>
        <v>146602061.91</v>
      </c>
      <c r="N51" s="78">
        <f t="shared" si="8"/>
        <v>181465889.25999999</v>
      </c>
      <c r="O51" s="78">
        <f t="shared" si="8"/>
        <v>253226758</v>
      </c>
      <c r="P51" s="78">
        <f t="shared" si="8"/>
        <v>147624127.41999999</v>
      </c>
      <c r="Q51" s="78">
        <f t="shared" si="8"/>
        <v>136038963.68000001</v>
      </c>
      <c r="R51" s="78">
        <f t="shared" si="8"/>
        <v>130668706.41</v>
      </c>
      <c r="S51" s="78">
        <f t="shared" si="8"/>
        <v>143159508.63</v>
      </c>
      <c r="T51" s="78">
        <f t="shared" si="8"/>
        <v>136548567.22</v>
      </c>
      <c r="U51" s="78">
        <f t="shared" si="8"/>
        <v>146144774.72</v>
      </c>
      <c r="V51" s="17">
        <v>3616600.57</v>
      </c>
      <c r="W51" s="8">
        <v>-10500</v>
      </c>
      <c r="X51" s="17">
        <v>0</v>
      </c>
      <c r="Y51" s="4"/>
      <c r="Z51" s="4"/>
      <c r="AA51" s="4"/>
    </row>
    <row r="52" spans="1:27">
      <c r="A52" s="4"/>
      <c r="B52" s="4"/>
      <c r="C52" s="4"/>
      <c r="D52" s="1"/>
      <c r="E52" s="1"/>
      <c r="F52" s="1"/>
      <c r="G52" s="1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1"/>
      <c r="W52" s="1"/>
      <c r="X52" s="1"/>
      <c r="Y52" s="1"/>
      <c r="Z52" s="4"/>
      <c r="AA52" s="4"/>
    </row>
  </sheetData>
  <mergeCells count="23">
    <mergeCell ref="Y22:Z22"/>
    <mergeCell ref="B26:I26"/>
    <mergeCell ref="Y26:Z26"/>
    <mergeCell ref="T7:U7"/>
    <mergeCell ref="B35:H35"/>
    <mergeCell ref="I17:I18"/>
    <mergeCell ref="J17:U17"/>
    <mergeCell ref="B17:B18"/>
    <mergeCell ref="D17:D18"/>
    <mergeCell ref="C17:C18"/>
    <mergeCell ref="F17:F18"/>
    <mergeCell ref="B22:I22"/>
    <mergeCell ref="B36:Z36"/>
    <mergeCell ref="B37:D37"/>
    <mergeCell ref="Y35:Z35"/>
    <mergeCell ref="B31:Z31"/>
    <mergeCell ref="B29:U29"/>
    <mergeCell ref="B49:Z49"/>
    <mergeCell ref="B50:D50"/>
    <mergeCell ref="B40:U40"/>
    <mergeCell ref="B48:H48"/>
    <mergeCell ref="Y48:Z48"/>
    <mergeCell ref="B42:Z42"/>
  </mergeCells>
  <pageMargins left="0.2" right="0.2" top="0.61" bottom="0.67" header="0.51181102362204722" footer="0.51181102362204722"/>
  <pageSetup paperSize="9" scale="49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Кассовый план (все разделы)</vt:lpstr>
      <vt:lpstr>'Кассовый план (все разделы)'!Область_печати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ZhSuNA</dc:creator>
  <cp:lastModifiedBy>ZhKuMa</cp:lastModifiedBy>
  <cp:lastPrinted>2021-01-20T12:20:35Z</cp:lastPrinted>
  <dcterms:created xsi:type="dcterms:W3CDTF">2021-01-18T12:21:21Z</dcterms:created>
  <dcterms:modified xsi:type="dcterms:W3CDTF">2021-01-20T12:21:05Z</dcterms:modified>
</cp:coreProperties>
</file>