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3040" windowHeight="10644"/>
  </bookViews>
  <sheets>
    <sheet name="Исполнение кассового плана (все" sheetId="1" r:id="rId1"/>
  </sheets>
  <definedNames>
    <definedName name="Z_5D3D294D_4F3A_4A5A_B93D_C47EA687B675_.wvu.Rows" localSheetId="0" hidden="1">'Исполнение кассового плана (все'!$26:$26</definedName>
    <definedName name="Z_97A948A6_0FC0_4D8F_864C_99561C8253AD_.wvu.Rows" localSheetId="0" hidden="1">'Исполнение кассового плана (все'!$26:$26</definedName>
  </definedNames>
  <calcPr calcId="152511" iterate="1"/>
  <customWorkbookViews>
    <customWorkbookView name="Pominova - Личное представление" guid="{97A948A6-0FC0-4D8F-864C-99561C8253AD}" mergeInterval="0" personalView="1" maximized="1" xWindow="-8" yWindow="-8" windowWidth="1616" windowHeight="876" activeSheetId="1"/>
    <customWorkbookView name="Пользователь Windows - Личное представление" guid="{5D3D294D-4F3A-4A5A-B93D-C47EA687B675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E24" i="1"/>
  <c r="G24" i="1" l="1"/>
  <c r="D24" i="1"/>
  <c r="G19" i="1"/>
  <c r="G17" i="1"/>
  <c r="G16" i="1"/>
  <c r="D19" i="1"/>
  <c r="D17" i="1"/>
  <c r="D16" i="1"/>
  <c r="G20" i="1"/>
  <c r="D20" i="1"/>
</calcChain>
</file>

<file path=xl/sharedStrings.xml><?xml version="1.0" encoding="utf-8"?>
<sst xmlns="http://schemas.openxmlformats.org/spreadsheetml/2006/main" count="66" uniqueCount="43">
  <si>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</si>
  <si>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</si>
  <si>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 и средства местного бюджета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</si>
  <si>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</si>
  <si>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</si>
  <si>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</si>
  <si>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</si>
  <si>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от государственной корпорации - Фонда содействия реформированию жилищно-коммунального хозяйства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</si>
  <si>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</si>
  <si>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и местного бюджета, в целях софинансирования которых из федерального бюджета предоставляются субсидии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</si>
  <si>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</si>
  <si>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</si>
  <si>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</si>
  <si>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</si>
  <si>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</si>
  <si>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</si>
  <si>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</si>
  <si>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</si>
  <si>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</si>
  <si>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</si>
  <si>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</si>
  <si>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</si>
  <si>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</si>
  <si>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</si>
  <si>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</si>
  <si>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</si>
  <si>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</si>
  <si>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</si>
  <si>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</si>
  <si>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</si>
  <si>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</si>
  <si>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</si>
  <si>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</si>
  <si>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</si>
  <si>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</si>
  <si>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</si>
  <si>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</si>
  <si>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</si>
  <si>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</si>
  <si>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</si>
  <si>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30.06.2021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</si>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</sst>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2" fillId="2" borderId="5" xfId="0" applyNumberFormat="1" applyFont="1" applyFill="1" applyBorder="1" applyAlignment="1" applyProtection="1">
      <alignment vertical="center" wrapText="1"/>
      <protection hidden="1"/>
    </xf>
    <xf numFmtId="165" fontId="2" fillId="2" borderId="5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0" fontId="1" fillId="2" borderId="1" xfId="0" applyNumberFormat="1" applyFont="1" applyFill="1" applyBorder="1" applyAlignment="1" applyProtection="1">
      <protection hidden="1"/>
    </xf>
    <xf numFmtId="0" fontId="0" fillId="2" borderId="1" xfId="0" applyFill="1" applyBorder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166" fontId="0" fillId="0" borderId="0" xfId="0" applyNumberFormat="1" applyProtection="1">
      <protection hidden="1"/>
    </xf>
    <xf numFmtId="166" fontId="0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2" borderId="5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1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941776-7D03-4439-916C-772266A310D0}" diskRevisions="1" revisionId="13" version="7">
  <header guid="{D11BF34F-E248-4813-B9F9-D5FCC94A1CBB}" dateTime="2021-08-18T15:32:54" maxSheetId="2" userName="Пользователь Windows" r:id="rId1">
    <sheetIdMap count="1">
      <sheetId val="1"/>
    </sheetIdMap>
  </header>
  <header guid="{7E8DC05E-5F94-4C23-B5B0-8B2BC6437487}" dateTime="2021-08-18T15:35:07" maxSheetId="2" userName="Пользователь Windows" r:id="rId2" minRId="1" maxRId="2">
    <sheetIdMap count="1">
      <sheetId val="1"/>
    </sheetIdMap>
  </header>
  <header guid="{ABBB79F2-6EF6-4827-8E42-ECA2143D09B6}" dateTime="2021-08-18T15:38:08" maxSheetId="2" userName="Pominova" r:id="rId3" minRId="3" maxRId="4">
    <sheetIdMap count="1">
      <sheetId val="1"/>
    </sheetIdMap>
  </header>
  <header guid="{C4139DE5-0120-433C-8C76-91A491FF0572}" dateTime="2021-08-18T15:39:55" maxSheetId="2" userName="Pominova" r:id="rId4" minRId="6" maxRId="7">
    <sheetIdMap count="1">
      <sheetId val="1"/>
    </sheetIdMap>
  </header>
  <header guid="{6CA77A5B-43A9-42B6-AF77-374A9058B256}" dateTime="2021-08-18T15:42:01" maxSheetId="2" userName="Pominova" r:id="rId5" minRId="8" maxRId="11">
    <sheetIdMap count="1">
      <sheetId val="1"/>
    </sheetIdMap>
  </header>
  <header guid="{27B69CC3-3D00-4900-B4F0-E88EEECD705A}" dateTime="2021-08-18T15:42:22" maxSheetId="2" userName="Pominova" r:id="rId6" minRId="12">
    <sheetIdMap count="1">
      <sheetId val="1"/>
    </sheetIdMap>
  </header>
  <header guid="{01941776-7D03-4439-916C-772266A310D0}" dateTime="2021-08-18T15:42:45" maxSheetId="2" userName="Pominova" r:id="rId7" minRId="1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4">
    <oc r="F18">
      <v>88.063699999999997</v>
    </oc>
    <nc r="F18">
      <v>91.15</v>
    </nc>
  </rcc>
  <rcc rId="2" sId="1" numFmtId="4">
    <oc r="I18">
      <v>88.063699999999997</v>
    </oc>
    <nc r="I18">
      <v>91.15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 numFmtId="4">
    <oc r="H18">
      <v>19638645.68</v>
    </oc>
    <nc r="H18">
      <v>20327074.129999999</v>
    </nc>
  </rcc>
  <rcc rId="4" sId="1" numFmtId="4">
    <oc r="H20">
      <v>1942799416.96</v>
    </oc>
    <nc r="H20">
      <v>1943487845.4100001</v>
    </nc>
  </rcc>
  <rdn rId="0" localSheetId="1" customView="1" name="Z_97A948A6_0FC0_4D8F_864C_99561C8253AD_.wvu.Rows" hidden="1" oldHidden="1">
    <formula>'Исполнение кассового плана (все'!$26:$26</formula>
  </rdn>
  <rcv guid="{97A948A6-0FC0-4D8F-864C-99561C8253A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 numFmtId="4">
    <oc r="F20">
      <v>53.357199999999999</v>
    </oc>
    <nc r="F20">
      <v>53.376100000000001</v>
    </nc>
  </rcc>
  <rcc rId="7" sId="1" numFmtId="4">
    <oc r="I20">
      <v>91.987669999999994</v>
    </oc>
    <nc r="I20">
      <v>92.020259999999993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 odxf="1" dxf="1">
    <nc r="J20">
      <f>E20+E22</f>
    </nc>
    <odxf>
      <numFmt numFmtId="0" formatCode="General"/>
    </odxf>
    <ndxf>
      <numFmt numFmtId="166" formatCode="#,##0.00_ ;[Red]\-#,##0.00\ "/>
    </ndxf>
  </rcc>
  <rcc rId="9" sId="1">
    <oc r="E24">
      <v>2039399416.96</v>
    </oc>
    <nc r="E24">
      <f>E20+E23</f>
    </nc>
  </rcc>
  <rcc rId="10" sId="1">
    <oc r="H24">
      <v>2039399416.96</v>
    </oc>
    <nc r="H24">
      <f>H20+H23</f>
    </nc>
  </rcc>
  <rcc rId="11" sId="1" numFmtId="4">
    <oc r="F24">
      <v>46.71734</v>
    </oc>
    <nc r="F24">
      <v>46.733110000000003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 numFmtId="4">
    <oc r="I24">
      <v>84.576499999999996</v>
    </oc>
    <nc r="I24">
      <v>84.605099999999993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J20">
      <f>E20+E22</f>
    </oc>
    <nc r="J20"/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1941776-7D03-4439-916C-772266A310D0}" name="Pominova" id="-2035861651" dateTime="2021-08-18T15:36:1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N65"/>
  <sheetViews>
    <sheetView showGridLines="0" tabSelected="1" zoomScaleNormal="100" workbookViewId="0">
      <selection activeCell="E2" sqref="E2"/>
    </sheetView>
  </sheetViews>
  <sheetFormatPr defaultRowHeight="13.2" x14ac:dyDescent="0.25"/>
  <cols>
    <col min="1" max="1" width="0.5546875" customWidth="1"/>
    <col min="2" max="2" width="32.6640625" customWidth="1"/>
    <col min="3" max="3" width="15" customWidth="1"/>
    <col min="4" max="4" width="16.5546875" customWidth="1"/>
    <col min="5" max="5" width="13" customWidth="1"/>
    <col min="6" max="6" width="9.109375" customWidth="1"/>
    <col min="7" max="7" width="16.88671875" customWidth="1"/>
    <col min="8" max="8" width="13" customWidth="1"/>
    <col min="9" max="9" width="12.5546875" customWidth="1"/>
    <col min="10" max="10" width="16.44140625" customWidth="1"/>
    <col min="11" max="224" width="9.109375" customWidth="1"/>
  </cols>
  <sheetData>
    <row r="1" spans="1:92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38.25" customHeight="1" x14ac:dyDescent="0.25">
      <c r="A2" s="1"/>
      <c r="B2" s="1"/>
      <c r="C2" s="1"/>
      <c r="D2" s="1"/>
      <c r="E2" s="1"/>
      <c r="F2" s="54"/>
      <c r="G2" s="54"/>
      <c r="H2" s="54"/>
      <c r="I2" s="5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5" customHeight="1" x14ac:dyDescent="0.25">
      <c r="A5" s="38" t="s">
        <v>42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5">
      <c r="A6" s="38" t="s">
        <v>41</v>
      </c>
      <c r="B6" s="37"/>
      <c r="C6" s="37"/>
      <c r="D6" s="37"/>
      <c r="E6" s="37"/>
      <c r="F6" s="37"/>
      <c r="G6" s="37"/>
      <c r="H6" s="37"/>
      <c r="I6" s="37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12.75" customHeight="1" x14ac:dyDescent="0.25">
      <c r="A7" s="38" t="s">
        <v>40</v>
      </c>
      <c r="B7" s="37"/>
      <c r="C7" s="37"/>
      <c r="D7" s="37"/>
      <c r="E7" s="37"/>
      <c r="F7" s="37"/>
      <c r="G7" s="37"/>
      <c r="H7" s="37"/>
      <c r="I7" s="37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12.75" customHeight="1" x14ac:dyDescent="0.25">
      <c r="A8" s="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24.75" customHeight="1" x14ac:dyDescent="0.25">
      <c r="A9" s="28"/>
      <c r="B9" s="55" t="s">
        <v>39</v>
      </c>
      <c r="C9" s="55" t="s">
        <v>38</v>
      </c>
      <c r="D9" s="55" t="s">
        <v>37</v>
      </c>
      <c r="E9" s="57" t="s">
        <v>36</v>
      </c>
      <c r="F9" s="58"/>
      <c r="G9" s="36" t="s">
        <v>35</v>
      </c>
      <c r="H9" s="35"/>
      <c r="I9" s="34"/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30.75" customHeight="1" x14ac:dyDescent="0.25">
      <c r="A10" s="28"/>
      <c r="B10" s="55"/>
      <c r="C10" s="55"/>
      <c r="D10" s="55"/>
      <c r="E10" s="59" t="s">
        <v>34</v>
      </c>
      <c r="F10" s="61" t="s">
        <v>33</v>
      </c>
      <c r="G10" s="61" t="s">
        <v>32</v>
      </c>
      <c r="H10" s="55" t="s">
        <v>31</v>
      </c>
      <c r="I10" s="63"/>
      <c r="J10" s="18"/>
      <c r="K10" s="18"/>
      <c r="L10" s="18"/>
      <c r="M10" s="18"/>
      <c r="N10" s="18"/>
      <c r="O10" s="18"/>
      <c r="P10" s="1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32.25" customHeight="1" x14ac:dyDescent="0.25">
      <c r="A11" s="28"/>
      <c r="B11" s="55"/>
      <c r="C11" s="56"/>
      <c r="D11" s="56"/>
      <c r="E11" s="60"/>
      <c r="F11" s="62"/>
      <c r="G11" s="56"/>
      <c r="H11" s="33" t="s">
        <v>30</v>
      </c>
      <c r="I11" s="32" t="s">
        <v>29</v>
      </c>
      <c r="J11" s="18"/>
      <c r="K11" s="18"/>
      <c r="L11" s="18"/>
      <c r="M11" s="18"/>
      <c r="N11" s="18"/>
      <c r="O11" s="18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5">
      <c r="A12" s="28"/>
      <c r="B12" s="31" t="s">
        <v>28</v>
      </c>
      <c r="C12" s="30"/>
      <c r="D12" s="30"/>
      <c r="E12" s="30"/>
      <c r="F12" s="30"/>
      <c r="G12" s="30"/>
      <c r="H12" s="30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4.2" customHeight="1" x14ac:dyDescent="0.25">
      <c r="A13" s="28"/>
      <c r="B13" s="17"/>
      <c r="C13" s="17"/>
      <c r="D13" s="17"/>
      <c r="E13" s="18"/>
      <c r="F13" s="17"/>
      <c r="G13" s="17"/>
      <c r="H13" s="17"/>
      <c r="I13" s="27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7.399999999999999" customHeight="1" x14ac:dyDescent="0.25">
      <c r="A14" s="26"/>
      <c r="B14" s="65" t="s">
        <v>27</v>
      </c>
      <c r="C14" s="65"/>
      <c r="D14" s="65"/>
      <c r="E14" s="65"/>
      <c r="F14" s="65"/>
      <c r="G14" s="65"/>
      <c r="H14" s="65"/>
      <c r="I14" s="65"/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57.6" customHeight="1" x14ac:dyDescent="0.25">
      <c r="A15" s="26"/>
      <c r="B15" s="39" t="s">
        <v>10</v>
      </c>
      <c r="C15" s="15">
        <v>10312</v>
      </c>
      <c r="D15" s="14">
        <v>-30207148.199999999</v>
      </c>
      <c r="E15" s="11">
        <v>-30207148.199999999</v>
      </c>
      <c r="F15" s="13">
        <v>100</v>
      </c>
      <c r="G15" s="14">
        <v>-30207148.199999999</v>
      </c>
      <c r="H15" s="14">
        <v>-30207148.199999999</v>
      </c>
      <c r="I15" s="13">
        <v>100</v>
      </c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104.4" customHeight="1" x14ac:dyDescent="0.25">
      <c r="A16" s="26"/>
      <c r="B16" s="40" t="s">
        <v>12</v>
      </c>
      <c r="C16" s="41">
        <v>10301</v>
      </c>
      <c r="D16" s="42">
        <f>261487876.56-263305.93</f>
        <v>261224570.63</v>
      </c>
      <c r="E16" s="43">
        <v>129943440.95</v>
      </c>
      <c r="F16" s="44">
        <v>49.743899999999996</v>
      </c>
      <c r="G16" s="42">
        <f>155382110.11-263305.93</f>
        <v>155118804.18000001</v>
      </c>
      <c r="H16" s="42">
        <v>129943440.95</v>
      </c>
      <c r="I16" s="44">
        <v>83.770300000000006</v>
      </c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58.2" customHeight="1" x14ac:dyDescent="0.25">
      <c r="A17" s="26"/>
      <c r="B17" s="40" t="s">
        <v>2</v>
      </c>
      <c r="C17" s="41">
        <v>10101</v>
      </c>
      <c r="D17" s="42">
        <f>1070893839.84-61425</f>
        <v>1070832414.84</v>
      </c>
      <c r="E17" s="43">
        <v>572680457.61000001</v>
      </c>
      <c r="F17" s="44">
        <v>53.479900000000001</v>
      </c>
      <c r="G17" s="42">
        <f>468009220.83-61425</f>
        <v>467947795.82999998</v>
      </c>
      <c r="H17" s="42">
        <v>572680457.61000001</v>
      </c>
      <c r="I17" s="44">
        <v>122.3813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55.2" customHeight="1" x14ac:dyDescent="0.25">
      <c r="A18" s="26"/>
      <c r="B18" s="40" t="s">
        <v>7</v>
      </c>
      <c r="C18" s="41">
        <v>10307</v>
      </c>
      <c r="D18" s="42">
        <v>22300488.460000001</v>
      </c>
      <c r="E18" s="43">
        <v>20327074.129999999</v>
      </c>
      <c r="F18" s="44">
        <v>91.15</v>
      </c>
      <c r="G18" s="42">
        <v>22300488.460000001</v>
      </c>
      <c r="H18" s="42">
        <v>20327074.129999999</v>
      </c>
      <c r="I18" s="44">
        <v>91.15</v>
      </c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89.4" customHeight="1" x14ac:dyDescent="0.25">
      <c r="A19" s="26"/>
      <c r="B19" s="40" t="s">
        <v>6</v>
      </c>
      <c r="C19" s="41">
        <v>10306</v>
      </c>
      <c r="D19" s="42">
        <f>2317227322.74-75937.5-185008.32</f>
        <v>2316966376.9199996</v>
      </c>
      <c r="E19" s="43">
        <v>1250744020.9200001</v>
      </c>
      <c r="F19" s="44">
        <v>53.981999999999999</v>
      </c>
      <c r="G19" s="42">
        <f>1497122585.21-75937.5-185008.32</f>
        <v>1496861639.3900001</v>
      </c>
      <c r="H19" s="42">
        <v>1250744020.9200001</v>
      </c>
      <c r="I19" s="44">
        <v>83.557699999999997</v>
      </c>
      <c r="J19" s="5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2.75" customHeight="1" x14ac:dyDescent="0.25">
      <c r="A20" s="26"/>
      <c r="B20" s="66" t="s">
        <v>26</v>
      </c>
      <c r="C20" s="66"/>
      <c r="D20" s="43">
        <f>3641702379.4-585676.75</f>
        <v>3641116702.6500001</v>
      </c>
      <c r="E20" s="45">
        <v>1943487845.4100001</v>
      </c>
      <c r="F20" s="46">
        <v>53.376100000000001</v>
      </c>
      <c r="G20" s="43">
        <f>2112607256.41-585676.75</f>
        <v>2112021579.6600001</v>
      </c>
      <c r="H20" s="45">
        <v>1943487845.4100001</v>
      </c>
      <c r="I20" s="46">
        <v>92.020259999999993</v>
      </c>
      <c r="J20" s="5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5">
      <c r="A21" s="26"/>
      <c r="B21" s="66" t="s">
        <v>25</v>
      </c>
      <c r="C21" s="66"/>
      <c r="D21" s="66"/>
      <c r="E21" s="66"/>
      <c r="F21" s="66"/>
      <c r="G21" s="66"/>
      <c r="H21" s="66"/>
      <c r="I21" s="66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50.4" customHeight="1" x14ac:dyDescent="0.25">
      <c r="A22" s="26"/>
      <c r="B22" s="40" t="s">
        <v>2</v>
      </c>
      <c r="C22" s="41">
        <v>10101</v>
      </c>
      <c r="D22" s="42">
        <v>724284760</v>
      </c>
      <c r="E22" s="43">
        <v>96600000</v>
      </c>
      <c r="F22" s="44">
        <v>13.337300000000001</v>
      </c>
      <c r="G22" s="42">
        <v>299284760</v>
      </c>
      <c r="H22" s="42">
        <v>96600000</v>
      </c>
      <c r="I22" s="44">
        <v>32.276899999999998</v>
      </c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2.75" customHeight="1" x14ac:dyDescent="0.25">
      <c r="A23" s="26"/>
      <c r="B23" s="66" t="s">
        <v>24</v>
      </c>
      <c r="C23" s="66"/>
      <c r="D23" s="43">
        <v>724284760</v>
      </c>
      <c r="E23" s="45">
        <v>96600000</v>
      </c>
      <c r="F23" s="46">
        <v>13.337300000000001</v>
      </c>
      <c r="G23" s="43">
        <v>299284760</v>
      </c>
      <c r="H23" s="45">
        <v>96600000</v>
      </c>
      <c r="I23" s="46">
        <v>32.276949999999999</v>
      </c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2.75" customHeight="1" x14ac:dyDescent="0.25">
      <c r="A24" s="24" t="s">
        <v>23</v>
      </c>
      <c r="B24" s="47" t="s">
        <v>22</v>
      </c>
      <c r="C24" s="48"/>
      <c r="D24" s="49">
        <f>4365987139.4-585676.75</f>
        <v>4365401462.6499996</v>
      </c>
      <c r="E24" s="49">
        <f>E20+E23</f>
        <v>2040087845.4100001</v>
      </c>
      <c r="F24" s="50">
        <v>46.733110000000003</v>
      </c>
      <c r="G24" s="51">
        <f>2411892016.41-585676.75</f>
        <v>2411306339.6599998</v>
      </c>
      <c r="H24" s="49">
        <f>H20+H23</f>
        <v>2040087845.4100001</v>
      </c>
      <c r="I24" s="50">
        <v>84.605099999999993</v>
      </c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5" customHeight="1" x14ac:dyDescent="0.25">
      <c r="A25" s="1"/>
      <c r="B25" s="22" t="s">
        <v>21</v>
      </c>
      <c r="C25" s="21"/>
      <c r="D25" s="21"/>
      <c r="E25" s="21"/>
      <c r="F25" s="21"/>
      <c r="G25" s="21"/>
      <c r="H25" s="21"/>
      <c r="I25" s="20"/>
      <c r="J25" s="52"/>
    </row>
    <row r="26" spans="1:92" hidden="1" x14ac:dyDescent="0.25">
      <c r="A26" s="1"/>
      <c r="B26" s="19"/>
      <c r="C26" s="17"/>
      <c r="D26" s="17"/>
      <c r="E26" s="18"/>
      <c r="F26" s="17"/>
      <c r="G26" s="17"/>
      <c r="H26" s="17"/>
      <c r="I26" s="17"/>
      <c r="J26" s="16"/>
    </row>
    <row r="27" spans="1:92" ht="12.75" customHeight="1" x14ac:dyDescent="0.25">
      <c r="A27" s="12"/>
      <c r="B27" s="64" t="s">
        <v>20</v>
      </c>
      <c r="C27" s="64"/>
      <c r="D27" s="64"/>
      <c r="E27" s="64"/>
      <c r="F27" s="64"/>
      <c r="G27" s="64"/>
      <c r="H27" s="64"/>
      <c r="I27" s="64"/>
      <c r="J27" s="8"/>
    </row>
    <row r="28" spans="1:92" ht="21.75" customHeight="1" x14ac:dyDescent="0.25">
      <c r="A28" s="12"/>
      <c r="B28" s="64" t="s">
        <v>19</v>
      </c>
      <c r="C28" s="64"/>
      <c r="D28" s="11">
        <v>9469255.8200000003</v>
      </c>
      <c r="E28" s="10">
        <v>4527786.0999999996</v>
      </c>
      <c r="F28" s="9">
        <v>47.815649999999998</v>
      </c>
      <c r="G28" s="11">
        <v>5266097.8499999996</v>
      </c>
      <c r="H28" s="10">
        <v>4527786.0999999996</v>
      </c>
      <c r="I28" s="9">
        <v>85.979910000000004</v>
      </c>
      <c r="J28" s="8"/>
    </row>
    <row r="29" spans="1:92" ht="54" customHeight="1" x14ac:dyDescent="0.25">
      <c r="A29" s="12"/>
      <c r="B29" s="39" t="s">
        <v>2</v>
      </c>
      <c r="C29" s="15">
        <v>10101</v>
      </c>
      <c r="D29" s="14">
        <v>9469255.8200000003</v>
      </c>
      <c r="E29" s="11">
        <v>4527786.0999999996</v>
      </c>
      <c r="F29" s="13">
        <v>47.815600000000003</v>
      </c>
      <c r="G29" s="14">
        <v>5266097.8499999996</v>
      </c>
      <c r="H29" s="14">
        <v>4527786.0999999996</v>
      </c>
      <c r="I29" s="13">
        <v>85.979900000000001</v>
      </c>
      <c r="J29" s="8"/>
    </row>
    <row r="30" spans="1:92" ht="21.75" customHeight="1" x14ac:dyDescent="0.25">
      <c r="A30" s="12"/>
      <c r="B30" s="64" t="s">
        <v>18</v>
      </c>
      <c r="C30" s="64"/>
      <c r="D30" s="11">
        <v>152616838.55000001</v>
      </c>
      <c r="E30" s="10">
        <v>46649822.509999998</v>
      </c>
      <c r="F30" s="9">
        <v>30.56663</v>
      </c>
      <c r="G30" s="11">
        <v>65991590.990000002</v>
      </c>
      <c r="H30" s="10">
        <v>46649822.509999998</v>
      </c>
      <c r="I30" s="9">
        <v>70.690560000000005</v>
      </c>
      <c r="J30" s="8"/>
    </row>
    <row r="31" spans="1:92" ht="111.6" customHeight="1" x14ac:dyDescent="0.25">
      <c r="A31" s="12"/>
      <c r="B31" s="39" t="s">
        <v>12</v>
      </c>
      <c r="C31" s="15">
        <v>10301</v>
      </c>
      <c r="D31" s="14">
        <v>15786</v>
      </c>
      <c r="E31" s="11">
        <v>0</v>
      </c>
      <c r="F31" s="13">
        <v>0</v>
      </c>
      <c r="G31" s="14">
        <v>15786</v>
      </c>
      <c r="H31" s="14">
        <v>0</v>
      </c>
      <c r="I31" s="13">
        <v>0</v>
      </c>
      <c r="J31" s="8"/>
    </row>
    <row r="32" spans="1:92" ht="64.95" customHeight="1" x14ac:dyDescent="0.25">
      <c r="A32" s="12"/>
      <c r="B32" s="39" t="s">
        <v>2</v>
      </c>
      <c r="C32" s="15">
        <v>10101</v>
      </c>
      <c r="D32" s="14">
        <v>148249456.66</v>
      </c>
      <c r="E32" s="11">
        <v>44866168.289999999</v>
      </c>
      <c r="F32" s="13">
        <v>30.263999999999999</v>
      </c>
      <c r="G32" s="14">
        <v>63546961.530000001</v>
      </c>
      <c r="H32" s="14">
        <v>44866168.289999999</v>
      </c>
      <c r="I32" s="13">
        <v>70.603200000000001</v>
      </c>
      <c r="J32" s="8"/>
    </row>
    <row r="33" spans="1:10" ht="47.4" customHeight="1" x14ac:dyDescent="0.25">
      <c r="A33" s="12"/>
      <c r="B33" s="39" t="s">
        <v>8</v>
      </c>
      <c r="C33" s="15">
        <v>10112</v>
      </c>
      <c r="D33" s="14">
        <v>5263.16</v>
      </c>
      <c r="E33" s="11">
        <v>4056.58</v>
      </c>
      <c r="F33" s="13">
        <v>77.075000000000003</v>
      </c>
      <c r="G33" s="14">
        <v>5263.16</v>
      </c>
      <c r="H33" s="14">
        <v>4056.58</v>
      </c>
      <c r="I33" s="13">
        <v>77.075000000000003</v>
      </c>
      <c r="J33" s="8"/>
    </row>
    <row r="34" spans="1:10" ht="98.4" customHeight="1" x14ac:dyDescent="0.25">
      <c r="A34" s="12"/>
      <c r="B34" s="39" t="s">
        <v>6</v>
      </c>
      <c r="C34" s="15">
        <v>10306</v>
      </c>
      <c r="D34" s="14">
        <v>4346332.7300000004</v>
      </c>
      <c r="E34" s="11">
        <v>1779597.64</v>
      </c>
      <c r="F34" s="13">
        <v>40.944800000000001</v>
      </c>
      <c r="G34" s="14">
        <v>2423580.2999999998</v>
      </c>
      <c r="H34" s="14">
        <v>1779597.64</v>
      </c>
      <c r="I34" s="13">
        <v>73.4285</v>
      </c>
      <c r="J34" s="8"/>
    </row>
    <row r="35" spans="1:10" ht="32.25" customHeight="1" x14ac:dyDescent="0.25">
      <c r="A35" s="12"/>
      <c r="B35" s="64" t="s">
        <v>17</v>
      </c>
      <c r="C35" s="64"/>
      <c r="D35" s="11">
        <v>41250436.359999999</v>
      </c>
      <c r="E35" s="10">
        <v>19497225.43</v>
      </c>
      <c r="F35" s="9">
        <v>47.265500000000003</v>
      </c>
      <c r="G35" s="11">
        <v>26430670.510000002</v>
      </c>
      <c r="H35" s="10">
        <v>19497225.43</v>
      </c>
      <c r="I35" s="9">
        <v>73.767430000000004</v>
      </c>
      <c r="J35" s="8"/>
    </row>
    <row r="36" spans="1:10" ht="54.6" customHeight="1" x14ac:dyDescent="0.25">
      <c r="A36" s="12"/>
      <c r="B36" s="39" t="s">
        <v>2</v>
      </c>
      <c r="C36" s="15">
        <v>10101</v>
      </c>
      <c r="D36" s="14">
        <v>41250436.359999999</v>
      </c>
      <c r="E36" s="11">
        <v>19497225.43</v>
      </c>
      <c r="F36" s="13">
        <v>47.265500000000003</v>
      </c>
      <c r="G36" s="14">
        <v>26430670.510000002</v>
      </c>
      <c r="H36" s="14">
        <v>19497225.43</v>
      </c>
      <c r="I36" s="13">
        <v>73.767399999999995</v>
      </c>
      <c r="J36" s="8"/>
    </row>
    <row r="37" spans="1:10" ht="21.75" customHeight="1" x14ac:dyDescent="0.25">
      <c r="A37" s="12"/>
      <c r="B37" s="64" t="s">
        <v>16</v>
      </c>
      <c r="C37" s="64"/>
      <c r="D37" s="11">
        <v>78539200</v>
      </c>
      <c r="E37" s="10">
        <v>27526548.219999999</v>
      </c>
      <c r="F37" s="9">
        <v>35.048160000000003</v>
      </c>
      <c r="G37" s="11">
        <v>29555774.640000001</v>
      </c>
      <c r="H37" s="10">
        <v>27526548.219999999</v>
      </c>
      <c r="I37" s="9">
        <v>93.134249999999994</v>
      </c>
      <c r="J37" s="8"/>
    </row>
    <row r="38" spans="1:10" ht="51" customHeight="1" x14ac:dyDescent="0.25">
      <c r="A38" s="12"/>
      <c r="B38" s="39" t="s">
        <v>2</v>
      </c>
      <c r="C38" s="15">
        <v>10101</v>
      </c>
      <c r="D38" s="14">
        <v>78539200</v>
      </c>
      <c r="E38" s="11">
        <v>27526548.219999999</v>
      </c>
      <c r="F38" s="13">
        <v>35.048200000000001</v>
      </c>
      <c r="G38" s="14">
        <v>29555774.640000001</v>
      </c>
      <c r="H38" s="14">
        <v>27526548.219999999</v>
      </c>
      <c r="I38" s="13">
        <v>93.134200000000007</v>
      </c>
      <c r="J38" s="8"/>
    </row>
    <row r="39" spans="1:10" ht="21.75" customHeight="1" x14ac:dyDescent="0.25">
      <c r="A39" s="12"/>
      <c r="B39" s="64" t="s">
        <v>15</v>
      </c>
      <c r="C39" s="64"/>
      <c r="D39" s="11">
        <v>1247635707.6600001</v>
      </c>
      <c r="E39" s="10">
        <v>660848868.53999996</v>
      </c>
      <c r="F39" s="9">
        <v>52.9681</v>
      </c>
      <c r="G39" s="11">
        <v>663729597.86000001</v>
      </c>
      <c r="H39" s="10">
        <v>660848868.53999996</v>
      </c>
      <c r="I39" s="9">
        <v>99.565979999999996</v>
      </c>
      <c r="J39" s="8"/>
    </row>
    <row r="40" spans="1:10" ht="61.95" customHeight="1" x14ac:dyDescent="0.25">
      <c r="A40" s="12"/>
      <c r="B40" s="39" t="s">
        <v>2</v>
      </c>
      <c r="C40" s="15">
        <v>10101</v>
      </c>
      <c r="D40" s="14">
        <v>508899148.5</v>
      </c>
      <c r="E40" s="11">
        <v>258281904.46000001</v>
      </c>
      <c r="F40" s="13">
        <v>50.753100000000003</v>
      </c>
      <c r="G40" s="14">
        <v>260633134.28999999</v>
      </c>
      <c r="H40" s="14">
        <v>258281904.46000001</v>
      </c>
      <c r="I40" s="13">
        <v>99.097899999999996</v>
      </c>
      <c r="J40" s="8"/>
    </row>
    <row r="41" spans="1:10" ht="53.25" customHeight="1" x14ac:dyDescent="0.25">
      <c r="A41" s="12"/>
      <c r="B41" s="39" t="s">
        <v>9</v>
      </c>
      <c r="C41" s="15">
        <v>10111</v>
      </c>
      <c r="D41" s="14">
        <v>2928927.6</v>
      </c>
      <c r="E41" s="11">
        <v>1529551.05</v>
      </c>
      <c r="F41" s="13">
        <v>52.222200000000001</v>
      </c>
      <c r="G41" s="14">
        <v>1529551.05</v>
      </c>
      <c r="H41" s="14">
        <v>1529551.05</v>
      </c>
      <c r="I41" s="13">
        <v>100</v>
      </c>
      <c r="J41" s="8"/>
    </row>
    <row r="42" spans="1:10" ht="42.75" customHeight="1" x14ac:dyDescent="0.25">
      <c r="A42" s="12"/>
      <c r="B42" s="39" t="s">
        <v>8</v>
      </c>
      <c r="C42" s="15">
        <v>10112</v>
      </c>
      <c r="D42" s="14">
        <v>2811113.2</v>
      </c>
      <c r="E42" s="11">
        <v>11113.2</v>
      </c>
      <c r="F42" s="13">
        <v>0.39529999999999998</v>
      </c>
      <c r="G42" s="14">
        <v>11113.2</v>
      </c>
      <c r="H42" s="14">
        <v>11113.2</v>
      </c>
      <c r="I42" s="13">
        <v>100</v>
      </c>
      <c r="J42" s="8"/>
    </row>
    <row r="43" spans="1:10" ht="94.95" customHeight="1" x14ac:dyDescent="0.25">
      <c r="A43" s="12"/>
      <c r="B43" s="39" t="s">
        <v>6</v>
      </c>
      <c r="C43" s="15">
        <v>10306</v>
      </c>
      <c r="D43" s="14">
        <v>732996518.36000001</v>
      </c>
      <c r="E43" s="11">
        <v>401026299.82999998</v>
      </c>
      <c r="F43" s="13">
        <v>54.710500000000003</v>
      </c>
      <c r="G43" s="14">
        <v>401555799.31999999</v>
      </c>
      <c r="H43" s="14">
        <v>401026299.82999998</v>
      </c>
      <c r="I43" s="13">
        <v>99.868099999999998</v>
      </c>
      <c r="J43" s="8"/>
    </row>
    <row r="44" spans="1:10" ht="21.75" customHeight="1" x14ac:dyDescent="0.25">
      <c r="A44" s="12"/>
      <c r="B44" s="64" t="s">
        <v>14</v>
      </c>
      <c r="C44" s="64"/>
      <c r="D44" s="11">
        <v>100889814.77</v>
      </c>
      <c r="E44" s="10">
        <v>49782388.359999999</v>
      </c>
      <c r="F44" s="9">
        <v>49.343319999999999</v>
      </c>
      <c r="G44" s="11">
        <v>56329202.68</v>
      </c>
      <c r="H44" s="10">
        <v>49782388.359999999</v>
      </c>
      <c r="I44" s="9">
        <v>88.377579999999995</v>
      </c>
      <c r="J44" s="8"/>
    </row>
    <row r="45" spans="1:10" ht="55.2" customHeight="1" x14ac:dyDescent="0.25">
      <c r="A45" s="12"/>
      <c r="B45" s="39" t="s">
        <v>2</v>
      </c>
      <c r="C45" s="15">
        <v>10101</v>
      </c>
      <c r="D45" s="14">
        <v>94383962.140000001</v>
      </c>
      <c r="E45" s="11">
        <v>48639722.149999999</v>
      </c>
      <c r="F45" s="13">
        <v>51.533900000000003</v>
      </c>
      <c r="G45" s="14">
        <v>49823350.049999997</v>
      </c>
      <c r="H45" s="14">
        <v>48639722.149999999</v>
      </c>
      <c r="I45" s="13">
        <v>97.624399999999994</v>
      </c>
      <c r="J45" s="8"/>
    </row>
    <row r="46" spans="1:10" ht="42.75" customHeight="1" x14ac:dyDescent="0.25">
      <c r="A46" s="12"/>
      <c r="B46" s="39" t="s">
        <v>8</v>
      </c>
      <c r="C46" s="15">
        <v>10112</v>
      </c>
      <c r="D46" s="14">
        <v>325292.63</v>
      </c>
      <c r="E46" s="11">
        <v>57133.31</v>
      </c>
      <c r="F46" s="13">
        <v>17.563700000000001</v>
      </c>
      <c r="G46" s="14">
        <v>325292.63</v>
      </c>
      <c r="H46" s="14">
        <v>57133.31</v>
      </c>
      <c r="I46" s="13">
        <v>17.563700000000001</v>
      </c>
      <c r="J46" s="8"/>
    </row>
    <row r="47" spans="1:10" ht="85.2" customHeight="1" x14ac:dyDescent="0.25">
      <c r="A47" s="12"/>
      <c r="B47" s="39" t="s">
        <v>6</v>
      </c>
      <c r="C47" s="15">
        <v>10306</v>
      </c>
      <c r="D47" s="14">
        <v>6180560</v>
      </c>
      <c r="E47" s="11">
        <v>1085532.8999999999</v>
      </c>
      <c r="F47" s="13">
        <v>17.563700000000001</v>
      </c>
      <c r="G47" s="14">
        <v>6180560</v>
      </c>
      <c r="H47" s="14">
        <v>1085532.8999999999</v>
      </c>
      <c r="I47" s="13">
        <v>17.563700000000001</v>
      </c>
      <c r="J47" s="8"/>
    </row>
    <row r="48" spans="1:10" ht="32.25" customHeight="1" x14ac:dyDescent="0.25">
      <c r="A48" s="12"/>
      <c r="B48" s="64" t="s">
        <v>13</v>
      </c>
      <c r="C48" s="64"/>
      <c r="D48" s="11">
        <v>844645697.87</v>
      </c>
      <c r="E48" s="10">
        <v>488314884.54000002</v>
      </c>
      <c r="F48" s="9">
        <v>57.812980000000003</v>
      </c>
      <c r="G48" s="11">
        <v>560615867.59000003</v>
      </c>
      <c r="H48" s="10">
        <v>488314884.54000002</v>
      </c>
      <c r="I48" s="9">
        <v>87.103290000000001</v>
      </c>
      <c r="J48" s="8"/>
    </row>
    <row r="49" spans="1:10" ht="109.95" customHeight="1" x14ac:dyDescent="0.25">
      <c r="A49" s="12"/>
      <c r="B49" s="39" t="s">
        <v>12</v>
      </c>
      <c r="C49" s="15">
        <v>10301</v>
      </c>
      <c r="D49" s="14">
        <v>261472090.56</v>
      </c>
      <c r="E49" s="11">
        <v>129943440.95</v>
      </c>
      <c r="F49" s="13">
        <v>49.696899999999999</v>
      </c>
      <c r="G49" s="14">
        <v>155425871.53999999</v>
      </c>
      <c r="H49" s="14">
        <v>129943440.95</v>
      </c>
      <c r="I49" s="13">
        <v>83.604799999999997</v>
      </c>
      <c r="J49" s="8"/>
    </row>
    <row r="50" spans="1:10" ht="87.6" customHeight="1" x14ac:dyDescent="0.25">
      <c r="A50" s="12"/>
      <c r="B50" s="39" t="s">
        <v>6</v>
      </c>
      <c r="C50" s="15">
        <v>10306</v>
      </c>
      <c r="D50" s="14">
        <v>583173607.30999994</v>
      </c>
      <c r="E50" s="11">
        <v>358371443.58999997</v>
      </c>
      <c r="F50" s="13">
        <v>61.451900000000002</v>
      </c>
      <c r="G50" s="14">
        <v>405189996.05000001</v>
      </c>
      <c r="H50" s="14">
        <v>358371443.58999997</v>
      </c>
      <c r="I50" s="13">
        <v>88.445300000000003</v>
      </c>
      <c r="J50" s="8"/>
    </row>
    <row r="51" spans="1:10" ht="23.4" customHeight="1" x14ac:dyDescent="0.25">
      <c r="A51" s="12"/>
      <c r="B51" s="64" t="s">
        <v>11</v>
      </c>
      <c r="C51" s="64"/>
      <c r="D51" s="11">
        <v>1355533628.1199999</v>
      </c>
      <c r="E51" s="10">
        <v>675717253.38999999</v>
      </c>
      <c r="F51" s="9">
        <v>49.848799999999997</v>
      </c>
      <c r="G51" s="11">
        <v>1049588858.6900001</v>
      </c>
      <c r="H51" s="10">
        <v>675717253.38999999</v>
      </c>
      <c r="I51" s="9">
        <v>64.379230000000007</v>
      </c>
      <c r="J51" s="8"/>
    </row>
    <row r="52" spans="1:10" ht="53.25" customHeight="1" x14ac:dyDescent="0.25">
      <c r="A52" s="12"/>
      <c r="B52" s="39" t="s">
        <v>10</v>
      </c>
      <c r="C52" s="15">
        <v>10312</v>
      </c>
      <c r="D52" s="14">
        <v>130465712.23</v>
      </c>
      <c r="E52" s="11">
        <v>81988028.019999996</v>
      </c>
      <c r="F52" s="13">
        <v>62.842599999999997</v>
      </c>
      <c r="G52" s="14">
        <v>82016572.879999995</v>
      </c>
      <c r="H52" s="14">
        <v>81988028.019999996</v>
      </c>
      <c r="I52" s="13">
        <v>99.965199999999996</v>
      </c>
      <c r="J52" s="8"/>
    </row>
    <row r="53" spans="1:10" ht="54.6" customHeight="1" x14ac:dyDescent="0.25">
      <c r="A53" s="12"/>
      <c r="B53" s="39" t="s">
        <v>2</v>
      </c>
      <c r="C53" s="15">
        <v>10101</v>
      </c>
      <c r="D53" s="14">
        <v>177439202.74000001</v>
      </c>
      <c r="E53" s="11">
        <v>75619909.780000001</v>
      </c>
      <c r="F53" s="13">
        <v>42.617400000000004</v>
      </c>
      <c r="G53" s="14">
        <v>91959490.780000001</v>
      </c>
      <c r="H53" s="14">
        <v>75619909.780000001</v>
      </c>
      <c r="I53" s="13">
        <v>82.231800000000007</v>
      </c>
      <c r="J53" s="8"/>
    </row>
    <row r="54" spans="1:10" ht="53.25" customHeight="1" x14ac:dyDescent="0.25">
      <c r="A54" s="12"/>
      <c r="B54" s="39" t="s">
        <v>9</v>
      </c>
      <c r="C54" s="15">
        <v>10111</v>
      </c>
      <c r="D54" s="14">
        <v>2795496.9</v>
      </c>
      <c r="E54" s="11">
        <v>1397082.62</v>
      </c>
      <c r="F54" s="13">
        <v>49.976199999999999</v>
      </c>
      <c r="G54" s="14">
        <v>2713799.05</v>
      </c>
      <c r="H54" s="14">
        <v>1397082.62</v>
      </c>
      <c r="I54" s="13">
        <v>51.480699999999999</v>
      </c>
      <c r="J54" s="8"/>
    </row>
    <row r="55" spans="1:10" ht="42.75" customHeight="1" x14ac:dyDescent="0.25">
      <c r="A55" s="12"/>
      <c r="B55" s="39" t="s">
        <v>8</v>
      </c>
      <c r="C55" s="15">
        <v>10112</v>
      </c>
      <c r="D55" s="14">
        <v>29367786.629999999</v>
      </c>
      <c r="E55" s="11">
        <v>9538366.4299999997</v>
      </c>
      <c r="F55" s="13">
        <v>32.478999999999999</v>
      </c>
      <c r="G55" s="14">
        <v>17830525.239999998</v>
      </c>
      <c r="H55" s="14">
        <v>9538366.4299999997</v>
      </c>
      <c r="I55" s="13">
        <v>53.494599999999998</v>
      </c>
      <c r="J55" s="8"/>
    </row>
    <row r="56" spans="1:10" ht="64.95" customHeight="1" x14ac:dyDescent="0.25">
      <c r="A56" s="12"/>
      <c r="B56" s="39" t="s">
        <v>7</v>
      </c>
      <c r="C56" s="15">
        <v>10307</v>
      </c>
      <c r="D56" s="14">
        <v>24935132.579999998</v>
      </c>
      <c r="E56" s="11">
        <v>21795197.690000001</v>
      </c>
      <c r="F56" s="13">
        <v>87.407600000000002</v>
      </c>
      <c r="G56" s="14">
        <v>24935132.579999998</v>
      </c>
      <c r="H56" s="14">
        <v>21795197.690000001</v>
      </c>
      <c r="I56" s="13">
        <v>87.407600000000002</v>
      </c>
      <c r="J56" s="8"/>
    </row>
    <row r="57" spans="1:10" ht="91.2" customHeight="1" x14ac:dyDescent="0.25">
      <c r="A57" s="12"/>
      <c r="B57" s="39" t="s">
        <v>6</v>
      </c>
      <c r="C57" s="15">
        <v>10306</v>
      </c>
      <c r="D57" s="14">
        <v>990530297.03999996</v>
      </c>
      <c r="E57" s="11">
        <v>485378668.85000002</v>
      </c>
      <c r="F57" s="13">
        <v>49.001899999999999</v>
      </c>
      <c r="G57" s="14">
        <v>830133338.15999997</v>
      </c>
      <c r="H57" s="14">
        <v>485378668.85000002</v>
      </c>
      <c r="I57" s="13">
        <v>58.47</v>
      </c>
      <c r="J57" s="8"/>
    </row>
    <row r="58" spans="1:10" ht="32.25" customHeight="1" x14ac:dyDescent="0.25">
      <c r="A58" s="12"/>
      <c r="B58" s="64" t="s">
        <v>5</v>
      </c>
      <c r="C58" s="64"/>
      <c r="D58" s="11">
        <v>59445533.229999997</v>
      </c>
      <c r="E58" s="10">
        <v>28366776.420000002</v>
      </c>
      <c r="F58" s="9">
        <v>47.718940000000003</v>
      </c>
      <c r="G58" s="11">
        <v>29375196.960000001</v>
      </c>
      <c r="H58" s="10">
        <v>28366776.420000002</v>
      </c>
      <c r="I58" s="9">
        <v>96.567099999999996</v>
      </c>
      <c r="J58" s="8"/>
    </row>
    <row r="59" spans="1:10" ht="61.95" customHeight="1" x14ac:dyDescent="0.25">
      <c r="A59" s="12"/>
      <c r="B59" s="39" t="s">
        <v>2</v>
      </c>
      <c r="C59" s="15">
        <v>10101</v>
      </c>
      <c r="D59" s="14">
        <v>59445533.229999997</v>
      </c>
      <c r="E59" s="11">
        <v>28366776.420000002</v>
      </c>
      <c r="F59" s="13">
        <v>47.718899999999998</v>
      </c>
      <c r="G59" s="14">
        <v>29375196.960000001</v>
      </c>
      <c r="H59" s="14">
        <v>28366776.420000002</v>
      </c>
      <c r="I59" s="13">
        <v>96.567099999999996</v>
      </c>
      <c r="J59" s="8"/>
    </row>
    <row r="60" spans="1:10" ht="12.75" customHeight="1" x14ac:dyDescent="0.25">
      <c r="A60" s="12"/>
      <c r="B60" s="64" t="s">
        <v>4</v>
      </c>
      <c r="C60" s="64"/>
      <c r="D60" s="11">
        <v>3890026112.3800001</v>
      </c>
      <c r="E60" s="10">
        <v>2001231553.51</v>
      </c>
      <c r="F60" s="9">
        <v>51.4452</v>
      </c>
      <c r="G60" s="11">
        <v>2486882857.77</v>
      </c>
      <c r="H60" s="10">
        <v>2001231553.51</v>
      </c>
      <c r="I60" s="9">
        <v>80.47148</v>
      </c>
      <c r="J60" s="8"/>
    </row>
    <row r="61" spans="1:10" ht="12.75" customHeight="1" x14ac:dyDescent="0.25">
      <c r="A61" s="12"/>
      <c r="B61" s="64" t="s">
        <v>3</v>
      </c>
      <c r="C61" s="64"/>
      <c r="D61" s="64"/>
      <c r="E61" s="64"/>
      <c r="F61" s="64"/>
      <c r="G61" s="64"/>
      <c r="H61" s="64"/>
      <c r="I61" s="64"/>
      <c r="J61" s="8"/>
    </row>
    <row r="62" spans="1:10" ht="61.2" customHeight="1" x14ac:dyDescent="0.25">
      <c r="A62" s="12"/>
      <c r="B62" s="39" t="s">
        <v>2</v>
      </c>
      <c r="C62" s="15">
        <v>10101</v>
      </c>
      <c r="D62" s="14">
        <v>677268000</v>
      </c>
      <c r="E62" s="11">
        <v>77103006.709999993</v>
      </c>
      <c r="F62" s="13">
        <v>11.384399999999999</v>
      </c>
      <c r="G62" s="14">
        <v>302979000</v>
      </c>
      <c r="H62" s="14">
        <v>77103006.709999993</v>
      </c>
      <c r="I62" s="13">
        <v>25.4483</v>
      </c>
      <c r="J62" s="8"/>
    </row>
    <row r="63" spans="1:10" ht="12.75" customHeight="1" x14ac:dyDescent="0.25">
      <c r="A63" s="12"/>
      <c r="B63" s="64" t="s">
        <v>1</v>
      </c>
      <c r="C63" s="64"/>
      <c r="D63" s="11">
        <v>677268000</v>
      </c>
      <c r="E63" s="10">
        <v>77103006.709999993</v>
      </c>
      <c r="F63" s="9">
        <v>11.38442</v>
      </c>
      <c r="G63" s="11">
        <v>302979000</v>
      </c>
      <c r="H63" s="10">
        <v>77103006.709999993</v>
      </c>
      <c r="I63" s="9">
        <v>25.4483</v>
      </c>
      <c r="J63" s="8"/>
    </row>
    <row r="64" spans="1:10" ht="12.75" customHeight="1" x14ac:dyDescent="0.25">
      <c r="A64" s="1"/>
      <c r="B64" s="7" t="s">
        <v>0</v>
      </c>
      <c r="C64" s="6"/>
      <c r="D64" s="4">
        <v>4567294112.3800001</v>
      </c>
      <c r="E64" s="4">
        <v>2078334560.22</v>
      </c>
      <c r="F64" s="3">
        <v>45.504719999999999</v>
      </c>
      <c r="G64" s="5">
        <v>2789861857.77</v>
      </c>
      <c r="H64" s="4">
        <v>2078334560.22</v>
      </c>
      <c r="I64" s="3">
        <v>74.49597</v>
      </c>
      <c r="J64" s="1"/>
    </row>
    <row r="65" spans="1:10" ht="12.75" customHeight="1" x14ac:dyDescent="0.25">
      <c r="A65" s="1"/>
      <c r="B65" s="1"/>
      <c r="C65" s="2"/>
      <c r="D65" s="1"/>
      <c r="E65" s="1"/>
      <c r="F65" s="1"/>
      <c r="G65" s="1"/>
      <c r="H65" s="1"/>
      <c r="I65" s="1"/>
      <c r="J65" s="1"/>
    </row>
  </sheetData>
  <customSheetViews>
    <customSheetView guid="{97A948A6-0FC0-4D8F-864C-99561C8253AD}" showGridLines="0" fitToPage="1" hiddenRows="1" topLeftCell="A13">
      <selection activeCell="H20" sqref="H20"/>
      <pageMargins left="0.75" right="0.75" top="1" bottom="1" header="0.5" footer="0.5"/>
      <pageSetup paperSize="9" scale="60" fitToHeight="0" orientation="portrait" r:id="rId1"/>
      <headerFooter alignWithMargins="0">
        <oddHeader>&amp;CСтраница &amp;P из &amp;N</oddHeader>
      </headerFooter>
    </customSheetView>
    <customSheetView guid="{5D3D294D-4F3A-4A5A-B93D-C47EA687B675}" showGridLines="0" fitToPage="1" hiddenRows="1" topLeftCell="A7">
      <selection activeCell="E15" sqref="E15"/>
      <pageMargins left="0.75" right="0.75" top="1" bottom="1" header="0.5" footer="0.5"/>
      <pageSetup paperSize="9" scale="60" fitToHeight="0" orientation="portrait" r:id="rId2"/>
      <headerFooter alignWithMargins="0">
        <oddHeader>&amp;CСтраница &amp;P из &amp;N</oddHeader>
      </headerFooter>
    </customSheetView>
  </customSheetViews>
  <mergeCells count="26">
    <mergeCell ref="B51:C51"/>
    <mergeCell ref="B58:C58"/>
    <mergeCell ref="B60:C60"/>
    <mergeCell ref="B61:I61"/>
    <mergeCell ref="B63:C63"/>
    <mergeCell ref="B48:C48"/>
    <mergeCell ref="B14:I14"/>
    <mergeCell ref="B20:C20"/>
    <mergeCell ref="B21:I21"/>
    <mergeCell ref="B23:C23"/>
    <mergeCell ref="B27:I27"/>
    <mergeCell ref="B28:C28"/>
    <mergeCell ref="B30:C30"/>
    <mergeCell ref="B35:C35"/>
    <mergeCell ref="B37:C37"/>
    <mergeCell ref="B39:C39"/>
    <mergeCell ref="B44:C44"/>
    <mergeCell ref="F2:I2"/>
    <mergeCell ref="B9:B11"/>
    <mergeCell ref="C9:C11"/>
    <mergeCell ref="D9:D11"/>
    <mergeCell ref="E9:F9"/>
    <mergeCell ref="E10:E11"/>
    <mergeCell ref="F10:F11"/>
    <mergeCell ref="G10:G11"/>
    <mergeCell ref="H10:I10"/>
  </mergeCells>
  <pageMargins left="0.75" right="0.75" top="1" bottom="1" header="0.5" footer="0.5"/>
  <pageSetup paperSize="9" scale="60" fitToHeight="0" orientation="portrait" r:id="rId3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2021-08-18T12:40:34Z</cp:lastPrinted>
  <dcterms:created xsi:type="dcterms:W3CDTF">2021-07-15T10:31:00Z</dcterms:created>
  <dcterms:modified xsi:type="dcterms:W3CDTF">2021-08-18T12:41:05Z</dcterms:modified>
</cp:coreProperties>
</file>