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88" tabRatio="877" activeTab="0"/>
  </bookViews>
  <sheets>
    <sheet name="на 01.09.2017" sheetId="1" r:id="rId1"/>
  </sheets>
  <definedNames>
    <definedName name="Z_0099BA6F_3589_4BF2_B60C_9E310795FC67_.wvu.PrintArea" localSheetId="0" hidden="1">'на 01.09.2017'!$A$1:$K$155</definedName>
    <definedName name="Z_0DB15E1F_87A8_42B7_B8D5_F6B5BC6E0267_.wvu.PrintArea" localSheetId="0" hidden="1">'на 01.09.2017'!$A$1:$K$156</definedName>
    <definedName name="Z_12D49C0C_5D0F_4C87_B8DE_E4539F3AED2C_.wvu.PrintArea" localSheetId="0" hidden="1">'на 01.09.2017'!$A$1:$K$157</definedName>
    <definedName name="Z_18039E59_4754_459C_A6BB_311B4682768B_.wvu.PrintArea" localSheetId="0" hidden="1">'на 01.09.2017'!$A$1:$K$156</definedName>
    <definedName name="Z_18039E59_4754_459C_A6BB_311B4682768B_.wvu.Rows" localSheetId="0" hidden="1">'на 01.09.2017'!$3:$3</definedName>
    <definedName name="Z_21422598_D854_48EE_9EE0_F231057851CF_.wvu.PrintArea" localSheetId="0" hidden="1">'на 01.09.2017'!$A$1:$K$154</definedName>
    <definedName name="Z_24003EE7_E9DC_477F_B217_F42E13CEBDA4_.wvu.PrintArea" localSheetId="0" hidden="1">'на 01.09.2017'!$A$1:$K$155</definedName>
    <definedName name="Z_5C4F2AAF_0869_4497_A054_57429D35D33F_.wvu.Cols" localSheetId="0" hidden="1">'на 01.09.2017'!$G:$G</definedName>
    <definedName name="Z_639B6B6D_57A9_4458_B97A_5A0B33371CEF_.wvu.PrintArea" localSheetId="0" hidden="1">'на 01.09.2017'!$A$1:$K$156</definedName>
    <definedName name="Z_639B6B6D_57A9_4458_B97A_5A0B33371CEF_.wvu.Rows" localSheetId="0" hidden="1">'на 01.09.2017'!$3:$3</definedName>
    <definedName name="Z_6C40F470_6ABE_4991_9122_6195510B314A_.wvu.PrintArea" localSheetId="0" hidden="1">'на 01.09.2017'!$A$1:$K$155</definedName>
    <definedName name="Z_6ED37A15_C614_4C93_B20B_2388E87123AD_.wvu.Cols" localSheetId="0" hidden="1">'на 01.09.2017'!$G:$G</definedName>
    <definedName name="Z_6ED37A15_C614_4C93_B20B_2388E87123AD_.wvu.Rows" localSheetId="0" hidden="1">'на 01.09.2017'!#REF!</definedName>
    <definedName name="Z_80D5329B_C84B_486D_9B20_A43BD43CA04D_.wvu.PrintArea" localSheetId="0" hidden="1">'на 01.09.2017'!$A$1:$K$156</definedName>
    <definedName name="Z_82BCE7E9_B599_4BB8_BC64_3F965BF158E7_.wvu.PrintArea" localSheetId="0" hidden="1">'на 01.09.2017'!$A$1:$K$155</definedName>
    <definedName name="Z_9070E257_6C48_4A92_9BEB_E0D80B093574_.wvu.PrintArea" localSheetId="0" hidden="1">'на 01.09.2017'!$A$1:$K$156</definedName>
    <definedName name="Z_9A8A331C_681C_43BE_AC88_01F536C1E429_.wvu.PrintArea" localSheetId="0" hidden="1">'на 01.09.2017'!$A$1:$K$157</definedName>
    <definedName name="Z_A9034376_5E7D_4E4C_A354_CF64AED30C91_.wvu.PrintArea" localSheetId="0" hidden="1">'на 01.09.2017'!$A$1:$K$156</definedName>
    <definedName name="Z_C3C26649_9E19_4A25_86EC_11DF3453DA5D_.wvu.PrintArea" localSheetId="0" hidden="1">'на 01.09.2017'!$A$1:$K$157</definedName>
    <definedName name="Z_C4431BB1_BB1C_4974_A634_92A1EA4F82FA_.wvu.PrintArea" localSheetId="0" hidden="1">'на 01.09.2017'!$A$1:$K$156</definedName>
    <definedName name="Z_C4431BB1_BB1C_4974_A634_92A1EA4F82FA_.wvu.Rows" localSheetId="0" hidden="1">'на 01.09.2017'!$3:$3</definedName>
    <definedName name="Z_C5293BF0_6B01_4637_9EA6_891E61B3D41A_.wvu.PrintArea" localSheetId="0" hidden="1">'на 01.09.2017'!$A$1:$K$153</definedName>
    <definedName name="Z_D52BB237_476F_4D18_B394_F2A8D57E2E60_.wvu.Cols" localSheetId="0" hidden="1">'на 01.09.2017'!$G:$G</definedName>
    <definedName name="_xlnm.Print_Area" localSheetId="0">'на 01.09.2017'!$A$1:$K$156</definedName>
  </definedNames>
  <calcPr fullCalcOnLoad="1"/>
</workbook>
</file>

<file path=xl/sharedStrings.xml><?xml version="1.0" encoding="utf-8"?>
<sst xmlns="http://schemas.openxmlformats.org/spreadsheetml/2006/main" count="207" uniqueCount="184">
  <si>
    <t xml:space="preserve"> </t>
  </si>
  <si>
    <t>Код бюджетной</t>
  </si>
  <si>
    <t>классификации</t>
  </si>
  <si>
    <t xml:space="preserve">              Наименование показателей</t>
  </si>
  <si>
    <t xml:space="preserve"> тыс. руб.</t>
  </si>
  <si>
    <t>плану</t>
  </si>
  <si>
    <t>Российской Федерации</t>
  </si>
  <si>
    <t>год</t>
  </si>
  <si>
    <t>тыс. руб.</t>
  </si>
  <si>
    <t xml:space="preserve">   ДОХОДОВ ВСЕГО, в том числе:</t>
  </si>
  <si>
    <t xml:space="preserve"> 1 00 00000 00 0000 000</t>
  </si>
  <si>
    <t xml:space="preserve">   Налоговые и неналоговые доходы</t>
  </si>
  <si>
    <t xml:space="preserve"> 1 01 00000 00 0000 000</t>
  </si>
  <si>
    <t xml:space="preserve">   Налоги на прибыль, доходы</t>
  </si>
  <si>
    <t>1 01 02000 01 0000 110</t>
  </si>
  <si>
    <t xml:space="preserve">   Налог на доходы физических лиц</t>
  </si>
  <si>
    <t xml:space="preserve"> 1 05 00000 00 0000 000</t>
  </si>
  <si>
    <t xml:space="preserve">  Налоги на совокупный доход</t>
  </si>
  <si>
    <t xml:space="preserve"> 1 05 02000 02 0000 110</t>
  </si>
  <si>
    <t xml:space="preserve">  Единый налог на вмененный доход для отдельных видов</t>
  </si>
  <si>
    <t xml:space="preserve">  деятельности</t>
  </si>
  <si>
    <t>1 05 03000 01 0000 110</t>
  </si>
  <si>
    <t xml:space="preserve">  Единый сельскохозяйственный налог</t>
  </si>
  <si>
    <t xml:space="preserve"> 1 06 00000 00 0000 000</t>
  </si>
  <si>
    <t xml:space="preserve">  Налоги на имущество</t>
  </si>
  <si>
    <t xml:space="preserve"> 1 06 01000 00 0000 110</t>
  </si>
  <si>
    <t xml:space="preserve">  Налог на имущество физических лиц </t>
  </si>
  <si>
    <t xml:space="preserve"> 1 06 06000 00 0000 110</t>
  </si>
  <si>
    <t xml:space="preserve">  Земельный налог</t>
  </si>
  <si>
    <t xml:space="preserve"> 1 08 00000 00 0000 000</t>
  </si>
  <si>
    <t xml:space="preserve">  Государственная пошлина</t>
  </si>
  <si>
    <t xml:space="preserve"> 1 08 03000 01 0000 110</t>
  </si>
  <si>
    <t xml:space="preserve">  Государственная пошлина по делам,  рассматриваемым в судах</t>
  </si>
  <si>
    <t xml:space="preserve">  общей юрисдикции,  мировыми судьями </t>
  </si>
  <si>
    <t xml:space="preserve"> 1 08 07000 01 0000 110</t>
  </si>
  <si>
    <t xml:space="preserve">  Государственная пошлина за государственную регистрацию,</t>
  </si>
  <si>
    <t xml:space="preserve">  а также за совершение прочих юридически значимых действий</t>
  </si>
  <si>
    <t>1 09 00000 00 0000 000</t>
  </si>
  <si>
    <t>Задолженность и перерасчеты по отмененным налогам, сборам</t>
  </si>
  <si>
    <t>и иным обязательным платежам</t>
  </si>
  <si>
    <t>1 09 04050 00 0000 110</t>
  </si>
  <si>
    <t>Земельный налог (по обязательствам, возникшим до 1 января 2006 года)</t>
  </si>
  <si>
    <t>1 09 07010 00 0000 110</t>
  </si>
  <si>
    <t>Налог на рекламу</t>
  </si>
  <si>
    <t>1 09 07030 00 0000 110</t>
  </si>
  <si>
    <t>Целевые сборы с граждан и предприятий , учреждений, организаций на содержание милиции, на благоустройство территорий, на нужды образования и другие цели</t>
  </si>
  <si>
    <t>1 09 07050 00 0000 110</t>
  </si>
  <si>
    <t>Прочие  местные  налоги  и сборы</t>
  </si>
  <si>
    <t>1 11 00000 00 0000 000</t>
  </si>
  <si>
    <t>Доходы от использования имущества, находящегося в гос. и мун собственности</t>
  </si>
  <si>
    <t xml:space="preserve"> Платежи от государственных и муниципальных унитарных</t>
  </si>
  <si>
    <t xml:space="preserve"> 1 12 00000 00 0000 000</t>
  </si>
  <si>
    <t xml:space="preserve">  Платежи при пользовании природными ресурсами</t>
  </si>
  <si>
    <t xml:space="preserve"> 1 12 01000 01 0000 120</t>
  </si>
  <si>
    <t xml:space="preserve">  Плата за негативное воздействие на окружающую среду</t>
  </si>
  <si>
    <t xml:space="preserve">1 13  00000 00 0000 000 </t>
  </si>
  <si>
    <t>1 14  00000 00 0000 000</t>
  </si>
  <si>
    <t xml:space="preserve"> Доходы от продажи материальных и нематериальных активов</t>
  </si>
  <si>
    <t xml:space="preserve"> 1 15 00000 00 0000 000</t>
  </si>
  <si>
    <t xml:space="preserve">  Административные платежи и сборы</t>
  </si>
  <si>
    <t>1 15 02000 00 0000 140</t>
  </si>
  <si>
    <t xml:space="preserve"> 1 16 00000 00 0000 000</t>
  </si>
  <si>
    <t xml:space="preserve">  Штрафы, санкции, возмещение ущерба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</si>
  <si>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</si>
  <si>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</si>
  <si>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</si>
  <si>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</si>
  <si>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1 17 05000 00 0000 180</t>
  </si>
  <si>
    <t xml:space="preserve"> 2 00 00000 00 0000 000</t>
  </si>
  <si>
    <t xml:space="preserve">   Безвозмездные поступления</t>
  </si>
  <si>
    <t>2 02 00000 00 0000 000</t>
  </si>
  <si>
    <t xml:space="preserve"> Безвозмездные поступления от других бюджетов бюджетной </t>
  </si>
  <si>
    <t xml:space="preserve"> системы Российской Федерации, в том числе:</t>
  </si>
  <si>
    <t xml:space="preserve">   Дума города, в том числе:</t>
  </si>
  <si>
    <t xml:space="preserve">   ● за счет средств местного бюджета</t>
  </si>
  <si>
    <t xml:space="preserve">   Администрация города, в том числе:</t>
  </si>
  <si>
    <t xml:space="preserve">   ● межбюджетные трансферты</t>
  </si>
  <si>
    <t xml:space="preserve">  КУМИ, в том числе:</t>
  </si>
  <si>
    <t xml:space="preserve">  ● за счет средств местного бюджета</t>
  </si>
  <si>
    <t xml:space="preserve">  Финансовое управление, в том числе:</t>
  </si>
  <si>
    <t xml:space="preserve">  ● межбюджетные трансферты</t>
  </si>
  <si>
    <t xml:space="preserve">  Комитет по культуре, в том числе:</t>
  </si>
  <si>
    <t xml:space="preserve">  Управление жилищно-коммунального хозяйства, в том числе:</t>
  </si>
  <si>
    <t xml:space="preserve">  Комитет по труду и  социальной поддержки населения, в том числе:</t>
  </si>
  <si>
    <t xml:space="preserve"> Комитет по молодежной политике,физической культуре и спорту, в том числе:</t>
  </si>
  <si>
    <t>администрации города Невинномысска</t>
  </si>
  <si>
    <t>Выполнение %</t>
  </si>
  <si>
    <t xml:space="preserve">к годовому </t>
  </si>
  <si>
    <t xml:space="preserve">  1 11 05000 00 0000 120</t>
  </si>
  <si>
    <t>2 19 00000 00 0000 000</t>
  </si>
  <si>
    <t xml:space="preserve"> Возврат остатков субсидий, субвенций и иных межбюджетных трансфертов,</t>
  </si>
  <si>
    <t>имеющих целевое назначение, прошлых лет</t>
  </si>
  <si>
    <t>имеющих целевое назначение, прошлых лет из бюджетов городских округов</t>
  </si>
  <si>
    <t>в том числе казенных)</t>
  </si>
  <si>
    <t xml:space="preserve"> Доходы, получаемые в виде арендной либо иной платы за передачу</t>
  </si>
  <si>
    <t xml:space="preserve"> в  возмездное пользование  государственного и муниципального имущества  </t>
  </si>
  <si>
    <t xml:space="preserve"> государственных и муниципальных унитарных предприятий, в том числе казенных)</t>
  </si>
  <si>
    <t>(за исключением имущества бюджетных и автономных учреждений, а также имущества</t>
  </si>
  <si>
    <t xml:space="preserve"> Доходы от оказания платных услуг (работ) и компенсации затрат государства</t>
  </si>
  <si>
    <t xml:space="preserve"> Платежи, взимаемые государственными и муниципальными органами</t>
  </si>
  <si>
    <t xml:space="preserve">  (организациями) за выполнение  определенных функций</t>
  </si>
  <si>
    <t xml:space="preserve">и муниципальной собственности  (за исключением имущества бюджетных и автономных  </t>
  </si>
  <si>
    <t>учреждений, а также имущества государствннных и муниципальных унитарных</t>
  </si>
  <si>
    <t>предприятий, в том числе казенных)</t>
  </si>
  <si>
    <t xml:space="preserve">Доходы от оказания платных услуг (работ) </t>
  </si>
  <si>
    <t xml:space="preserve">собственности (за исключением имущества бюджетных и автономных учреждений, </t>
  </si>
  <si>
    <t xml:space="preserve"> а также имущества государствннных и муниципальных унитарных предприятий, </t>
  </si>
  <si>
    <t>Доходы от реализации имущества, находящегося в государственной и муниципальной</t>
  </si>
  <si>
    <t>1 14 06000 00 0000 430</t>
  </si>
  <si>
    <t xml:space="preserve">Доходы от продажи земельных участков, находящихся в государственной и муниципальной </t>
  </si>
  <si>
    <r>
      <t xml:space="preserve">  </t>
    </r>
    <r>
      <rPr>
        <b/>
        <sz val="14"/>
        <rFont val="Arial Cyr"/>
        <family val="0"/>
      </rPr>
      <t>РАСХОДЫ ВСЕГО, в том числе по главным распорядителям</t>
    </r>
    <r>
      <rPr>
        <sz val="14"/>
        <rFont val="Arial Cyr"/>
        <family val="0"/>
      </rPr>
      <t>:</t>
    </r>
  </si>
  <si>
    <t xml:space="preserve"> Отчет об исполнении бюджета города</t>
  </si>
  <si>
    <t>Доходы от компенсации затрат государства</t>
  </si>
  <si>
    <t>2 18 00000 00 0000 000</t>
  </si>
  <si>
    <t>субсидий прошлых лет</t>
  </si>
  <si>
    <t xml:space="preserve">Доходы бюджетов городских округов от возрата бюджетными учреждениями остатков </t>
  </si>
  <si>
    <t xml:space="preserve">  Управление образования, в том числе:</t>
  </si>
  <si>
    <t>111 05012 04 0000 120</t>
  </si>
  <si>
    <t>собственность на которые не разграничена и которые расположены в границах</t>
  </si>
  <si>
    <t>аренды указанных земельных участков</t>
  </si>
  <si>
    <t>111 05024 04 0000 120</t>
  </si>
  <si>
    <t>заключение договоров аренды за земли, находящиеся в собственности городских</t>
  </si>
  <si>
    <t>округов (за исключением земельных участков муниципальных бюджетных и автономных</t>
  </si>
  <si>
    <t>учреждений</t>
  </si>
  <si>
    <t>111 05034 04 0000 120</t>
  </si>
  <si>
    <t xml:space="preserve">управления городских округов и созданных ими учреждений (за исключением имущества </t>
  </si>
  <si>
    <t>муниципальных бюджетных и автономных учреждений)</t>
  </si>
  <si>
    <t xml:space="preserve"> Доходы, получаемые в виде арендной платы за земельные участки, государственная </t>
  </si>
  <si>
    <t xml:space="preserve"> Доходы, получаемые в виде арендной платы, а также средства от продажи права на</t>
  </si>
  <si>
    <t xml:space="preserve"> Доходы от сдачи в аренду имущества, находящегося в оперативном управлении органов</t>
  </si>
  <si>
    <t xml:space="preserve"> Прочие доходы от использования имущества и прав, находящихся в государственной</t>
  </si>
  <si>
    <t xml:space="preserve">городских округов, а также средства от продажи права на заключение договоров </t>
  </si>
  <si>
    <t>1 05 04000 02 0000 110</t>
  </si>
  <si>
    <t>1 13 01000 00 0000 130</t>
  </si>
  <si>
    <t>1 13 02000 00 0000 130</t>
  </si>
  <si>
    <t>2 18 04010 04 0000 180</t>
  </si>
  <si>
    <t xml:space="preserve"> (межбюджетные субсидии)</t>
  </si>
  <si>
    <t xml:space="preserve"> Прочие безвозмездные поступления в бюджеты городских округов</t>
  </si>
  <si>
    <t xml:space="preserve"> Прочие безвозмездные поступления </t>
  </si>
  <si>
    <t>2 07 04050 04 0000 180</t>
  </si>
  <si>
    <t xml:space="preserve"> Субсидии бюджетам бюджетной системы Российской Федерации  </t>
  </si>
  <si>
    <t xml:space="preserve"> Налог, взимаемый в связи с применением патентной системы налогообложения</t>
  </si>
  <si>
    <t xml:space="preserve">1 03 00000 00 0000 000 </t>
  </si>
  <si>
    <t>Налоги на товары (работы, услуги), реализуемые на территории Российской Федерации</t>
  </si>
  <si>
    <t>1 03 02000 01 0000 110</t>
  </si>
  <si>
    <t>Федерации</t>
  </si>
  <si>
    <t>Акцизы по подакцизным товарам (продукции), производимым на территории Российской</t>
  </si>
  <si>
    <t>111 05074 04 0000 120</t>
  </si>
  <si>
    <t>исключением земельных участков)</t>
  </si>
  <si>
    <t xml:space="preserve"> предприятий</t>
  </si>
  <si>
    <t>111 09000 00 0000 120</t>
  </si>
  <si>
    <t xml:space="preserve"> Доходы от сдачи в аренду имущества, составляющего казну городских округов (за</t>
  </si>
  <si>
    <t>Заместитель начальника  финансового управления</t>
  </si>
  <si>
    <t>111 07000 00 0000 120</t>
  </si>
  <si>
    <t>М.В.Журавлева</t>
  </si>
  <si>
    <t>2 07 04000 00 0000 000</t>
  </si>
  <si>
    <t>Утверждено</t>
  </si>
  <si>
    <t>Исполнение</t>
  </si>
  <si>
    <t>1 14 02000 00 0000 000</t>
  </si>
  <si>
    <t xml:space="preserve">собственности </t>
  </si>
  <si>
    <t>2 02 30000 00 0000 151</t>
  </si>
  <si>
    <t>1 14 06300 00 0000 430</t>
  </si>
  <si>
    <t>Плата за увеличение площади земельных участков, находящихся в частной собственности,</t>
  </si>
  <si>
    <t>в результате перераспределения таких земельных участков и земель (или) земельных участков,</t>
  </si>
  <si>
    <t>находящихся в государственной или муниципальной собственности</t>
  </si>
  <si>
    <t xml:space="preserve"> Дотации бюджетам бюджетной системы Российской Федерации </t>
  </si>
  <si>
    <t>2 02 10000 00 0000 151</t>
  </si>
  <si>
    <t>2 02 20000 00 0000 151</t>
  </si>
  <si>
    <t xml:space="preserve"> Субвенции бюджетам бюджетной системы Российской Федерации</t>
  </si>
  <si>
    <t xml:space="preserve"> 2 02 40000 00 0000 151</t>
  </si>
  <si>
    <t xml:space="preserve">  Иные межбюджетные трансферты</t>
  </si>
  <si>
    <t>2 19 25027 04 0000 151</t>
  </si>
  <si>
    <t>Возврат остатков субсидий на мероприятия государственной программы Российской Федерации</t>
  </si>
  <si>
    <t>"Доступная среда" на 2011-2020 годы из бюджетов городских округов</t>
  </si>
  <si>
    <t xml:space="preserve"> 2 19 60010 04 0000 151</t>
  </si>
  <si>
    <t xml:space="preserve"> Возврат прочих остатков субсидий, субвенций и иных межбюджетных трансфертов,</t>
  </si>
  <si>
    <t>Доходы бюджетов бюджетной системы Российской Федерации от возврата бюджетами</t>
  </si>
  <si>
    <t xml:space="preserve">бюджетной системы Российской Федерации и организациями остатков субсидий, субвенций </t>
  </si>
  <si>
    <t>и иных межбюджетных трансфентов, имеющих целевое назначение, прошлых лет</t>
  </si>
  <si>
    <t xml:space="preserve">Доходы в виде прибыли, приходящейся на доли в уставных (складочных) капиталах </t>
  </si>
  <si>
    <t xml:space="preserve">хозяйственных товариществ и обществ, или дивидентов по акциям, принадлежащим </t>
  </si>
  <si>
    <t>1 11 01000 00 0000 120</t>
  </si>
  <si>
    <t>Российской Федерации, субъектам Российской Федерации или муниципальным образованиям</t>
  </si>
  <si>
    <t>на 01 сентября 2017 года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</si>
</sst>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"/>
    <numFmt numFmtId="194" formatCode="#,##0.0"/>
    <numFmt numFmtId="195" formatCode="000000"/>
  </numFmts>
  <fonts count="38">
    <font>
      <sz val="10"/>
      <name val="Arial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u val="single"/>
      <sz val="12"/>
      <name val="Arial Cyr"/>
      <family val="0"/>
    </font>
    <font>
      <u val="single"/>
      <sz val="10"/>
      <name val="Arial Cyr"/>
      <family val="0"/>
    </font>
    <font>
      <u val="single"/>
      <sz val="12"/>
      <color indexed="8"/>
      <name val="Arial Cyr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sz val="14"/>
      <name val="Arial"/>
      <family val="2"/>
    </font>
    <font>
      <b/>
      <sz val="12"/>
      <name val="Arial"/>
      <family val="2"/>
    </font>
    <font>
      <sz val="12"/>
      <color indexed="10"/>
      <name val="Arial Cyr"/>
      <family val="0"/>
    </font>
    <font>
      <sz val="10"/>
      <color indexed="10"/>
      <name val="Arial"/>
      <family val="2"/>
    </font>
    <font>
      <b/>
      <sz val="12"/>
      <color indexed="10"/>
      <name val="Arial Cyr"/>
      <family val="0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3" fillId="3" borderId="1" applyNumberFormat="0" applyAlignment="0" applyProtection="0"/>
    <xf numFmtId="0" fontId="24" fillId="9" borderId="2" applyNumberFormat="0" applyAlignment="0" applyProtection="0"/>
    <xf numFmtId="0" fontId="25" fillId="9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4" borderId="7" applyNumberFormat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7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5" xfId="0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188" fontId="3" fillId="0" borderId="0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188" fontId="1" fillId="0" borderId="13" xfId="0" applyNumberFormat="1" applyFont="1" applyFill="1" applyBorder="1" applyAlignment="1">
      <alignment/>
    </xf>
    <xf numFmtId="188" fontId="1" fillId="0" borderId="15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3" fillId="0" borderId="15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21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2" fontId="3" fillId="0" borderId="12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 horizontal="right"/>
    </xf>
    <xf numFmtId="2" fontId="3" fillId="0" borderId="20" xfId="0" applyNumberFormat="1" applyFont="1" applyFill="1" applyBorder="1" applyAlignment="1">
      <alignment horizontal="right"/>
    </xf>
    <xf numFmtId="2" fontId="3" fillId="0" borderId="18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2" fontId="3" fillId="0" borderId="26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2" fontId="2" fillId="0" borderId="0" xfId="6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/>
    </xf>
    <xf numFmtId="2" fontId="1" fillId="0" borderId="16" xfId="60" applyNumberFormat="1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4" fontId="2" fillId="0" borderId="27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/>
    </xf>
    <xf numFmtId="4" fontId="3" fillId="0" borderId="20" xfId="6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 horizontal="right"/>
    </xf>
    <xf numFmtId="4" fontId="2" fillId="0" borderId="14" xfId="60" applyNumberFormat="1" applyFont="1" applyFill="1" applyBorder="1" applyAlignment="1">
      <alignment/>
    </xf>
    <xf numFmtId="4" fontId="1" fillId="0" borderId="13" xfId="60" applyNumberFormat="1" applyFont="1" applyFill="1" applyBorder="1" applyAlignment="1">
      <alignment/>
    </xf>
    <xf numFmtId="4" fontId="4" fillId="0" borderId="22" xfId="60" applyNumberFormat="1" applyFont="1" applyFill="1" applyBorder="1" applyAlignment="1">
      <alignment/>
    </xf>
    <xf numFmtId="4" fontId="3" fillId="0" borderId="18" xfId="60" applyNumberFormat="1" applyFont="1" applyFill="1" applyBorder="1" applyAlignment="1">
      <alignment/>
    </xf>
    <xf numFmtId="4" fontId="2" fillId="0" borderId="14" xfId="60" applyNumberFormat="1" applyFont="1" applyFill="1" applyBorder="1" applyAlignment="1">
      <alignment horizontal="right"/>
    </xf>
    <xf numFmtId="4" fontId="1" fillId="0" borderId="15" xfId="60" applyNumberFormat="1" applyFont="1" applyFill="1" applyBorder="1" applyAlignment="1">
      <alignment/>
    </xf>
    <xf numFmtId="4" fontId="4" fillId="0" borderId="12" xfId="60" applyNumberFormat="1" applyFont="1" applyFill="1" applyBorder="1" applyAlignment="1">
      <alignment/>
    </xf>
    <xf numFmtId="4" fontId="2" fillId="0" borderId="12" xfId="60" applyNumberFormat="1" applyFont="1" applyFill="1" applyBorder="1" applyAlignment="1">
      <alignment/>
    </xf>
    <xf numFmtId="4" fontId="1" fillId="0" borderId="13" xfId="60" applyNumberFormat="1" applyFont="1" applyFill="1" applyBorder="1" applyAlignment="1" applyProtection="1">
      <alignment/>
      <protection locked="0"/>
    </xf>
    <xf numFmtId="4" fontId="0" fillId="0" borderId="0" xfId="0" applyNumberFormat="1" applyAlignment="1">
      <alignment/>
    </xf>
    <xf numFmtId="4" fontId="4" fillId="0" borderId="14" xfId="60" applyNumberFormat="1" applyFont="1" applyFill="1" applyBorder="1" applyAlignment="1">
      <alignment/>
    </xf>
    <xf numFmtId="4" fontId="4" fillId="0" borderId="17" xfId="60" applyNumberFormat="1" applyFont="1" applyFill="1" applyBorder="1" applyAlignment="1">
      <alignment/>
    </xf>
    <xf numFmtId="4" fontId="4" fillId="0" borderId="15" xfId="60" applyNumberFormat="1" applyFont="1" applyFill="1" applyBorder="1" applyAlignment="1">
      <alignment/>
    </xf>
    <xf numFmtId="4" fontId="4" fillId="0" borderId="10" xfId="60" applyNumberFormat="1" applyFont="1" applyFill="1" applyBorder="1" applyAlignment="1">
      <alignment/>
    </xf>
    <xf numFmtId="4" fontId="2" fillId="0" borderId="13" xfId="60" applyNumberFormat="1" applyFont="1" applyFill="1" applyBorder="1" applyAlignment="1">
      <alignment/>
    </xf>
    <xf numFmtId="4" fontId="2" fillId="0" borderId="10" xfId="60" applyNumberFormat="1" applyFont="1" applyFill="1" applyBorder="1" applyAlignment="1">
      <alignment/>
    </xf>
    <xf numFmtId="4" fontId="2" fillId="0" borderId="15" xfId="6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4" fontId="2" fillId="0" borderId="23" xfId="60" applyNumberFormat="1" applyFont="1" applyFill="1" applyBorder="1" applyAlignment="1">
      <alignment/>
    </xf>
    <xf numFmtId="4" fontId="2" fillId="0" borderId="24" xfId="60" applyNumberFormat="1" applyFont="1" applyFill="1" applyBorder="1" applyAlignment="1">
      <alignment/>
    </xf>
    <xf numFmtId="4" fontId="1" fillId="0" borderId="23" xfId="6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0" borderId="28" xfId="0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2" fillId="0" borderId="13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2" fontId="3" fillId="0" borderId="17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2" fontId="10" fillId="0" borderId="13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14" fillId="0" borderId="0" xfId="0" applyNumberFormat="1" applyFont="1" applyFill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4" fontId="4" fillId="0" borderId="24" xfId="0" applyNumberFormat="1" applyFont="1" applyFill="1" applyBorder="1" applyAlignment="1">
      <alignment/>
    </xf>
    <xf numFmtId="4" fontId="1" fillId="0" borderId="27" xfId="60" applyNumberFormat="1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195" fontId="1" fillId="0" borderId="23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/>
    </xf>
    <xf numFmtId="4" fontId="3" fillId="0" borderId="23" xfId="6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/>
    </xf>
    <xf numFmtId="4" fontId="4" fillId="0" borderId="28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4" fontId="15" fillId="4" borderId="0" xfId="0" applyNumberFormat="1" applyFont="1" applyFill="1" applyAlignment="1">
      <alignment/>
    </xf>
    <xf numFmtId="4" fontId="15" fillId="4" borderId="10" xfId="0" applyNumberFormat="1" applyFont="1" applyFill="1" applyBorder="1" applyAlignment="1">
      <alignment horizontal="center"/>
    </xf>
    <xf numFmtId="4" fontId="15" fillId="4" borderId="15" xfId="0" applyNumberFormat="1" applyFont="1" applyFill="1" applyBorder="1" applyAlignment="1">
      <alignment/>
    </xf>
    <xf numFmtId="4" fontId="15" fillId="4" borderId="13" xfId="60" applyNumberFormat="1" applyFont="1" applyFill="1" applyBorder="1" applyAlignment="1">
      <alignment/>
    </xf>
    <xf numFmtId="4" fontId="15" fillId="4" borderId="0" xfId="60" applyNumberFormat="1" applyFont="1" applyFill="1" applyBorder="1" applyAlignment="1">
      <alignment/>
    </xf>
    <xf numFmtId="4" fontId="15" fillId="4" borderId="16" xfId="60" applyNumberFormat="1" applyFont="1" applyFill="1" applyBorder="1" applyAlignment="1">
      <alignment/>
    </xf>
    <xf numFmtId="4" fontId="15" fillId="4" borderId="10" xfId="60" applyNumberFormat="1" applyFont="1" applyFill="1" applyBorder="1" applyAlignment="1">
      <alignment/>
    </xf>
    <xf numFmtId="4" fontId="15" fillId="4" borderId="23" xfId="60" applyNumberFormat="1" applyFont="1" applyFill="1" applyBorder="1" applyAlignment="1">
      <alignment/>
    </xf>
    <xf numFmtId="4" fontId="16" fillId="4" borderId="23" xfId="0" applyNumberFormat="1" applyFont="1" applyFill="1" applyBorder="1" applyAlignment="1">
      <alignment/>
    </xf>
    <xf numFmtId="4" fontId="17" fillId="4" borderId="27" xfId="60" applyNumberFormat="1" applyFont="1" applyFill="1" applyBorder="1" applyAlignment="1">
      <alignment/>
    </xf>
    <xf numFmtId="4" fontId="18" fillId="4" borderId="15" xfId="0" applyNumberFormat="1" applyFont="1" applyFill="1" applyBorder="1" applyAlignment="1">
      <alignment/>
    </xf>
    <xf numFmtId="4" fontId="17" fillId="4" borderId="0" xfId="0" applyNumberFormat="1" applyFont="1" applyFill="1" applyBorder="1" applyAlignment="1">
      <alignment/>
    </xf>
    <xf numFmtId="4" fontId="16" fillId="4" borderId="0" xfId="0" applyNumberFormat="1" applyFont="1" applyFill="1" applyAlignment="1">
      <alignment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0" fontId="12" fillId="0" borderId="27" xfId="0" applyFont="1" applyFill="1" applyBorder="1" applyAlignment="1">
      <alignment horizontal="center"/>
    </xf>
    <xf numFmtId="0" fontId="13" fillId="0" borderId="23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12" fillId="0" borderId="28" xfId="0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3" fontId="4" fillId="0" borderId="28" xfId="60" applyNumberFormat="1" applyFont="1" applyFill="1" applyBorder="1" applyAlignment="1">
      <alignment horizontal="center"/>
    </xf>
    <xf numFmtId="4" fontId="2" fillId="4" borderId="13" xfId="0" applyNumberFormat="1" applyFont="1" applyFill="1" applyBorder="1" applyAlignment="1">
      <alignment horizontal="center"/>
    </xf>
    <xf numFmtId="3" fontId="4" fillId="4" borderId="15" xfId="0" applyNumberFormat="1" applyFont="1" applyFill="1" applyBorder="1" applyAlignment="1">
      <alignment horizontal="center"/>
    </xf>
    <xf numFmtId="4" fontId="4" fillId="4" borderId="20" xfId="6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4" fontId="4" fillId="4" borderId="18" xfId="0" applyNumberFormat="1" applyFont="1" applyFill="1" applyBorder="1" applyAlignment="1">
      <alignment horizontal="right"/>
    </xf>
    <xf numFmtId="4" fontId="2" fillId="4" borderId="13" xfId="60" applyNumberFormat="1" applyFont="1" applyFill="1" applyBorder="1" applyAlignment="1">
      <alignment/>
    </xf>
    <xf numFmtId="4" fontId="4" fillId="4" borderId="18" xfId="60" applyNumberFormat="1" applyFont="1" applyFill="1" applyBorder="1" applyAlignment="1">
      <alignment/>
    </xf>
    <xf numFmtId="4" fontId="2" fillId="4" borderId="0" xfId="60" applyNumberFormat="1" applyFont="1" applyFill="1" applyBorder="1" applyAlignment="1">
      <alignment/>
    </xf>
    <xf numFmtId="4" fontId="2" fillId="4" borderId="10" xfId="60" applyNumberFormat="1" applyFont="1" applyFill="1" applyBorder="1" applyAlignment="1">
      <alignment horizontal="right"/>
    </xf>
    <xf numFmtId="4" fontId="2" fillId="4" borderId="13" xfId="60" applyNumberFormat="1" applyFont="1" applyFill="1" applyBorder="1" applyAlignment="1">
      <alignment horizontal="right"/>
    </xf>
    <xf numFmtId="4" fontId="4" fillId="4" borderId="10" xfId="60" applyNumberFormat="1" applyFont="1" applyFill="1" applyBorder="1" applyAlignment="1">
      <alignment/>
    </xf>
    <xf numFmtId="4" fontId="2" fillId="4" borderId="11" xfId="60" applyNumberFormat="1" applyFont="1" applyFill="1" applyBorder="1" applyAlignment="1">
      <alignment/>
    </xf>
    <xf numFmtId="4" fontId="4" fillId="4" borderId="15" xfId="60" applyNumberFormat="1" applyFont="1" applyFill="1" applyBorder="1" applyAlignment="1">
      <alignment horizontal="right"/>
    </xf>
    <xf numFmtId="4" fontId="2" fillId="4" borderId="23" xfId="60" applyNumberFormat="1" applyFont="1" applyFill="1" applyBorder="1" applyAlignment="1">
      <alignment horizontal="right"/>
    </xf>
    <xf numFmtId="4" fontId="2" fillId="4" borderId="24" xfId="60" applyNumberFormat="1" applyFont="1" applyFill="1" applyBorder="1" applyAlignment="1">
      <alignment horizontal="right"/>
    </xf>
    <xf numFmtId="4" fontId="4" fillId="4" borderId="18" xfId="0" applyNumberFormat="1" applyFont="1" applyFill="1" applyBorder="1" applyAlignment="1">
      <alignment/>
    </xf>
    <xf numFmtId="4" fontId="2" fillId="4" borderId="23" xfId="60" applyNumberFormat="1" applyFont="1" applyFill="1" applyBorder="1" applyAlignment="1">
      <alignment/>
    </xf>
    <xf numFmtId="4" fontId="2" fillId="4" borderId="24" xfId="60" applyNumberFormat="1" applyFont="1" applyFill="1" applyBorder="1" applyAlignment="1">
      <alignment/>
    </xf>
    <xf numFmtId="3" fontId="4" fillId="4" borderId="28" xfId="60" applyNumberFormat="1" applyFont="1" applyFill="1" applyBorder="1" applyAlignment="1">
      <alignment horizontal="center"/>
    </xf>
    <xf numFmtId="4" fontId="4" fillId="4" borderId="15" xfId="60" applyNumberFormat="1" applyFont="1" applyFill="1" applyBorder="1" applyAlignment="1">
      <alignment/>
    </xf>
    <xf numFmtId="4" fontId="4" fillId="4" borderId="0" xfId="60" applyNumberFormat="1" applyFont="1" applyFill="1" applyBorder="1" applyAlignment="1">
      <alignment/>
    </xf>
    <xf numFmtId="4" fontId="4" fillId="4" borderId="13" xfId="60" applyNumberFormat="1" applyFont="1" applyFill="1" applyBorder="1" applyAlignment="1">
      <alignment/>
    </xf>
    <xf numFmtId="4" fontId="4" fillId="4" borderId="24" xfId="60" applyNumberFormat="1" applyFont="1" applyFill="1" applyBorder="1" applyAlignment="1">
      <alignment/>
    </xf>
    <xf numFmtId="4" fontId="2" fillId="4" borderId="15" xfId="60" applyNumberFormat="1" applyFont="1" applyFill="1" applyBorder="1" applyAlignment="1">
      <alignment/>
    </xf>
    <xf numFmtId="4" fontId="4" fillId="4" borderId="14" xfId="6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4" fontId="2" fillId="0" borderId="29" xfId="60" applyNumberFormat="1" applyFont="1" applyFill="1" applyBorder="1" applyAlignment="1">
      <alignment/>
    </xf>
    <xf numFmtId="4" fontId="2" fillId="4" borderId="29" xfId="60" applyNumberFormat="1" applyFont="1" applyFill="1" applyBorder="1" applyAlignment="1">
      <alignment/>
    </xf>
    <xf numFmtId="2" fontId="1" fillId="0" borderId="20" xfId="0" applyNumberFormat="1" applyFont="1" applyFill="1" applyBorder="1" applyAlignment="1">
      <alignment horizontal="right"/>
    </xf>
    <xf numFmtId="1" fontId="4" fillId="0" borderId="18" xfId="0" applyNumberFormat="1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/>
    </xf>
    <xf numFmtId="4" fontId="15" fillId="0" borderId="13" xfId="0" applyNumberFormat="1" applyFont="1" applyFill="1" applyBorder="1" applyAlignment="1">
      <alignment/>
    </xf>
    <xf numFmtId="4" fontId="17" fillId="0" borderId="23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/>
    </xf>
    <xf numFmtId="4" fontId="15" fillId="0" borderId="16" xfId="0" applyNumberFormat="1" applyFont="1" applyFill="1" applyBorder="1" applyAlignment="1">
      <alignment/>
    </xf>
    <xf numFmtId="4" fontId="2" fillId="0" borderId="18" xfId="60" applyNumberFormat="1" applyFont="1" applyFill="1" applyBorder="1" applyAlignment="1">
      <alignment/>
    </xf>
    <xf numFmtId="4" fontId="2" fillId="4" borderId="28" xfId="6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4" fontId="2" fillId="0" borderId="27" xfId="60" applyNumberFormat="1" applyFont="1" applyFill="1" applyBorder="1" applyAlignment="1">
      <alignment/>
    </xf>
    <xf numFmtId="4" fontId="2" fillId="4" borderId="10" xfId="6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3" fillId="0" borderId="28" xfId="0" applyFont="1" applyFill="1" applyBorder="1" applyAlignment="1">
      <alignment horizontal="center"/>
    </xf>
    <xf numFmtId="4" fontId="4" fillId="4" borderId="19" xfId="6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2" fontId="3" fillId="0" borderId="13" xfId="0" applyNumberFormat="1" applyFont="1" applyFill="1" applyBorder="1" applyAlignment="1">
      <alignment horizontal="right"/>
    </xf>
    <xf numFmtId="4" fontId="4" fillId="0" borderId="13" xfId="60" applyNumberFormat="1" applyFont="1" applyFill="1" applyBorder="1" applyAlignment="1">
      <alignment/>
    </xf>
    <xf numFmtId="4" fontId="17" fillId="4" borderId="23" xfId="60" applyNumberFormat="1" applyFont="1" applyFill="1" applyBorder="1" applyAlignment="1">
      <alignment/>
    </xf>
    <xf numFmtId="4" fontId="4" fillId="4" borderId="23" xfId="60" applyNumberFormat="1" applyFont="1" applyFill="1" applyBorder="1" applyAlignment="1">
      <alignment/>
    </xf>
    <xf numFmtId="4" fontId="16" fillId="4" borderId="13" xfId="0" applyNumberFormat="1" applyFont="1" applyFill="1" applyBorder="1" applyAlignment="1">
      <alignment/>
    </xf>
    <xf numFmtId="0" fontId="0" fillId="0" borderId="13" xfId="0" applyBorder="1" applyAlignment="1">
      <alignment/>
    </xf>
    <xf numFmtId="4" fontId="4" fillId="4" borderId="11" xfId="60" applyNumberFormat="1" applyFont="1" applyFill="1" applyBorder="1" applyAlignment="1">
      <alignment/>
    </xf>
    <xf numFmtId="4" fontId="2" fillId="4" borderId="16" xfId="6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1" fontId="3" fillId="0" borderId="18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/>
    </xf>
    <xf numFmtId="4" fontId="4" fillId="4" borderId="23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4" fontId="2" fillId="4" borderId="2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2" fillId="0" borderId="0" xfId="60" applyNumberFormat="1" applyFont="1" applyFill="1" applyBorder="1" applyAlignment="1" applyProtection="1">
      <alignment horizontal="left" wrapText="1" shrinkToFi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5"/>
  <sheetViews>
    <sheetView tabSelected="1" zoomScale="75" zoomScaleNormal="75" zoomScaleSheetLayoutView="75" zoomScalePageLayoutView="0" workbookViewId="0" topLeftCell="A1">
      <selection activeCell="J1" sqref="J1"/>
    </sheetView>
  </sheetViews>
  <sheetFormatPr defaultColWidth="9.140625" defaultRowHeight="12.75"/>
  <cols>
    <col min="1" max="1" width="30.421875" style="0" customWidth="1"/>
    <col min="7" max="7" width="8.57421875" style="0" customWidth="1"/>
    <col min="8" max="8" width="52.421875" style="0" customWidth="1"/>
    <col min="9" max="9" width="18.57421875" style="84" customWidth="1"/>
    <col min="10" max="10" width="17.57421875" style="154" customWidth="1"/>
    <col min="11" max="11" width="17.57421875" style="0" customWidth="1"/>
    <col min="12" max="12" width="18.00390625" style="0" bestFit="1" customWidth="1"/>
    <col min="13" max="13" width="11.57421875" style="0" bestFit="1" customWidth="1"/>
  </cols>
  <sheetData>
    <row r="1" spans="2:11" ht="15">
      <c r="B1" s="3" t="s">
        <v>0</v>
      </c>
      <c r="C1" s="3"/>
      <c r="D1" s="3" t="s">
        <v>0</v>
      </c>
      <c r="E1" s="3"/>
      <c r="F1" s="3"/>
      <c r="G1" s="3" t="s">
        <v>0</v>
      </c>
      <c r="H1" s="4" t="s">
        <v>111</v>
      </c>
      <c r="I1" s="67"/>
      <c r="J1" s="67"/>
      <c r="K1" s="2"/>
    </row>
    <row r="2" spans="1:11" ht="15.75" thickBot="1">
      <c r="A2" s="1"/>
      <c r="B2" s="3"/>
      <c r="C2" s="3" t="s">
        <v>0</v>
      </c>
      <c r="D2" s="3"/>
      <c r="E2" s="1"/>
      <c r="F2" s="3"/>
      <c r="G2" s="3"/>
      <c r="H2" s="4" t="s">
        <v>183</v>
      </c>
      <c r="I2" s="67"/>
      <c r="J2" s="67"/>
      <c r="K2" s="67"/>
    </row>
    <row r="3" spans="1:11" ht="15" hidden="1" thickBot="1">
      <c r="A3" s="1"/>
      <c r="B3" s="2"/>
      <c r="C3" s="2"/>
      <c r="D3" s="2"/>
      <c r="E3" s="2"/>
      <c r="F3" s="2"/>
      <c r="G3" s="2"/>
      <c r="H3" s="2"/>
      <c r="I3" s="67"/>
      <c r="J3" s="142"/>
      <c r="K3" s="1"/>
    </row>
    <row r="4" spans="1:11" ht="15">
      <c r="A4" s="5" t="s">
        <v>1</v>
      </c>
      <c r="B4" s="6"/>
      <c r="C4" s="6"/>
      <c r="D4" s="6" t="s">
        <v>0</v>
      </c>
      <c r="E4" s="6"/>
      <c r="F4" s="6"/>
      <c r="G4" s="6"/>
      <c r="H4" s="7"/>
      <c r="I4" s="68" t="s">
        <v>156</v>
      </c>
      <c r="J4" s="143"/>
      <c r="K4" s="34" t="s">
        <v>86</v>
      </c>
    </row>
    <row r="5" spans="1:11" ht="15">
      <c r="A5" s="8" t="s">
        <v>2</v>
      </c>
      <c r="B5" s="242" t="s">
        <v>3</v>
      </c>
      <c r="C5" s="242"/>
      <c r="D5" s="242"/>
      <c r="E5" s="242"/>
      <c r="F5" s="242"/>
      <c r="G5" s="242"/>
      <c r="H5" s="243"/>
      <c r="I5" s="69" t="s">
        <v>4</v>
      </c>
      <c r="J5" s="165" t="s">
        <v>157</v>
      </c>
      <c r="K5" s="8" t="s">
        <v>87</v>
      </c>
    </row>
    <row r="6" spans="1:11" ht="12.75" customHeight="1">
      <c r="A6" s="8" t="s">
        <v>6</v>
      </c>
      <c r="B6" s="9"/>
      <c r="C6" s="9"/>
      <c r="D6" s="9"/>
      <c r="E6" s="9"/>
      <c r="F6" s="9"/>
      <c r="G6" s="9"/>
      <c r="H6" s="10"/>
      <c r="I6" s="69" t="s">
        <v>7</v>
      </c>
      <c r="J6" s="165" t="s">
        <v>8</v>
      </c>
      <c r="K6" s="8" t="s">
        <v>5</v>
      </c>
    </row>
    <row r="7" spans="1:11" ht="0.75" customHeight="1" thickBot="1">
      <c r="A7" s="11" t="s">
        <v>0</v>
      </c>
      <c r="B7" s="12"/>
      <c r="C7" s="12"/>
      <c r="D7" s="12"/>
      <c r="E7" s="12"/>
      <c r="F7" s="12"/>
      <c r="G7" s="12"/>
      <c r="H7" s="13"/>
      <c r="I7" s="70"/>
      <c r="J7" s="144"/>
      <c r="K7" s="14"/>
    </row>
    <row r="8" spans="1:11" ht="14.25" customHeight="1" thickBot="1">
      <c r="A8" s="15">
        <v>1</v>
      </c>
      <c r="B8" s="240">
        <v>2</v>
      </c>
      <c r="C8" s="240"/>
      <c r="D8" s="240"/>
      <c r="E8" s="240"/>
      <c r="F8" s="240"/>
      <c r="G8" s="240"/>
      <c r="H8" s="241"/>
      <c r="I8" s="98">
        <v>3</v>
      </c>
      <c r="J8" s="166">
        <v>4</v>
      </c>
      <c r="K8" s="24">
        <v>5</v>
      </c>
    </row>
    <row r="9" spans="1:11" ht="15">
      <c r="A9" s="21"/>
      <c r="B9" s="22" t="s">
        <v>9</v>
      </c>
      <c r="C9" s="22"/>
      <c r="D9" s="23"/>
      <c r="E9" s="22"/>
      <c r="F9" s="22"/>
      <c r="G9" s="22"/>
      <c r="H9" s="42"/>
      <c r="I9" s="71">
        <f>I10+I88</f>
        <v>2217140.77</v>
      </c>
      <c r="J9" s="167">
        <f>J10+J88</f>
        <v>1257702.25</v>
      </c>
      <c r="K9" s="56">
        <f>J9/I9*100</f>
        <v>56.72631467599597</v>
      </c>
    </row>
    <row r="10" spans="1:11" ht="15.75" thickBot="1">
      <c r="A10" s="24" t="s">
        <v>10</v>
      </c>
      <c r="B10" s="65" t="s">
        <v>11</v>
      </c>
      <c r="C10" s="65"/>
      <c r="D10" s="65"/>
      <c r="E10" s="65"/>
      <c r="F10" s="38"/>
      <c r="G10" s="38"/>
      <c r="H10" s="39"/>
      <c r="I10" s="72">
        <f>I11+I13+I16+I22+I25+I36+I64+I67+I70+I80+I83+I85</f>
        <v>743367.6599999998</v>
      </c>
      <c r="J10" s="168">
        <f>J11+J16+J22+J25+J31+J36+J64+J67+J70+J80+J83+J85+J13</f>
        <v>496799.44000000006</v>
      </c>
      <c r="K10" s="56">
        <f>J10/I10*100</f>
        <v>66.83091917127526</v>
      </c>
    </row>
    <row r="11" spans="1:11" ht="15.75" thickBot="1">
      <c r="A11" s="15" t="s">
        <v>12</v>
      </c>
      <c r="B11" s="18" t="s">
        <v>13</v>
      </c>
      <c r="C11" s="18"/>
      <c r="D11" s="18"/>
      <c r="E11" s="18"/>
      <c r="F11" s="18"/>
      <c r="G11" s="18"/>
      <c r="H11" s="25"/>
      <c r="I11" s="74">
        <f>I12</f>
        <v>310846.39</v>
      </c>
      <c r="J11" s="169">
        <f>J12</f>
        <v>192121.31</v>
      </c>
      <c r="K11" s="57">
        <f>J11/I11*100</f>
        <v>61.80586816530184</v>
      </c>
    </row>
    <row r="12" spans="1:11" ht="15" thickBot="1">
      <c r="A12" s="8" t="s">
        <v>14</v>
      </c>
      <c r="B12" s="6" t="s">
        <v>15</v>
      </c>
      <c r="C12" s="6"/>
      <c r="D12" s="6"/>
      <c r="E12" s="6"/>
      <c r="F12" s="6"/>
      <c r="G12" s="6"/>
      <c r="H12" s="7"/>
      <c r="I12" s="75">
        <v>310846.39</v>
      </c>
      <c r="J12" s="170">
        <v>192121.31</v>
      </c>
      <c r="K12" s="44">
        <f>J12/I12*100</f>
        <v>61.80586816530184</v>
      </c>
    </row>
    <row r="13" spans="1:11" ht="15.75" thickBot="1">
      <c r="A13" s="15" t="s">
        <v>142</v>
      </c>
      <c r="B13" s="16" t="s">
        <v>143</v>
      </c>
      <c r="C13" s="113"/>
      <c r="D13" s="113"/>
      <c r="E13" s="113"/>
      <c r="F13" s="113"/>
      <c r="G13" s="113"/>
      <c r="H13" s="114"/>
      <c r="I13" s="77">
        <v>6988.04</v>
      </c>
      <c r="J13" s="171">
        <f>J15</f>
        <v>6126.21</v>
      </c>
      <c r="K13" s="57">
        <f>J13/I13*100</f>
        <v>87.66707116730872</v>
      </c>
    </row>
    <row r="14" spans="1:11" ht="15">
      <c r="A14" s="8" t="s">
        <v>144</v>
      </c>
      <c r="B14" s="9" t="s">
        <v>146</v>
      </c>
      <c r="C14" s="9"/>
      <c r="D14" s="9"/>
      <c r="E14" s="9"/>
      <c r="F14" s="9"/>
      <c r="G14" s="9"/>
      <c r="H14" s="10"/>
      <c r="I14" s="75"/>
      <c r="J14" s="170"/>
      <c r="K14" s="44"/>
    </row>
    <row r="15" spans="1:11" ht="15" thickBot="1">
      <c r="A15" s="8"/>
      <c r="B15" s="9" t="s">
        <v>145</v>
      </c>
      <c r="C15" s="9"/>
      <c r="D15" s="9"/>
      <c r="E15" s="9"/>
      <c r="F15" s="9"/>
      <c r="G15" s="9"/>
      <c r="H15" s="10"/>
      <c r="I15" s="75">
        <v>6988.04</v>
      </c>
      <c r="J15" s="170">
        <v>6126.21</v>
      </c>
      <c r="K15" s="44">
        <f>J15/I15*100</f>
        <v>87.66707116730872</v>
      </c>
    </row>
    <row r="16" spans="1:11" ht="17.25" customHeight="1" thickBot="1">
      <c r="A16" s="15" t="s">
        <v>16</v>
      </c>
      <c r="B16" s="107" t="s">
        <v>17</v>
      </c>
      <c r="C16" s="16"/>
      <c r="D16" s="16"/>
      <c r="E16" s="16"/>
      <c r="F16" s="16"/>
      <c r="G16" s="16"/>
      <c r="H16" s="26"/>
      <c r="I16" s="77">
        <f>I18+I19+I20</f>
        <v>78812.83</v>
      </c>
      <c r="J16" s="171">
        <f>J18+J19+J20</f>
        <v>51912.23</v>
      </c>
      <c r="K16" s="57">
        <f>J16/I16*100</f>
        <v>65.86774006211932</v>
      </c>
    </row>
    <row r="17" spans="1:11" ht="15">
      <c r="A17" s="8" t="s">
        <v>18</v>
      </c>
      <c r="B17" s="9" t="s">
        <v>19</v>
      </c>
      <c r="C17" s="9"/>
      <c r="D17" s="9"/>
      <c r="E17" s="9"/>
      <c r="F17" s="9"/>
      <c r="G17" s="9"/>
      <c r="H17" s="9"/>
      <c r="I17" s="89"/>
      <c r="J17" s="146"/>
      <c r="K17" s="44"/>
    </row>
    <row r="18" spans="1:11" ht="12.75" customHeight="1">
      <c r="A18" s="8"/>
      <c r="B18" s="9" t="s">
        <v>20</v>
      </c>
      <c r="C18" s="9"/>
      <c r="D18" s="9"/>
      <c r="E18" s="9"/>
      <c r="F18" s="9"/>
      <c r="G18" s="9"/>
      <c r="H18" s="9"/>
      <c r="I18" s="89">
        <v>77251.63</v>
      </c>
      <c r="J18" s="172">
        <v>49675.17</v>
      </c>
      <c r="K18" s="44">
        <f>J18/I18*100</f>
        <v>64.30307036887118</v>
      </c>
    </row>
    <row r="19" spans="1:11" ht="15">
      <c r="A19" s="8" t="s">
        <v>21</v>
      </c>
      <c r="B19" s="9" t="s">
        <v>22</v>
      </c>
      <c r="C19" s="9"/>
      <c r="D19" s="9"/>
      <c r="E19" s="9"/>
      <c r="F19" s="9"/>
      <c r="G19" s="9"/>
      <c r="H19" s="9"/>
      <c r="I19" s="89">
        <v>88</v>
      </c>
      <c r="J19" s="172">
        <v>117.3</v>
      </c>
      <c r="K19" s="44">
        <f>J19/I19*100</f>
        <v>133.29545454545456</v>
      </c>
    </row>
    <row r="20" spans="1:11" ht="15">
      <c r="A20" s="8" t="s">
        <v>132</v>
      </c>
      <c r="B20" s="9" t="s">
        <v>141</v>
      </c>
      <c r="C20" s="9"/>
      <c r="D20" s="9"/>
      <c r="E20" s="9"/>
      <c r="F20" s="9"/>
      <c r="G20" s="9"/>
      <c r="H20" s="9"/>
      <c r="I20" s="89">
        <v>1473.2</v>
      </c>
      <c r="J20" s="172">
        <v>2119.76</v>
      </c>
      <c r="K20" s="44">
        <f>J20/I20*100</f>
        <v>143.88813467282108</v>
      </c>
    </row>
    <row r="21" spans="1:11" ht="0.75" customHeight="1" thickBot="1">
      <c r="A21" s="11"/>
      <c r="B21" s="9"/>
      <c r="C21" s="9"/>
      <c r="D21" s="9"/>
      <c r="E21" s="9"/>
      <c r="F21" s="9"/>
      <c r="G21" s="9"/>
      <c r="H21" s="9"/>
      <c r="I21" s="91"/>
      <c r="J21" s="147"/>
      <c r="K21" s="58"/>
    </row>
    <row r="22" spans="1:11" ht="15.75" customHeight="1" thickBot="1">
      <c r="A22" s="15" t="s">
        <v>23</v>
      </c>
      <c r="B22" s="40" t="s">
        <v>24</v>
      </c>
      <c r="C22" s="40"/>
      <c r="D22" s="40"/>
      <c r="E22" s="40"/>
      <c r="F22" s="6"/>
      <c r="G22" s="6"/>
      <c r="H22" s="7"/>
      <c r="I22" s="77">
        <f>I23+I24</f>
        <v>139063.71</v>
      </c>
      <c r="J22" s="171">
        <f>J23+J24</f>
        <v>110986.8</v>
      </c>
      <c r="K22" s="59">
        <f>J22/I22*100</f>
        <v>79.81003814726358</v>
      </c>
    </row>
    <row r="23" spans="1:11" ht="13.5" customHeight="1">
      <c r="A23" s="8" t="s">
        <v>25</v>
      </c>
      <c r="B23" s="6" t="s">
        <v>26</v>
      </c>
      <c r="C23" s="40"/>
      <c r="D23" s="40"/>
      <c r="E23" s="40"/>
      <c r="F23" s="6"/>
      <c r="G23" s="6"/>
      <c r="H23" s="7"/>
      <c r="I23" s="79">
        <v>20232.12</v>
      </c>
      <c r="J23" s="173">
        <v>3896.82</v>
      </c>
      <c r="K23" s="44">
        <f>J23/I23*100</f>
        <v>19.260561918375338</v>
      </c>
    </row>
    <row r="24" spans="1:11" ht="15" thickBot="1">
      <c r="A24" s="8" t="s">
        <v>27</v>
      </c>
      <c r="B24" s="9" t="s">
        <v>28</v>
      </c>
      <c r="C24" s="9"/>
      <c r="D24" s="9"/>
      <c r="E24" s="9"/>
      <c r="F24" s="9"/>
      <c r="G24" s="9"/>
      <c r="H24" s="10"/>
      <c r="I24" s="79">
        <v>118831.59</v>
      </c>
      <c r="J24" s="174">
        <v>107089.98</v>
      </c>
      <c r="K24" s="44">
        <f>J24/I24*100</f>
        <v>90.1191173155219</v>
      </c>
    </row>
    <row r="25" spans="1:11" ht="14.25" customHeight="1" thickBot="1">
      <c r="A25" s="20" t="s">
        <v>29</v>
      </c>
      <c r="B25" s="16" t="s">
        <v>30</v>
      </c>
      <c r="C25" s="16"/>
      <c r="D25" s="16"/>
      <c r="E25" s="16"/>
      <c r="F25" s="16"/>
      <c r="G25" s="16"/>
      <c r="H25" s="26"/>
      <c r="I25" s="81">
        <f>I27+I29</f>
        <v>14631.94</v>
      </c>
      <c r="J25" s="175">
        <f>J27+J29</f>
        <v>6437.43</v>
      </c>
      <c r="K25" s="54">
        <f>J25/I25*100</f>
        <v>43.99573809077948</v>
      </c>
    </row>
    <row r="26" spans="1:11" ht="13.5" customHeight="1">
      <c r="A26" s="5" t="s">
        <v>31</v>
      </c>
      <c r="B26" s="6" t="s">
        <v>32</v>
      </c>
      <c r="C26" s="6"/>
      <c r="D26" s="6"/>
      <c r="E26" s="6"/>
      <c r="F26" s="6"/>
      <c r="G26" s="6"/>
      <c r="H26" s="7"/>
      <c r="I26" s="82"/>
      <c r="J26" s="176"/>
      <c r="K26" s="47"/>
    </row>
    <row r="27" spans="1:11" ht="15">
      <c r="A27" s="8"/>
      <c r="B27" s="9" t="s">
        <v>33</v>
      </c>
      <c r="C27" s="9"/>
      <c r="D27" s="9"/>
      <c r="E27" s="9"/>
      <c r="F27" s="9"/>
      <c r="G27" s="9"/>
      <c r="H27" s="10"/>
      <c r="I27" s="75">
        <v>14475.84</v>
      </c>
      <c r="J27" s="172">
        <v>6322.43</v>
      </c>
      <c r="K27" s="55">
        <f>J27/I27*100</f>
        <v>43.675738333664924</v>
      </c>
    </row>
    <row r="28" spans="1:11" ht="14.25" customHeight="1">
      <c r="A28" s="8" t="s">
        <v>34</v>
      </c>
      <c r="B28" s="9" t="s">
        <v>35</v>
      </c>
      <c r="C28" s="9"/>
      <c r="D28" s="9"/>
      <c r="E28" s="9"/>
      <c r="F28" s="9"/>
      <c r="G28" s="9"/>
      <c r="H28" s="10"/>
      <c r="I28" s="75"/>
      <c r="J28" s="172"/>
      <c r="K28" s="44"/>
    </row>
    <row r="29" spans="1:11" ht="15.75" customHeight="1" thickBot="1">
      <c r="A29" s="8"/>
      <c r="B29" s="9" t="s">
        <v>36</v>
      </c>
      <c r="C29" s="9"/>
      <c r="D29" s="9"/>
      <c r="E29" s="9"/>
      <c r="F29" s="9"/>
      <c r="G29" s="9"/>
      <c r="H29" s="10"/>
      <c r="I29" s="75">
        <v>156.1</v>
      </c>
      <c r="J29" s="172">
        <v>115</v>
      </c>
      <c r="K29" s="44">
        <f>J29/I29*100</f>
        <v>73.67072389493914</v>
      </c>
    </row>
    <row r="30" spans="1:11" ht="16.5" customHeight="1">
      <c r="A30" s="20" t="s">
        <v>37</v>
      </c>
      <c r="B30" s="40" t="s">
        <v>38</v>
      </c>
      <c r="C30" s="6"/>
      <c r="D30" s="6"/>
      <c r="E30" s="6"/>
      <c r="F30" s="6"/>
      <c r="G30" s="6"/>
      <c r="H30" s="7"/>
      <c r="I30" s="90"/>
      <c r="J30" s="148"/>
      <c r="K30" s="31"/>
    </row>
    <row r="31" spans="1:11" ht="13.5" customHeight="1" thickBot="1">
      <c r="A31" s="11"/>
      <c r="B31" s="38" t="s">
        <v>39</v>
      </c>
      <c r="C31" s="12"/>
      <c r="D31" s="12"/>
      <c r="E31" s="12"/>
      <c r="F31" s="12"/>
      <c r="G31" s="12"/>
      <c r="H31" s="13"/>
      <c r="I31" s="91"/>
      <c r="J31" s="177">
        <f>J32+J33+J34+J35</f>
        <v>74.87</v>
      </c>
      <c r="K31" s="33"/>
    </row>
    <row r="32" spans="1:11" ht="15">
      <c r="A32" s="8" t="s">
        <v>40</v>
      </c>
      <c r="B32" s="9" t="s">
        <v>41</v>
      </c>
      <c r="C32" s="9"/>
      <c r="D32" s="9"/>
      <c r="E32" s="9"/>
      <c r="F32" s="9"/>
      <c r="G32" s="9"/>
      <c r="H32" s="9"/>
      <c r="I32" s="76"/>
      <c r="J32" s="178">
        <v>68.83</v>
      </c>
      <c r="K32" s="32"/>
    </row>
    <row r="33" spans="1:11" ht="12.75" customHeight="1">
      <c r="A33" s="8" t="s">
        <v>42</v>
      </c>
      <c r="B33" s="64" t="s">
        <v>43</v>
      </c>
      <c r="C33" s="53"/>
      <c r="D33" s="53"/>
      <c r="E33" s="53"/>
      <c r="F33" s="53"/>
      <c r="G33" s="53"/>
      <c r="H33" s="53"/>
      <c r="I33" s="76"/>
      <c r="J33" s="178">
        <v>0</v>
      </c>
      <c r="K33" s="32"/>
    </row>
    <row r="34" spans="1:11" ht="28.5" customHeight="1">
      <c r="A34" s="35" t="s">
        <v>44</v>
      </c>
      <c r="B34" s="244" t="s">
        <v>45</v>
      </c>
      <c r="C34" s="244"/>
      <c r="D34" s="244"/>
      <c r="E34" s="244"/>
      <c r="F34" s="244"/>
      <c r="G34" s="244"/>
      <c r="H34" s="244"/>
      <c r="I34" s="83"/>
      <c r="J34" s="178">
        <v>0</v>
      </c>
      <c r="K34" s="32"/>
    </row>
    <row r="35" spans="1:11" ht="15" customHeight="1" thickBot="1">
      <c r="A35" s="36" t="s">
        <v>46</v>
      </c>
      <c r="B35" s="66" t="s">
        <v>47</v>
      </c>
      <c r="C35" s="53"/>
      <c r="D35" s="53"/>
      <c r="E35" s="53"/>
      <c r="F35" s="53"/>
      <c r="G35" s="53"/>
      <c r="H35" s="53"/>
      <c r="I35" s="80"/>
      <c r="J35" s="179">
        <v>6.04</v>
      </c>
      <c r="K35" s="33"/>
    </row>
    <row r="36" spans="1:11" ht="15.75" thickBot="1">
      <c r="A36" s="15" t="s">
        <v>48</v>
      </c>
      <c r="B36" s="16" t="s">
        <v>49</v>
      </c>
      <c r="C36" s="16"/>
      <c r="D36" s="16"/>
      <c r="E36" s="16"/>
      <c r="F36" s="16"/>
      <c r="G36" s="26"/>
      <c r="H36" s="26"/>
      <c r="I36" s="108">
        <f>I43+I58+I63+I39</f>
        <v>152058.69</v>
      </c>
      <c r="J36" s="180">
        <f>J43+J58+J63+J39</f>
        <v>94495.03000000001</v>
      </c>
      <c r="K36" s="57">
        <f>J36/I36*100</f>
        <v>62.14378803342315</v>
      </c>
    </row>
    <row r="37" spans="1:11" ht="15">
      <c r="A37" s="8" t="s">
        <v>181</v>
      </c>
      <c r="B37" s="9" t="s">
        <v>179</v>
      </c>
      <c r="C37" s="18"/>
      <c r="D37" s="18"/>
      <c r="E37" s="18"/>
      <c r="F37" s="18"/>
      <c r="G37" s="18"/>
      <c r="H37" s="18"/>
      <c r="I37" s="232"/>
      <c r="J37" s="233"/>
      <c r="K37" s="212"/>
    </row>
    <row r="38" spans="1:11" ht="15">
      <c r="A38" s="17"/>
      <c r="B38" s="9" t="s">
        <v>180</v>
      </c>
      <c r="C38" s="18"/>
      <c r="D38" s="18"/>
      <c r="E38" s="18"/>
      <c r="F38" s="18"/>
      <c r="G38" s="18"/>
      <c r="H38" s="18"/>
      <c r="I38" s="232"/>
      <c r="J38" s="233"/>
      <c r="K38" s="45"/>
    </row>
    <row r="39" spans="1:11" ht="15">
      <c r="A39" s="17"/>
      <c r="B39" s="9" t="s">
        <v>182</v>
      </c>
      <c r="C39" s="18"/>
      <c r="D39" s="18"/>
      <c r="E39" s="18"/>
      <c r="F39" s="18"/>
      <c r="G39" s="18"/>
      <c r="H39" s="18"/>
      <c r="I39" s="234"/>
      <c r="J39" s="235">
        <v>247.32</v>
      </c>
      <c r="K39" s="44"/>
    </row>
    <row r="40" spans="1:11" ht="15">
      <c r="A40" s="8" t="s">
        <v>88</v>
      </c>
      <c r="B40" s="9" t="s">
        <v>94</v>
      </c>
      <c r="C40" s="9"/>
      <c r="D40" s="9"/>
      <c r="E40" s="9"/>
      <c r="F40" s="9"/>
      <c r="G40" s="9"/>
      <c r="H40" s="9"/>
      <c r="I40" s="102"/>
      <c r="J40" s="149"/>
      <c r="K40" s="45"/>
    </row>
    <row r="41" spans="1:11" ht="12.75" customHeight="1">
      <c r="A41" s="8"/>
      <c r="B41" s="9" t="s">
        <v>95</v>
      </c>
      <c r="C41" s="9"/>
      <c r="D41" s="9"/>
      <c r="E41" s="9"/>
      <c r="F41" s="9"/>
      <c r="G41" s="9"/>
      <c r="H41" s="9"/>
      <c r="I41" s="102"/>
      <c r="J41" s="149"/>
      <c r="K41" s="44"/>
    </row>
    <row r="42" spans="1:11" ht="14.25" customHeight="1">
      <c r="A42" s="8"/>
      <c r="B42" s="9" t="s">
        <v>97</v>
      </c>
      <c r="C42" s="9"/>
      <c r="D42" s="9"/>
      <c r="E42" s="9"/>
      <c r="F42" s="9"/>
      <c r="G42" s="9"/>
      <c r="H42" s="9"/>
      <c r="I42" s="102" t="s">
        <v>0</v>
      </c>
      <c r="J42" s="149"/>
      <c r="K42" s="44"/>
    </row>
    <row r="43" spans="1:11" ht="14.25" customHeight="1">
      <c r="A43" s="8"/>
      <c r="B43" s="9" t="s">
        <v>96</v>
      </c>
      <c r="C43" s="9"/>
      <c r="D43" s="9"/>
      <c r="E43" s="9"/>
      <c r="F43" s="9"/>
      <c r="G43" s="9"/>
      <c r="H43" s="9"/>
      <c r="I43" s="102">
        <f>I47+I51+I54+I56</f>
        <v>150361.19</v>
      </c>
      <c r="J43" s="181">
        <f>J47+J51+J54+J56</f>
        <v>93533.69</v>
      </c>
      <c r="K43" s="44">
        <f>J43/I43*100</f>
        <v>62.20600541935056</v>
      </c>
    </row>
    <row r="44" spans="1:11" ht="14.25" customHeight="1">
      <c r="A44" s="8" t="s">
        <v>117</v>
      </c>
      <c r="B44" s="9" t="s">
        <v>127</v>
      </c>
      <c r="C44" s="9"/>
      <c r="D44" s="9"/>
      <c r="E44" s="9"/>
      <c r="F44" s="9"/>
      <c r="G44" s="9"/>
      <c r="H44" s="9"/>
      <c r="I44" s="102"/>
      <c r="J44" s="149"/>
      <c r="K44" s="44"/>
    </row>
    <row r="45" spans="1:11" ht="14.25" customHeight="1">
      <c r="A45" s="8"/>
      <c r="B45" s="9" t="s">
        <v>118</v>
      </c>
      <c r="C45" s="9"/>
      <c r="D45" s="9"/>
      <c r="E45" s="9"/>
      <c r="F45" s="9"/>
      <c r="G45" s="9"/>
      <c r="H45" s="9"/>
      <c r="I45" s="102"/>
      <c r="J45" s="149"/>
      <c r="K45" s="44"/>
    </row>
    <row r="46" spans="1:11" ht="14.25" customHeight="1">
      <c r="A46" s="8"/>
      <c r="B46" s="9" t="s">
        <v>131</v>
      </c>
      <c r="C46" s="9"/>
      <c r="D46" s="9"/>
      <c r="E46" s="9"/>
      <c r="F46" s="9"/>
      <c r="G46" s="9"/>
      <c r="H46" s="9"/>
      <c r="I46" s="102"/>
      <c r="J46" s="149"/>
      <c r="K46" s="44"/>
    </row>
    <row r="47" spans="1:11" ht="14.25" customHeight="1">
      <c r="A47" s="8"/>
      <c r="B47" s="9" t="s">
        <v>119</v>
      </c>
      <c r="C47" s="9"/>
      <c r="D47" s="9"/>
      <c r="E47" s="9"/>
      <c r="F47" s="9"/>
      <c r="G47" s="9"/>
      <c r="H47" s="9"/>
      <c r="I47" s="102">
        <v>123067.54</v>
      </c>
      <c r="J47" s="181">
        <v>76429.25</v>
      </c>
      <c r="K47" s="44">
        <f>J47/I47*100</f>
        <v>62.103500240599594</v>
      </c>
    </row>
    <row r="48" spans="1:11" ht="14.25" customHeight="1">
      <c r="A48" s="8" t="s">
        <v>120</v>
      </c>
      <c r="B48" s="9" t="s">
        <v>128</v>
      </c>
      <c r="C48" s="9"/>
      <c r="D48" s="9"/>
      <c r="E48" s="9"/>
      <c r="F48" s="9"/>
      <c r="G48" s="9"/>
      <c r="H48" s="9"/>
      <c r="I48" s="102"/>
      <c r="J48" s="149"/>
      <c r="K48" s="44"/>
    </row>
    <row r="49" spans="1:11" ht="14.25" customHeight="1">
      <c r="A49" s="8"/>
      <c r="B49" s="9" t="s">
        <v>121</v>
      </c>
      <c r="C49" s="9"/>
      <c r="D49" s="9"/>
      <c r="E49" s="9"/>
      <c r="F49" s="9"/>
      <c r="G49" s="9"/>
      <c r="H49" s="9"/>
      <c r="I49" s="102"/>
      <c r="J49" s="149"/>
      <c r="K49" s="44"/>
    </row>
    <row r="50" spans="1:11" ht="14.25" customHeight="1">
      <c r="A50" s="8"/>
      <c r="B50" s="9" t="s">
        <v>122</v>
      </c>
      <c r="C50" s="9"/>
      <c r="D50" s="9"/>
      <c r="E50" s="9"/>
      <c r="F50" s="9"/>
      <c r="G50" s="9"/>
      <c r="H50" s="9"/>
      <c r="I50" s="102"/>
      <c r="J50" s="149"/>
      <c r="K50" s="44"/>
    </row>
    <row r="51" spans="1:11" ht="14.25" customHeight="1">
      <c r="A51" s="8"/>
      <c r="B51" s="9" t="s">
        <v>123</v>
      </c>
      <c r="C51" s="9"/>
      <c r="D51" s="9"/>
      <c r="E51" s="9"/>
      <c r="F51" s="9"/>
      <c r="G51" s="9"/>
      <c r="H51" s="9"/>
      <c r="I51" s="102">
        <v>2839.52</v>
      </c>
      <c r="J51" s="181">
        <v>2393.57</v>
      </c>
      <c r="K51" s="44">
        <f>J51/I51*100</f>
        <v>84.29488082492817</v>
      </c>
    </row>
    <row r="52" spans="1:11" ht="14.25" customHeight="1">
      <c r="A52" s="8" t="s">
        <v>124</v>
      </c>
      <c r="B52" s="9" t="s">
        <v>129</v>
      </c>
      <c r="C52" s="9"/>
      <c r="D52" s="9"/>
      <c r="E52" s="9"/>
      <c r="F52" s="9"/>
      <c r="G52" s="9"/>
      <c r="H52" s="9"/>
      <c r="I52" s="102"/>
      <c r="J52" s="149"/>
      <c r="K52" s="44"/>
    </row>
    <row r="53" spans="1:11" ht="14.25" customHeight="1">
      <c r="A53" s="8"/>
      <c r="B53" s="9" t="s">
        <v>125</v>
      </c>
      <c r="C53" s="9"/>
      <c r="D53" s="9"/>
      <c r="E53" s="9"/>
      <c r="F53" s="9"/>
      <c r="G53" s="9"/>
      <c r="H53" s="9"/>
      <c r="I53" s="102"/>
      <c r="J53" s="149"/>
      <c r="K53" s="44"/>
    </row>
    <row r="54" spans="1:11" ht="14.25" customHeight="1">
      <c r="A54" s="8"/>
      <c r="B54" s="9" t="s">
        <v>126</v>
      </c>
      <c r="C54" s="9"/>
      <c r="D54" s="9"/>
      <c r="E54" s="9"/>
      <c r="F54" s="9"/>
      <c r="G54" s="9"/>
      <c r="H54" s="9"/>
      <c r="I54" s="102">
        <v>837.82</v>
      </c>
      <c r="J54" s="181">
        <v>214.75</v>
      </c>
      <c r="K54" s="44">
        <f>J54/I54*100</f>
        <v>25.63199732639469</v>
      </c>
    </row>
    <row r="55" spans="1:11" ht="14.25" customHeight="1">
      <c r="A55" s="8" t="s">
        <v>147</v>
      </c>
      <c r="B55" s="9" t="s">
        <v>151</v>
      </c>
      <c r="C55" s="9"/>
      <c r="D55" s="9"/>
      <c r="E55" s="9"/>
      <c r="F55" s="9"/>
      <c r="G55" s="9"/>
      <c r="H55" s="9"/>
      <c r="I55" s="102"/>
      <c r="J55" s="149"/>
      <c r="K55" s="44"/>
    </row>
    <row r="56" spans="1:11" ht="14.25" customHeight="1">
      <c r="A56" s="8"/>
      <c r="B56" s="9" t="s">
        <v>148</v>
      </c>
      <c r="C56" s="9"/>
      <c r="D56" s="9"/>
      <c r="E56" s="9"/>
      <c r="F56" s="9"/>
      <c r="G56" s="9"/>
      <c r="H56" s="9"/>
      <c r="I56" s="102">
        <v>23616.31</v>
      </c>
      <c r="J56" s="181">
        <v>14496.12</v>
      </c>
      <c r="K56" s="44">
        <f>J56/I56*100</f>
        <v>61.381816210915254</v>
      </c>
    </row>
    <row r="57" spans="1:11" ht="15">
      <c r="A57" s="8" t="s">
        <v>153</v>
      </c>
      <c r="B57" s="9" t="s">
        <v>50</v>
      </c>
      <c r="C57" s="9"/>
      <c r="D57" s="9"/>
      <c r="E57" s="9"/>
      <c r="F57" s="9"/>
      <c r="G57" s="9"/>
      <c r="H57" s="9"/>
      <c r="I57" s="102" t="s">
        <v>0</v>
      </c>
      <c r="J57" s="149"/>
      <c r="K57" s="44"/>
    </row>
    <row r="58" spans="1:11" ht="15" thickBot="1">
      <c r="A58" s="190"/>
      <c r="B58" s="191" t="s">
        <v>149</v>
      </c>
      <c r="C58" s="191"/>
      <c r="D58" s="191"/>
      <c r="E58" s="191"/>
      <c r="F58" s="191"/>
      <c r="G58" s="191"/>
      <c r="H58" s="191"/>
      <c r="I58" s="192">
        <v>233.5</v>
      </c>
      <c r="J58" s="193">
        <v>137.85</v>
      </c>
      <c r="K58" s="194">
        <f>J58/I58*100</f>
        <v>59.03640256959315</v>
      </c>
    </row>
    <row r="59" spans="1:11" ht="12.75" customHeight="1" thickBot="1">
      <c r="A59" s="15">
        <v>1</v>
      </c>
      <c r="B59" s="239">
        <v>2</v>
      </c>
      <c r="C59" s="240"/>
      <c r="D59" s="240"/>
      <c r="E59" s="240"/>
      <c r="F59" s="240"/>
      <c r="G59" s="240"/>
      <c r="H59" s="241"/>
      <c r="I59" s="164">
        <v>3</v>
      </c>
      <c r="J59" s="183">
        <v>4</v>
      </c>
      <c r="K59" s="99">
        <v>5</v>
      </c>
    </row>
    <row r="60" spans="1:11" ht="13.5" customHeight="1">
      <c r="A60" s="8" t="s">
        <v>150</v>
      </c>
      <c r="B60" s="9" t="s">
        <v>130</v>
      </c>
      <c r="C60" s="9"/>
      <c r="D60" s="9"/>
      <c r="E60" s="9"/>
      <c r="F60" s="9"/>
      <c r="G60" s="9"/>
      <c r="H60" s="9"/>
      <c r="I60" s="102"/>
      <c r="J60" s="150"/>
      <c r="K60" s="55"/>
    </row>
    <row r="61" spans="1:11" ht="13.5" customHeight="1">
      <c r="A61" s="8"/>
      <c r="B61" s="9" t="s">
        <v>101</v>
      </c>
      <c r="C61" s="9"/>
      <c r="D61" s="9"/>
      <c r="E61" s="9"/>
      <c r="F61" s="9"/>
      <c r="G61" s="9"/>
      <c r="H61" s="9"/>
      <c r="I61" s="102"/>
      <c r="J61" s="149"/>
      <c r="K61" s="55"/>
    </row>
    <row r="62" spans="1:11" ht="13.5" customHeight="1">
      <c r="A62" s="8"/>
      <c r="B62" s="9" t="s">
        <v>102</v>
      </c>
      <c r="C62" s="9"/>
      <c r="D62" s="9"/>
      <c r="E62" s="9"/>
      <c r="F62" s="9"/>
      <c r="G62" s="9"/>
      <c r="H62" s="9"/>
      <c r="I62" s="102"/>
      <c r="J62" s="149"/>
      <c r="K62" s="55"/>
    </row>
    <row r="63" spans="1:11" ht="17.25" customHeight="1" thickBot="1">
      <c r="A63" s="11"/>
      <c r="B63" s="12" t="s">
        <v>103</v>
      </c>
      <c r="C63" s="12"/>
      <c r="D63" s="12"/>
      <c r="E63" s="12"/>
      <c r="F63" s="12"/>
      <c r="G63" s="12"/>
      <c r="H63" s="12"/>
      <c r="I63" s="103">
        <v>1464</v>
      </c>
      <c r="J63" s="182">
        <v>576.17</v>
      </c>
      <c r="K63" s="60">
        <f>J63/I63*100</f>
        <v>39.35587431693989</v>
      </c>
    </row>
    <row r="64" spans="1:11" ht="15.75" thickBot="1">
      <c r="A64" s="24" t="s">
        <v>51</v>
      </c>
      <c r="B64" s="18" t="s">
        <v>52</v>
      </c>
      <c r="C64" s="18"/>
      <c r="D64" s="18"/>
      <c r="E64" s="18"/>
      <c r="F64" s="18"/>
      <c r="G64" s="25"/>
      <c r="H64" s="18"/>
      <c r="I64" s="184">
        <f>I65</f>
        <v>7136.85</v>
      </c>
      <c r="J64" s="184">
        <f>J65</f>
        <v>367.35</v>
      </c>
      <c r="K64" s="62">
        <f>J64/I64*100</f>
        <v>5.147228819437147</v>
      </c>
    </row>
    <row r="65" spans="1:11" ht="15">
      <c r="A65" s="8" t="s">
        <v>53</v>
      </c>
      <c r="B65" s="6" t="s">
        <v>54</v>
      </c>
      <c r="C65" s="6"/>
      <c r="D65" s="6"/>
      <c r="E65" s="6"/>
      <c r="F65" s="6"/>
      <c r="G65" s="6"/>
      <c r="H65" s="7"/>
      <c r="I65" s="75">
        <v>7136.85</v>
      </c>
      <c r="J65" s="170">
        <v>367.35</v>
      </c>
      <c r="K65" s="55">
        <f>J65/I65*100</f>
        <v>5.147228819437147</v>
      </c>
    </row>
    <row r="66" spans="1:11" ht="4.5" customHeight="1" thickBot="1">
      <c r="A66" s="8"/>
      <c r="B66" s="12"/>
      <c r="C66" s="12"/>
      <c r="D66" s="12"/>
      <c r="E66" s="12"/>
      <c r="F66" s="12"/>
      <c r="G66" s="12"/>
      <c r="H66" s="13"/>
      <c r="I66" s="75"/>
      <c r="J66" s="145"/>
      <c r="K66" s="55"/>
    </row>
    <row r="67" spans="1:11" ht="15.75" thickBot="1">
      <c r="A67" s="15" t="s">
        <v>55</v>
      </c>
      <c r="B67" s="16" t="s">
        <v>98</v>
      </c>
      <c r="C67" s="113"/>
      <c r="D67" s="113"/>
      <c r="E67" s="113"/>
      <c r="F67" s="113"/>
      <c r="G67" s="114"/>
      <c r="H67" s="113"/>
      <c r="I67" s="78">
        <f>I68+I69</f>
        <v>1033.58</v>
      </c>
      <c r="J67" s="171">
        <f>J68+J69</f>
        <v>1084.74</v>
      </c>
      <c r="K67" s="63">
        <f>J67/I67*100</f>
        <v>104.94978618007316</v>
      </c>
    </row>
    <row r="68" spans="1:11" ht="15">
      <c r="A68" s="5" t="s">
        <v>133</v>
      </c>
      <c r="B68" s="9" t="s">
        <v>104</v>
      </c>
      <c r="C68" s="9"/>
      <c r="D68" s="9"/>
      <c r="E68" s="9"/>
      <c r="F68" s="9"/>
      <c r="G68" s="9"/>
      <c r="H68" s="9"/>
      <c r="I68" s="89">
        <v>528.01</v>
      </c>
      <c r="J68" s="181">
        <v>365.51</v>
      </c>
      <c r="K68" s="61">
        <f>J68/I68*100</f>
        <v>69.22406772599004</v>
      </c>
    </row>
    <row r="69" spans="1:11" ht="15" thickBot="1">
      <c r="A69" s="8" t="s">
        <v>134</v>
      </c>
      <c r="B69" s="9" t="s">
        <v>112</v>
      </c>
      <c r="C69" s="9"/>
      <c r="D69" s="9"/>
      <c r="E69" s="9"/>
      <c r="F69" s="9"/>
      <c r="G69" s="9"/>
      <c r="H69" s="9"/>
      <c r="I69" s="89">
        <v>505.57</v>
      </c>
      <c r="J69" s="181">
        <v>719.23</v>
      </c>
      <c r="K69" s="60">
        <f>J69/I69*100</f>
        <v>142.26121011927134</v>
      </c>
    </row>
    <row r="70" spans="1:11" ht="15.75" thickBot="1">
      <c r="A70" s="15" t="s">
        <v>56</v>
      </c>
      <c r="B70" s="107" t="s">
        <v>57</v>
      </c>
      <c r="C70" s="16"/>
      <c r="D70" s="16"/>
      <c r="E70" s="16"/>
      <c r="F70" s="16"/>
      <c r="G70" s="26"/>
      <c r="H70" s="26"/>
      <c r="I70" s="171">
        <f>I74+I76+I79</f>
        <v>18339.71</v>
      </c>
      <c r="J70" s="171">
        <f>J74+J76+J79</f>
        <v>22787.03</v>
      </c>
      <c r="K70" s="62">
        <f>J70/I70*100</f>
        <v>124.24967461317544</v>
      </c>
    </row>
    <row r="71" spans="1:11" ht="15" customHeight="1">
      <c r="A71" s="8" t="s">
        <v>158</v>
      </c>
      <c r="B71" s="236" t="s">
        <v>107</v>
      </c>
      <c r="C71" s="237"/>
      <c r="D71" s="237"/>
      <c r="E71" s="237"/>
      <c r="F71" s="237"/>
      <c r="G71" s="237"/>
      <c r="H71" s="238"/>
      <c r="I71" s="75"/>
      <c r="J71" s="172"/>
      <c r="K71" s="55"/>
    </row>
    <row r="72" spans="1:11" ht="15" customHeight="1">
      <c r="A72" s="8"/>
      <c r="B72" s="236" t="s">
        <v>105</v>
      </c>
      <c r="C72" s="237"/>
      <c r="D72" s="237"/>
      <c r="E72" s="237"/>
      <c r="F72" s="237"/>
      <c r="G72" s="237"/>
      <c r="H72" s="238"/>
      <c r="I72" s="75"/>
      <c r="J72" s="172"/>
      <c r="K72" s="55"/>
    </row>
    <row r="73" spans="1:11" ht="15" customHeight="1">
      <c r="A73" s="8"/>
      <c r="B73" s="236" t="s">
        <v>106</v>
      </c>
      <c r="C73" s="237"/>
      <c r="D73" s="237"/>
      <c r="E73" s="237"/>
      <c r="F73" s="237"/>
      <c r="G73" s="237"/>
      <c r="H73" s="238"/>
      <c r="I73" s="75"/>
      <c r="J73" s="172"/>
      <c r="K73" s="55"/>
    </row>
    <row r="74" spans="1:11" ht="15" customHeight="1">
      <c r="A74" s="8"/>
      <c r="B74" s="236" t="s">
        <v>93</v>
      </c>
      <c r="C74" s="237"/>
      <c r="D74" s="237"/>
      <c r="E74" s="237"/>
      <c r="F74" s="237"/>
      <c r="G74" s="237"/>
      <c r="H74" s="238"/>
      <c r="I74" s="75">
        <v>10859.35</v>
      </c>
      <c r="J74" s="172">
        <v>19043.42</v>
      </c>
      <c r="K74" s="55">
        <f>J74/I74*100</f>
        <v>175.3642713422074</v>
      </c>
    </row>
    <row r="75" spans="1:11" ht="15">
      <c r="A75" s="8" t="s">
        <v>108</v>
      </c>
      <c r="B75" s="9" t="s">
        <v>109</v>
      </c>
      <c r="C75" s="18"/>
      <c r="D75" s="18"/>
      <c r="E75" s="18"/>
      <c r="F75" s="18"/>
      <c r="G75" s="18"/>
      <c r="H75" s="25"/>
      <c r="I75" s="85"/>
      <c r="J75" s="185"/>
      <c r="K75" s="55"/>
    </row>
    <row r="76" spans="1:11" ht="15">
      <c r="A76" s="17"/>
      <c r="B76" s="9" t="s">
        <v>159</v>
      </c>
      <c r="C76" s="18"/>
      <c r="D76" s="18"/>
      <c r="E76" s="18"/>
      <c r="F76" s="18"/>
      <c r="G76" s="18"/>
      <c r="H76" s="25"/>
      <c r="I76" s="75">
        <v>5744.76</v>
      </c>
      <c r="J76" s="172">
        <v>2584.03</v>
      </c>
      <c r="K76" s="55">
        <f>J76/I76*100</f>
        <v>44.980643229656245</v>
      </c>
    </row>
    <row r="77" spans="1:11" ht="15">
      <c r="A77" s="8" t="s">
        <v>161</v>
      </c>
      <c r="B77" s="9" t="s">
        <v>162</v>
      </c>
      <c r="C77" s="18"/>
      <c r="D77" s="18"/>
      <c r="E77" s="18"/>
      <c r="F77" s="18"/>
      <c r="G77" s="18"/>
      <c r="H77" s="25"/>
      <c r="I77" s="75"/>
      <c r="J77" s="172"/>
      <c r="K77" s="55"/>
    </row>
    <row r="78" spans="1:11" ht="15">
      <c r="A78" s="17"/>
      <c r="B78" s="9" t="s">
        <v>163</v>
      </c>
      <c r="C78" s="18"/>
      <c r="D78" s="18"/>
      <c r="E78" s="18"/>
      <c r="F78" s="18"/>
      <c r="G78" s="18"/>
      <c r="H78" s="25"/>
      <c r="I78" s="75"/>
      <c r="J78" s="172"/>
      <c r="K78" s="55"/>
    </row>
    <row r="79" spans="1:11" ht="15.75" thickBot="1">
      <c r="A79" s="17"/>
      <c r="B79" s="9" t="s">
        <v>164</v>
      </c>
      <c r="C79" s="18"/>
      <c r="D79" s="18"/>
      <c r="E79" s="18"/>
      <c r="F79" s="18"/>
      <c r="G79" s="18"/>
      <c r="H79" s="25"/>
      <c r="I79" s="75">
        <v>1735.6</v>
      </c>
      <c r="J79" s="172">
        <v>1159.58</v>
      </c>
      <c r="K79" s="55">
        <f>J79/I79*100</f>
        <v>66.8114772989168</v>
      </c>
    </row>
    <row r="80" spans="1:11" ht="15.75" thickBot="1">
      <c r="A80" s="15" t="s">
        <v>58</v>
      </c>
      <c r="B80" s="16" t="s">
        <v>59</v>
      </c>
      <c r="C80" s="16"/>
      <c r="D80" s="16"/>
      <c r="E80" s="16"/>
      <c r="F80" s="16"/>
      <c r="G80" s="16"/>
      <c r="H80" s="26"/>
      <c r="I80" s="77">
        <v>1692.39</v>
      </c>
      <c r="J80" s="171">
        <f>J82</f>
        <v>1731.21</v>
      </c>
      <c r="K80" s="27">
        <f>J80/I80*100</f>
        <v>102.29379752893837</v>
      </c>
    </row>
    <row r="81" spans="1:11" ht="15">
      <c r="A81" s="8" t="s">
        <v>60</v>
      </c>
      <c r="B81" s="6" t="s">
        <v>99</v>
      </c>
      <c r="C81" s="40"/>
      <c r="D81" s="40"/>
      <c r="E81" s="40"/>
      <c r="F81" s="40"/>
      <c r="G81" s="40"/>
      <c r="H81" s="41"/>
      <c r="I81" s="85"/>
      <c r="J81" s="186"/>
      <c r="K81" s="61"/>
    </row>
    <row r="82" spans="1:11" ht="18" customHeight="1" thickBot="1">
      <c r="A82" s="8"/>
      <c r="B82" s="9" t="s">
        <v>100</v>
      </c>
      <c r="C82" s="18"/>
      <c r="D82" s="18"/>
      <c r="E82" s="18"/>
      <c r="F82" s="18"/>
      <c r="G82" s="18"/>
      <c r="H82" s="25"/>
      <c r="I82" s="75">
        <v>1692.39</v>
      </c>
      <c r="J82" s="170">
        <v>1731.21</v>
      </c>
      <c r="K82" s="55">
        <f>J82/I82*100</f>
        <v>102.29379752893837</v>
      </c>
    </row>
    <row r="83" spans="1:11" ht="15.75" thickBot="1">
      <c r="A83" s="15" t="s">
        <v>61</v>
      </c>
      <c r="B83" s="16" t="s">
        <v>62</v>
      </c>
      <c r="C83" s="16"/>
      <c r="D83" s="16"/>
      <c r="E83" s="16"/>
      <c r="F83" s="16"/>
      <c r="G83" s="16"/>
      <c r="H83" s="26"/>
      <c r="I83" s="77">
        <v>11694.24</v>
      </c>
      <c r="J83" s="171">
        <v>7393.91</v>
      </c>
      <c r="K83" s="63">
        <f>J83/I83*100</f>
        <v>63.2269390742793</v>
      </c>
    </row>
    <row r="84" spans="1:11" ht="1.5" customHeight="1">
      <c r="A84" s="20"/>
      <c r="B84" s="40"/>
      <c r="C84" s="40"/>
      <c r="D84" s="40"/>
      <c r="E84" s="40"/>
      <c r="F84" s="40"/>
      <c r="G84" s="40"/>
      <c r="H84" s="41"/>
      <c r="I84" s="81"/>
      <c r="J84" s="151"/>
      <c r="K84" s="63"/>
    </row>
    <row r="85" spans="1:11" ht="15.75" thickBot="1">
      <c r="A85" s="24" t="s">
        <v>63</v>
      </c>
      <c r="B85" s="38" t="s">
        <v>64</v>
      </c>
      <c r="C85" s="38"/>
      <c r="D85" s="38"/>
      <c r="E85" s="38"/>
      <c r="F85" s="38"/>
      <c r="G85" s="38"/>
      <c r="H85" s="39"/>
      <c r="I85" s="86">
        <v>1069.29</v>
      </c>
      <c r="J85" s="187">
        <f>J86+J87</f>
        <v>1281.32</v>
      </c>
      <c r="K85" s="62">
        <f>J85/I85*100</f>
        <v>119.82904544136763</v>
      </c>
    </row>
    <row r="86" spans="1:11" ht="15.75" customHeight="1" thickBot="1">
      <c r="A86" s="11" t="s">
        <v>65</v>
      </c>
      <c r="B86" s="12" t="s">
        <v>66</v>
      </c>
      <c r="C86" s="38"/>
      <c r="D86" s="38"/>
      <c r="E86" s="38"/>
      <c r="F86" s="38"/>
      <c r="G86" s="38"/>
      <c r="H86" s="38"/>
      <c r="I86" s="87"/>
      <c r="J86" s="188">
        <v>-2.77</v>
      </c>
      <c r="K86" s="137"/>
    </row>
    <row r="87" spans="1:11" ht="15" customHeight="1" thickBot="1">
      <c r="A87" s="5" t="s">
        <v>67</v>
      </c>
      <c r="B87" s="6" t="s">
        <v>64</v>
      </c>
      <c r="C87" s="40"/>
      <c r="D87" s="40"/>
      <c r="E87" s="40"/>
      <c r="F87" s="40"/>
      <c r="G87" s="40"/>
      <c r="H87" s="40"/>
      <c r="I87" s="203">
        <v>1069.29</v>
      </c>
      <c r="J87" s="204">
        <v>1284.09</v>
      </c>
      <c r="K87" s="137">
        <f>J87/I87*100</f>
        <v>120.08809583929522</v>
      </c>
    </row>
    <row r="88" spans="1:11" ht="15.75" thickBot="1">
      <c r="A88" s="15" t="s">
        <v>68</v>
      </c>
      <c r="B88" s="16" t="s">
        <v>69</v>
      </c>
      <c r="C88" s="16"/>
      <c r="D88" s="16"/>
      <c r="E88" s="16"/>
      <c r="F88" s="16"/>
      <c r="G88" s="16"/>
      <c r="H88" s="26"/>
      <c r="I88" s="184">
        <f>I90+I101+I105+I97</f>
        <v>1473773.11</v>
      </c>
      <c r="J88" s="184">
        <f>J90+J101+J105+J97</f>
        <v>760902.81</v>
      </c>
      <c r="K88" s="62">
        <f>J88/I88*100</f>
        <v>51.62957614282975</v>
      </c>
    </row>
    <row r="89" spans="1:11" ht="15">
      <c r="A89" s="5" t="s">
        <v>70</v>
      </c>
      <c r="B89" s="6" t="s">
        <v>71</v>
      </c>
      <c r="C89" s="6"/>
      <c r="D89" s="6"/>
      <c r="E89" s="6"/>
      <c r="F89" s="6"/>
      <c r="G89" s="40"/>
      <c r="H89" s="40"/>
      <c r="I89" s="88"/>
      <c r="J89" s="148"/>
      <c r="K89" s="63"/>
    </row>
    <row r="90" spans="1:11" ht="15.75" thickBot="1">
      <c r="A90" s="11"/>
      <c r="B90" s="12" t="s">
        <v>72</v>
      </c>
      <c r="C90" s="12"/>
      <c r="D90" s="12"/>
      <c r="E90" s="12"/>
      <c r="F90" s="12"/>
      <c r="G90" s="38"/>
      <c r="H90" s="38"/>
      <c r="I90" s="184">
        <f>I94+I96+I93+I91</f>
        <v>1476877.6300000001</v>
      </c>
      <c r="J90" s="184">
        <f>J94+J96+J93+J91</f>
        <v>763689.91</v>
      </c>
      <c r="K90" s="62">
        <f>J90*100/I90</f>
        <v>51.7097621689889</v>
      </c>
    </row>
    <row r="91" spans="1:11" ht="18.75" customHeight="1">
      <c r="A91" s="133" t="s">
        <v>166</v>
      </c>
      <c r="B91" s="111" t="s">
        <v>165</v>
      </c>
      <c r="C91" s="6"/>
      <c r="D91" s="6"/>
      <c r="E91" s="6"/>
      <c r="F91" s="6"/>
      <c r="G91" s="40"/>
      <c r="H91" s="40"/>
      <c r="I91" s="132">
        <v>20489.6</v>
      </c>
      <c r="J91" s="208">
        <v>20326.4</v>
      </c>
      <c r="K91" s="61">
        <f>J91*100/I91</f>
        <v>99.2034983601437</v>
      </c>
    </row>
    <row r="92" spans="1:11" ht="17.25" customHeight="1">
      <c r="A92" s="134" t="s">
        <v>167</v>
      </c>
      <c r="B92" s="135" t="s">
        <v>140</v>
      </c>
      <c r="C92" s="9"/>
      <c r="D92" s="9"/>
      <c r="E92" s="9"/>
      <c r="F92" s="9"/>
      <c r="G92" s="18"/>
      <c r="H92" s="18"/>
      <c r="I92" s="136"/>
      <c r="J92" s="145"/>
      <c r="K92" s="55"/>
    </row>
    <row r="93" spans="1:11" ht="15">
      <c r="A93" s="28"/>
      <c r="B93" s="29" t="s">
        <v>136</v>
      </c>
      <c r="C93" s="9"/>
      <c r="D93" s="9"/>
      <c r="E93" s="9"/>
      <c r="F93" s="9"/>
      <c r="G93" s="18"/>
      <c r="H93" s="18"/>
      <c r="I93" s="104">
        <v>343842.04</v>
      </c>
      <c r="J93" s="170">
        <v>38255.08</v>
      </c>
      <c r="K93" s="55">
        <f>J93*100/I93</f>
        <v>11.125771589768373</v>
      </c>
    </row>
    <row r="94" spans="1:11" ht="15">
      <c r="A94" s="28" t="s">
        <v>160</v>
      </c>
      <c r="B94" s="29" t="s">
        <v>168</v>
      </c>
      <c r="C94" s="18"/>
      <c r="D94" s="18"/>
      <c r="E94" s="18"/>
      <c r="F94" s="18"/>
      <c r="G94" s="18"/>
      <c r="H94" s="18"/>
      <c r="I94" s="102">
        <v>1107377.11</v>
      </c>
      <c r="J94" s="170">
        <v>702328.67</v>
      </c>
      <c r="K94" s="55">
        <f>J94*100/I94</f>
        <v>63.42271875206089</v>
      </c>
    </row>
    <row r="95" spans="1:11" ht="0.75" customHeight="1">
      <c r="A95" s="28"/>
      <c r="B95" s="29"/>
      <c r="C95" s="18"/>
      <c r="D95" s="18"/>
      <c r="E95" s="18"/>
      <c r="F95" s="18"/>
      <c r="G95" s="18"/>
      <c r="H95" s="18"/>
      <c r="I95" s="102"/>
      <c r="J95" s="219"/>
      <c r="K95" s="220"/>
    </row>
    <row r="96" spans="1:11" ht="15.75" thickBot="1">
      <c r="A96" s="28" t="s">
        <v>169</v>
      </c>
      <c r="B96" s="29" t="s">
        <v>170</v>
      </c>
      <c r="C96" s="18"/>
      <c r="D96" s="18"/>
      <c r="E96" s="18"/>
      <c r="F96" s="18"/>
      <c r="G96" s="18"/>
      <c r="H96" s="18"/>
      <c r="I96" s="102">
        <v>5168.88</v>
      </c>
      <c r="J96" s="188">
        <v>2779.76</v>
      </c>
      <c r="K96" s="60">
        <f>J96*100/I96</f>
        <v>53.7787683211837</v>
      </c>
    </row>
    <row r="97" spans="1:11" ht="17.25" customHeight="1" thickBot="1">
      <c r="A97" s="210" t="s">
        <v>155</v>
      </c>
      <c r="B97" s="107" t="s">
        <v>138</v>
      </c>
      <c r="C97" s="16"/>
      <c r="D97" s="16"/>
      <c r="E97" s="16"/>
      <c r="F97" s="16"/>
      <c r="G97" s="16"/>
      <c r="H97" s="26"/>
      <c r="I97" s="211">
        <v>800</v>
      </c>
      <c r="J97" s="171">
        <f>J98</f>
        <v>1254</v>
      </c>
      <c r="K97" s="27">
        <f>K98</f>
        <v>156.75</v>
      </c>
    </row>
    <row r="98" spans="1:11" ht="18" customHeight="1" thickBot="1">
      <c r="A98" s="133" t="s">
        <v>139</v>
      </c>
      <c r="B98" s="111" t="s">
        <v>137</v>
      </c>
      <c r="C98" s="40"/>
      <c r="D98" s="40"/>
      <c r="E98" s="40"/>
      <c r="F98" s="40"/>
      <c r="G98" s="40"/>
      <c r="H98" s="40"/>
      <c r="I98" s="90">
        <v>800</v>
      </c>
      <c r="J98" s="176">
        <v>1254</v>
      </c>
      <c r="K98" s="61">
        <f>J98*100/I98</f>
        <v>156.75</v>
      </c>
    </row>
    <row r="99" spans="1:11" ht="18.75" customHeight="1">
      <c r="A99" s="128" t="s">
        <v>113</v>
      </c>
      <c r="B99" s="130" t="s">
        <v>176</v>
      </c>
      <c r="C99" s="40"/>
      <c r="D99" s="40"/>
      <c r="E99" s="40"/>
      <c r="F99" s="40"/>
      <c r="G99" s="40"/>
      <c r="H99" s="40"/>
      <c r="I99" s="88"/>
      <c r="J99" s="151"/>
      <c r="K99" s="63"/>
    </row>
    <row r="100" spans="1:11" ht="15">
      <c r="A100" s="213"/>
      <c r="B100" s="214" t="s">
        <v>177</v>
      </c>
      <c r="C100" s="18"/>
      <c r="D100" s="18"/>
      <c r="E100" s="18"/>
      <c r="F100" s="18"/>
      <c r="G100" s="18"/>
      <c r="H100" s="18"/>
      <c r="I100" s="216"/>
      <c r="J100" s="217"/>
      <c r="K100" s="215"/>
    </row>
    <row r="101" spans="1:11" ht="15.75" thickBot="1">
      <c r="A101" s="213"/>
      <c r="B101" s="214" t="s">
        <v>178</v>
      </c>
      <c r="C101" s="18"/>
      <c r="D101" s="18"/>
      <c r="E101" s="18"/>
      <c r="F101" s="18"/>
      <c r="G101" s="18"/>
      <c r="H101" s="18"/>
      <c r="I101" s="218">
        <v>14.59</v>
      </c>
      <c r="J101" s="218">
        <f>J103</f>
        <v>14.59</v>
      </c>
      <c r="K101" s="215">
        <f>J101*100/I101</f>
        <v>100</v>
      </c>
    </row>
    <row r="102" spans="1:11" ht="15">
      <c r="A102" s="133" t="s">
        <v>135</v>
      </c>
      <c r="B102" s="111" t="s">
        <v>115</v>
      </c>
      <c r="C102" s="6"/>
      <c r="D102" s="6"/>
      <c r="E102" s="6"/>
      <c r="F102" s="6"/>
      <c r="G102" s="6"/>
      <c r="H102" s="6"/>
      <c r="I102" s="207"/>
      <c r="J102" s="148"/>
      <c r="K102" s="61"/>
    </row>
    <row r="103" spans="1:11" ht="15.75" thickBot="1">
      <c r="A103" s="129"/>
      <c r="B103" s="37" t="s">
        <v>114</v>
      </c>
      <c r="C103" s="12"/>
      <c r="D103" s="12"/>
      <c r="E103" s="12"/>
      <c r="F103" s="12"/>
      <c r="G103" s="12"/>
      <c r="H103" s="12"/>
      <c r="I103" s="103">
        <v>14.59</v>
      </c>
      <c r="J103" s="152">
        <v>14.59</v>
      </c>
      <c r="K103" s="60">
        <f>J103*100/I103</f>
        <v>100</v>
      </c>
    </row>
    <row r="104" spans="1:11" ht="15">
      <c r="A104" s="17" t="s">
        <v>89</v>
      </c>
      <c r="B104" s="18" t="s">
        <v>90</v>
      </c>
      <c r="C104" s="18"/>
      <c r="D104" s="18"/>
      <c r="E104" s="18"/>
      <c r="F104" s="18"/>
      <c r="G104" s="18"/>
      <c r="H104" s="18"/>
      <c r="I104" s="88"/>
      <c r="J104" s="189"/>
      <c r="K104" s="215"/>
    </row>
    <row r="105" spans="1:11" ht="15.75" thickBot="1">
      <c r="A105" s="17"/>
      <c r="B105" s="18" t="s">
        <v>91</v>
      </c>
      <c r="C105" s="18"/>
      <c r="D105" s="18"/>
      <c r="E105" s="18"/>
      <c r="F105" s="18"/>
      <c r="G105" s="18"/>
      <c r="H105" s="18"/>
      <c r="I105" s="184">
        <f>I107+I109</f>
        <v>-3919.11</v>
      </c>
      <c r="J105" s="189">
        <f>J107+J109</f>
        <v>-4055.69</v>
      </c>
      <c r="K105" s="215">
        <f>J105*100/I105</f>
        <v>103.4849749050167</v>
      </c>
    </row>
    <row r="106" spans="1:11" ht="15">
      <c r="A106" s="5" t="s">
        <v>171</v>
      </c>
      <c r="B106" s="6" t="s">
        <v>172</v>
      </c>
      <c r="C106" s="6"/>
      <c r="D106" s="6"/>
      <c r="E106" s="6"/>
      <c r="F106" s="6"/>
      <c r="G106" s="6"/>
      <c r="H106" s="6"/>
      <c r="I106" s="175"/>
      <c r="J106" s="221"/>
      <c r="K106" s="212"/>
    </row>
    <row r="107" spans="1:11" ht="15">
      <c r="A107" s="17"/>
      <c r="B107" s="9" t="s">
        <v>173</v>
      </c>
      <c r="C107" s="9"/>
      <c r="D107" s="9"/>
      <c r="E107" s="9"/>
      <c r="F107" s="9"/>
      <c r="G107" s="9"/>
      <c r="H107" s="9"/>
      <c r="I107" s="170">
        <v>-41.78</v>
      </c>
      <c r="J107" s="172">
        <v>-41.78</v>
      </c>
      <c r="K107" s="55">
        <f>J107*100/I107</f>
        <v>100</v>
      </c>
    </row>
    <row r="108" spans="1:11" ht="15">
      <c r="A108" s="8" t="s">
        <v>174</v>
      </c>
      <c r="B108" s="9" t="s">
        <v>175</v>
      </c>
      <c r="C108" s="9"/>
      <c r="D108" s="9"/>
      <c r="E108" s="9"/>
      <c r="F108" s="9"/>
      <c r="G108" s="9"/>
      <c r="H108" s="9"/>
      <c r="I108" s="89"/>
      <c r="J108" s="172"/>
      <c r="K108" s="55"/>
    </row>
    <row r="109" spans="1:11" ht="15" thickBot="1">
      <c r="A109" s="11"/>
      <c r="B109" s="12" t="s">
        <v>92</v>
      </c>
      <c r="C109" s="12"/>
      <c r="D109" s="12"/>
      <c r="E109" s="12"/>
      <c r="F109" s="12"/>
      <c r="G109" s="12"/>
      <c r="H109" s="12"/>
      <c r="I109" s="91">
        <v>-3877.33</v>
      </c>
      <c r="J109" s="222">
        <v>-4013.91</v>
      </c>
      <c r="K109" s="60">
        <f>J109*100/I109</f>
        <v>103.52252709983416</v>
      </c>
    </row>
    <row r="110" spans="1:11" ht="13.5" customHeight="1" thickBot="1">
      <c r="A110" s="162">
        <v>1</v>
      </c>
      <c r="B110" s="239">
        <v>2</v>
      </c>
      <c r="C110" s="240"/>
      <c r="D110" s="240"/>
      <c r="E110" s="240"/>
      <c r="F110" s="240"/>
      <c r="G110" s="240"/>
      <c r="H110" s="241"/>
      <c r="I110" s="163">
        <v>3</v>
      </c>
      <c r="J110" s="195">
        <v>4</v>
      </c>
      <c r="K110" s="231">
        <v>5</v>
      </c>
    </row>
    <row r="111" spans="1:11" ht="15.75" customHeight="1" thickBot="1">
      <c r="A111" s="43"/>
      <c r="B111" s="115" t="s">
        <v>110</v>
      </c>
      <c r="C111" s="115"/>
      <c r="D111" s="115"/>
      <c r="E111" s="115"/>
      <c r="F111" s="115"/>
      <c r="G111" s="116"/>
      <c r="H111" s="115"/>
      <c r="I111" s="139">
        <f>I112+I113</f>
        <v>2397775.2800000003</v>
      </c>
      <c r="J111" s="139">
        <f>J112+J113</f>
        <v>1295160.04</v>
      </c>
      <c r="K111" s="57">
        <f>J111/I111*100</f>
        <v>54.015071837757866</v>
      </c>
    </row>
    <row r="112" spans="1:11" ht="17.25">
      <c r="A112" s="34"/>
      <c r="B112" s="6" t="s">
        <v>74</v>
      </c>
      <c r="C112" s="6"/>
      <c r="D112" s="6"/>
      <c r="E112" s="6"/>
      <c r="F112" s="6"/>
      <c r="G112" s="138"/>
      <c r="H112" s="138"/>
      <c r="I112" s="227">
        <f>I116+I119+I123+I127+I130+I134+I138++I142+I146</f>
        <v>879027.22</v>
      </c>
      <c r="J112" s="225">
        <f>J116+J119+J123+J127+J130+J134+J138++J142+J146</f>
        <v>487087.47</v>
      </c>
      <c r="K112" s="212">
        <f>J112/I112*100</f>
        <v>55.41210316558798</v>
      </c>
    </row>
    <row r="113" spans="1:13" ht="17.25">
      <c r="A113" s="230"/>
      <c r="B113" s="9" t="s">
        <v>76</v>
      </c>
      <c r="C113" s="9"/>
      <c r="D113" s="9"/>
      <c r="E113" s="9"/>
      <c r="F113" s="18"/>
      <c r="G113" s="223"/>
      <c r="H113" s="223"/>
      <c r="I113" s="228">
        <f>I120+I128+I131+I135+I139++I143+I147+I124</f>
        <v>1518748.06</v>
      </c>
      <c r="J113" s="95">
        <f>J120+J124+J128+J131+J135+J139++J143+J147</f>
        <v>808072.5700000001</v>
      </c>
      <c r="K113" s="45">
        <f>J113/I113*100</f>
        <v>53.206492326317765</v>
      </c>
      <c r="M113" s="141"/>
    </row>
    <row r="114" spans="1:13" ht="17.25">
      <c r="A114" s="230"/>
      <c r="B114" s="9"/>
      <c r="C114" s="9"/>
      <c r="D114" s="9"/>
      <c r="E114" s="9"/>
      <c r="F114" s="18"/>
      <c r="G114" s="223"/>
      <c r="H114" s="223"/>
      <c r="I114" s="228"/>
      <c r="J114" s="95"/>
      <c r="K114" s="44"/>
      <c r="M114" s="141"/>
    </row>
    <row r="115" spans="1:13" s="1" customFormat="1" ht="18" thickBot="1">
      <c r="A115" s="206">
        <v>600</v>
      </c>
      <c r="B115" s="38" t="s">
        <v>73</v>
      </c>
      <c r="C115" s="38"/>
      <c r="D115" s="38"/>
      <c r="E115" s="38"/>
      <c r="F115" s="38"/>
      <c r="G115" s="38"/>
      <c r="H115" s="38"/>
      <c r="I115" s="73">
        <f>I116</f>
        <v>17796.53</v>
      </c>
      <c r="J115" s="109">
        <f>J116</f>
        <v>11031.76</v>
      </c>
      <c r="K115" s="46">
        <f>J115/I115*100</f>
        <v>61.988264004274996</v>
      </c>
      <c r="L115" s="101"/>
      <c r="M115" s="141"/>
    </row>
    <row r="116" spans="1:13" s="1" customFormat="1" ht="17.25">
      <c r="A116" s="117"/>
      <c r="B116" s="9" t="s">
        <v>74</v>
      </c>
      <c r="C116" s="9"/>
      <c r="D116" s="9"/>
      <c r="E116" s="9"/>
      <c r="F116" s="18"/>
      <c r="G116" s="18"/>
      <c r="H116" s="18"/>
      <c r="I116" s="92">
        <v>17796.53</v>
      </c>
      <c r="J116" s="97">
        <v>11031.76</v>
      </c>
      <c r="K116" s="44">
        <f>J116/I116*100</f>
        <v>61.988264004274996</v>
      </c>
      <c r="L116" s="101"/>
      <c r="M116" s="141"/>
    </row>
    <row r="117" spans="1:13" s="1" customFormat="1" ht="18.75" customHeight="1">
      <c r="A117" s="117"/>
      <c r="B117" s="50"/>
      <c r="C117" s="50"/>
      <c r="D117" s="50"/>
      <c r="E117" s="50"/>
      <c r="F117" s="50"/>
      <c r="G117" s="50"/>
      <c r="H117" s="50"/>
      <c r="I117" s="229"/>
      <c r="J117" s="224"/>
      <c r="K117" s="226"/>
      <c r="L117" s="101"/>
      <c r="M117" s="141"/>
    </row>
    <row r="118" spans="1:13" s="1" customFormat="1" ht="18" thickBot="1">
      <c r="A118" s="206">
        <v>601</v>
      </c>
      <c r="B118" s="38" t="s">
        <v>75</v>
      </c>
      <c r="C118" s="38"/>
      <c r="D118" s="38"/>
      <c r="E118" s="38"/>
      <c r="F118" s="38"/>
      <c r="G118" s="38"/>
      <c r="H118" s="38"/>
      <c r="I118" s="73">
        <f>I119+I120</f>
        <v>99341.8</v>
      </c>
      <c r="J118" s="109">
        <f>J119+J120</f>
        <v>58793.479999999996</v>
      </c>
      <c r="K118" s="46">
        <f>J118/I118*100</f>
        <v>59.18302265511597</v>
      </c>
      <c r="M118" s="141"/>
    </row>
    <row r="119" spans="1:11" s="1" customFormat="1" ht="17.25">
      <c r="A119" s="118"/>
      <c r="B119" s="9" t="s">
        <v>74</v>
      </c>
      <c r="C119" s="9"/>
      <c r="D119" s="9"/>
      <c r="E119" s="9"/>
      <c r="F119" s="9"/>
      <c r="G119" s="9"/>
      <c r="H119" s="9"/>
      <c r="I119" s="205">
        <v>95052.67</v>
      </c>
      <c r="J119" s="97">
        <v>56962.59</v>
      </c>
      <c r="K119" s="47">
        <f>J119/I119*100</f>
        <v>59.92739604263615</v>
      </c>
    </row>
    <row r="120" spans="1:12" s="1" customFormat="1" ht="16.5" customHeight="1">
      <c r="A120" s="117"/>
      <c r="B120" s="9" t="s">
        <v>76</v>
      </c>
      <c r="C120" s="9"/>
      <c r="D120" s="9"/>
      <c r="E120" s="9"/>
      <c r="F120" s="18"/>
      <c r="G120" s="18"/>
      <c r="H120" s="18"/>
      <c r="I120" s="92">
        <v>4289.13</v>
      </c>
      <c r="J120" s="97">
        <v>1830.89</v>
      </c>
      <c r="K120" s="44">
        <f>J120/I120*100</f>
        <v>42.686745330638146</v>
      </c>
      <c r="L120" s="101"/>
    </row>
    <row r="121" spans="1:11" s="1" customFormat="1" ht="12.75">
      <c r="A121" s="209"/>
      <c r="B121" s="50"/>
      <c r="C121" s="50"/>
      <c r="D121" s="50"/>
      <c r="E121" s="50"/>
      <c r="F121" s="50"/>
      <c r="G121" s="50"/>
      <c r="H121" s="50"/>
      <c r="I121" s="209"/>
      <c r="J121" s="50"/>
      <c r="K121" s="209"/>
    </row>
    <row r="122" spans="1:11" s="1" customFormat="1" ht="18" thickBot="1">
      <c r="A122" s="206">
        <v>602</v>
      </c>
      <c r="B122" s="38" t="s">
        <v>77</v>
      </c>
      <c r="C122" s="38"/>
      <c r="D122" s="38"/>
      <c r="E122" s="38"/>
      <c r="F122" s="38"/>
      <c r="G122" s="38"/>
      <c r="H122" s="38"/>
      <c r="I122" s="73">
        <f>I123+I124</f>
        <v>27736.29</v>
      </c>
      <c r="J122" s="109">
        <f>J123+J124</f>
        <v>16596.15</v>
      </c>
      <c r="K122" s="46">
        <f>J122/I122*100</f>
        <v>59.835507921210805</v>
      </c>
    </row>
    <row r="123" spans="1:11" s="1" customFormat="1" ht="17.25">
      <c r="A123" s="155"/>
      <c r="B123" s="29" t="s">
        <v>78</v>
      </c>
      <c r="C123" s="9"/>
      <c r="D123" s="9"/>
      <c r="E123" s="9"/>
      <c r="F123" s="9"/>
      <c r="G123" s="18"/>
      <c r="H123" s="25" t="s">
        <v>0</v>
      </c>
      <c r="I123" s="97">
        <v>27736.29</v>
      </c>
      <c r="J123" s="92">
        <v>16596.15</v>
      </c>
      <c r="K123" s="123">
        <f>J123/I123*100</f>
        <v>59.835507921210805</v>
      </c>
    </row>
    <row r="124" spans="1:11" s="1" customFormat="1" ht="17.25">
      <c r="A124" s="155"/>
      <c r="B124" s="29" t="s">
        <v>80</v>
      </c>
      <c r="C124" s="9"/>
      <c r="D124" s="9"/>
      <c r="E124" s="9"/>
      <c r="F124" s="9"/>
      <c r="G124" s="18"/>
      <c r="H124" s="25"/>
      <c r="I124" s="97">
        <v>0</v>
      </c>
      <c r="J124" s="92">
        <v>0</v>
      </c>
      <c r="K124" s="123">
        <v>0</v>
      </c>
    </row>
    <row r="125" spans="1:11" s="1" customFormat="1" ht="12.75" customHeight="1">
      <c r="A125" s="155"/>
      <c r="B125" s="29"/>
      <c r="C125" s="9"/>
      <c r="D125" s="9"/>
      <c r="E125" s="9"/>
      <c r="F125" s="9"/>
      <c r="G125" s="18"/>
      <c r="H125" s="25"/>
      <c r="I125" s="97"/>
      <c r="J125" s="196"/>
      <c r="K125" s="123"/>
    </row>
    <row r="126" spans="1:11" s="1" customFormat="1" ht="18" thickBot="1">
      <c r="A126" s="156">
        <v>604</v>
      </c>
      <c r="B126" s="112" t="s">
        <v>79</v>
      </c>
      <c r="C126" s="38"/>
      <c r="D126" s="38"/>
      <c r="E126" s="38"/>
      <c r="F126" s="38"/>
      <c r="G126" s="38"/>
      <c r="H126" s="39"/>
      <c r="I126" s="109">
        <f>I127+I128</f>
        <v>80781.04</v>
      </c>
      <c r="J126" s="73">
        <f>J127+J128</f>
        <v>42472.33</v>
      </c>
      <c r="K126" s="122">
        <f>J126/I126*100</f>
        <v>52.57710225072617</v>
      </c>
    </row>
    <row r="127" spans="1:11" s="1" customFormat="1" ht="17.25">
      <c r="A127" s="155"/>
      <c r="B127" s="29" t="s">
        <v>78</v>
      </c>
      <c r="C127" s="9"/>
      <c r="D127" s="9"/>
      <c r="E127" s="9"/>
      <c r="F127" s="18"/>
      <c r="G127" s="18"/>
      <c r="H127" s="25"/>
      <c r="I127" s="97">
        <v>80781.04</v>
      </c>
      <c r="J127" s="92">
        <v>42472.33</v>
      </c>
      <c r="K127" s="123">
        <f>J127/I127*100</f>
        <v>52.57710225072617</v>
      </c>
    </row>
    <row r="128" spans="1:11" s="1" customFormat="1" ht="17.25">
      <c r="A128" s="155"/>
      <c r="B128" s="29"/>
      <c r="C128" s="9"/>
      <c r="D128" s="18"/>
      <c r="E128" s="18"/>
      <c r="F128" s="18"/>
      <c r="G128" s="18"/>
      <c r="H128" s="25"/>
      <c r="I128" s="97"/>
      <c r="J128" s="197"/>
      <c r="K128" s="123"/>
    </row>
    <row r="129" spans="1:11" s="1" customFormat="1" ht="18" thickBot="1">
      <c r="A129" s="156">
        <v>606</v>
      </c>
      <c r="B129" s="112" t="s">
        <v>116</v>
      </c>
      <c r="C129" s="38"/>
      <c r="D129" s="38"/>
      <c r="E129" s="38"/>
      <c r="F129" s="38"/>
      <c r="G129" s="38"/>
      <c r="H129" s="39"/>
      <c r="I129" s="109">
        <f>I130+I131</f>
        <v>912972.9099999999</v>
      </c>
      <c r="J129" s="73">
        <f>SUM(J130:J131)</f>
        <v>577088.53</v>
      </c>
      <c r="K129" s="122">
        <f>J129/I129*100</f>
        <v>63.209819664857314</v>
      </c>
    </row>
    <row r="130" spans="1:11" s="1" customFormat="1" ht="17.25">
      <c r="A130" s="155"/>
      <c r="B130" s="29" t="s">
        <v>78</v>
      </c>
      <c r="C130" s="9"/>
      <c r="D130" s="9"/>
      <c r="E130" s="9"/>
      <c r="F130" s="9"/>
      <c r="G130" s="18"/>
      <c r="H130" s="25"/>
      <c r="I130" s="97">
        <v>355979.44</v>
      </c>
      <c r="J130" s="93">
        <v>227965.04</v>
      </c>
      <c r="K130" s="47">
        <f>J130/I130*100</f>
        <v>64.03882201736145</v>
      </c>
    </row>
    <row r="131" spans="1:11" s="1" customFormat="1" ht="17.25">
      <c r="A131" s="155"/>
      <c r="B131" s="29" t="s">
        <v>80</v>
      </c>
      <c r="C131" s="9"/>
      <c r="D131" s="9"/>
      <c r="E131" s="9"/>
      <c r="F131" s="9"/>
      <c r="G131" s="9"/>
      <c r="H131" s="10"/>
      <c r="I131" s="97">
        <f>556694.74+62.64+236.09</f>
        <v>556993.47</v>
      </c>
      <c r="J131" s="93">
        <v>349123.49</v>
      </c>
      <c r="K131" s="44">
        <f>J131/I131*100</f>
        <v>62.679996948617735</v>
      </c>
    </row>
    <row r="132" spans="1:11" s="1" customFormat="1" ht="15.75" customHeight="1">
      <c r="A132" s="155"/>
      <c r="B132" s="29"/>
      <c r="C132" s="9"/>
      <c r="D132" s="18"/>
      <c r="E132" s="18"/>
      <c r="F132" s="18"/>
      <c r="G132" s="18"/>
      <c r="H132" s="25"/>
      <c r="I132" s="97"/>
      <c r="J132" s="198"/>
      <c r="K132" s="45"/>
    </row>
    <row r="133" spans="1:11" s="1" customFormat="1" ht="18" thickBot="1">
      <c r="A133" s="156">
        <v>607</v>
      </c>
      <c r="B133" s="112" t="s">
        <v>81</v>
      </c>
      <c r="C133" s="38"/>
      <c r="D133" s="38"/>
      <c r="E133" s="38"/>
      <c r="F133" s="38"/>
      <c r="G133" s="38"/>
      <c r="H133" s="39"/>
      <c r="I133" s="109">
        <f>I134+I135</f>
        <v>96054.41</v>
      </c>
      <c r="J133" s="131">
        <f>J134+J135</f>
        <v>48430.22</v>
      </c>
      <c r="K133" s="46">
        <f>J133/I133*100</f>
        <v>50.41956949191609</v>
      </c>
    </row>
    <row r="134" spans="1:11" s="1" customFormat="1" ht="17.25">
      <c r="A134" s="118"/>
      <c r="B134" s="111" t="s">
        <v>78</v>
      </c>
      <c r="C134" s="6"/>
      <c r="D134" s="6"/>
      <c r="E134" s="6"/>
      <c r="F134" s="6"/>
      <c r="G134" s="40"/>
      <c r="H134" s="41"/>
      <c r="I134" s="97">
        <v>82027.39</v>
      </c>
      <c r="J134" s="205">
        <v>41086.98</v>
      </c>
      <c r="K134" s="44">
        <f>J134/I134*100</f>
        <v>50.089342108776115</v>
      </c>
    </row>
    <row r="135" spans="1:11" s="1" customFormat="1" ht="17.25">
      <c r="A135" s="117"/>
      <c r="B135" s="29" t="s">
        <v>80</v>
      </c>
      <c r="C135" s="9"/>
      <c r="D135" s="9"/>
      <c r="E135" s="9"/>
      <c r="F135" s="9"/>
      <c r="G135" s="9"/>
      <c r="H135" s="10"/>
      <c r="I135" s="97">
        <f>1924.2+12019.32+83.5</f>
        <v>14027.02</v>
      </c>
      <c r="J135" s="92">
        <v>7343.24</v>
      </c>
      <c r="K135" s="44">
        <f>J135/I135*100</f>
        <v>52.350677478181396</v>
      </c>
    </row>
    <row r="136" spans="1:11" s="1" customFormat="1" ht="17.25">
      <c r="A136" s="117"/>
      <c r="B136" s="29"/>
      <c r="C136" s="9"/>
      <c r="D136" s="18"/>
      <c r="E136" s="18"/>
      <c r="F136" s="18"/>
      <c r="G136" s="18"/>
      <c r="H136" s="25"/>
      <c r="I136" s="97"/>
      <c r="J136" s="197"/>
      <c r="K136" s="44"/>
    </row>
    <row r="137" spans="1:11" s="1" customFormat="1" ht="18" thickBot="1">
      <c r="A137" s="206">
        <v>609</v>
      </c>
      <c r="B137" s="112" t="s">
        <v>83</v>
      </c>
      <c r="C137" s="38"/>
      <c r="D137" s="38"/>
      <c r="E137" s="38"/>
      <c r="F137" s="38"/>
      <c r="G137" s="38"/>
      <c r="H137" s="39"/>
      <c r="I137" s="109">
        <f>I138+I139</f>
        <v>564683.5900000001</v>
      </c>
      <c r="J137" s="73">
        <f>J138+J139</f>
        <v>360575.58</v>
      </c>
      <c r="K137" s="46">
        <f>J137/I137*100</f>
        <v>63.854446345784545</v>
      </c>
    </row>
    <row r="138" spans="1:11" s="1" customFormat="1" ht="17.25">
      <c r="A138" s="158"/>
      <c r="B138" s="111" t="s">
        <v>78</v>
      </c>
      <c r="C138" s="6"/>
      <c r="D138" s="6"/>
      <c r="E138" s="6"/>
      <c r="F138" s="6"/>
      <c r="G138" s="40"/>
      <c r="H138" s="41"/>
      <c r="I138" s="94">
        <v>4635.54</v>
      </c>
      <c r="J138" s="97">
        <v>2426.15</v>
      </c>
      <c r="K138" s="44">
        <f>J138/I138*100</f>
        <v>52.33802318607973</v>
      </c>
    </row>
    <row r="139" spans="1:11" s="1" customFormat="1" ht="16.5" customHeight="1">
      <c r="A139" s="155"/>
      <c r="B139" s="29" t="s">
        <v>80</v>
      </c>
      <c r="C139" s="9"/>
      <c r="D139" s="9"/>
      <c r="E139" s="9"/>
      <c r="F139" s="9"/>
      <c r="G139" s="9"/>
      <c r="H139" s="10"/>
      <c r="I139" s="94">
        <f>559859.67+188.38</f>
        <v>560048.05</v>
      </c>
      <c r="J139" s="97">
        <v>358149.43</v>
      </c>
      <c r="K139" s="44">
        <f>J139/I139*100</f>
        <v>63.949768238635954</v>
      </c>
    </row>
    <row r="140" spans="1:11" s="1" customFormat="1" ht="15" customHeight="1">
      <c r="A140" s="159"/>
      <c r="B140" s="120"/>
      <c r="C140" s="119"/>
      <c r="D140" s="119"/>
      <c r="E140" s="119"/>
      <c r="F140" s="119"/>
      <c r="G140" s="119"/>
      <c r="H140" s="121"/>
      <c r="I140" s="121"/>
      <c r="J140" s="200"/>
      <c r="K140" s="124"/>
    </row>
    <row r="141" spans="1:11" s="1" customFormat="1" ht="18" thickBot="1">
      <c r="A141" s="156">
        <v>614</v>
      </c>
      <c r="B141" s="112" t="s">
        <v>82</v>
      </c>
      <c r="C141" s="38"/>
      <c r="D141" s="38"/>
      <c r="E141" s="38"/>
      <c r="F141" s="38"/>
      <c r="G141" s="38"/>
      <c r="H141" s="39"/>
      <c r="I141" s="110">
        <f>I142+I143</f>
        <v>555353.26</v>
      </c>
      <c r="J141" s="95">
        <f>J142+J143</f>
        <v>152891.62</v>
      </c>
      <c r="K141" s="45">
        <f>J141/I141*100</f>
        <v>27.530516341976636</v>
      </c>
    </row>
    <row r="142" spans="1:11" s="1" customFormat="1" ht="17.25">
      <c r="A142" s="158"/>
      <c r="B142" s="111" t="s">
        <v>78</v>
      </c>
      <c r="C142" s="6"/>
      <c r="D142" s="6"/>
      <c r="E142" s="6"/>
      <c r="F142" s="6"/>
      <c r="G142" s="40"/>
      <c r="H142" s="41"/>
      <c r="I142" s="160">
        <v>171962.87</v>
      </c>
      <c r="J142" s="201">
        <v>61266.1</v>
      </c>
      <c r="K142" s="47">
        <f>J142/I142*100</f>
        <v>35.6275165679661</v>
      </c>
    </row>
    <row r="143" spans="1:11" s="1" customFormat="1" ht="15" customHeight="1">
      <c r="A143" s="155"/>
      <c r="B143" s="29" t="s">
        <v>80</v>
      </c>
      <c r="C143" s="9"/>
      <c r="D143" s="9"/>
      <c r="E143" s="9"/>
      <c r="F143" s="9"/>
      <c r="G143" s="18"/>
      <c r="H143" s="25"/>
      <c r="I143" s="161">
        <v>383390.39</v>
      </c>
      <c r="J143" s="97">
        <v>91625.52</v>
      </c>
      <c r="K143" s="44">
        <f>J143/I143*100</f>
        <v>23.8987523917853</v>
      </c>
    </row>
    <row r="144" spans="1:11" s="1" customFormat="1" ht="17.25">
      <c r="A144" s="155"/>
      <c r="B144" s="29"/>
      <c r="C144" s="9"/>
      <c r="D144" s="9"/>
      <c r="E144" s="9"/>
      <c r="F144" s="9"/>
      <c r="G144" s="18"/>
      <c r="H144" s="25"/>
      <c r="I144" s="94"/>
      <c r="J144" s="199"/>
      <c r="K144" s="44"/>
    </row>
    <row r="145" spans="1:11" s="1" customFormat="1" ht="18" thickBot="1">
      <c r="A145" s="156">
        <v>639</v>
      </c>
      <c r="B145" s="112" t="s">
        <v>84</v>
      </c>
      <c r="C145" s="38"/>
      <c r="D145" s="38"/>
      <c r="E145" s="38"/>
      <c r="F145" s="38"/>
      <c r="G145" s="38"/>
      <c r="H145" s="39"/>
      <c r="I145" s="72">
        <f>I146+I147+I148</f>
        <v>43055.45</v>
      </c>
      <c r="J145" s="131">
        <f>J146+J147+J148</f>
        <v>27280.37</v>
      </c>
      <c r="K145" s="46">
        <f>J145/I145*100</f>
        <v>63.36101469151989</v>
      </c>
    </row>
    <row r="146" spans="1:11" s="1" customFormat="1" ht="17.25">
      <c r="A146" s="155"/>
      <c r="B146" s="29" t="s">
        <v>78</v>
      </c>
      <c r="C146" s="9"/>
      <c r="D146" s="9"/>
      <c r="E146" s="9"/>
      <c r="F146" s="9"/>
      <c r="G146" s="18"/>
      <c r="H146" s="25"/>
      <c r="I146" s="94">
        <v>43055.45</v>
      </c>
      <c r="J146" s="97">
        <v>27280.37</v>
      </c>
      <c r="K146" s="44">
        <f>J146/I146*100</f>
        <v>63.36101469151989</v>
      </c>
    </row>
    <row r="147" spans="1:11" s="1" customFormat="1" ht="17.25">
      <c r="A147" s="155"/>
      <c r="B147" s="29" t="s">
        <v>80</v>
      </c>
      <c r="C147" s="9"/>
      <c r="D147" s="9"/>
      <c r="E147" s="9"/>
      <c r="F147" s="9"/>
      <c r="G147" s="18"/>
      <c r="H147" s="25"/>
      <c r="I147" s="94">
        <v>0</v>
      </c>
      <c r="J147" s="97">
        <v>0</v>
      </c>
      <c r="K147" s="44">
        <v>0</v>
      </c>
    </row>
    <row r="148" spans="1:11" ht="12.75" customHeight="1" thickBot="1">
      <c r="A148" s="156"/>
      <c r="B148" s="37"/>
      <c r="C148" s="12"/>
      <c r="D148" s="38"/>
      <c r="E148" s="38"/>
      <c r="F148" s="38"/>
      <c r="G148" s="38"/>
      <c r="H148" s="39"/>
      <c r="I148" s="157"/>
      <c r="J148" s="202"/>
      <c r="K148" s="58"/>
    </row>
    <row r="149" spans="1:11" ht="15">
      <c r="A149" s="19"/>
      <c r="B149" s="18"/>
      <c r="C149" s="18"/>
      <c r="D149" s="18"/>
      <c r="E149" s="18"/>
      <c r="F149" s="18"/>
      <c r="G149" s="18"/>
      <c r="H149" s="18"/>
      <c r="I149" s="95"/>
      <c r="J149" s="153"/>
      <c r="K149" s="30"/>
    </row>
    <row r="150" spans="1:10" ht="15">
      <c r="A150" s="52"/>
      <c r="B150" s="9"/>
      <c r="C150" s="48"/>
      <c r="D150" s="49"/>
      <c r="E150" s="49"/>
      <c r="F150" s="49"/>
      <c r="G150" s="48"/>
      <c r="H150" s="125"/>
      <c r="I150" s="126"/>
      <c r="J150"/>
    </row>
    <row r="151" spans="1:10" ht="15">
      <c r="A151" s="52"/>
      <c r="B151" s="9" t="s">
        <v>152</v>
      </c>
      <c r="C151" s="48"/>
      <c r="D151" s="49"/>
      <c r="E151" s="49"/>
      <c r="F151" s="49"/>
      <c r="G151" s="48"/>
      <c r="H151" s="125"/>
      <c r="I151" s="126"/>
      <c r="J151"/>
    </row>
    <row r="152" spans="1:10" ht="15.75" customHeight="1">
      <c r="A152" s="52"/>
      <c r="B152" s="2" t="s">
        <v>85</v>
      </c>
      <c r="C152" s="1"/>
      <c r="D152" s="1"/>
      <c r="E152" s="1"/>
      <c r="F152" s="1"/>
      <c r="G152" s="1"/>
      <c r="H152" s="51"/>
      <c r="I152" s="140" t="s">
        <v>154</v>
      </c>
      <c r="J152"/>
    </row>
    <row r="153" spans="1:10" ht="15">
      <c r="A153" s="52"/>
      <c r="B153" s="9"/>
      <c r="C153" s="1"/>
      <c r="D153" s="1"/>
      <c r="E153" s="1"/>
      <c r="F153" s="1"/>
      <c r="G153" s="1"/>
      <c r="H153" s="100"/>
      <c r="I153" s="96"/>
      <c r="J153" s="1"/>
    </row>
    <row r="154" spans="1:10" ht="15">
      <c r="A154" s="52"/>
      <c r="B154" s="9"/>
      <c r="C154" s="9"/>
      <c r="D154" s="9"/>
      <c r="E154" s="9"/>
      <c r="F154" s="9"/>
      <c r="G154" s="9"/>
      <c r="H154" s="9"/>
      <c r="I154" s="97"/>
      <c r="J154" s="1"/>
    </row>
    <row r="155" spans="2:10" ht="15">
      <c r="B155" s="9"/>
      <c r="C155" s="50"/>
      <c r="D155" s="50"/>
      <c r="E155" s="50"/>
      <c r="F155" s="50"/>
      <c r="G155" s="50"/>
      <c r="H155" s="50"/>
      <c r="I155" s="105"/>
      <c r="J155"/>
    </row>
    <row r="156" spans="2:10" ht="15">
      <c r="B156" s="9"/>
      <c r="C156" s="50"/>
      <c r="D156" s="50"/>
      <c r="E156" s="50"/>
      <c r="F156" s="50"/>
      <c r="G156" s="50"/>
      <c r="H156" s="50"/>
      <c r="I156" s="105"/>
      <c r="J156"/>
    </row>
    <row r="157" spans="2:10" ht="15">
      <c r="B157" s="9"/>
      <c r="C157" s="9"/>
      <c r="D157" s="9"/>
      <c r="E157" s="9"/>
      <c r="F157" s="9"/>
      <c r="G157" s="18"/>
      <c r="H157" s="50"/>
      <c r="I157" s="95"/>
      <c r="J157"/>
    </row>
    <row r="158" spans="2:10" ht="15">
      <c r="B158" s="9"/>
      <c r="C158" s="9"/>
      <c r="D158" s="9"/>
      <c r="E158" s="9"/>
      <c r="F158" s="9"/>
      <c r="G158" s="9"/>
      <c r="H158" s="50"/>
      <c r="I158" s="95"/>
      <c r="J158"/>
    </row>
    <row r="159" spans="2:10" ht="15">
      <c r="B159" s="9"/>
      <c r="C159" s="9"/>
      <c r="D159" s="9"/>
      <c r="E159" s="9"/>
      <c r="F159" s="9"/>
      <c r="G159" s="18"/>
      <c r="H159" s="50"/>
      <c r="I159" s="127"/>
      <c r="J159"/>
    </row>
    <row r="160" spans="2:10" ht="15">
      <c r="B160" s="9"/>
      <c r="C160" s="9"/>
      <c r="D160" s="18"/>
      <c r="E160" s="18"/>
      <c r="F160" s="18"/>
      <c r="G160" s="18"/>
      <c r="H160" s="50"/>
      <c r="I160" s="1"/>
      <c r="J160"/>
    </row>
    <row r="161" spans="2:10" ht="15">
      <c r="B161" s="9"/>
      <c r="C161" s="9"/>
      <c r="D161" s="18"/>
      <c r="E161" s="18"/>
      <c r="F161" s="18"/>
      <c r="G161" s="50"/>
      <c r="H161" s="50"/>
      <c r="I161" s="105"/>
      <c r="J161"/>
    </row>
    <row r="162" spans="2:10" ht="12.75">
      <c r="B162" s="50"/>
      <c r="C162" s="50"/>
      <c r="D162" s="50"/>
      <c r="E162" s="50"/>
      <c r="F162" s="50"/>
      <c r="G162" s="50"/>
      <c r="H162" s="50"/>
      <c r="I162" s="106"/>
      <c r="J162"/>
    </row>
    <row r="163" spans="2:10" ht="12.75">
      <c r="B163" s="50"/>
      <c r="C163" s="50"/>
      <c r="D163" s="50"/>
      <c r="E163" s="50"/>
      <c r="F163" s="50"/>
      <c r="G163" s="50"/>
      <c r="H163" s="50"/>
      <c r="I163" s="106"/>
      <c r="J163"/>
    </row>
    <row r="164" spans="2:10" ht="12.75">
      <c r="B164" s="50"/>
      <c r="C164" s="50"/>
      <c r="D164" s="50"/>
      <c r="E164" s="50"/>
      <c r="F164" s="50"/>
      <c r="G164" s="50"/>
      <c r="H164" s="50"/>
      <c r="I164" s="106"/>
      <c r="J164"/>
    </row>
    <row r="165" spans="2:10" ht="12.75">
      <c r="B165" s="50"/>
      <c r="C165" s="50"/>
      <c r="D165" s="50"/>
      <c r="E165" s="50"/>
      <c r="F165" s="50"/>
      <c r="G165" s="50"/>
      <c r="H165" s="50"/>
      <c r="I165" s="106"/>
      <c r="J165"/>
    </row>
    <row r="166" spans="2:10" ht="12.75">
      <c r="B166" s="50"/>
      <c r="C166" s="50"/>
      <c r="D166" s="50"/>
      <c r="E166" s="50"/>
      <c r="F166" s="50"/>
      <c r="G166" s="50"/>
      <c r="H166" s="50"/>
      <c r="I166" s="106"/>
      <c r="J166"/>
    </row>
    <row r="167" spans="2:10" ht="12.75">
      <c r="B167" s="50"/>
      <c r="C167" s="50"/>
      <c r="D167" s="50"/>
      <c r="E167" s="50"/>
      <c r="F167" s="50"/>
      <c r="G167" s="50"/>
      <c r="H167" s="50"/>
      <c r="I167" s="106"/>
      <c r="J167"/>
    </row>
    <row r="168" spans="2:10" ht="12.75">
      <c r="B168" s="50"/>
      <c r="C168" s="50"/>
      <c r="D168" s="50"/>
      <c r="E168" s="50"/>
      <c r="F168" s="50"/>
      <c r="G168" s="50"/>
      <c r="H168" s="50"/>
      <c r="I168" s="106"/>
      <c r="J168"/>
    </row>
    <row r="169" spans="2:10" ht="12.75">
      <c r="B169" s="50"/>
      <c r="C169" s="50"/>
      <c r="D169" s="50"/>
      <c r="E169" s="50"/>
      <c r="F169" s="50"/>
      <c r="G169" s="50"/>
      <c r="H169" s="50"/>
      <c r="I169" s="106"/>
      <c r="J169"/>
    </row>
    <row r="170" spans="2:10" ht="12.75">
      <c r="B170" s="50"/>
      <c r="C170" s="50"/>
      <c r="D170" s="50"/>
      <c r="E170" s="50"/>
      <c r="F170" s="50"/>
      <c r="G170" s="50"/>
      <c r="H170" s="50"/>
      <c r="I170" s="106"/>
      <c r="J170"/>
    </row>
    <row r="171" ht="12.75">
      <c r="J171"/>
    </row>
    <row r="172" ht="12.75">
      <c r="J172"/>
    </row>
    <row r="173" ht="12.75">
      <c r="J173"/>
    </row>
    <row r="174" ht="12.75">
      <c r="J174"/>
    </row>
    <row r="175" ht="12.75">
      <c r="J175"/>
    </row>
    <row r="176" ht="12.75">
      <c r="J176"/>
    </row>
    <row r="177" ht="12.75">
      <c r="J177"/>
    </row>
    <row r="178" ht="12.75">
      <c r="J178"/>
    </row>
    <row r="179" ht="12.75">
      <c r="J179"/>
    </row>
    <row r="180" ht="12.75">
      <c r="J180"/>
    </row>
    <row r="181" ht="12.75">
      <c r="J181"/>
    </row>
    <row r="182" ht="12.75">
      <c r="J182"/>
    </row>
    <row r="183" ht="12.75">
      <c r="J183"/>
    </row>
    <row r="184" ht="12.75">
      <c r="J184"/>
    </row>
    <row r="185" ht="12.75">
      <c r="J185"/>
    </row>
    <row r="186" ht="12.75">
      <c r="J186"/>
    </row>
    <row r="187" ht="12.75">
      <c r="J187"/>
    </row>
    <row r="188" ht="12.75">
      <c r="J188"/>
    </row>
    <row r="189" ht="12.75">
      <c r="J189"/>
    </row>
    <row r="190" ht="12.75">
      <c r="J190"/>
    </row>
    <row r="191" ht="12.75">
      <c r="J191"/>
    </row>
    <row r="192" ht="12.75">
      <c r="J192"/>
    </row>
    <row r="193" ht="12.75">
      <c r="J193"/>
    </row>
    <row r="194" ht="12.75">
      <c r="J194"/>
    </row>
    <row r="195" ht="12.75">
      <c r="J195"/>
    </row>
    <row r="196" ht="12.75">
      <c r="J196"/>
    </row>
    <row r="197" ht="12.75">
      <c r="J197"/>
    </row>
    <row r="198" ht="12.75">
      <c r="J198"/>
    </row>
    <row r="199" ht="12.75">
      <c r="J199"/>
    </row>
    <row r="200" ht="12.75">
      <c r="J200"/>
    </row>
    <row r="201" ht="12.75">
      <c r="J201"/>
    </row>
    <row r="202" ht="12.75">
      <c r="J202"/>
    </row>
    <row r="203" ht="12.75">
      <c r="J203"/>
    </row>
    <row r="204" ht="12.75">
      <c r="J204"/>
    </row>
    <row r="205" ht="12.75">
      <c r="J205"/>
    </row>
    <row r="206" ht="12.75">
      <c r="J206"/>
    </row>
    <row r="207" ht="12.75">
      <c r="J207"/>
    </row>
    <row r="208" ht="12.75">
      <c r="J208"/>
    </row>
    <row r="209" ht="12.75">
      <c r="J209"/>
    </row>
    <row r="210" ht="12.75">
      <c r="J210"/>
    </row>
    <row r="211" ht="12.75">
      <c r="J211"/>
    </row>
    <row r="212" ht="12.75">
      <c r="J212"/>
    </row>
    <row r="213" ht="12.75">
      <c r="J213"/>
    </row>
    <row r="214" ht="12.75">
      <c r="J214"/>
    </row>
    <row r="215" ht="12.75">
      <c r="J215"/>
    </row>
    <row r="216" ht="12.75">
      <c r="J216"/>
    </row>
    <row r="217" ht="12.75">
      <c r="J217"/>
    </row>
    <row r="218" ht="12.75">
      <c r="J218"/>
    </row>
    <row r="219" ht="12.75">
      <c r="J219"/>
    </row>
    <row r="220" ht="12.75">
      <c r="J220"/>
    </row>
    <row r="221" ht="12.75">
      <c r="J221"/>
    </row>
    <row r="222" ht="12.75">
      <c r="J222"/>
    </row>
    <row r="223" ht="12.75">
      <c r="J223"/>
    </row>
    <row r="224" ht="12.75">
      <c r="J224"/>
    </row>
    <row r="225" ht="12.75">
      <c r="J225"/>
    </row>
    <row r="226" ht="12.75">
      <c r="J226"/>
    </row>
    <row r="227" ht="12.75">
      <c r="J227"/>
    </row>
    <row r="228" ht="12.75">
      <c r="J228"/>
    </row>
    <row r="229" ht="12.75">
      <c r="J229"/>
    </row>
    <row r="230" ht="12.75">
      <c r="J230"/>
    </row>
    <row r="231" ht="12.75">
      <c r="J231"/>
    </row>
    <row r="232" ht="12.75">
      <c r="J232"/>
    </row>
    <row r="233" ht="12.75">
      <c r="J233"/>
    </row>
    <row r="234" ht="12.75">
      <c r="J234"/>
    </row>
    <row r="235" ht="12.75">
      <c r="J235"/>
    </row>
    <row r="236" ht="12.75">
      <c r="J236"/>
    </row>
    <row r="237" ht="12.75">
      <c r="J237"/>
    </row>
    <row r="238" ht="12.75">
      <c r="J238"/>
    </row>
    <row r="239" ht="12.75">
      <c r="J239"/>
    </row>
    <row r="240" ht="12.75">
      <c r="J240"/>
    </row>
    <row r="241" ht="12.75">
      <c r="J241"/>
    </row>
    <row r="242" ht="12.75">
      <c r="J242"/>
    </row>
    <row r="243" ht="12.75">
      <c r="J243"/>
    </row>
    <row r="244" ht="12.75">
      <c r="J244"/>
    </row>
    <row r="245" ht="12.75">
      <c r="J245"/>
    </row>
    <row r="246" ht="12.75">
      <c r="J246"/>
    </row>
    <row r="247" ht="12.75">
      <c r="J247"/>
    </row>
    <row r="248" ht="12.75">
      <c r="J248"/>
    </row>
    <row r="249" ht="12.75">
      <c r="J249"/>
    </row>
    <row r="250" ht="12.75">
      <c r="J250"/>
    </row>
    <row r="251" ht="12.75">
      <c r="J251"/>
    </row>
    <row r="252" ht="12.75">
      <c r="J252"/>
    </row>
    <row r="253" ht="12.75">
      <c r="J253"/>
    </row>
    <row r="254" ht="12.75">
      <c r="J254"/>
    </row>
    <row r="255" ht="12.75">
      <c r="J255"/>
    </row>
    <row r="256" ht="12.75">
      <c r="J256"/>
    </row>
    <row r="257" ht="12.75">
      <c r="J257"/>
    </row>
    <row r="258" ht="12.75">
      <c r="J258"/>
    </row>
    <row r="259" ht="12.75">
      <c r="J259"/>
    </row>
    <row r="260" ht="12.75">
      <c r="J260"/>
    </row>
    <row r="261" ht="12.75">
      <c r="J261"/>
    </row>
    <row r="262" ht="12.75">
      <c r="J262"/>
    </row>
    <row r="263" ht="12.75">
      <c r="J263"/>
    </row>
    <row r="264" ht="12.75">
      <c r="J264"/>
    </row>
    <row r="265" ht="12.75">
      <c r="J265"/>
    </row>
    <row r="266" ht="12.75">
      <c r="J266"/>
    </row>
    <row r="267" ht="12.75">
      <c r="J267"/>
    </row>
    <row r="268" ht="12.75">
      <c r="J268"/>
    </row>
    <row r="269" ht="12.75">
      <c r="J269"/>
    </row>
    <row r="270" ht="12.75">
      <c r="J270"/>
    </row>
    <row r="271" ht="12.75">
      <c r="J271"/>
    </row>
    <row r="272" ht="12.75">
      <c r="J272"/>
    </row>
    <row r="273" ht="12.75">
      <c r="J273"/>
    </row>
    <row r="274" ht="12.75">
      <c r="J274"/>
    </row>
    <row r="275" ht="12.75">
      <c r="J275"/>
    </row>
    <row r="276" ht="12.75">
      <c r="J276"/>
    </row>
    <row r="277" ht="12.75">
      <c r="J277"/>
    </row>
    <row r="278" ht="12.75">
      <c r="J278"/>
    </row>
    <row r="279" ht="12.75">
      <c r="J279"/>
    </row>
    <row r="280" ht="12.75">
      <c r="J280"/>
    </row>
    <row r="281" ht="12.75">
      <c r="J281"/>
    </row>
    <row r="282" ht="12.75">
      <c r="J282"/>
    </row>
    <row r="283" ht="12.75">
      <c r="J283"/>
    </row>
    <row r="284" ht="12.75">
      <c r="J284"/>
    </row>
    <row r="285" ht="12.75">
      <c r="J285"/>
    </row>
    <row r="286" ht="12.75">
      <c r="J286"/>
    </row>
    <row r="287" ht="12.75">
      <c r="J287"/>
    </row>
    <row r="288" ht="12.75">
      <c r="J288"/>
    </row>
    <row r="289" ht="12.75">
      <c r="J289"/>
    </row>
    <row r="290" ht="12.75">
      <c r="J290"/>
    </row>
    <row r="291" ht="12.75">
      <c r="J291"/>
    </row>
    <row r="292" ht="12.75">
      <c r="J292"/>
    </row>
    <row r="293" ht="12.75">
      <c r="J293"/>
    </row>
    <row r="294" ht="12.75">
      <c r="J294"/>
    </row>
    <row r="295" ht="12.75">
      <c r="J295"/>
    </row>
    <row r="296" ht="12.75">
      <c r="J296"/>
    </row>
    <row r="297" ht="12.75">
      <c r="J297"/>
    </row>
    <row r="298" ht="12.75">
      <c r="J298"/>
    </row>
    <row r="299" ht="12.75">
      <c r="J299"/>
    </row>
    <row r="300" ht="12.75">
      <c r="J300"/>
    </row>
    <row r="301" ht="12.75">
      <c r="J301"/>
    </row>
    <row r="302" ht="12.75">
      <c r="J302"/>
    </row>
    <row r="303" ht="12.75">
      <c r="J303"/>
    </row>
    <row r="304" ht="12.75">
      <c r="J304"/>
    </row>
    <row r="305" ht="12.75">
      <c r="J305"/>
    </row>
  </sheetData>
  <sheetProtection/>
  <mergeCells count="9">
    <mergeCell ref="B73:H73"/>
    <mergeCell ref="B74:H74"/>
    <mergeCell ref="B110:H110"/>
    <mergeCell ref="B5:H5"/>
    <mergeCell ref="B8:H8"/>
    <mergeCell ref="B34:H34"/>
    <mergeCell ref="B59:H59"/>
    <mergeCell ref="B71:H71"/>
    <mergeCell ref="B72:H72"/>
  </mergeCells>
  <printOptions/>
  <pageMargins left="0.7086614173228347" right="0.5118110236220472" top="0.6299212598425197" bottom="0.1968503937007874" header="0.5118110236220472" footer="0.35433070866141736"/>
  <pageSetup fitToHeight="3" fitToWidth="3" horizontalDpi="600" verticalDpi="600" orientation="landscape" paperSize="9" scale="67" r:id="rId1"/>
  <rowBreaks count="2" manualBreakCount="2">
    <brk id="58" max="10" man="1"/>
    <brk id="10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NeSmEA</cp:lastModifiedBy>
  <cp:lastPrinted>2017-09-04T11:58:47Z</cp:lastPrinted>
  <dcterms:created xsi:type="dcterms:W3CDTF">1996-10-08T23:32:33Z</dcterms:created>
  <dcterms:modified xsi:type="dcterms:W3CDTF">2017-09-04T12:52:04Z</dcterms:modified>
  <cp:category/>
  <cp:version/>
  <cp:contentType/>
  <cp:contentStatus/>
</cp:coreProperties>
</file>