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845" activeTab="2"/>
  </bookViews>
  <sheets>
    <sheet name="Приложение 1 расходы" sheetId="1" r:id="rId1"/>
    <sheet name="прил. 7" sheetId="2" state="hidden" r:id="rId2"/>
    <sheet name="прил. 2" sheetId="3" r:id="rId3"/>
  </sheets>
  <definedNames>
    <definedName name="_xlnm.Print_Area" localSheetId="0">'Приложение 1 расходы'!$A$1:$H$195</definedName>
  </definedNames>
  <calcPr fullCalcOnLoad="1"/>
</workbook>
</file>

<file path=xl/sharedStrings.xml><?xml version="1.0" encoding="utf-8"?>
<sst xmlns="http://schemas.openxmlformats.org/spreadsheetml/2006/main" count="971" uniqueCount="307">
  <si>
    <t>(тыс. руб.)</t>
  </si>
  <si>
    <t>Код бюджетной классификации</t>
  </si>
  <si>
    <t>Наименование</t>
  </si>
  <si>
    <t>Сумма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</si>
  <si>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</si>
  <si>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</si>
  <si>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</si>
  <si>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</si>
  <si>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</si>
  <si>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</si>
  <si>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</si>
  <si>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</si>
  <si>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</si>
  <si>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</si>
  <si>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</si>
  <si>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</si>
  <si>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</si>
  <si>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</si>
  <si>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</si>
  <si>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</si>
  <si>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</si>
  <si>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</si>
  <si>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</si>
  <si>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</si>
  <si>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</si>
  <si>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</si>
  <si>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</si>
  <si>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</si>
  <si>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</si>
  <si>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</si>
  <si>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</si>
  <si>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</si>
  <si>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</si>
  <si>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</si>
  <si>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</si>
  <si>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</si>
  <si>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</si>
  <si>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</si>
  <si>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09</t>
  </si>
  <si>
    <t>10</t>
  </si>
  <si>
    <t>05</t>
  </si>
  <si>
    <t>12</t>
  </si>
  <si>
    <t>Уличное освещение</t>
  </si>
  <si>
    <t>Библиотеки</t>
  </si>
  <si>
    <t>08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</si>
  <si>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</si>
  <si>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</si>
  <si>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</si>
  <si>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</si>
  <si>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</si>
  <si>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</si>
  <si>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</si>
  <si>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</si>
  <si>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</si>
  <si>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Обслуживание муниципального долга</t>
  </si>
  <si>
    <t>Администрация   Коноковского сельского поселения Успенского района</t>
  </si>
  <si>
    <t xml:space="preserve">   (тыс. руб.)</t>
  </si>
  <si>
    <t xml:space="preserve">Глава Коноковского сельского </t>
  </si>
  <si>
    <t>06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</si>
  <si>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</si>
  <si>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</si>
  <si>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</si>
  <si>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</si>
  <si>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</si>
  <si>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полученных от других бюджетов бюджетной системы Российской Федерации 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</si>
  <si>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</si>
  <si>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</si>
  <si>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</si>
  <si>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992 01 05 02 01 10 0000 510</t>
  </si>
  <si>
    <t>Уменьшение прочих остатков денежных средств бюджетов</t>
  </si>
  <si>
    <t>992 01 05 02 01 10 0000 610</t>
  </si>
  <si>
    <t xml:space="preserve"> поселения Успенского района                                                                        Н.Д.Елисеев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</si>
  <si>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</si>
  <si>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непредвиденных расходов</t>
  </si>
  <si>
    <t>Прочие мероприятия по благоустройству сельских поселений</t>
  </si>
  <si>
    <t>730</t>
  </si>
  <si>
    <t>Источники внутреннего финансирования  дефицитов бюджетов – всего</t>
  </si>
  <si>
    <t>Кредиты кредитных организаций 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</si>
  <si>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</si>
  <si>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</si>
  <si>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992  01 02 00 00 10 0000 810</t>
  </si>
  <si>
    <t>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</si>
  <si>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</si>
  <si>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</si>
  <si>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</si>
  <si>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000 01 05 02 00 00 0000 500</t>
  </si>
  <si>
    <t>Увеличение прочих остатков  средств бюджетов</t>
  </si>
  <si>
    <t>Уменьшение прочих остатков  средств бюджетов</t>
  </si>
  <si>
    <t>000 01 05 02 01 00 0000 610</t>
  </si>
  <si>
    <t>000 01 05 02 01 00 0000 510</t>
  </si>
  <si>
    <t>000 01 05 00 00 00 0000 000</t>
  </si>
  <si>
    <t>000 01 05 02 00 00 0000 600</t>
  </si>
  <si>
    <t>000  01 00 00 00 00 0000 000</t>
  </si>
  <si>
    <t>000  01 02 00 00 00 0000 000</t>
  </si>
  <si>
    <t>000  01 03 01 00 00 0000 000</t>
  </si>
  <si>
    <t>000 01 03 01 00 00 0000 700</t>
  </si>
  <si>
    <t>000  01 03 01 00 00 0000 800</t>
  </si>
  <si>
    <t>Источники внутреннего финансирования дефицита местного бюджета,                                                                                                                                                             перечень статей и видов источников финансирования дефицитов  бюджетов на 2014 год</t>
  </si>
  <si>
    <t>Бюджетные назначения на год</t>
  </si>
  <si>
    <t>Совет Коноковского сельского поселения Успенского района</t>
  </si>
  <si>
    <t>991</t>
  </si>
  <si>
    <t>Руководство и управление в сфере установленных функций органов местного самоуправления</t>
  </si>
  <si>
    <t>Обеспечение деятельности муниципальных учреждений</t>
  </si>
  <si>
    <t>Управление муниципальными финансами</t>
  </si>
  <si>
    <t>Приложение 4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"__"_________ 2014 года № ___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</si>
  <si>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</si>
  <si>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</si>
  <si>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</si>
  <si>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 xml:space="preserve">Культура, кинематография </t>
  </si>
  <si>
    <t>Наименование программы</t>
  </si>
  <si>
    <t xml:space="preserve"> Муниципальные программы муниципального образования, всего</t>
  </si>
  <si>
    <t xml:space="preserve"> Муниципальные программы сельских поселений, всего</t>
  </si>
  <si>
    <t>"Приложение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"16"декабря 2013 года № 260</t>
  </si>
  <si>
    <t>Дома культуры</t>
  </si>
  <si>
    <t>610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</si>
  <si>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</si>
  <si>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</si>
  <si>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</si>
  <si>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 xml:space="preserve">Обеспечение деятельности администрации муниципального образования </t>
  </si>
  <si>
    <t>Иные закупки товаров, работ и услуг для обеспечения муниципальных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</si>
  <si>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</si>
  <si>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</si>
  <si>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</si>
  <si>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 xml:space="preserve">992 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</si>
  <si>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</si>
  <si>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</si>
  <si>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Осуществление строительных работ на территории населенных пунктов</t>
  </si>
  <si>
    <t>Иные расходы муниципального образования</t>
  </si>
  <si>
    <t>Субсидии бюджетным учреждениям</t>
  </si>
  <si>
    <t>Подпрограмма "Кадровое обеспечение" (Стимулирование работников муниципальных учреждений в сфере культуры)</t>
  </si>
  <si>
    <t>52 0 00 00000</t>
  </si>
  <si>
    <t>52 1 00 00000</t>
  </si>
  <si>
    <t>52 1 00 00190</t>
  </si>
  <si>
    <t>50 1 00 00000</t>
  </si>
  <si>
    <t>50 0 00 00000</t>
  </si>
  <si>
    <t>50 1 00 00190</t>
  </si>
  <si>
    <t>52 2 00 60190</t>
  </si>
  <si>
    <t>52 3 00 00000</t>
  </si>
  <si>
    <t>52 3 00 10490</t>
  </si>
  <si>
    <t>52 2 00 00000</t>
  </si>
  <si>
    <t>52 2 00 51180</t>
  </si>
  <si>
    <t>52 5 00 00000</t>
  </si>
  <si>
    <t>56 0 00 00000</t>
  </si>
  <si>
    <t>56 1 00 00000</t>
  </si>
  <si>
    <t>56 1 00 00190</t>
  </si>
  <si>
    <t>54 0 00 00000</t>
  </si>
  <si>
    <t>54 2 00 00000</t>
  </si>
  <si>
    <t>54 2 00 10520</t>
  </si>
  <si>
    <t>62 0 00 00000</t>
  </si>
  <si>
    <t>67 0 00 00000</t>
  </si>
  <si>
    <t>52 6 00 00000</t>
  </si>
  <si>
    <t>Реализация иных функций, связанных с муниципальным управлением</t>
  </si>
  <si>
    <t>52 6 01 00000</t>
  </si>
  <si>
    <t>Информационное освещение деятельности органов местного самоуправления</t>
  </si>
  <si>
    <t>52 6 02 00000</t>
  </si>
  <si>
    <t>52 7 00 00000</t>
  </si>
  <si>
    <t>52 7 01 00000</t>
  </si>
  <si>
    <t>59 0 00 00000</t>
  </si>
  <si>
    <t>69 7 00 00000</t>
  </si>
  <si>
    <t>69 5 00 00000</t>
  </si>
  <si>
    <t>69 0 00 00000</t>
  </si>
  <si>
    <t>Иные вопросы местного значения</t>
  </si>
  <si>
    <t>66 0 00 00000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</si>
  <si>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</si>
  <si>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52 7 02 00000</t>
  </si>
  <si>
    <t>53 0 00 00000</t>
  </si>
  <si>
    <t>53 2 00 0000</t>
  </si>
  <si>
    <t>53 2  00 15430</t>
  </si>
  <si>
    <t>64 0 00 00000</t>
  </si>
  <si>
    <t>64 1 00 00000</t>
  </si>
  <si>
    <t>Освещение улиц</t>
  </si>
  <si>
    <t>64 1 01 00000</t>
  </si>
  <si>
    <t>64 5 00 00000</t>
  </si>
  <si>
    <t>61 0 00 00000</t>
  </si>
  <si>
    <t>Создание условий для организации досуга и обеспечения жителей поселения услугами организаций культуры</t>
  </si>
  <si>
    <t>61 1 00 00000</t>
  </si>
  <si>
    <t>Совершенствования деятельности учреждений культуры по предоставлению муниципальных услуг</t>
  </si>
  <si>
    <t>61 1 01 00000</t>
  </si>
  <si>
    <t>61 1 02 00000</t>
  </si>
  <si>
    <t>61 2 00 00000</t>
  </si>
  <si>
    <t>Организация и осуществление мероприятий по работе с детьми и молодежью в поселении</t>
  </si>
  <si>
    <t>52 6 01 00001</t>
  </si>
  <si>
    <t>52 6 02 00001</t>
  </si>
  <si>
    <t>52 7 01 00590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</si>
  <si>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</si>
  <si>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</si>
  <si>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Реализация мероприятий программы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</si>
  <si>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</si>
  <si>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69 5 01 00000</t>
  </si>
  <si>
    <t>69 5 01 00005</t>
  </si>
  <si>
    <t>69 С 01 00000</t>
  </si>
  <si>
    <t>69 С 01 00005</t>
  </si>
  <si>
    <t>Развитие сельскохозяйственного производства</t>
  </si>
  <si>
    <t>66 2 00 00000</t>
  </si>
  <si>
    <t>66 2 01 00000</t>
  </si>
  <si>
    <t>66 2 01 00005</t>
  </si>
  <si>
    <t>52 7 02 00590</t>
  </si>
  <si>
    <t>66 1 00 00000</t>
  </si>
  <si>
    <t>66 1 01 00000</t>
  </si>
  <si>
    <t xml:space="preserve">Развитие субъектов малого и среднего предпринимательства </t>
  </si>
  <si>
    <t>66 1 01 00005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</si>
  <si>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</si>
  <si>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Решение вопросов местного значения</t>
  </si>
  <si>
    <t>64 1 01 00002</t>
  </si>
  <si>
    <t>64 5 01 00002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</si>
  <si>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</si>
  <si>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</si>
  <si>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</si>
  <si>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61 1 01 00590</t>
  </si>
  <si>
    <t>61 1 02 00590</t>
  </si>
  <si>
    <t>67 1 00 00000</t>
  </si>
  <si>
    <t>Организация проведения спортивных мероприятий</t>
  </si>
  <si>
    <t>62 1 00 00000</t>
  </si>
  <si>
    <t>62 1 00 00002</t>
  </si>
  <si>
    <t>53 4 01 00005</t>
  </si>
  <si>
    <t>53 4 00 00000</t>
  </si>
  <si>
    <t>Осуществление комплекса мер в обеспечении безопасности дорожного движения</t>
  </si>
  <si>
    <t>53 4 01 00000</t>
  </si>
  <si>
    <t xml:space="preserve"> Образование</t>
  </si>
  <si>
    <t>07</t>
  </si>
  <si>
    <t>Муниципальная программа "Предупреждение и ликвидация последствий чрезвычайных ситуаций"</t>
  </si>
  <si>
    <t>69 7 01 00000</t>
  </si>
  <si>
    <t>69 7 01 00005</t>
  </si>
  <si>
    <t>Муниципальная программа "Обеспечение пожарной безопасности"</t>
  </si>
  <si>
    <t>59 2 00 00000</t>
  </si>
  <si>
    <t>59 2 00 00005</t>
  </si>
  <si>
    <t>Муниципальная программа "Реализация молодёжной политики"</t>
  </si>
  <si>
    <t>67 1 00 00005</t>
  </si>
  <si>
    <t>Муниципальная программа "Развитие культуры"</t>
  </si>
  <si>
    <t>52 5 00 00590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</si>
  <si>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</si>
  <si>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</si>
  <si>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</si>
  <si>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</si>
  <si>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Резервный фонд администрации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</si>
  <si>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</si>
  <si>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Прочие расходы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</si>
  <si>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</si>
  <si>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69 С 00 00000</t>
  </si>
  <si>
    <t>Осуществление мер по противодействию коррупции в границах поселения</t>
  </si>
  <si>
    <t>Муниципальная программа   "Развитие личных подсобных хозяйств"</t>
  </si>
  <si>
    <t>Муниципальная программа "Осуществление комплекса мер в обеспечении безопасности дорожного движения"</t>
  </si>
  <si>
    <t xml:space="preserve">Муниципальная программа развития субъектов малого и среднего предпринимательства в сельском поселении </t>
  </si>
  <si>
    <t>64 5 01 00000</t>
  </si>
  <si>
    <t>Совершенствование деятельности учреждений культуры по предоставлению муниципальных услуг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</si>
  <si>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</si>
  <si>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Управление муниципальным долгом и муниципальными финансовыми активами Успенского района</t>
  </si>
  <si>
    <t>Процентные платежи по муниципальному долгу Успенского района</t>
  </si>
  <si>
    <t>52 7 00 09970</t>
  </si>
  <si>
    <t>Оплата членских взносов в СМО КК</t>
  </si>
  <si>
    <t>64 6 00 00000</t>
  </si>
  <si>
    <t>Организация благоустройства территории поселения</t>
  </si>
  <si>
    <t>64 6 01 00000</t>
  </si>
  <si>
    <t>64 6 01 00005</t>
  </si>
  <si>
    <t xml:space="preserve"> поселения Успенского района                                                Н.Д.Елисеев</t>
  </si>
  <si>
    <t xml:space="preserve"> поселения Успенского района                                           Н.Д.Елисеев</t>
  </si>
  <si>
    <t>Ведомственная структуре расходов местного бюджета  на 2018 год</t>
  </si>
  <si>
    <t xml:space="preserve">Перечень муниципальных  программ                                                                                                и объем бюджетных ассигнований на их реализацию на 2018 год                                                                                                                                                            </t>
  </si>
  <si>
    <t>».</t>
  </si>
  <si>
    <t xml:space="preserve">  «Приложение  6
к решению Совета Коноковского 
сельского поселения Успенского района
   от "14"декабря 2017 года №197</t>
  </si>
  <si>
    <t>Обеспечение деятельности главы муниципального образования</t>
  </si>
  <si>
    <t>Муниципальная программа "Противодействие терроризму и экстремизму на территории сельского поселения"</t>
  </si>
  <si>
    <t>Муниципальная программа "Противодействие коррупции в границах сельских поселений"</t>
  </si>
  <si>
    <t>Капитальный ремонт и ремонт автомобильных дорог местного значения, включая проектно-изыскательские работы</t>
  </si>
  <si>
    <t>Муниципальная программа "Развитие благоустройства населенных пунктов"</t>
  </si>
  <si>
    <t>53 5 00 00000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</si>
  <si>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</si>
  <si>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S2440</t>
  </si>
  <si>
    <t>Капитальный ремонт и ремонт автомобильных дорог общего пользования местного значения</t>
  </si>
  <si>
    <t>61 2 00 S0120</t>
  </si>
  <si>
    <t>Поэтапное повышение уровня средней заработной платы работников муниципальных учреждений культуры, искусства и кинематографии (осуществление выплат стимулирующего характера отдельным категориям работников муниципальных бюджетных учреждений культуры, искусства и кинемотографии муниципального образования Успенский район)</t>
  </si>
  <si>
    <t xml:space="preserve">Молодежная политика </t>
  </si>
  <si>
    <t>52 7 05 00000</t>
  </si>
  <si>
    <t>52 7 05 00099</t>
  </si>
  <si>
    <t>Выполнение других обязательств муниципального образования</t>
  </si>
  <si>
    <t>Оплата по исполнительным листам</t>
  </si>
  <si>
    <t>830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</si>
  <si>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</si>
  <si>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</si>
  <si>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</si>
  <si>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</si>
  <si>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</si>
  <si>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</si>
  <si>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Коммунальное хозяйство</t>
  </si>
  <si>
    <t xml:space="preserve"> «Приложение 11
к решению Совета Коноковского 
сельского поселения Успенского района
от "14" декабря  2017 года № 197</t>
  </si>
  <si>
    <t>Муниципальная программа "Реализация молодежной политики в Коноковском сельском поселении Успенского района на 2018 год"</t>
  </si>
  <si>
    <t>53 4 02 00000</t>
  </si>
  <si>
    <t>Обеспечение безопасносных условий для движения пешеходов</t>
  </si>
  <si>
    <t>53 4 02 00005</t>
  </si>
  <si>
    <t>61 2 03 00000</t>
  </si>
  <si>
    <t>61 2 03 L5190</t>
  </si>
  <si>
    <t>Выплата денежного поощрения лучшим муниципальным учреждениям культуры Краснодарского края, находящимся на территориях сельских поселений</t>
  </si>
  <si>
    <t>Поддержка отрасли культуры</t>
  </si>
  <si>
    <t>61 2 04 00000</t>
  </si>
  <si>
    <t>61 2 04 L5190</t>
  </si>
  <si>
    <t>Выплата денежного поощрения лучшим работникам лучших муниципальных учреждений культуры Краснодарского края, находящихся на территориях сельских поселений</t>
  </si>
  <si>
    <t>Поддержка отрасли культуры (Выплата денежного поощрения лучшим муниципальным учреждениям культуры Краснодарского края, находящимся на территориях сельских поселений)</t>
  </si>
  <si>
    <t>Поддержка отрасли культуры (Выплата денежного поощрения лучшим работникам лучших муниципальных учреждений культуры Краснодарского края, находящихся на территориях сельских поселений)</t>
  </si>
  <si>
    <t>Обеспечение проведения выборов и референдумов</t>
  </si>
  <si>
    <t xml:space="preserve">01 </t>
  </si>
  <si>
    <t>52 4 00 00000</t>
  </si>
  <si>
    <t>52 4 01 00000</t>
  </si>
  <si>
    <t>52 4 01 00190</t>
  </si>
  <si>
    <t>Организационное и материально-техническое обеспечение подготовки и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</si>
  <si>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</si>
  <si>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Приложение 1 
к решению Совета Коноковского 
сельского поселения Успенского района
   от "09"октября 2018 года №242</t>
  </si>
  <si>
    <t>Приложение 2
к решению Совета Коноковского 
сельского поселения Успенского района
от "09" октября  2018 года № 242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</si>
</sst>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169" fontId="5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169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44" fontId="0" fillId="0" borderId="0" xfId="43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169" fontId="54" fillId="0" borderId="10" xfId="0" applyNumberFormat="1" applyFont="1" applyBorder="1" applyAlignment="1">
      <alignment horizontal="right" vertical="center" wrapText="1"/>
    </xf>
    <xf numFmtId="169" fontId="53" fillId="0" borderId="10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vertical="center" wrapText="1"/>
    </xf>
    <xf numFmtId="169" fontId="53" fillId="0" borderId="13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/>
    </xf>
    <xf numFmtId="16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169" fontId="2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justify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4" fillId="0" borderId="14" xfId="0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/>
    </xf>
    <xf numFmtId="49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169" fontId="14" fillId="0" borderId="11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9" fontId="8" fillId="0" borderId="15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49" fontId="8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wrapText="1"/>
    </xf>
    <xf numFmtId="49" fontId="14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14" fillId="32" borderId="10" xfId="0" applyNumberFormat="1" applyFont="1" applyFill="1" applyBorder="1" applyAlignment="1">
      <alignment horizontal="left" vertical="top"/>
    </xf>
    <xf numFmtId="49" fontId="8" fillId="32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2" borderId="14" xfId="0" applyNumberFormat="1" applyFont="1" applyFill="1" applyBorder="1" applyAlignment="1">
      <alignment horizontal="left" vertical="top"/>
    </xf>
    <xf numFmtId="49" fontId="5" fillId="0" borderId="14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/>
    </xf>
    <xf numFmtId="169" fontId="5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Fill="1" applyBorder="1" applyAlignment="1">
      <alignment horizontal="right" vertical="top" wrapText="1"/>
    </xf>
    <xf numFmtId="169" fontId="5" fillId="0" borderId="10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vertical="top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55" fillId="0" borderId="19" xfId="0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3"/>
  <sheetViews>
    <sheetView zoomScale="70" zoomScaleNormal="70" zoomScaleSheetLayoutView="75" zoomScalePageLayoutView="75" workbookViewId="0" topLeftCell="A1">
      <selection activeCell="L4" sqref="L4"/>
    </sheetView>
  </sheetViews>
  <sheetFormatPr defaultColWidth="9.140625" defaultRowHeight="15"/>
  <cols>
    <col min="1" max="1" width="4.28125" style="0" customWidth="1"/>
    <col min="2" max="2" width="50.140625" style="10" customWidth="1"/>
    <col min="3" max="3" width="6.140625" style="10" customWidth="1"/>
    <col min="4" max="5" width="5.00390625" style="10" customWidth="1"/>
    <col min="6" max="6" width="16.57421875" style="10" customWidth="1"/>
    <col min="7" max="7" width="5.57421875" style="10" customWidth="1"/>
    <col min="8" max="8" width="13.140625" style="10" customWidth="1"/>
  </cols>
  <sheetData>
    <row r="1" spans="3:8" ht="74.25" customHeight="1">
      <c r="C1" s="203" t="s">
        <v>305</v>
      </c>
      <c r="D1" s="203"/>
      <c r="E1" s="203"/>
      <c r="F1" s="203"/>
      <c r="G1" s="203"/>
      <c r="H1" s="203"/>
    </row>
    <row r="2" spans="3:8" ht="91.5" customHeight="1">
      <c r="C2" s="203" t="s">
        <v>259</v>
      </c>
      <c r="D2" s="203"/>
      <c r="E2" s="203"/>
      <c r="F2" s="203"/>
      <c r="G2" s="203"/>
      <c r="H2" s="203"/>
    </row>
    <row r="3" spans="4:8" ht="6" customHeight="1" hidden="1">
      <c r="D3" s="49"/>
      <c r="E3" s="50"/>
      <c r="F3" s="50"/>
      <c r="G3" s="50"/>
      <c r="H3" s="50"/>
    </row>
    <row r="4" spans="4:8" ht="22.5" customHeight="1">
      <c r="D4" s="49"/>
      <c r="E4" s="50"/>
      <c r="F4" s="50"/>
      <c r="G4" s="50"/>
      <c r="H4" s="50"/>
    </row>
    <row r="5" spans="2:8" ht="23.25" customHeight="1">
      <c r="B5" s="201" t="s">
        <v>256</v>
      </c>
      <c r="C5" s="201"/>
      <c r="D5" s="201"/>
      <c r="E5" s="201"/>
      <c r="F5" s="201"/>
      <c r="G5" s="201"/>
      <c r="H5" s="201"/>
    </row>
    <row r="6" spans="7:8" ht="18.75">
      <c r="G6" s="202" t="s">
        <v>56</v>
      </c>
      <c r="H6" s="202"/>
    </row>
    <row r="7" spans="1:8" ht="81.75" customHeight="1">
      <c r="A7" s="120"/>
      <c r="B7" s="3" t="s">
        <v>2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98</v>
      </c>
    </row>
    <row r="8" spans="1:8" ht="16.5" customHeight="1">
      <c r="A8" s="120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ht="18.75">
      <c r="A9" s="143"/>
      <c r="B9" s="5" t="s">
        <v>27</v>
      </c>
      <c r="C9" s="4"/>
      <c r="D9" s="4"/>
      <c r="E9" s="4"/>
      <c r="F9" s="4"/>
      <c r="G9" s="4"/>
      <c r="H9" s="13">
        <f>SUM(H10+H16)</f>
        <v>31470.600000000006</v>
      </c>
    </row>
    <row r="10" spans="1:8" ht="39" customHeight="1">
      <c r="A10" s="144">
        <v>1</v>
      </c>
      <c r="B10" s="5" t="s">
        <v>99</v>
      </c>
      <c r="C10" s="4">
        <v>991</v>
      </c>
      <c r="D10" s="4"/>
      <c r="E10" s="4"/>
      <c r="F10" s="4"/>
      <c r="G10" s="4"/>
      <c r="H10" s="35">
        <f>SUM(H11)</f>
        <v>74</v>
      </c>
    </row>
    <row r="11" spans="1:8" ht="80.25" customHeight="1">
      <c r="A11" s="120"/>
      <c r="B11" s="64" t="s">
        <v>72</v>
      </c>
      <c r="C11" s="12" t="s">
        <v>100</v>
      </c>
      <c r="D11" s="12" t="s">
        <v>28</v>
      </c>
      <c r="E11" s="11" t="s">
        <v>58</v>
      </c>
      <c r="F11" s="11"/>
      <c r="G11" s="11"/>
      <c r="H11" s="21">
        <f>H13</f>
        <v>74</v>
      </c>
    </row>
    <row r="12" spans="1:8" ht="117.75" customHeight="1">
      <c r="A12" s="120"/>
      <c r="B12" s="72" t="s">
        <v>230</v>
      </c>
      <c r="C12" s="15" t="s">
        <v>100</v>
      </c>
      <c r="D12" s="15" t="s">
        <v>28</v>
      </c>
      <c r="E12" s="19" t="s">
        <v>58</v>
      </c>
      <c r="F12" s="19" t="s">
        <v>142</v>
      </c>
      <c r="G12" s="11"/>
      <c r="H12" s="22">
        <f>SUM(H13)</f>
        <v>74</v>
      </c>
    </row>
    <row r="13" spans="1:8" ht="37.5" customHeight="1">
      <c r="A13" s="120"/>
      <c r="B13" s="73" t="s">
        <v>115</v>
      </c>
      <c r="C13" s="15" t="s">
        <v>100</v>
      </c>
      <c r="D13" s="15" t="s">
        <v>28</v>
      </c>
      <c r="E13" s="19" t="s">
        <v>58</v>
      </c>
      <c r="F13" s="19" t="s">
        <v>143</v>
      </c>
      <c r="G13" s="19"/>
      <c r="H13" s="22">
        <f>SUM(H14)</f>
        <v>74</v>
      </c>
    </row>
    <row r="14" spans="1:8" ht="37.5" customHeight="1">
      <c r="A14" s="120"/>
      <c r="B14" s="74" t="s">
        <v>116</v>
      </c>
      <c r="C14" s="15" t="s">
        <v>100</v>
      </c>
      <c r="D14" s="15" t="s">
        <v>28</v>
      </c>
      <c r="E14" s="19" t="s">
        <v>58</v>
      </c>
      <c r="F14" s="19" t="s">
        <v>144</v>
      </c>
      <c r="G14" s="19"/>
      <c r="H14" s="22">
        <f>SUM(H15)</f>
        <v>74</v>
      </c>
    </row>
    <row r="15" spans="1:8" ht="20.25" customHeight="1">
      <c r="A15" s="120"/>
      <c r="B15" s="18" t="s">
        <v>31</v>
      </c>
      <c r="C15" s="15" t="s">
        <v>100</v>
      </c>
      <c r="D15" s="15" t="s">
        <v>28</v>
      </c>
      <c r="E15" s="19" t="s">
        <v>58</v>
      </c>
      <c r="F15" s="19" t="s">
        <v>144</v>
      </c>
      <c r="G15" s="24" t="s">
        <v>53</v>
      </c>
      <c r="H15" s="25">
        <v>74</v>
      </c>
    </row>
    <row r="16" spans="1:8" ht="53.25" customHeight="1">
      <c r="A16" s="144">
        <v>2</v>
      </c>
      <c r="B16" s="5" t="s">
        <v>55</v>
      </c>
      <c r="C16" s="11" t="s">
        <v>30</v>
      </c>
      <c r="D16" s="11"/>
      <c r="E16" s="11"/>
      <c r="F16" s="11"/>
      <c r="G16" s="11"/>
      <c r="H16" s="21">
        <f>SUM(H17+H67+H74+H96+H129+H156+H162+H182+H188)</f>
        <v>31396.600000000006</v>
      </c>
    </row>
    <row r="17" spans="1:8" ht="18.75">
      <c r="A17" s="120"/>
      <c r="B17" s="5" t="s">
        <v>5</v>
      </c>
      <c r="C17" s="12">
        <v>992</v>
      </c>
      <c r="D17" s="12" t="s">
        <v>28</v>
      </c>
      <c r="E17" s="12"/>
      <c r="F17" s="12"/>
      <c r="G17" s="12"/>
      <c r="H17" s="35">
        <f>SUM(H18+H23+H33+H39+H44)</f>
        <v>10070.9</v>
      </c>
    </row>
    <row r="18" spans="1:8" ht="75">
      <c r="A18" s="120"/>
      <c r="B18" s="5" t="s">
        <v>6</v>
      </c>
      <c r="C18" s="12" t="s">
        <v>30</v>
      </c>
      <c r="D18" s="12" t="s">
        <v>28</v>
      </c>
      <c r="E18" s="12" t="s">
        <v>29</v>
      </c>
      <c r="F18" s="12"/>
      <c r="G18" s="12"/>
      <c r="H18" s="35">
        <f>H19</f>
        <v>860.5</v>
      </c>
    </row>
    <row r="19" spans="1:8" ht="56.25">
      <c r="A19" s="120"/>
      <c r="B19" s="72" t="s">
        <v>101</v>
      </c>
      <c r="C19" s="15" t="s">
        <v>30</v>
      </c>
      <c r="D19" s="15" t="s">
        <v>28</v>
      </c>
      <c r="E19" s="15" t="s">
        <v>29</v>
      </c>
      <c r="F19" s="15" t="s">
        <v>134</v>
      </c>
      <c r="G19" s="15"/>
      <c r="H19" s="32">
        <f>H20</f>
        <v>860.5</v>
      </c>
    </row>
    <row r="20" spans="1:8" ht="60.75" customHeight="1">
      <c r="A20" s="120"/>
      <c r="B20" s="72" t="s">
        <v>260</v>
      </c>
      <c r="C20" s="15" t="s">
        <v>30</v>
      </c>
      <c r="D20" s="15" t="s">
        <v>28</v>
      </c>
      <c r="E20" s="15" t="s">
        <v>29</v>
      </c>
      <c r="F20" s="15" t="s">
        <v>133</v>
      </c>
      <c r="G20" s="15"/>
      <c r="H20" s="32">
        <f>SUM(H21)</f>
        <v>860.5</v>
      </c>
    </row>
    <row r="21" spans="1:8" ht="43.5" customHeight="1">
      <c r="A21" s="120"/>
      <c r="B21" s="74" t="s">
        <v>116</v>
      </c>
      <c r="C21" s="15" t="s">
        <v>30</v>
      </c>
      <c r="D21" s="15" t="s">
        <v>28</v>
      </c>
      <c r="E21" s="15" t="s">
        <v>29</v>
      </c>
      <c r="F21" s="15" t="s">
        <v>135</v>
      </c>
      <c r="G21" s="15"/>
      <c r="H21" s="32">
        <f>SUM(H22)</f>
        <v>860.5</v>
      </c>
    </row>
    <row r="22" spans="1:8" ht="37.5" customHeight="1">
      <c r="A22" s="120"/>
      <c r="B22" s="75" t="s">
        <v>117</v>
      </c>
      <c r="C22" s="15" t="s">
        <v>30</v>
      </c>
      <c r="D22" s="15" t="s">
        <v>28</v>
      </c>
      <c r="E22" s="15" t="s">
        <v>29</v>
      </c>
      <c r="F22" s="15" t="s">
        <v>135</v>
      </c>
      <c r="G22" s="15" t="s">
        <v>45</v>
      </c>
      <c r="H22" s="32">
        <v>860.5</v>
      </c>
    </row>
    <row r="23" spans="1:8" ht="112.5">
      <c r="A23" s="120"/>
      <c r="B23" s="16" t="s">
        <v>7</v>
      </c>
      <c r="C23" s="12" t="s">
        <v>30</v>
      </c>
      <c r="D23" s="12" t="s">
        <v>28</v>
      </c>
      <c r="E23" s="12" t="s">
        <v>34</v>
      </c>
      <c r="F23" s="12"/>
      <c r="G23" s="12"/>
      <c r="H23" s="35">
        <f>H24</f>
        <v>4572.6</v>
      </c>
    </row>
    <row r="24" spans="1:8" ht="44.25" customHeight="1">
      <c r="A24" s="120"/>
      <c r="B24" s="75" t="s">
        <v>231</v>
      </c>
      <c r="C24" s="15" t="s">
        <v>30</v>
      </c>
      <c r="D24" s="15" t="s">
        <v>28</v>
      </c>
      <c r="E24" s="15" t="s">
        <v>34</v>
      </c>
      <c r="F24" s="19" t="s">
        <v>130</v>
      </c>
      <c r="G24" s="15"/>
      <c r="H24" s="32">
        <f>H25+H30</f>
        <v>4572.6</v>
      </c>
    </row>
    <row r="25" spans="1:8" ht="57" customHeight="1">
      <c r="A25" s="120"/>
      <c r="B25" s="75" t="s">
        <v>232</v>
      </c>
      <c r="C25" s="15" t="s">
        <v>30</v>
      </c>
      <c r="D25" s="15" t="s">
        <v>28</v>
      </c>
      <c r="E25" s="15" t="s">
        <v>34</v>
      </c>
      <c r="F25" s="19" t="s">
        <v>131</v>
      </c>
      <c r="G25" s="15"/>
      <c r="H25" s="32">
        <f>SUM(H26)</f>
        <v>4568.8</v>
      </c>
    </row>
    <row r="26" spans="1:8" ht="42.75" customHeight="1">
      <c r="A26" s="120"/>
      <c r="B26" s="75" t="s">
        <v>116</v>
      </c>
      <c r="C26" s="15" t="s">
        <v>30</v>
      </c>
      <c r="D26" s="15" t="s">
        <v>28</v>
      </c>
      <c r="E26" s="15" t="s">
        <v>34</v>
      </c>
      <c r="F26" s="19" t="s">
        <v>132</v>
      </c>
      <c r="G26" s="15"/>
      <c r="H26" s="32">
        <f>SUM(H27:H29)</f>
        <v>4568.8</v>
      </c>
    </row>
    <row r="27" spans="1:8" ht="38.25" customHeight="1">
      <c r="A27" s="120"/>
      <c r="B27" s="75" t="s">
        <v>117</v>
      </c>
      <c r="C27" s="15" t="s">
        <v>30</v>
      </c>
      <c r="D27" s="15" t="s">
        <v>28</v>
      </c>
      <c r="E27" s="15" t="s">
        <v>34</v>
      </c>
      <c r="F27" s="19" t="s">
        <v>132</v>
      </c>
      <c r="G27" s="19" t="s">
        <v>45</v>
      </c>
      <c r="H27" s="142">
        <v>3708.3</v>
      </c>
    </row>
    <row r="28" spans="1:8" ht="37.5">
      <c r="A28" s="120"/>
      <c r="B28" s="75" t="s">
        <v>119</v>
      </c>
      <c r="C28" s="15" t="s">
        <v>30</v>
      </c>
      <c r="D28" s="15" t="s">
        <v>28</v>
      </c>
      <c r="E28" s="19" t="s">
        <v>34</v>
      </c>
      <c r="F28" s="76" t="s">
        <v>132</v>
      </c>
      <c r="G28" s="19" t="s">
        <v>46</v>
      </c>
      <c r="H28" s="22">
        <v>702.7</v>
      </c>
    </row>
    <row r="29" spans="1:8" ht="37.5">
      <c r="A29" s="120"/>
      <c r="B29" s="72" t="s">
        <v>48</v>
      </c>
      <c r="C29" s="15" t="s">
        <v>30</v>
      </c>
      <c r="D29" s="15" t="s">
        <v>28</v>
      </c>
      <c r="E29" s="19" t="s">
        <v>34</v>
      </c>
      <c r="F29" s="76" t="s">
        <v>132</v>
      </c>
      <c r="G29" s="19" t="s">
        <v>47</v>
      </c>
      <c r="H29" s="22">
        <v>157.8</v>
      </c>
    </row>
    <row r="30" spans="1:8" ht="60" customHeight="1">
      <c r="A30" s="120"/>
      <c r="B30" s="72" t="s">
        <v>233</v>
      </c>
      <c r="C30" s="15" t="s">
        <v>30</v>
      </c>
      <c r="D30" s="15" t="s">
        <v>28</v>
      </c>
      <c r="E30" s="19" t="s">
        <v>34</v>
      </c>
      <c r="F30" s="76" t="s">
        <v>139</v>
      </c>
      <c r="G30" s="19"/>
      <c r="H30" s="22">
        <f>SUM(H31)</f>
        <v>3.8</v>
      </c>
    </row>
    <row r="31" spans="1:8" ht="83.25" customHeight="1">
      <c r="A31" s="120"/>
      <c r="B31" s="72" t="s">
        <v>120</v>
      </c>
      <c r="C31" s="15" t="s">
        <v>30</v>
      </c>
      <c r="D31" s="15" t="s">
        <v>28</v>
      </c>
      <c r="E31" s="19" t="s">
        <v>34</v>
      </c>
      <c r="F31" s="19" t="s">
        <v>136</v>
      </c>
      <c r="G31" s="19"/>
      <c r="H31" s="22">
        <f>H32</f>
        <v>3.8</v>
      </c>
    </row>
    <row r="32" spans="1:8" ht="57.75" customHeight="1">
      <c r="A32" s="120"/>
      <c r="B32" s="75" t="s">
        <v>119</v>
      </c>
      <c r="C32" s="15" t="s">
        <v>30</v>
      </c>
      <c r="D32" s="15" t="s">
        <v>28</v>
      </c>
      <c r="E32" s="19" t="s">
        <v>34</v>
      </c>
      <c r="F32" s="19" t="s">
        <v>136</v>
      </c>
      <c r="G32" s="19" t="s">
        <v>46</v>
      </c>
      <c r="H32" s="22">
        <v>3.8</v>
      </c>
    </row>
    <row r="33" spans="1:8" ht="47.25" customHeight="1">
      <c r="A33" s="120"/>
      <c r="B33" s="200" t="s">
        <v>298</v>
      </c>
      <c r="C33" s="12" t="s">
        <v>123</v>
      </c>
      <c r="D33" s="12" t="s">
        <v>299</v>
      </c>
      <c r="E33" s="11" t="s">
        <v>219</v>
      </c>
      <c r="F33" s="19"/>
      <c r="G33" s="19"/>
      <c r="H33" s="21">
        <f>SUM(H34)</f>
        <v>90.7</v>
      </c>
    </row>
    <row r="34" spans="1:8" ht="47.25" customHeight="1">
      <c r="A34" s="120"/>
      <c r="B34" s="75" t="s">
        <v>231</v>
      </c>
      <c r="C34" s="15" t="s">
        <v>30</v>
      </c>
      <c r="D34" s="15" t="s">
        <v>28</v>
      </c>
      <c r="E34" s="19" t="s">
        <v>219</v>
      </c>
      <c r="F34" s="19" t="s">
        <v>130</v>
      </c>
      <c r="G34" s="19"/>
      <c r="H34" s="22">
        <f>SUM(H35)</f>
        <v>90.7</v>
      </c>
    </row>
    <row r="35" spans="1:8" ht="66" customHeight="1">
      <c r="A35" s="120"/>
      <c r="B35" s="75" t="s">
        <v>303</v>
      </c>
      <c r="C35" s="15" t="s">
        <v>30</v>
      </c>
      <c r="D35" s="15" t="s">
        <v>28</v>
      </c>
      <c r="E35" s="19" t="s">
        <v>219</v>
      </c>
      <c r="F35" s="19" t="s">
        <v>300</v>
      </c>
      <c r="G35" s="19"/>
      <c r="H35" s="22">
        <f>SUM(H36)</f>
        <v>90.7</v>
      </c>
    </row>
    <row r="36" spans="1:8" ht="138.75" customHeight="1">
      <c r="A36" s="120"/>
      <c r="B36" s="75" t="s">
        <v>304</v>
      </c>
      <c r="C36" s="15" t="s">
        <v>30</v>
      </c>
      <c r="D36" s="15" t="s">
        <v>28</v>
      </c>
      <c r="E36" s="19" t="s">
        <v>219</v>
      </c>
      <c r="F36" s="19" t="s">
        <v>301</v>
      </c>
      <c r="G36" s="19"/>
      <c r="H36" s="22">
        <f>SUM(H37)</f>
        <v>90.7</v>
      </c>
    </row>
    <row r="37" spans="1:8" ht="47.25" customHeight="1">
      <c r="A37" s="120"/>
      <c r="B37" s="75" t="s">
        <v>116</v>
      </c>
      <c r="C37" s="15" t="s">
        <v>30</v>
      </c>
      <c r="D37" s="15" t="s">
        <v>28</v>
      </c>
      <c r="E37" s="19" t="s">
        <v>219</v>
      </c>
      <c r="F37" s="19" t="s">
        <v>302</v>
      </c>
      <c r="G37" s="19"/>
      <c r="H37" s="22">
        <f>SUM(H38)</f>
        <v>90.7</v>
      </c>
    </row>
    <row r="38" spans="1:8" ht="47.25" customHeight="1">
      <c r="A38" s="120"/>
      <c r="B38" s="75" t="s">
        <v>119</v>
      </c>
      <c r="C38" s="15" t="s">
        <v>30</v>
      </c>
      <c r="D38" s="15" t="s">
        <v>28</v>
      </c>
      <c r="E38" s="19" t="s">
        <v>219</v>
      </c>
      <c r="F38" s="19" t="s">
        <v>302</v>
      </c>
      <c r="G38" s="19" t="s">
        <v>46</v>
      </c>
      <c r="H38" s="22">
        <v>90.7</v>
      </c>
    </row>
    <row r="39" spans="1:8" ht="20.25" customHeight="1">
      <c r="A39" s="120"/>
      <c r="B39" s="20" t="s">
        <v>8</v>
      </c>
      <c r="C39" s="12" t="s">
        <v>30</v>
      </c>
      <c r="D39" s="12" t="s">
        <v>28</v>
      </c>
      <c r="E39" s="11" t="s">
        <v>35</v>
      </c>
      <c r="F39" s="11"/>
      <c r="G39" s="11"/>
      <c r="H39" s="21">
        <f>H41</f>
        <v>10</v>
      </c>
    </row>
    <row r="40" spans="1:8" ht="43.5" customHeight="1">
      <c r="A40" s="120"/>
      <c r="B40" s="75" t="s">
        <v>118</v>
      </c>
      <c r="C40" s="15" t="s">
        <v>30</v>
      </c>
      <c r="D40" s="15" t="s">
        <v>28</v>
      </c>
      <c r="E40" s="19" t="s">
        <v>35</v>
      </c>
      <c r="F40" s="19" t="s">
        <v>130</v>
      </c>
      <c r="G40" s="11"/>
      <c r="H40" s="21">
        <f>SUM(H41)</f>
        <v>10</v>
      </c>
    </row>
    <row r="41" spans="1:8" ht="36.75" customHeight="1">
      <c r="A41" s="120"/>
      <c r="B41" s="75" t="s">
        <v>73</v>
      </c>
      <c r="C41" s="15" t="s">
        <v>30</v>
      </c>
      <c r="D41" s="15" t="s">
        <v>28</v>
      </c>
      <c r="E41" s="19" t="s">
        <v>35</v>
      </c>
      <c r="F41" s="19" t="s">
        <v>137</v>
      </c>
      <c r="G41" s="19"/>
      <c r="H41" s="22">
        <f>H42</f>
        <v>10</v>
      </c>
    </row>
    <row r="42" spans="1:8" ht="37.5">
      <c r="A42" s="120"/>
      <c r="B42" s="74" t="s">
        <v>234</v>
      </c>
      <c r="C42" s="15" t="s">
        <v>30</v>
      </c>
      <c r="D42" s="15" t="s">
        <v>28</v>
      </c>
      <c r="E42" s="19" t="s">
        <v>35</v>
      </c>
      <c r="F42" s="19" t="s">
        <v>138</v>
      </c>
      <c r="G42" s="19"/>
      <c r="H42" s="22">
        <f>H43</f>
        <v>10</v>
      </c>
    </row>
    <row r="43" spans="1:8" ht="24.75" customHeight="1">
      <c r="A43" s="120"/>
      <c r="B43" s="18" t="s">
        <v>50</v>
      </c>
      <c r="C43" s="23" t="s">
        <v>30</v>
      </c>
      <c r="D43" s="23" t="s">
        <v>28</v>
      </c>
      <c r="E43" s="24" t="s">
        <v>35</v>
      </c>
      <c r="F43" s="19" t="s">
        <v>138</v>
      </c>
      <c r="G43" s="24" t="s">
        <v>49</v>
      </c>
      <c r="H43" s="25">
        <v>10</v>
      </c>
    </row>
    <row r="44" spans="1:8" ht="31.5" customHeight="1">
      <c r="A44" s="120"/>
      <c r="B44" s="20" t="s">
        <v>9</v>
      </c>
      <c r="C44" s="12" t="s">
        <v>30</v>
      </c>
      <c r="D44" s="12" t="s">
        <v>28</v>
      </c>
      <c r="E44" s="11" t="s">
        <v>33</v>
      </c>
      <c r="F44" s="11"/>
      <c r="G44" s="11"/>
      <c r="H44" s="21">
        <f>H45</f>
        <v>4537.099999999999</v>
      </c>
    </row>
    <row r="45" spans="1:8" ht="57" customHeight="1">
      <c r="A45" s="120"/>
      <c r="B45" s="75" t="s">
        <v>118</v>
      </c>
      <c r="C45" s="15" t="s">
        <v>30</v>
      </c>
      <c r="D45" s="15" t="s">
        <v>28</v>
      </c>
      <c r="E45" s="19" t="s">
        <v>33</v>
      </c>
      <c r="F45" s="19" t="s">
        <v>130</v>
      </c>
      <c r="G45" s="77"/>
      <c r="H45" s="22">
        <f>SUM(H46+H51+H58)</f>
        <v>4537.099999999999</v>
      </c>
    </row>
    <row r="46" spans="1:8" ht="38.25" customHeight="1">
      <c r="A46" s="120"/>
      <c r="B46" s="145" t="s">
        <v>102</v>
      </c>
      <c r="C46" s="15" t="s">
        <v>30</v>
      </c>
      <c r="D46" s="15" t="s">
        <v>28</v>
      </c>
      <c r="E46" s="19" t="s">
        <v>33</v>
      </c>
      <c r="F46" s="19" t="s">
        <v>141</v>
      </c>
      <c r="G46" s="77"/>
      <c r="H46" s="22">
        <f>SUM(H47)</f>
        <v>4000.8999999999996</v>
      </c>
    </row>
    <row r="47" spans="1:8" ht="60" customHeight="1">
      <c r="A47" s="120"/>
      <c r="B47" s="72" t="s">
        <v>121</v>
      </c>
      <c r="C47" s="78" t="s">
        <v>30</v>
      </c>
      <c r="D47" s="15" t="s">
        <v>28</v>
      </c>
      <c r="E47" s="19" t="s">
        <v>33</v>
      </c>
      <c r="F47" s="27" t="s">
        <v>229</v>
      </c>
      <c r="G47" s="77"/>
      <c r="H47" s="22">
        <f>SUM(H48:H50)</f>
        <v>4000.8999999999996</v>
      </c>
    </row>
    <row r="48" spans="1:8" ht="38.25" customHeight="1">
      <c r="A48" s="120"/>
      <c r="B48" s="79" t="s">
        <v>51</v>
      </c>
      <c r="C48" s="78" t="s">
        <v>30</v>
      </c>
      <c r="D48" s="15" t="s">
        <v>28</v>
      </c>
      <c r="E48" s="19" t="s">
        <v>33</v>
      </c>
      <c r="F48" s="27" t="s">
        <v>229</v>
      </c>
      <c r="G48" s="77" t="s">
        <v>52</v>
      </c>
      <c r="H48" s="142">
        <v>3588.2</v>
      </c>
    </row>
    <row r="49" spans="1:8" ht="42.75" customHeight="1">
      <c r="A49" s="120"/>
      <c r="B49" s="75" t="s">
        <v>119</v>
      </c>
      <c r="C49" s="78" t="s">
        <v>30</v>
      </c>
      <c r="D49" s="15" t="s">
        <v>28</v>
      </c>
      <c r="E49" s="19" t="s">
        <v>33</v>
      </c>
      <c r="F49" s="27" t="s">
        <v>229</v>
      </c>
      <c r="G49" s="77" t="s">
        <v>46</v>
      </c>
      <c r="H49" s="22">
        <v>401.7</v>
      </c>
    </row>
    <row r="50" spans="1:8" ht="23.25" customHeight="1">
      <c r="A50" s="120"/>
      <c r="B50" s="18" t="s">
        <v>48</v>
      </c>
      <c r="C50" s="15" t="s">
        <v>30</v>
      </c>
      <c r="D50" s="15" t="s">
        <v>28</v>
      </c>
      <c r="E50" s="19" t="s">
        <v>33</v>
      </c>
      <c r="F50" s="27" t="s">
        <v>229</v>
      </c>
      <c r="G50" s="19" t="s">
        <v>47</v>
      </c>
      <c r="H50" s="22">
        <v>11</v>
      </c>
    </row>
    <row r="51" spans="1:8" ht="37.5" customHeight="1">
      <c r="A51" s="120"/>
      <c r="B51" s="145" t="s">
        <v>151</v>
      </c>
      <c r="C51" s="15" t="s">
        <v>30</v>
      </c>
      <c r="D51" s="15" t="s">
        <v>28</v>
      </c>
      <c r="E51" s="19" t="s">
        <v>33</v>
      </c>
      <c r="F51" s="19" t="s">
        <v>150</v>
      </c>
      <c r="G51" s="77"/>
      <c r="H51" s="22">
        <f>SUM(H55+H52)</f>
        <v>50</v>
      </c>
    </row>
    <row r="52" spans="1:8" ht="69.75" customHeight="1">
      <c r="A52" s="120"/>
      <c r="B52" s="72" t="s">
        <v>153</v>
      </c>
      <c r="C52" s="78" t="s">
        <v>30</v>
      </c>
      <c r="D52" s="15" t="s">
        <v>28</v>
      </c>
      <c r="E52" s="19" t="s">
        <v>33</v>
      </c>
      <c r="F52" s="19" t="s">
        <v>152</v>
      </c>
      <c r="G52" s="77"/>
      <c r="H52" s="22">
        <f>SUM(H53)</f>
        <v>50</v>
      </c>
    </row>
    <row r="53" spans="1:8" ht="36.75" customHeight="1">
      <c r="A53" s="120"/>
      <c r="B53" s="72" t="s">
        <v>127</v>
      </c>
      <c r="C53" s="78" t="s">
        <v>30</v>
      </c>
      <c r="D53" s="15" t="s">
        <v>28</v>
      </c>
      <c r="E53" s="19" t="s">
        <v>33</v>
      </c>
      <c r="F53" s="19" t="s">
        <v>181</v>
      </c>
      <c r="G53" s="77"/>
      <c r="H53" s="22">
        <f>SUM(H54)</f>
        <v>50</v>
      </c>
    </row>
    <row r="54" spans="1:8" ht="44.25" customHeight="1">
      <c r="A54" s="120"/>
      <c r="B54" s="75" t="s">
        <v>119</v>
      </c>
      <c r="C54" s="78" t="s">
        <v>30</v>
      </c>
      <c r="D54" s="15" t="s">
        <v>28</v>
      </c>
      <c r="E54" s="19" t="s">
        <v>33</v>
      </c>
      <c r="F54" s="19" t="s">
        <v>181</v>
      </c>
      <c r="G54" s="77" t="s">
        <v>46</v>
      </c>
      <c r="H54" s="22">
        <v>50</v>
      </c>
    </row>
    <row r="55" spans="1:8" ht="114" customHeight="1">
      <c r="A55" s="120"/>
      <c r="B55" s="72" t="s">
        <v>235</v>
      </c>
      <c r="C55" s="78" t="s">
        <v>30</v>
      </c>
      <c r="D55" s="15" t="s">
        <v>28</v>
      </c>
      <c r="E55" s="19" t="s">
        <v>33</v>
      </c>
      <c r="F55" s="19" t="s">
        <v>154</v>
      </c>
      <c r="G55" s="77"/>
      <c r="H55" s="22">
        <f>SUM(H56)</f>
        <v>0</v>
      </c>
    </row>
    <row r="56" spans="1:8" ht="41.25" customHeight="1">
      <c r="A56" s="120"/>
      <c r="B56" s="72" t="s">
        <v>127</v>
      </c>
      <c r="C56" s="78" t="s">
        <v>30</v>
      </c>
      <c r="D56" s="15" t="s">
        <v>28</v>
      </c>
      <c r="E56" s="19" t="s">
        <v>33</v>
      </c>
      <c r="F56" s="19" t="s">
        <v>182</v>
      </c>
      <c r="G56" s="77"/>
      <c r="H56" s="22">
        <f>SUM(H57)</f>
        <v>0</v>
      </c>
    </row>
    <row r="57" spans="1:8" ht="44.25" customHeight="1">
      <c r="A57" s="120"/>
      <c r="B57" s="75" t="s">
        <v>119</v>
      </c>
      <c r="C57" s="78" t="s">
        <v>30</v>
      </c>
      <c r="D57" s="15" t="s">
        <v>28</v>
      </c>
      <c r="E57" s="19" t="s">
        <v>33</v>
      </c>
      <c r="F57" s="19" t="s">
        <v>182</v>
      </c>
      <c r="G57" s="77" t="s">
        <v>46</v>
      </c>
      <c r="H57" s="22">
        <v>0</v>
      </c>
    </row>
    <row r="58" spans="1:8" ht="37.5">
      <c r="A58" s="120"/>
      <c r="B58" s="37" t="s">
        <v>236</v>
      </c>
      <c r="C58" s="15" t="s">
        <v>30</v>
      </c>
      <c r="D58" s="15" t="s">
        <v>28</v>
      </c>
      <c r="E58" s="19" t="s">
        <v>33</v>
      </c>
      <c r="F58" s="27" t="s">
        <v>155</v>
      </c>
      <c r="G58" s="19"/>
      <c r="H58" s="22">
        <f>SUM(H60+H61+H64)</f>
        <v>486.20000000000005</v>
      </c>
    </row>
    <row r="59" spans="1:8" ht="18.75">
      <c r="A59" s="120"/>
      <c r="B59" s="37" t="s">
        <v>249</v>
      </c>
      <c r="C59" s="15" t="s">
        <v>30</v>
      </c>
      <c r="D59" s="15" t="s">
        <v>28</v>
      </c>
      <c r="E59" s="19" t="s">
        <v>33</v>
      </c>
      <c r="F59" s="27" t="s">
        <v>248</v>
      </c>
      <c r="G59" s="19"/>
      <c r="H59" s="22">
        <v>6</v>
      </c>
    </row>
    <row r="60" spans="1:8" ht="37.5">
      <c r="A60" s="120"/>
      <c r="B60" s="37" t="s">
        <v>48</v>
      </c>
      <c r="C60" s="15" t="s">
        <v>30</v>
      </c>
      <c r="D60" s="15" t="s">
        <v>28</v>
      </c>
      <c r="E60" s="19" t="s">
        <v>33</v>
      </c>
      <c r="F60" s="27" t="s">
        <v>248</v>
      </c>
      <c r="G60" s="19" t="s">
        <v>47</v>
      </c>
      <c r="H60" s="22">
        <v>6</v>
      </c>
    </row>
    <row r="61" spans="1:8" ht="58.5" customHeight="1">
      <c r="A61" s="120"/>
      <c r="B61" s="80" t="s">
        <v>122</v>
      </c>
      <c r="C61" s="15" t="s">
        <v>30</v>
      </c>
      <c r="D61" s="15" t="s">
        <v>28</v>
      </c>
      <c r="E61" s="19" t="s">
        <v>33</v>
      </c>
      <c r="F61" s="27" t="s">
        <v>156</v>
      </c>
      <c r="G61" s="19"/>
      <c r="H61" s="22">
        <f>H63</f>
        <v>229.8</v>
      </c>
    </row>
    <row r="62" spans="1:8" ht="54.75" customHeight="1">
      <c r="A62" s="120"/>
      <c r="B62" s="37" t="s">
        <v>121</v>
      </c>
      <c r="C62" s="33" t="s">
        <v>30</v>
      </c>
      <c r="D62" s="33" t="s">
        <v>28</v>
      </c>
      <c r="E62" s="27" t="s">
        <v>33</v>
      </c>
      <c r="F62" s="27" t="s">
        <v>183</v>
      </c>
      <c r="G62" s="19"/>
      <c r="H62" s="22">
        <f>SUM(H63)</f>
        <v>229.8</v>
      </c>
    </row>
    <row r="63" spans="1:8" ht="24" customHeight="1">
      <c r="A63" s="120"/>
      <c r="B63" s="18" t="s">
        <v>31</v>
      </c>
      <c r="C63" s="33" t="s">
        <v>30</v>
      </c>
      <c r="D63" s="33" t="s">
        <v>28</v>
      </c>
      <c r="E63" s="27" t="s">
        <v>33</v>
      </c>
      <c r="F63" s="27" t="s">
        <v>183</v>
      </c>
      <c r="G63" s="19" t="s">
        <v>53</v>
      </c>
      <c r="H63" s="22">
        <v>229.8</v>
      </c>
    </row>
    <row r="64" spans="1:8" ht="38.25" customHeight="1">
      <c r="A64" s="120"/>
      <c r="B64" s="18" t="s">
        <v>274</v>
      </c>
      <c r="C64" s="33" t="s">
        <v>30</v>
      </c>
      <c r="D64" s="33" t="s">
        <v>28</v>
      </c>
      <c r="E64" s="27" t="s">
        <v>33</v>
      </c>
      <c r="F64" s="27" t="s">
        <v>272</v>
      </c>
      <c r="G64" s="19"/>
      <c r="H64" s="22">
        <f>SUM(H66)</f>
        <v>250.4</v>
      </c>
    </row>
    <row r="65" spans="1:8" ht="24" customHeight="1">
      <c r="A65" s="120"/>
      <c r="B65" s="18" t="s">
        <v>275</v>
      </c>
      <c r="C65" s="33" t="s">
        <v>30</v>
      </c>
      <c r="D65" s="33" t="s">
        <v>28</v>
      </c>
      <c r="E65" s="27" t="s">
        <v>33</v>
      </c>
      <c r="F65" s="27" t="s">
        <v>273</v>
      </c>
      <c r="G65" s="19"/>
      <c r="H65" s="22">
        <f>SUM(H66)</f>
        <v>250.4</v>
      </c>
    </row>
    <row r="66" spans="1:8" ht="24" customHeight="1">
      <c r="A66" s="120"/>
      <c r="B66" s="18" t="s">
        <v>48</v>
      </c>
      <c r="C66" s="33" t="s">
        <v>30</v>
      </c>
      <c r="D66" s="33" t="s">
        <v>28</v>
      </c>
      <c r="E66" s="27" t="s">
        <v>33</v>
      </c>
      <c r="F66" s="27" t="s">
        <v>273</v>
      </c>
      <c r="G66" s="19" t="s">
        <v>276</v>
      </c>
      <c r="H66" s="22">
        <v>250.4</v>
      </c>
    </row>
    <row r="67" spans="1:8" ht="21.75" customHeight="1">
      <c r="A67" s="120"/>
      <c r="B67" s="20" t="s">
        <v>10</v>
      </c>
      <c r="C67" s="12" t="s">
        <v>30</v>
      </c>
      <c r="D67" s="12" t="s">
        <v>29</v>
      </c>
      <c r="E67" s="11"/>
      <c r="F67" s="11"/>
      <c r="G67" s="11"/>
      <c r="H67" s="21">
        <f>H68</f>
        <v>201.1</v>
      </c>
    </row>
    <row r="68" spans="1:8" ht="37.5" customHeight="1">
      <c r="A68" s="120"/>
      <c r="B68" s="28" t="s">
        <v>11</v>
      </c>
      <c r="C68" s="12" t="s">
        <v>30</v>
      </c>
      <c r="D68" s="12" t="s">
        <v>29</v>
      </c>
      <c r="E68" s="11" t="s">
        <v>32</v>
      </c>
      <c r="F68" s="11"/>
      <c r="G68" s="11"/>
      <c r="H68" s="21">
        <f>H69</f>
        <v>201.1</v>
      </c>
    </row>
    <row r="69" spans="1:8" ht="41.25" customHeight="1">
      <c r="A69" s="120"/>
      <c r="B69" s="75" t="s">
        <v>231</v>
      </c>
      <c r="C69" s="15" t="s">
        <v>30</v>
      </c>
      <c r="D69" s="15" t="s">
        <v>29</v>
      </c>
      <c r="E69" s="19" t="s">
        <v>32</v>
      </c>
      <c r="F69" s="19" t="s">
        <v>130</v>
      </c>
      <c r="G69" s="19"/>
      <c r="H69" s="22">
        <f>H70</f>
        <v>201.1</v>
      </c>
    </row>
    <row r="70" spans="1:8" ht="53.25" customHeight="1">
      <c r="A70" s="120"/>
      <c r="B70" s="18" t="s">
        <v>233</v>
      </c>
      <c r="C70" s="15" t="s">
        <v>30</v>
      </c>
      <c r="D70" s="15" t="s">
        <v>29</v>
      </c>
      <c r="E70" s="19" t="s">
        <v>32</v>
      </c>
      <c r="F70" s="19" t="s">
        <v>139</v>
      </c>
      <c r="G70" s="19"/>
      <c r="H70" s="22">
        <f>SUM(H71)</f>
        <v>201.1</v>
      </c>
    </row>
    <row r="71" spans="1:8" ht="58.5" customHeight="1">
      <c r="A71" s="120"/>
      <c r="B71" s="146" t="s">
        <v>237</v>
      </c>
      <c r="C71" s="15" t="s">
        <v>123</v>
      </c>
      <c r="D71" s="15" t="s">
        <v>29</v>
      </c>
      <c r="E71" s="19" t="s">
        <v>32</v>
      </c>
      <c r="F71" s="19" t="s">
        <v>140</v>
      </c>
      <c r="G71" s="19"/>
      <c r="H71" s="22">
        <f>SUM(H72+H73)</f>
        <v>201.1</v>
      </c>
    </row>
    <row r="72" spans="1:8" ht="37.5">
      <c r="A72" s="120"/>
      <c r="B72" s="80" t="s">
        <v>117</v>
      </c>
      <c r="C72" s="78" t="s">
        <v>30</v>
      </c>
      <c r="D72" s="15" t="s">
        <v>29</v>
      </c>
      <c r="E72" s="19" t="s">
        <v>32</v>
      </c>
      <c r="F72" s="19" t="s">
        <v>140</v>
      </c>
      <c r="G72" s="19" t="s">
        <v>45</v>
      </c>
      <c r="H72" s="22">
        <v>201.1</v>
      </c>
    </row>
    <row r="73" spans="1:8" ht="37.5">
      <c r="A73" s="120"/>
      <c r="B73" s="75" t="s">
        <v>119</v>
      </c>
      <c r="C73" s="15" t="s">
        <v>30</v>
      </c>
      <c r="D73" s="15" t="s">
        <v>29</v>
      </c>
      <c r="E73" s="19" t="s">
        <v>32</v>
      </c>
      <c r="F73" s="19" t="s">
        <v>140</v>
      </c>
      <c r="G73" s="19" t="s">
        <v>46</v>
      </c>
      <c r="H73" s="22">
        <v>0</v>
      </c>
    </row>
    <row r="74" spans="1:8" ht="48.75" customHeight="1">
      <c r="A74" s="120"/>
      <c r="B74" s="20" t="s">
        <v>36</v>
      </c>
      <c r="C74" s="12" t="s">
        <v>30</v>
      </c>
      <c r="D74" s="11" t="s">
        <v>32</v>
      </c>
      <c r="E74" s="11"/>
      <c r="F74" s="11"/>
      <c r="G74" s="11"/>
      <c r="H74" s="21">
        <f>H75+H81+H86</f>
        <v>16</v>
      </c>
    </row>
    <row r="75" spans="1:8" ht="75">
      <c r="A75" s="120"/>
      <c r="B75" s="82" t="s">
        <v>37</v>
      </c>
      <c r="C75" s="29" t="s">
        <v>30</v>
      </c>
      <c r="D75" s="30" t="s">
        <v>32</v>
      </c>
      <c r="E75" s="30" t="s">
        <v>38</v>
      </c>
      <c r="F75" s="30"/>
      <c r="G75" s="30"/>
      <c r="H75" s="31">
        <f>SUM(H76)</f>
        <v>4</v>
      </c>
    </row>
    <row r="76" spans="1:8" ht="42" customHeight="1">
      <c r="A76" s="120"/>
      <c r="B76" s="151" t="s">
        <v>161</v>
      </c>
      <c r="C76" s="123" t="s">
        <v>30</v>
      </c>
      <c r="D76" s="76" t="s">
        <v>32</v>
      </c>
      <c r="E76" s="76" t="s">
        <v>38</v>
      </c>
      <c r="F76" s="104" t="s">
        <v>160</v>
      </c>
      <c r="G76" s="105"/>
      <c r="H76" s="106">
        <f>SUM(H77)</f>
        <v>4</v>
      </c>
    </row>
    <row r="77" spans="1:8" ht="60.75" customHeight="1">
      <c r="A77" s="120"/>
      <c r="B77" s="152" t="s">
        <v>184</v>
      </c>
      <c r="C77" s="123" t="s">
        <v>30</v>
      </c>
      <c r="D77" s="76" t="s">
        <v>32</v>
      </c>
      <c r="E77" s="76" t="s">
        <v>38</v>
      </c>
      <c r="F77" s="104" t="s">
        <v>158</v>
      </c>
      <c r="G77" s="105"/>
      <c r="H77" s="106">
        <f>SUM(H78)</f>
        <v>4</v>
      </c>
    </row>
    <row r="78" spans="1:8" ht="63" customHeight="1">
      <c r="A78" s="120"/>
      <c r="B78" s="161" t="s">
        <v>220</v>
      </c>
      <c r="C78" s="114" t="s">
        <v>30</v>
      </c>
      <c r="D78" s="108" t="s">
        <v>32</v>
      </c>
      <c r="E78" s="108" t="s">
        <v>38</v>
      </c>
      <c r="F78" s="104" t="s">
        <v>221</v>
      </c>
      <c r="G78" s="109"/>
      <c r="H78" s="106">
        <f>SUM(H80)</f>
        <v>4</v>
      </c>
    </row>
    <row r="79" spans="1:8" ht="36.75" customHeight="1">
      <c r="A79" s="120"/>
      <c r="B79" s="162" t="s">
        <v>186</v>
      </c>
      <c r="C79" s="114" t="s">
        <v>30</v>
      </c>
      <c r="D79" s="108" t="s">
        <v>32</v>
      </c>
      <c r="E79" s="108" t="s">
        <v>38</v>
      </c>
      <c r="F79" s="104" t="s">
        <v>222</v>
      </c>
      <c r="G79" s="109"/>
      <c r="H79" s="106">
        <f>SUM(H80)</f>
        <v>4</v>
      </c>
    </row>
    <row r="80" spans="1:8" ht="36" customHeight="1">
      <c r="A80" s="120"/>
      <c r="B80" s="110" t="s">
        <v>119</v>
      </c>
      <c r="C80" s="114" t="s">
        <v>123</v>
      </c>
      <c r="D80" s="108" t="s">
        <v>32</v>
      </c>
      <c r="E80" s="108" t="s">
        <v>38</v>
      </c>
      <c r="F80" s="104" t="s">
        <v>222</v>
      </c>
      <c r="G80" s="111" t="s">
        <v>46</v>
      </c>
      <c r="H80" s="106">
        <v>4</v>
      </c>
    </row>
    <row r="81" spans="1:8" ht="21" customHeight="1">
      <c r="A81" s="120"/>
      <c r="B81" s="153" t="s">
        <v>12</v>
      </c>
      <c r="C81" s="154" t="s">
        <v>30</v>
      </c>
      <c r="D81" s="154" t="s">
        <v>32</v>
      </c>
      <c r="E81" s="154" t="s">
        <v>39</v>
      </c>
      <c r="F81" s="154"/>
      <c r="G81" s="112"/>
      <c r="H81" s="113">
        <f>SUM(H82)</f>
        <v>10</v>
      </c>
    </row>
    <row r="82" spans="1:8" ht="68.25" customHeight="1">
      <c r="A82" s="120"/>
      <c r="B82" s="116" t="s">
        <v>185</v>
      </c>
      <c r="C82" s="117">
        <v>992</v>
      </c>
      <c r="D82" s="118" t="s">
        <v>32</v>
      </c>
      <c r="E82" s="118">
        <v>10</v>
      </c>
      <c r="F82" s="118" t="s">
        <v>157</v>
      </c>
      <c r="G82" s="114"/>
      <c r="H82" s="115">
        <f>SUM(H83)</f>
        <v>10</v>
      </c>
    </row>
    <row r="83" spans="1:8" ht="53.25" customHeight="1">
      <c r="A83" s="120"/>
      <c r="B83" s="116" t="s">
        <v>223</v>
      </c>
      <c r="C83" s="117">
        <v>992</v>
      </c>
      <c r="D83" s="118" t="s">
        <v>32</v>
      </c>
      <c r="E83" s="118">
        <v>10</v>
      </c>
      <c r="F83" s="118" t="s">
        <v>224</v>
      </c>
      <c r="G83" s="114"/>
      <c r="H83" s="115">
        <f>SUM(H85)</f>
        <v>10</v>
      </c>
    </row>
    <row r="84" spans="1:8" ht="38.25" customHeight="1">
      <c r="A84" s="120"/>
      <c r="B84" s="116" t="s">
        <v>186</v>
      </c>
      <c r="C84" s="117">
        <v>992</v>
      </c>
      <c r="D84" s="118" t="s">
        <v>32</v>
      </c>
      <c r="E84" s="118">
        <v>10</v>
      </c>
      <c r="F84" s="118" t="s">
        <v>225</v>
      </c>
      <c r="G84" s="114"/>
      <c r="H84" s="115">
        <f>SUM(H85)</f>
        <v>10</v>
      </c>
    </row>
    <row r="85" spans="1:8" ht="37.5">
      <c r="A85" s="120"/>
      <c r="B85" s="116" t="s">
        <v>119</v>
      </c>
      <c r="C85" s="117">
        <v>992</v>
      </c>
      <c r="D85" s="118" t="s">
        <v>32</v>
      </c>
      <c r="E85" s="118">
        <v>10</v>
      </c>
      <c r="F85" s="118" t="s">
        <v>225</v>
      </c>
      <c r="G85" s="114" t="s">
        <v>46</v>
      </c>
      <c r="H85" s="115">
        <v>10</v>
      </c>
    </row>
    <row r="86" spans="1:8" ht="53.25" customHeight="1">
      <c r="A86" s="120"/>
      <c r="B86" s="84" t="s">
        <v>105</v>
      </c>
      <c r="C86" s="85" t="s">
        <v>30</v>
      </c>
      <c r="D86" s="85" t="s">
        <v>32</v>
      </c>
      <c r="E86" s="85" t="s">
        <v>106</v>
      </c>
      <c r="F86" s="85"/>
      <c r="G86" s="86"/>
      <c r="H86" s="87">
        <f>SUM(H87)</f>
        <v>2</v>
      </c>
    </row>
    <row r="87" spans="1:8" ht="30" customHeight="1">
      <c r="A87" s="120"/>
      <c r="B87" s="155" t="s">
        <v>161</v>
      </c>
      <c r="C87" s="12" t="s">
        <v>30</v>
      </c>
      <c r="D87" s="12" t="s">
        <v>32</v>
      </c>
      <c r="E87" s="12" t="s">
        <v>106</v>
      </c>
      <c r="F87" s="12" t="s">
        <v>160</v>
      </c>
      <c r="G87" s="88"/>
      <c r="H87" s="87">
        <f>SUM(H88+H93)</f>
        <v>2</v>
      </c>
    </row>
    <row r="88" spans="1:8" ht="97.5" customHeight="1">
      <c r="A88" s="120"/>
      <c r="B88" s="116" t="s">
        <v>187</v>
      </c>
      <c r="C88" s="15" t="s">
        <v>30</v>
      </c>
      <c r="D88" s="15" t="s">
        <v>32</v>
      </c>
      <c r="E88" s="15" t="s">
        <v>106</v>
      </c>
      <c r="F88" s="15" t="s">
        <v>159</v>
      </c>
      <c r="G88" s="88"/>
      <c r="H88" s="89">
        <f>SUM(H89)</f>
        <v>1</v>
      </c>
    </row>
    <row r="89" spans="1:8" ht="88.5" customHeight="1">
      <c r="A89" s="120"/>
      <c r="B89" s="116" t="s">
        <v>261</v>
      </c>
      <c r="C89" s="107" t="s">
        <v>30</v>
      </c>
      <c r="D89" s="107" t="s">
        <v>32</v>
      </c>
      <c r="E89" s="107" t="s">
        <v>106</v>
      </c>
      <c r="F89" s="107" t="s">
        <v>188</v>
      </c>
      <c r="G89" s="123"/>
      <c r="H89" s="119">
        <f>SUM(H90)</f>
        <v>1</v>
      </c>
    </row>
    <row r="90" spans="1:8" ht="27" customHeight="1">
      <c r="A90" s="120"/>
      <c r="B90" s="70" t="s">
        <v>186</v>
      </c>
      <c r="C90" s="124">
        <v>992</v>
      </c>
      <c r="D90" s="24" t="s">
        <v>32</v>
      </c>
      <c r="E90" s="24">
        <v>14</v>
      </c>
      <c r="F90" s="24" t="s">
        <v>189</v>
      </c>
      <c r="G90" s="122"/>
      <c r="H90" s="119">
        <f>SUM(H91)</f>
        <v>1</v>
      </c>
    </row>
    <row r="91" spans="1:8" ht="41.25" customHeight="1">
      <c r="A91" s="120"/>
      <c r="B91" s="70" t="s">
        <v>119</v>
      </c>
      <c r="C91" s="124">
        <v>992</v>
      </c>
      <c r="D91" s="24" t="s">
        <v>32</v>
      </c>
      <c r="E91" s="24">
        <v>14</v>
      </c>
      <c r="F91" s="24" t="s">
        <v>189</v>
      </c>
      <c r="G91" s="123" t="s">
        <v>46</v>
      </c>
      <c r="H91" s="119">
        <v>1</v>
      </c>
    </row>
    <row r="92" spans="1:8" ht="41.25" customHeight="1">
      <c r="A92" s="120"/>
      <c r="B92" s="70" t="s">
        <v>239</v>
      </c>
      <c r="C92" s="124">
        <v>992</v>
      </c>
      <c r="D92" s="24" t="s">
        <v>32</v>
      </c>
      <c r="E92" s="24">
        <v>14</v>
      </c>
      <c r="F92" s="90" t="s">
        <v>238</v>
      </c>
      <c r="G92" s="163"/>
      <c r="H92" s="119"/>
    </row>
    <row r="93" spans="1:8" ht="61.5" customHeight="1">
      <c r="A93" s="120"/>
      <c r="B93" s="17" t="s">
        <v>262</v>
      </c>
      <c r="C93" s="33" t="s">
        <v>30</v>
      </c>
      <c r="D93" s="27" t="s">
        <v>32</v>
      </c>
      <c r="E93" s="27" t="s">
        <v>106</v>
      </c>
      <c r="F93" s="90" t="s">
        <v>190</v>
      </c>
      <c r="G93" s="91"/>
      <c r="H93" s="89">
        <f>SUM(H94)</f>
        <v>1</v>
      </c>
    </row>
    <row r="94" spans="1:8" ht="29.25" customHeight="1">
      <c r="A94" s="120"/>
      <c r="B94" s="149" t="s">
        <v>186</v>
      </c>
      <c r="C94" s="33" t="s">
        <v>30</v>
      </c>
      <c r="D94" s="27" t="s">
        <v>32</v>
      </c>
      <c r="E94" s="27" t="s">
        <v>106</v>
      </c>
      <c r="F94" s="90" t="s">
        <v>191</v>
      </c>
      <c r="G94" s="91"/>
      <c r="H94" s="89">
        <f>SUM(H95)</f>
        <v>1</v>
      </c>
    </row>
    <row r="95" spans="1:8" ht="38.25" customHeight="1">
      <c r="A95" s="120"/>
      <c r="B95" s="75" t="s">
        <v>119</v>
      </c>
      <c r="C95" s="33" t="s">
        <v>30</v>
      </c>
      <c r="D95" s="27" t="s">
        <v>32</v>
      </c>
      <c r="E95" s="27" t="s">
        <v>106</v>
      </c>
      <c r="F95" s="90" t="s">
        <v>191</v>
      </c>
      <c r="G95" s="91" t="s">
        <v>46</v>
      </c>
      <c r="H95" s="89">
        <v>1</v>
      </c>
    </row>
    <row r="96" spans="1:8" ht="22.5" customHeight="1">
      <c r="A96" s="120"/>
      <c r="B96" s="20" t="s">
        <v>13</v>
      </c>
      <c r="C96" s="12" t="s">
        <v>30</v>
      </c>
      <c r="D96" s="12" t="s">
        <v>34</v>
      </c>
      <c r="E96" s="12"/>
      <c r="F96" s="12"/>
      <c r="G96" s="12"/>
      <c r="H96" s="35">
        <f>H97+H103+H118</f>
        <v>7767.9</v>
      </c>
    </row>
    <row r="97" spans="1:8" ht="22.5" customHeight="1">
      <c r="A97" s="120"/>
      <c r="B97" s="20" t="s">
        <v>107</v>
      </c>
      <c r="C97" s="4">
        <v>992</v>
      </c>
      <c r="D97" s="12" t="s">
        <v>34</v>
      </c>
      <c r="E97" s="12" t="s">
        <v>40</v>
      </c>
      <c r="F97" s="12"/>
      <c r="G97" s="12"/>
      <c r="H97" s="35">
        <f>SUM(H98)</f>
        <v>6</v>
      </c>
    </row>
    <row r="98" spans="1:8" ht="81" customHeight="1">
      <c r="A98" s="120"/>
      <c r="B98" s="18" t="s">
        <v>163</v>
      </c>
      <c r="C98" s="81">
        <v>992</v>
      </c>
      <c r="D98" s="33" t="s">
        <v>34</v>
      </c>
      <c r="E98" s="33" t="s">
        <v>40</v>
      </c>
      <c r="F98" s="33" t="s">
        <v>162</v>
      </c>
      <c r="G98" s="15"/>
      <c r="H98" s="32">
        <f>SUM(H99)</f>
        <v>6</v>
      </c>
    </row>
    <row r="99" spans="1:8" ht="36.75" customHeight="1">
      <c r="A99" s="120"/>
      <c r="B99" s="125" t="s">
        <v>192</v>
      </c>
      <c r="C99" s="126">
        <v>992</v>
      </c>
      <c r="D99" s="127" t="s">
        <v>34</v>
      </c>
      <c r="E99" s="127" t="s">
        <v>40</v>
      </c>
      <c r="F99" s="127" t="s">
        <v>193</v>
      </c>
      <c r="G99" s="15"/>
      <c r="H99" s="32">
        <f>SUM(H100)</f>
        <v>6</v>
      </c>
    </row>
    <row r="100" spans="1:8" ht="44.25" customHeight="1">
      <c r="A100" s="120"/>
      <c r="B100" s="18" t="s">
        <v>240</v>
      </c>
      <c r="C100" s="81">
        <v>992</v>
      </c>
      <c r="D100" s="33" t="s">
        <v>34</v>
      </c>
      <c r="E100" s="33" t="s">
        <v>40</v>
      </c>
      <c r="F100" s="127" t="s">
        <v>194</v>
      </c>
      <c r="G100" s="15"/>
      <c r="H100" s="32">
        <f>SUM(H101)</f>
        <v>6</v>
      </c>
    </row>
    <row r="101" spans="1:8" ht="27.75" customHeight="1">
      <c r="A101" s="120"/>
      <c r="B101" s="18" t="s">
        <v>186</v>
      </c>
      <c r="C101" s="81">
        <v>992</v>
      </c>
      <c r="D101" s="33" t="s">
        <v>34</v>
      </c>
      <c r="E101" s="33" t="s">
        <v>40</v>
      </c>
      <c r="F101" s="127" t="s">
        <v>195</v>
      </c>
      <c r="G101" s="15"/>
      <c r="H101" s="32">
        <f>SUM(H102)</f>
        <v>6</v>
      </c>
    </row>
    <row r="102" spans="1:8" ht="42.75" customHeight="1">
      <c r="A102" s="120"/>
      <c r="B102" s="92" t="s">
        <v>119</v>
      </c>
      <c r="C102" s="81">
        <v>992</v>
      </c>
      <c r="D102" s="33" t="s">
        <v>34</v>
      </c>
      <c r="E102" s="33" t="s">
        <v>40</v>
      </c>
      <c r="F102" s="127" t="s">
        <v>195</v>
      </c>
      <c r="G102" s="15" t="s">
        <v>46</v>
      </c>
      <c r="H102" s="32">
        <v>6</v>
      </c>
    </row>
    <row r="103" spans="1:8" ht="45" customHeight="1">
      <c r="A103" s="120"/>
      <c r="B103" s="20" t="s">
        <v>14</v>
      </c>
      <c r="C103" s="4">
        <v>992</v>
      </c>
      <c r="D103" s="12" t="s">
        <v>34</v>
      </c>
      <c r="E103" s="12" t="s">
        <v>38</v>
      </c>
      <c r="F103" s="12"/>
      <c r="G103" s="12"/>
      <c r="H103" s="35">
        <f>SUM(H104)</f>
        <v>7604</v>
      </c>
    </row>
    <row r="104" spans="1:8" ht="18.75">
      <c r="A104" s="120"/>
      <c r="B104" s="73" t="s">
        <v>124</v>
      </c>
      <c r="C104" s="93">
        <v>992</v>
      </c>
      <c r="D104" s="15" t="s">
        <v>34</v>
      </c>
      <c r="E104" s="15" t="s">
        <v>38</v>
      </c>
      <c r="F104" s="34" t="s">
        <v>165</v>
      </c>
      <c r="G104" s="78"/>
      <c r="H104" s="32">
        <f>H105+H108+H115</f>
        <v>7604</v>
      </c>
    </row>
    <row r="105" spans="1:8" ht="78" customHeight="1">
      <c r="A105" s="120"/>
      <c r="B105" s="73" t="s">
        <v>125</v>
      </c>
      <c r="C105" s="6">
        <v>992</v>
      </c>
      <c r="D105" s="15" t="s">
        <v>34</v>
      </c>
      <c r="E105" s="15" t="s">
        <v>38</v>
      </c>
      <c r="F105" s="34" t="s">
        <v>166</v>
      </c>
      <c r="G105" s="78"/>
      <c r="H105" s="32">
        <f>H106</f>
        <v>4735.1</v>
      </c>
    </row>
    <row r="106" spans="1:8" ht="58.5" customHeight="1">
      <c r="A106" s="120"/>
      <c r="B106" s="73" t="s">
        <v>263</v>
      </c>
      <c r="C106" s="6">
        <v>992</v>
      </c>
      <c r="D106" s="15" t="s">
        <v>34</v>
      </c>
      <c r="E106" s="15" t="s">
        <v>38</v>
      </c>
      <c r="F106" s="34" t="s">
        <v>167</v>
      </c>
      <c r="G106" s="78"/>
      <c r="H106" s="32">
        <f>SUM(H107)</f>
        <v>4735.1</v>
      </c>
    </row>
    <row r="107" spans="1:8" ht="49.5" customHeight="1">
      <c r="A107" s="120"/>
      <c r="B107" s="73" t="s">
        <v>119</v>
      </c>
      <c r="C107" s="6">
        <v>992</v>
      </c>
      <c r="D107" s="15" t="s">
        <v>34</v>
      </c>
      <c r="E107" s="15" t="s">
        <v>38</v>
      </c>
      <c r="F107" s="34" t="s">
        <v>167</v>
      </c>
      <c r="G107" s="78" t="s">
        <v>46</v>
      </c>
      <c r="H107" s="32">
        <v>4735.1</v>
      </c>
    </row>
    <row r="108" spans="1:8" ht="78.75" customHeight="1">
      <c r="A108" s="120"/>
      <c r="B108" s="131" t="s">
        <v>241</v>
      </c>
      <c r="C108" s="6">
        <v>992</v>
      </c>
      <c r="D108" s="15" t="s">
        <v>34</v>
      </c>
      <c r="E108" s="15" t="s">
        <v>38</v>
      </c>
      <c r="F108" s="158" t="s">
        <v>215</v>
      </c>
      <c r="G108" s="78"/>
      <c r="H108" s="32">
        <f>SUM(H109+H112)</f>
        <v>1800.7</v>
      </c>
    </row>
    <row r="109" spans="1:8" ht="64.5" customHeight="1">
      <c r="A109" s="120"/>
      <c r="B109" s="131" t="s">
        <v>216</v>
      </c>
      <c r="C109" s="6">
        <v>992</v>
      </c>
      <c r="D109" s="15" t="s">
        <v>34</v>
      </c>
      <c r="E109" s="15" t="s">
        <v>38</v>
      </c>
      <c r="F109" s="158" t="s">
        <v>217</v>
      </c>
      <c r="G109" s="78"/>
      <c r="H109" s="32">
        <f>SUM(H110)</f>
        <v>500</v>
      </c>
    </row>
    <row r="110" spans="1:8" ht="45.75" customHeight="1">
      <c r="A110" s="120"/>
      <c r="B110" s="159" t="s">
        <v>186</v>
      </c>
      <c r="C110" s="157">
        <v>992</v>
      </c>
      <c r="D110" s="91" t="s">
        <v>34</v>
      </c>
      <c r="E110" s="91" t="s">
        <v>38</v>
      </c>
      <c r="F110" s="158" t="s">
        <v>214</v>
      </c>
      <c r="G110" s="78"/>
      <c r="H110" s="32">
        <f>SUM(H111)</f>
        <v>500</v>
      </c>
    </row>
    <row r="111" spans="1:8" ht="45.75" customHeight="1">
      <c r="A111" s="120"/>
      <c r="B111" s="73" t="s">
        <v>119</v>
      </c>
      <c r="C111" s="157">
        <v>992</v>
      </c>
      <c r="D111" s="91" t="s">
        <v>34</v>
      </c>
      <c r="E111" s="91" t="s">
        <v>38</v>
      </c>
      <c r="F111" s="158" t="s">
        <v>214</v>
      </c>
      <c r="G111" s="78" t="s">
        <v>46</v>
      </c>
      <c r="H111" s="32">
        <v>500</v>
      </c>
    </row>
    <row r="112" spans="1:8" ht="45.75" customHeight="1">
      <c r="A112" s="120"/>
      <c r="B112" s="190" t="s">
        <v>287</v>
      </c>
      <c r="C112" s="157">
        <v>992</v>
      </c>
      <c r="D112" s="91" t="s">
        <v>34</v>
      </c>
      <c r="E112" s="91" t="s">
        <v>38</v>
      </c>
      <c r="F112" s="158" t="s">
        <v>286</v>
      </c>
      <c r="G112" s="78"/>
      <c r="H112" s="32">
        <f>SUM(H113)</f>
        <v>1300.7</v>
      </c>
    </row>
    <row r="113" spans="1:8" ht="45.75" customHeight="1">
      <c r="A113" s="120"/>
      <c r="B113" s="190" t="s">
        <v>186</v>
      </c>
      <c r="C113" s="157">
        <v>992</v>
      </c>
      <c r="D113" s="91" t="s">
        <v>34</v>
      </c>
      <c r="E113" s="91" t="s">
        <v>38</v>
      </c>
      <c r="F113" s="158" t="s">
        <v>288</v>
      </c>
      <c r="G113" s="78"/>
      <c r="H113" s="32">
        <f>SUM(H114)</f>
        <v>1300.7</v>
      </c>
    </row>
    <row r="114" spans="1:8" ht="45.75" customHeight="1">
      <c r="A114" s="120"/>
      <c r="B114" s="73" t="s">
        <v>119</v>
      </c>
      <c r="C114" s="157">
        <v>992</v>
      </c>
      <c r="D114" s="91" t="s">
        <v>34</v>
      </c>
      <c r="E114" s="91" t="s">
        <v>38</v>
      </c>
      <c r="F114" s="158" t="s">
        <v>288</v>
      </c>
      <c r="G114" s="78" t="s">
        <v>46</v>
      </c>
      <c r="H114" s="32">
        <v>1300.7</v>
      </c>
    </row>
    <row r="115" spans="1:14" ht="118.5" customHeight="1">
      <c r="A115" s="120"/>
      <c r="B115" s="191" t="s">
        <v>266</v>
      </c>
      <c r="C115" s="157">
        <v>992</v>
      </c>
      <c r="D115" s="91" t="s">
        <v>34</v>
      </c>
      <c r="E115" s="91" t="s">
        <v>38</v>
      </c>
      <c r="F115" s="158" t="s">
        <v>265</v>
      </c>
      <c r="G115" s="78"/>
      <c r="H115" s="32">
        <f>SUM(H116)</f>
        <v>1068.2</v>
      </c>
      <c r="N115" s="192"/>
    </row>
    <row r="116" spans="1:8" ht="63.75" customHeight="1">
      <c r="A116" s="120"/>
      <c r="B116" s="190" t="s">
        <v>268</v>
      </c>
      <c r="C116" s="157">
        <v>992</v>
      </c>
      <c r="D116" s="91" t="s">
        <v>34</v>
      </c>
      <c r="E116" s="91" t="s">
        <v>38</v>
      </c>
      <c r="F116" s="158" t="s">
        <v>267</v>
      </c>
      <c r="G116" s="78"/>
      <c r="H116" s="32">
        <f>SUM(H117)</f>
        <v>1068.2</v>
      </c>
    </row>
    <row r="117" spans="1:8" ht="45.75" customHeight="1">
      <c r="A117" s="120"/>
      <c r="B117" s="73" t="s">
        <v>119</v>
      </c>
      <c r="C117" s="157">
        <v>992</v>
      </c>
      <c r="D117" s="91" t="s">
        <v>34</v>
      </c>
      <c r="E117" s="91" t="s">
        <v>38</v>
      </c>
      <c r="F117" s="158" t="s">
        <v>267</v>
      </c>
      <c r="G117" s="78" t="s">
        <v>46</v>
      </c>
      <c r="H117" s="32">
        <v>1068.2</v>
      </c>
    </row>
    <row r="118" spans="1:8" ht="41.25" customHeight="1">
      <c r="A118" s="120"/>
      <c r="B118" s="94" t="s">
        <v>15</v>
      </c>
      <c r="C118" s="86">
        <v>992</v>
      </c>
      <c r="D118" s="86" t="s">
        <v>34</v>
      </c>
      <c r="E118" s="86" t="s">
        <v>41</v>
      </c>
      <c r="F118" s="86"/>
      <c r="G118" s="12"/>
      <c r="H118" s="35">
        <f>H119+H125</f>
        <v>157.9</v>
      </c>
    </row>
    <row r="119" spans="1:8" ht="52.5" customHeight="1">
      <c r="A119" s="120"/>
      <c r="B119" s="75" t="s">
        <v>231</v>
      </c>
      <c r="C119" s="15" t="s">
        <v>30</v>
      </c>
      <c r="D119" s="15" t="s">
        <v>34</v>
      </c>
      <c r="E119" s="15" t="s">
        <v>41</v>
      </c>
      <c r="F119" s="19" t="s">
        <v>130</v>
      </c>
      <c r="G119" s="15"/>
      <c r="H119" s="32">
        <f>SUM(H120)</f>
        <v>156.9</v>
      </c>
    </row>
    <row r="120" spans="1:8" ht="44.25" customHeight="1">
      <c r="A120" s="120"/>
      <c r="B120" s="37" t="s">
        <v>236</v>
      </c>
      <c r="C120" s="15" t="s">
        <v>30</v>
      </c>
      <c r="D120" s="15" t="s">
        <v>34</v>
      </c>
      <c r="E120" s="19" t="s">
        <v>41</v>
      </c>
      <c r="F120" s="27" t="s">
        <v>155</v>
      </c>
      <c r="G120" s="19"/>
      <c r="H120" s="32">
        <f>SUM(H121)</f>
        <v>156.9</v>
      </c>
    </row>
    <row r="121" spans="1:8" ht="48" customHeight="1">
      <c r="A121" s="120"/>
      <c r="B121" s="37" t="s">
        <v>126</v>
      </c>
      <c r="C121" s="6">
        <v>992</v>
      </c>
      <c r="D121" s="15" t="s">
        <v>34</v>
      </c>
      <c r="E121" s="34">
        <v>12</v>
      </c>
      <c r="F121" s="27" t="s">
        <v>164</v>
      </c>
      <c r="G121" s="15"/>
      <c r="H121" s="32">
        <f>SUM(H122)</f>
        <v>156.9</v>
      </c>
    </row>
    <row r="122" spans="1:8" ht="57.75" customHeight="1">
      <c r="A122" s="120"/>
      <c r="B122" s="37" t="s">
        <v>121</v>
      </c>
      <c r="C122" s="6">
        <v>992</v>
      </c>
      <c r="D122" s="15" t="s">
        <v>34</v>
      </c>
      <c r="E122" s="34">
        <v>12</v>
      </c>
      <c r="F122" s="27" t="s">
        <v>196</v>
      </c>
      <c r="G122" s="15"/>
      <c r="H122" s="32">
        <f>SUM(H123)</f>
        <v>156.9</v>
      </c>
    </row>
    <row r="123" spans="1:8" ht="23.25" customHeight="1">
      <c r="A123" s="120"/>
      <c r="B123" s="80" t="s">
        <v>31</v>
      </c>
      <c r="C123" s="6">
        <v>992</v>
      </c>
      <c r="D123" s="15" t="s">
        <v>34</v>
      </c>
      <c r="E123" s="34">
        <v>12</v>
      </c>
      <c r="F123" s="27" t="s">
        <v>196</v>
      </c>
      <c r="G123" s="15" t="s">
        <v>53</v>
      </c>
      <c r="H123" s="32">
        <v>156.9</v>
      </c>
    </row>
    <row r="124" spans="1:8" ht="81.75" customHeight="1">
      <c r="A124" s="120"/>
      <c r="B124" s="18" t="s">
        <v>163</v>
      </c>
      <c r="C124" s="81">
        <v>992</v>
      </c>
      <c r="D124" s="33" t="s">
        <v>34</v>
      </c>
      <c r="E124" s="33" t="s">
        <v>41</v>
      </c>
      <c r="F124" s="33" t="s">
        <v>162</v>
      </c>
      <c r="G124" s="15"/>
      <c r="H124" s="32">
        <f>SUM(H125)</f>
        <v>1</v>
      </c>
    </row>
    <row r="125" spans="1:8" ht="43.5" customHeight="1">
      <c r="A125" s="120"/>
      <c r="B125" s="156" t="s">
        <v>199</v>
      </c>
      <c r="C125" s="128" t="s">
        <v>30</v>
      </c>
      <c r="D125" s="33" t="s">
        <v>34</v>
      </c>
      <c r="E125" s="33" t="s">
        <v>41</v>
      </c>
      <c r="F125" s="33" t="s">
        <v>197</v>
      </c>
      <c r="G125" s="15"/>
      <c r="H125" s="32">
        <f>SUM(H126)</f>
        <v>1</v>
      </c>
    </row>
    <row r="126" spans="1:8" ht="77.25" customHeight="1">
      <c r="A126" s="120"/>
      <c r="B126" s="96" t="s">
        <v>242</v>
      </c>
      <c r="C126" s="33" t="s">
        <v>30</v>
      </c>
      <c r="D126" s="33" t="s">
        <v>34</v>
      </c>
      <c r="E126" s="33" t="s">
        <v>41</v>
      </c>
      <c r="F126" s="33" t="s">
        <v>198</v>
      </c>
      <c r="G126" s="15"/>
      <c r="H126" s="32">
        <f>SUM(H127)</f>
        <v>1</v>
      </c>
    </row>
    <row r="127" spans="1:8" ht="32.25" customHeight="1">
      <c r="A127" s="120"/>
      <c r="B127" s="149" t="s">
        <v>186</v>
      </c>
      <c r="C127" s="33" t="s">
        <v>30</v>
      </c>
      <c r="D127" s="33" t="s">
        <v>34</v>
      </c>
      <c r="E127" s="33" t="s">
        <v>41</v>
      </c>
      <c r="F127" s="33" t="s">
        <v>200</v>
      </c>
      <c r="G127" s="15"/>
      <c r="H127" s="32">
        <f>SUM(H128)</f>
        <v>1</v>
      </c>
    </row>
    <row r="128" spans="1:8" ht="40.5" customHeight="1">
      <c r="A128" s="120"/>
      <c r="B128" s="75" t="s">
        <v>119</v>
      </c>
      <c r="C128" s="33" t="s">
        <v>30</v>
      </c>
      <c r="D128" s="33" t="s">
        <v>34</v>
      </c>
      <c r="E128" s="33" t="s">
        <v>41</v>
      </c>
      <c r="F128" s="33" t="s">
        <v>200</v>
      </c>
      <c r="G128" s="15" t="s">
        <v>46</v>
      </c>
      <c r="H128" s="32">
        <v>1</v>
      </c>
    </row>
    <row r="129" spans="1:8" ht="33" customHeight="1">
      <c r="A129" s="120"/>
      <c r="B129" s="20" t="s">
        <v>16</v>
      </c>
      <c r="C129" s="29" t="s">
        <v>30</v>
      </c>
      <c r="D129" s="29" t="s">
        <v>40</v>
      </c>
      <c r="E129" s="33"/>
      <c r="F129" s="160"/>
      <c r="G129" s="15"/>
      <c r="H129" s="35">
        <f>SUM(H137+H130)</f>
        <v>3304.8999999999996</v>
      </c>
    </row>
    <row r="130" spans="1:8" ht="33" customHeight="1">
      <c r="A130" s="120"/>
      <c r="B130" s="20" t="s">
        <v>283</v>
      </c>
      <c r="C130" s="29" t="s">
        <v>30</v>
      </c>
      <c r="D130" s="29" t="s">
        <v>40</v>
      </c>
      <c r="E130" s="29" t="s">
        <v>29</v>
      </c>
      <c r="F130" s="160"/>
      <c r="G130" s="15"/>
      <c r="H130" s="32">
        <f>SUM(H131)</f>
        <v>802.8</v>
      </c>
    </row>
    <row r="131" spans="1:8" ht="33" customHeight="1">
      <c r="A131" s="120"/>
      <c r="B131" s="195" t="s">
        <v>161</v>
      </c>
      <c r="C131" s="33" t="s">
        <v>30</v>
      </c>
      <c r="D131" s="33" t="s">
        <v>40</v>
      </c>
      <c r="E131" s="33" t="s">
        <v>29</v>
      </c>
      <c r="F131" s="160" t="s">
        <v>160</v>
      </c>
      <c r="G131" s="15"/>
      <c r="H131" s="32">
        <f>SUM(H132)</f>
        <v>802.8</v>
      </c>
    </row>
    <row r="132" spans="1:8" ht="119.25" customHeight="1">
      <c r="A132" s="120"/>
      <c r="B132" s="195" t="s">
        <v>277</v>
      </c>
      <c r="C132" s="33" t="s">
        <v>30</v>
      </c>
      <c r="D132" s="33" t="s">
        <v>40</v>
      </c>
      <c r="E132" s="196" t="s">
        <v>29</v>
      </c>
      <c r="F132" s="197" t="s">
        <v>278</v>
      </c>
      <c r="G132" s="15"/>
      <c r="H132" s="32">
        <f>SUM(H133)</f>
        <v>802.8</v>
      </c>
    </row>
    <row r="133" spans="1:8" ht="45" customHeight="1">
      <c r="A133" s="120"/>
      <c r="B133" s="198" t="s">
        <v>279</v>
      </c>
      <c r="C133" s="33" t="s">
        <v>30</v>
      </c>
      <c r="D133" s="33" t="s">
        <v>40</v>
      </c>
      <c r="E133" s="196" t="s">
        <v>29</v>
      </c>
      <c r="F133" s="197" t="s">
        <v>280</v>
      </c>
      <c r="G133" s="15"/>
      <c r="H133" s="32">
        <f>SUM(H134)</f>
        <v>802.8</v>
      </c>
    </row>
    <row r="134" spans="1:8" ht="45.75" customHeight="1">
      <c r="A134" s="120"/>
      <c r="B134" s="198" t="s">
        <v>281</v>
      </c>
      <c r="C134" s="33" t="s">
        <v>30</v>
      </c>
      <c r="D134" s="33" t="s">
        <v>40</v>
      </c>
      <c r="E134" s="196" t="s">
        <v>29</v>
      </c>
      <c r="F134" s="197" t="s">
        <v>282</v>
      </c>
      <c r="G134" s="15"/>
      <c r="H134" s="32">
        <f>SUM(H135+H136)</f>
        <v>802.8</v>
      </c>
    </row>
    <row r="135" spans="1:8" ht="43.5" customHeight="1">
      <c r="A135" s="120"/>
      <c r="B135" s="121" t="s">
        <v>119</v>
      </c>
      <c r="C135" s="33" t="s">
        <v>30</v>
      </c>
      <c r="D135" s="33" t="s">
        <v>40</v>
      </c>
      <c r="E135" s="196" t="s">
        <v>29</v>
      </c>
      <c r="F135" s="197" t="s">
        <v>282</v>
      </c>
      <c r="G135" s="15" t="s">
        <v>46</v>
      </c>
      <c r="H135" s="32">
        <v>300</v>
      </c>
    </row>
    <row r="136" spans="1:8" ht="43.5" customHeight="1">
      <c r="A136" s="120"/>
      <c r="B136" s="80" t="s">
        <v>31</v>
      </c>
      <c r="C136" s="33" t="s">
        <v>30</v>
      </c>
      <c r="D136" s="33" t="s">
        <v>40</v>
      </c>
      <c r="E136" s="196" t="s">
        <v>29</v>
      </c>
      <c r="F136" s="197" t="s">
        <v>282</v>
      </c>
      <c r="G136" s="15" t="s">
        <v>53</v>
      </c>
      <c r="H136" s="32">
        <v>502.8</v>
      </c>
    </row>
    <row r="137" spans="1:8" ht="27.75" customHeight="1">
      <c r="A137" s="120"/>
      <c r="B137" s="82" t="s">
        <v>17</v>
      </c>
      <c r="C137" s="12" t="s">
        <v>30</v>
      </c>
      <c r="D137" s="12" t="s">
        <v>40</v>
      </c>
      <c r="E137" s="12" t="s">
        <v>32</v>
      </c>
      <c r="F137" s="83"/>
      <c r="G137" s="12"/>
      <c r="H137" s="35">
        <f>SUM(H139+H143)</f>
        <v>2502.1</v>
      </c>
    </row>
    <row r="138" spans="1:8" ht="40.5" customHeight="1">
      <c r="A138" s="120"/>
      <c r="B138" s="75" t="s">
        <v>231</v>
      </c>
      <c r="C138" s="129" t="s">
        <v>30</v>
      </c>
      <c r="D138" s="29" t="s">
        <v>40</v>
      </c>
      <c r="E138" s="133" t="s">
        <v>32</v>
      </c>
      <c r="F138" s="135" t="s">
        <v>130</v>
      </c>
      <c r="G138" s="187"/>
      <c r="H138" s="35">
        <f>SUM(H139)</f>
        <v>42</v>
      </c>
    </row>
    <row r="139" spans="1:8" ht="39.75" customHeight="1">
      <c r="A139" s="120"/>
      <c r="B139" s="132" t="s">
        <v>236</v>
      </c>
      <c r="C139" s="129" t="s">
        <v>30</v>
      </c>
      <c r="D139" s="29" t="s">
        <v>40</v>
      </c>
      <c r="E139" s="133" t="s">
        <v>32</v>
      </c>
      <c r="F139" s="135" t="s">
        <v>155</v>
      </c>
      <c r="G139" s="129"/>
      <c r="H139" s="130">
        <f>SUM(H140)</f>
        <v>42</v>
      </c>
    </row>
    <row r="140" spans="1:8" ht="68.25" customHeight="1">
      <c r="A140" s="120"/>
      <c r="B140" s="131" t="s">
        <v>205</v>
      </c>
      <c r="C140" s="128" t="s">
        <v>30</v>
      </c>
      <c r="D140" s="33" t="s">
        <v>40</v>
      </c>
      <c r="E140" s="33" t="s">
        <v>32</v>
      </c>
      <c r="F140" s="134" t="s">
        <v>206</v>
      </c>
      <c r="G140" s="33"/>
      <c r="H140" s="65">
        <f>H141</f>
        <v>42</v>
      </c>
    </row>
    <row r="141" spans="1:8" ht="36" customHeight="1">
      <c r="A141" s="120"/>
      <c r="B141" s="147" t="s">
        <v>127</v>
      </c>
      <c r="C141" s="33" t="s">
        <v>30</v>
      </c>
      <c r="D141" s="33" t="s">
        <v>40</v>
      </c>
      <c r="E141" s="33" t="s">
        <v>32</v>
      </c>
      <c r="F141" s="19" t="s">
        <v>207</v>
      </c>
      <c r="G141" s="33"/>
      <c r="H141" s="65">
        <f>H142</f>
        <v>42</v>
      </c>
    </row>
    <row r="142" spans="1:8" ht="42" customHeight="1">
      <c r="A142" s="120"/>
      <c r="B142" s="121" t="s">
        <v>119</v>
      </c>
      <c r="C142" s="128" t="s">
        <v>30</v>
      </c>
      <c r="D142" s="33" t="s">
        <v>40</v>
      </c>
      <c r="E142" s="33" t="s">
        <v>32</v>
      </c>
      <c r="F142" s="19" t="s">
        <v>207</v>
      </c>
      <c r="G142" s="33" t="s">
        <v>46</v>
      </c>
      <c r="H142" s="65">
        <v>42</v>
      </c>
    </row>
    <row r="143" spans="1:8" ht="384.75" customHeight="1">
      <c r="A143" s="120"/>
      <c r="B143" s="138" t="s">
        <v>201</v>
      </c>
      <c r="C143" s="136">
        <v>992</v>
      </c>
      <c r="D143" s="85" t="s">
        <v>40</v>
      </c>
      <c r="E143" s="85" t="s">
        <v>32</v>
      </c>
      <c r="F143" s="4" t="s">
        <v>168</v>
      </c>
      <c r="G143" s="12"/>
      <c r="H143" s="35">
        <f>SUM(H144+H148+H152)</f>
        <v>2460.1</v>
      </c>
    </row>
    <row r="144" spans="1:8" ht="29.25" customHeight="1">
      <c r="A144" s="120"/>
      <c r="B144" s="137" t="s">
        <v>170</v>
      </c>
      <c r="C144" s="6">
        <v>992</v>
      </c>
      <c r="D144" s="90" t="s">
        <v>40</v>
      </c>
      <c r="E144" s="90" t="s">
        <v>32</v>
      </c>
      <c r="F144" s="34" t="s">
        <v>169</v>
      </c>
      <c r="G144" s="33"/>
      <c r="H144" s="65">
        <f>SUM(H145)</f>
        <v>550</v>
      </c>
    </row>
    <row r="145" spans="1:8" ht="20.25" customHeight="1">
      <c r="A145" s="120"/>
      <c r="B145" s="80" t="s">
        <v>42</v>
      </c>
      <c r="C145" s="93">
        <v>992</v>
      </c>
      <c r="D145" s="90" t="s">
        <v>40</v>
      </c>
      <c r="E145" s="90" t="s">
        <v>32</v>
      </c>
      <c r="F145" s="34" t="s">
        <v>171</v>
      </c>
      <c r="G145" s="33"/>
      <c r="H145" s="65">
        <f>SUM(H146)</f>
        <v>550</v>
      </c>
    </row>
    <row r="146" spans="1:8" ht="20.25" customHeight="1">
      <c r="A146" s="120"/>
      <c r="B146" s="80" t="s">
        <v>202</v>
      </c>
      <c r="C146" s="93">
        <v>992</v>
      </c>
      <c r="D146" s="90" t="s">
        <v>40</v>
      </c>
      <c r="E146" s="90" t="s">
        <v>32</v>
      </c>
      <c r="F146" s="34" t="s">
        <v>203</v>
      </c>
      <c r="G146" s="33"/>
      <c r="H146" s="65">
        <f>SUM(H147)</f>
        <v>550</v>
      </c>
    </row>
    <row r="147" spans="1:8" ht="38.25" customHeight="1">
      <c r="A147" s="120"/>
      <c r="B147" s="37" t="s">
        <v>119</v>
      </c>
      <c r="C147" s="93">
        <v>992</v>
      </c>
      <c r="D147" s="90" t="s">
        <v>40</v>
      </c>
      <c r="E147" s="90" t="s">
        <v>32</v>
      </c>
      <c r="F147" s="34" t="s">
        <v>203</v>
      </c>
      <c r="G147" s="33" t="s">
        <v>46</v>
      </c>
      <c r="H147" s="65">
        <v>550</v>
      </c>
    </row>
    <row r="148" spans="1:8" ht="41.25" customHeight="1">
      <c r="A148" s="120"/>
      <c r="B148" s="80" t="s">
        <v>74</v>
      </c>
      <c r="C148" s="6">
        <v>992</v>
      </c>
      <c r="D148" s="90" t="s">
        <v>40</v>
      </c>
      <c r="E148" s="90" t="s">
        <v>32</v>
      </c>
      <c r="F148" s="34" t="s">
        <v>172</v>
      </c>
      <c r="G148" s="33"/>
      <c r="H148" s="65">
        <f>SUM(H149)</f>
        <v>150</v>
      </c>
    </row>
    <row r="149" spans="1:8" ht="41.25" customHeight="1">
      <c r="A149" s="120"/>
      <c r="B149" s="80" t="s">
        <v>74</v>
      </c>
      <c r="C149" s="6">
        <v>992</v>
      </c>
      <c r="D149" s="90" t="s">
        <v>40</v>
      </c>
      <c r="E149" s="90" t="s">
        <v>32</v>
      </c>
      <c r="F149" s="34" t="s">
        <v>243</v>
      </c>
      <c r="G149" s="33"/>
      <c r="H149" s="65">
        <f>SUM(H151)</f>
        <v>150</v>
      </c>
    </row>
    <row r="150" spans="1:8" ht="18.75" customHeight="1">
      <c r="A150" s="120"/>
      <c r="B150" s="149" t="s">
        <v>202</v>
      </c>
      <c r="C150" s="6">
        <v>992</v>
      </c>
      <c r="D150" s="90" t="s">
        <v>40</v>
      </c>
      <c r="E150" s="90" t="s">
        <v>32</v>
      </c>
      <c r="F150" s="34" t="s">
        <v>204</v>
      </c>
      <c r="G150" s="33"/>
      <c r="H150" s="65">
        <f>SUM(H151)</f>
        <v>150</v>
      </c>
    </row>
    <row r="151" spans="1:8" ht="36" customHeight="1">
      <c r="A151" s="120"/>
      <c r="B151" s="37" t="s">
        <v>119</v>
      </c>
      <c r="C151" s="6">
        <v>992</v>
      </c>
      <c r="D151" s="90" t="s">
        <v>40</v>
      </c>
      <c r="E151" s="90" t="s">
        <v>32</v>
      </c>
      <c r="F151" s="34" t="s">
        <v>204</v>
      </c>
      <c r="G151" s="33" t="s">
        <v>46</v>
      </c>
      <c r="H151" s="65">
        <v>150</v>
      </c>
    </row>
    <row r="152" spans="1:8" ht="40.5" customHeight="1">
      <c r="A152" s="120"/>
      <c r="B152" s="7" t="s">
        <v>251</v>
      </c>
      <c r="C152" s="6">
        <v>992</v>
      </c>
      <c r="D152" s="90" t="s">
        <v>40</v>
      </c>
      <c r="E152" s="90" t="s">
        <v>32</v>
      </c>
      <c r="F152" s="34" t="s">
        <v>250</v>
      </c>
      <c r="G152" s="33"/>
      <c r="H152" s="65">
        <f>SUM(H153)</f>
        <v>1760.1</v>
      </c>
    </row>
    <row r="153" spans="1:8" ht="48" customHeight="1">
      <c r="A153" s="120"/>
      <c r="B153" s="7" t="s">
        <v>264</v>
      </c>
      <c r="C153" s="6">
        <v>992</v>
      </c>
      <c r="D153" s="90" t="s">
        <v>40</v>
      </c>
      <c r="E153" s="90" t="s">
        <v>32</v>
      </c>
      <c r="F153" s="34" t="s">
        <v>252</v>
      </c>
      <c r="G153" s="33"/>
      <c r="H153" s="65">
        <f>SUM(H154)</f>
        <v>1760.1</v>
      </c>
    </row>
    <row r="154" spans="1:8" ht="48" customHeight="1">
      <c r="A154" s="120"/>
      <c r="B154" s="7" t="s">
        <v>186</v>
      </c>
      <c r="C154" s="6">
        <v>992</v>
      </c>
      <c r="D154" s="90" t="s">
        <v>40</v>
      </c>
      <c r="E154" s="90" t="s">
        <v>32</v>
      </c>
      <c r="F154" s="34" t="s">
        <v>253</v>
      </c>
      <c r="G154" s="33"/>
      <c r="H154" s="65">
        <f>SUM(H155)</f>
        <v>1760.1</v>
      </c>
    </row>
    <row r="155" spans="1:8" ht="45.75" customHeight="1">
      <c r="A155" s="120"/>
      <c r="B155" s="37" t="s">
        <v>119</v>
      </c>
      <c r="C155" s="6">
        <v>992</v>
      </c>
      <c r="D155" s="90" t="s">
        <v>40</v>
      </c>
      <c r="E155" s="90" t="s">
        <v>32</v>
      </c>
      <c r="F155" s="34" t="s">
        <v>253</v>
      </c>
      <c r="G155" s="33" t="s">
        <v>46</v>
      </c>
      <c r="H155" s="65">
        <v>1760.1</v>
      </c>
    </row>
    <row r="156" spans="1:8" ht="45.75" customHeight="1">
      <c r="A156" s="120"/>
      <c r="B156" s="16" t="s">
        <v>218</v>
      </c>
      <c r="C156" s="3">
        <v>992</v>
      </c>
      <c r="D156" s="85" t="s">
        <v>219</v>
      </c>
      <c r="E156" s="90"/>
      <c r="F156" s="34"/>
      <c r="G156" s="33"/>
      <c r="H156" s="65">
        <f>SUM(H157)</f>
        <v>46.7</v>
      </c>
    </row>
    <row r="157" spans="1:8" ht="45.75" customHeight="1">
      <c r="A157" s="120"/>
      <c r="B157" s="37" t="s">
        <v>271</v>
      </c>
      <c r="C157" s="3">
        <v>992</v>
      </c>
      <c r="D157" s="85" t="s">
        <v>219</v>
      </c>
      <c r="E157" s="85" t="s">
        <v>219</v>
      </c>
      <c r="F157" s="34"/>
      <c r="G157" s="33"/>
      <c r="H157" s="65">
        <f>SUM(H158)</f>
        <v>46.7</v>
      </c>
    </row>
    <row r="158" spans="1:8" ht="57.75" customHeight="1">
      <c r="A158" s="120"/>
      <c r="B158" s="140" t="s">
        <v>180</v>
      </c>
      <c r="C158" s="33" t="s">
        <v>30</v>
      </c>
      <c r="D158" s="33" t="s">
        <v>219</v>
      </c>
      <c r="E158" s="33" t="s">
        <v>219</v>
      </c>
      <c r="F158" s="33" t="s">
        <v>149</v>
      </c>
      <c r="G158" s="15"/>
      <c r="H158" s="32">
        <f>H159</f>
        <v>46.7</v>
      </c>
    </row>
    <row r="159" spans="1:8" ht="44.25" customHeight="1">
      <c r="A159" s="120"/>
      <c r="B159" s="150" t="s">
        <v>226</v>
      </c>
      <c r="C159" s="33" t="s">
        <v>30</v>
      </c>
      <c r="D159" s="33" t="s">
        <v>219</v>
      </c>
      <c r="E159" s="33" t="s">
        <v>219</v>
      </c>
      <c r="F159" s="33" t="s">
        <v>210</v>
      </c>
      <c r="G159" s="15"/>
      <c r="H159" s="32">
        <f>SUM(H160)</f>
        <v>46.7</v>
      </c>
    </row>
    <row r="160" spans="1:8" ht="37.5" customHeight="1">
      <c r="A160" s="120"/>
      <c r="B160" s="150" t="s">
        <v>186</v>
      </c>
      <c r="C160" s="33" t="s">
        <v>30</v>
      </c>
      <c r="D160" s="33" t="s">
        <v>219</v>
      </c>
      <c r="E160" s="33" t="s">
        <v>219</v>
      </c>
      <c r="F160" s="33" t="s">
        <v>227</v>
      </c>
      <c r="G160" s="15"/>
      <c r="H160" s="32">
        <v>46.7</v>
      </c>
    </row>
    <row r="161" spans="1:8" ht="30" customHeight="1">
      <c r="A161" s="120"/>
      <c r="B161" s="96" t="s">
        <v>128</v>
      </c>
      <c r="C161" s="33" t="s">
        <v>30</v>
      </c>
      <c r="D161" s="33" t="s">
        <v>219</v>
      </c>
      <c r="E161" s="33" t="s">
        <v>219</v>
      </c>
      <c r="F161" s="33" t="s">
        <v>227</v>
      </c>
      <c r="G161" s="15" t="s">
        <v>114</v>
      </c>
      <c r="H161" s="32">
        <v>46.7</v>
      </c>
    </row>
    <row r="162" spans="1:8" ht="25.5" customHeight="1">
      <c r="A162" s="120"/>
      <c r="B162" s="36" t="s">
        <v>108</v>
      </c>
      <c r="C162" s="12" t="s">
        <v>30</v>
      </c>
      <c r="D162" s="12" t="s">
        <v>44</v>
      </c>
      <c r="E162" s="12"/>
      <c r="F162" s="12"/>
      <c r="G162" s="12"/>
      <c r="H162" s="35">
        <f>H163</f>
        <v>9975.400000000001</v>
      </c>
    </row>
    <row r="163" spans="1:11" ht="19.5" customHeight="1">
      <c r="A163" s="120"/>
      <c r="B163" s="20" t="s">
        <v>18</v>
      </c>
      <c r="C163" s="12" t="s">
        <v>30</v>
      </c>
      <c r="D163" s="12" t="s">
        <v>44</v>
      </c>
      <c r="E163" s="12" t="s">
        <v>28</v>
      </c>
      <c r="F163" s="12"/>
      <c r="G163" s="12"/>
      <c r="H163" s="35">
        <f>SUM(H164)</f>
        <v>9975.400000000001</v>
      </c>
      <c r="K163" s="51"/>
    </row>
    <row r="164" spans="1:8" ht="54.75" customHeight="1">
      <c r="A164" s="120"/>
      <c r="B164" s="148" t="s">
        <v>174</v>
      </c>
      <c r="C164" s="15" t="s">
        <v>30</v>
      </c>
      <c r="D164" s="15" t="s">
        <v>44</v>
      </c>
      <c r="E164" s="15" t="s">
        <v>28</v>
      </c>
      <c r="F164" s="15" t="s">
        <v>173</v>
      </c>
      <c r="G164" s="15"/>
      <c r="H164" s="32">
        <f>SUM(H165+H173)</f>
        <v>9975.400000000001</v>
      </c>
    </row>
    <row r="165" spans="1:8" ht="54.75" customHeight="1">
      <c r="A165" s="120"/>
      <c r="B165" s="14" t="s">
        <v>244</v>
      </c>
      <c r="C165" s="15" t="s">
        <v>30</v>
      </c>
      <c r="D165" s="15" t="s">
        <v>44</v>
      </c>
      <c r="E165" s="15" t="s">
        <v>28</v>
      </c>
      <c r="F165" s="15" t="s">
        <v>175</v>
      </c>
      <c r="G165" s="15"/>
      <c r="H165" s="32">
        <f>SUM(H166+H170)</f>
        <v>4897.1</v>
      </c>
    </row>
    <row r="166" spans="1:8" ht="24" customHeight="1">
      <c r="A166" s="120"/>
      <c r="B166" s="26" t="s">
        <v>113</v>
      </c>
      <c r="C166" s="15" t="s">
        <v>30</v>
      </c>
      <c r="D166" s="15" t="s">
        <v>44</v>
      </c>
      <c r="E166" s="15" t="s">
        <v>28</v>
      </c>
      <c r="F166" s="15" t="s">
        <v>177</v>
      </c>
      <c r="G166" s="15"/>
      <c r="H166" s="32">
        <f>SUM(H167)</f>
        <v>4097.1</v>
      </c>
    </row>
    <row r="167" spans="1:8" ht="66" customHeight="1">
      <c r="A167" s="120"/>
      <c r="B167" s="95" t="s">
        <v>121</v>
      </c>
      <c r="C167" s="15" t="s">
        <v>30</v>
      </c>
      <c r="D167" s="15" t="s">
        <v>44</v>
      </c>
      <c r="E167" s="15" t="s">
        <v>28</v>
      </c>
      <c r="F167" s="15" t="s">
        <v>208</v>
      </c>
      <c r="G167" s="15"/>
      <c r="H167" s="32">
        <f>SUM(H168)</f>
        <v>4097.1</v>
      </c>
    </row>
    <row r="168" spans="1:8" s="189" customFormat="1" ht="26.25" customHeight="1">
      <c r="A168" s="188"/>
      <c r="B168" s="26" t="s">
        <v>128</v>
      </c>
      <c r="C168" s="33" t="s">
        <v>30</v>
      </c>
      <c r="D168" s="33" t="s">
        <v>44</v>
      </c>
      <c r="E168" s="33" t="s">
        <v>28</v>
      </c>
      <c r="F168" s="33" t="s">
        <v>208</v>
      </c>
      <c r="G168" s="33" t="s">
        <v>114</v>
      </c>
      <c r="H168" s="65">
        <v>4097.1</v>
      </c>
    </row>
    <row r="169" spans="1:8" ht="38.25" customHeight="1">
      <c r="A169" s="120"/>
      <c r="B169" s="14" t="s">
        <v>176</v>
      </c>
      <c r="C169" s="15" t="s">
        <v>30</v>
      </c>
      <c r="D169" s="15" t="s">
        <v>44</v>
      </c>
      <c r="E169" s="15" t="s">
        <v>28</v>
      </c>
      <c r="F169" s="15" t="s">
        <v>175</v>
      </c>
      <c r="G169" s="15"/>
      <c r="H169" s="32">
        <f>SUM(H170)</f>
        <v>800</v>
      </c>
    </row>
    <row r="170" spans="1:8" ht="21" customHeight="1">
      <c r="A170" s="120"/>
      <c r="B170" s="18" t="s">
        <v>43</v>
      </c>
      <c r="C170" s="15" t="s">
        <v>30</v>
      </c>
      <c r="D170" s="15" t="s">
        <v>44</v>
      </c>
      <c r="E170" s="15" t="s">
        <v>28</v>
      </c>
      <c r="F170" s="15" t="s">
        <v>178</v>
      </c>
      <c r="G170" s="15"/>
      <c r="H170" s="32">
        <f>SUM(H171)</f>
        <v>800</v>
      </c>
    </row>
    <row r="171" spans="1:8" ht="62.25" customHeight="1">
      <c r="A171" s="120"/>
      <c r="B171" s="95" t="s">
        <v>121</v>
      </c>
      <c r="C171" s="15" t="s">
        <v>30</v>
      </c>
      <c r="D171" s="15" t="s">
        <v>44</v>
      </c>
      <c r="E171" s="15" t="s">
        <v>28</v>
      </c>
      <c r="F171" s="15" t="s">
        <v>209</v>
      </c>
      <c r="G171" s="15"/>
      <c r="H171" s="32">
        <f>SUM(H172)</f>
        <v>800</v>
      </c>
    </row>
    <row r="172" spans="1:8" ht="22.5" customHeight="1">
      <c r="A172" s="120"/>
      <c r="B172" s="80" t="s">
        <v>128</v>
      </c>
      <c r="C172" s="15" t="s">
        <v>30</v>
      </c>
      <c r="D172" s="15" t="s">
        <v>44</v>
      </c>
      <c r="E172" s="15" t="s">
        <v>28</v>
      </c>
      <c r="F172" s="15" t="s">
        <v>209</v>
      </c>
      <c r="G172" s="15" t="s">
        <v>114</v>
      </c>
      <c r="H172" s="32">
        <v>800</v>
      </c>
    </row>
    <row r="173" spans="1:8" ht="38.25" customHeight="1">
      <c r="A173" s="120"/>
      <c r="B173" s="96" t="s">
        <v>228</v>
      </c>
      <c r="C173" s="33" t="s">
        <v>30</v>
      </c>
      <c r="D173" s="33" t="s">
        <v>44</v>
      </c>
      <c r="E173" s="33" t="s">
        <v>28</v>
      </c>
      <c r="F173" s="15" t="s">
        <v>179</v>
      </c>
      <c r="G173" s="15"/>
      <c r="H173" s="32">
        <f>SUM(H174+H176+H179)</f>
        <v>5078.3</v>
      </c>
    </row>
    <row r="174" spans="1:8" ht="105" customHeight="1">
      <c r="A174" s="120"/>
      <c r="B174" s="96" t="s">
        <v>270</v>
      </c>
      <c r="C174" s="33" t="s">
        <v>30</v>
      </c>
      <c r="D174" s="33" t="s">
        <v>44</v>
      </c>
      <c r="E174" s="33" t="s">
        <v>28</v>
      </c>
      <c r="F174" s="15" t="s">
        <v>269</v>
      </c>
      <c r="G174" s="15"/>
      <c r="H174" s="32">
        <f>SUM(H175)</f>
        <v>4798.6</v>
      </c>
    </row>
    <row r="175" spans="1:8" ht="47.25" customHeight="1">
      <c r="A175" s="120"/>
      <c r="B175" s="164" t="s">
        <v>128</v>
      </c>
      <c r="C175" s="33" t="s">
        <v>30</v>
      </c>
      <c r="D175" s="33" t="s">
        <v>44</v>
      </c>
      <c r="E175" s="33" t="s">
        <v>28</v>
      </c>
      <c r="F175" s="15" t="s">
        <v>269</v>
      </c>
      <c r="G175" s="15" t="s">
        <v>114</v>
      </c>
      <c r="H175" s="32">
        <v>4798.6</v>
      </c>
    </row>
    <row r="176" spans="1:8" ht="81.75" customHeight="1">
      <c r="A176" s="120"/>
      <c r="B176" s="164" t="s">
        <v>291</v>
      </c>
      <c r="C176" s="33" t="s">
        <v>30</v>
      </c>
      <c r="D176" s="33" t="s">
        <v>44</v>
      </c>
      <c r="E176" s="33" t="s">
        <v>28</v>
      </c>
      <c r="F176" s="15" t="s">
        <v>289</v>
      </c>
      <c r="G176" s="15"/>
      <c r="H176" s="32">
        <f>SUM(H177)</f>
        <v>139.9</v>
      </c>
    </row>
    <row r="177" spans="1:8" ht="47.25" customHeight="1">
      <c r="A177" s="120"/>
      <c r="B177" s="164" t="s">
        <v>292</v>
      </c>
      <c r="C177" s="33" t="s">
        <v>30</v>
      </c>
      <c r="D177" s="33" t="s">
        <v>44</v>
      </c>
      <c r="E177" s="33" t="s">
        <v>28</v>
      </c>
      <c r="F177" s="15" t="s">
        <v>290</v>
      </c>
      <c r="G177" s="15"/>
      <c r="H177" s="32">
        <f>SUM(H178)</f>
        <v>139.9</v>
      </c>
    </row>
    <row r="178" spans="1:8" ht="47.25" customHeight="1">
      <c r="A178" s="120"/>
      <c r="B178" s="164" t="s">
        <v>128</v>
      </c>
      <c r="C178" s="33" t="s">
        <v>30</v>
      </c>
      <c r="D178" s="33" t="s">
        <v>44</v>
      </c>
      <c r="E178" s="33" t="s">
        <v>28</v>
      </c>
      <c r="F178" s="15" t="s">
        <v>290</v>
      </c>
      <c r="G178" s="15" t="s">
        <v>114</v>
      </c>
      <c r="H178" s="32">
        <v>139.9</v>
      </c>
    </row>
    <row r="179" spans="1:8" ht="102" customHeight="1">
      <c r="A179" s="120"/>
      <c r="B179" s="164" t="s">
        <v>295</v>
      </c>
      <c r="C179" s="33" t="s">
        <v>30</v>
      </c>
      <c r="D179" s="33" t="s">
        <v>44</v>
      </c>
      <c r="E179" s="33" t="s">
        <v>28</v>
      </c>
      <c r="F179" s="15" t="s">
        <v>293</v>
      </c>
      <c r="G179" s="15"/>
      <c r="H179" s="32">
        <f>SUM(H180)</f>
        <v>139.8</v>
      </c>
    </row>
    <row r="180" spans="1:8" ht="47.25" customHeight="1">
      <c r="A180" s="120"/>
      <c r="B180" s="164" t="s">
        <v>292</v>
      </c>
      <c r="C180" s="33" t="s">
        <v>30</v>
      </c>
      <c r="D180" s="33" t="s">
        <v>44</v>
      </c>
      <c r="E180" s="33" t="s">
        <v>28</v>
      </c>
      <c r="F180" s="15" t="s">
        <v>294</v>
      </c>
      <c r="G180" s="15"/>
      <c r="H180" s="32">
        <f>SUM(H181)</f>
        <v>139.8</v>
      </c>
    </row>
    <row r="181" spans="1:8" ht="47.25" customHeight="1">
      <c r="A181" s="120"/>
      <c r="B181" s="164" t="s">
        <v>128</v>
      </c>
      <c r="C181" s="33" t="s">
        <v>30</v>
      </c>
      <c r="D181" s="33" t="s">
        <v>44</v>
      </c>
      <c r="E181" s="33" t="s">
        <v>28</v>
      </c>
      <c r="F181" s="15" t="s">
        <v>294</v>
      </c>
      <c r="G181" s="15" t="s">
        <v>114</v>
      </c>
      <c r="H181" s="32">
        <v>139.8</v>
      </c>
    </row>
    <row r="182" spans="1:8" ht="18.75">
      <c r="A182" s="120"/>
      <c r="B182" s="20" t="s">
        <v>19</v>
      </c>
      <c r="C182" s="12" t="s">
        <v>30</v>
      </c>
      <c r="D182" s="12" t="s">
        <v>35</v>
      </c>
      <c r="E182" s="12"/>
      <c r="F182" s="12"/>
      <c r="G182" s="12"/>
      <c r="H182" s="35">
        <f>SUM(H183)</f>
        <v>10</v>
      </c>
    </row>
    <row r="183" spans="1:8" ht="37.5" customHeight="1">
      <c r="A183" s="120"/>
      <c r="B183" s="20" t="s">
        <v>20</v>
      </c>
      <c r="C183" s="12" t="s">
        <v>30</v>
      </c>
      <c r="D183" s="12" t="s">
        <v>35</v>
      </c>
      <c r="E183" s="12" t="s">
        <v>40</v>
      </c>
      <c r="F183" s="12"/>
      <c r="G183" s="12"/>
      <c r="H183" s="35">
        <f>SUM(H184)</f>
        <v>10</v>
      </c>
    </row>
    <row r="184" spans="1:8" ht="41.25" customHeight="1">
      <c r="A184" s="120"/>
      <c r="B184" s="96" t="s">
        <v>245</v>
      </c>
      <c r="C184" s="8">
        <v>992</v>
      </c>
      <c r="D184" s="81">
        <v>11</v>
      </c>
      <c r="E184" s="33" t="s">
        <v>40</v>
      </c>
      <c r="F184" s="81" t="s">
        <v>148</v>
      </c>
      <c r="G184" s="97"/>
      <c r="H184" s="65">
        <f>SUM(H185)</f>
        <v>10</v>
      </c>
    </row>
    <row r="185" spans="1:8" ht="39.75" customHeight="1">
      <c r="A185" s="120"/>
      <c r="B185" s="70" t="s">
        <v>211</v>
      </c>
      <c r="C185" s="141">
        <v>992</v>
      </c>
      <c r="D185" s="81">
        <v>11</v>
      </c>
      <c r="E185" s="33" t="s">
        <v>40</v>
      </c>
      <c r="F185" s="126" t="s">
        <v>212</v>
      </c>
      <c r="G185" s="97"/>
      <c r="H185" s="65">
        <f>SUM(H186)</f>
        <v>10</v>
      </c>
    </row>
    <row r="186" spans="1:8" ht="38.25" customHeight="1">
      <c r="A186" s="120"/>
      <c r="B186" s="70" t="s">
        <v>202</v>
      </c>
      <c r="C186" s="139">
        <v>992</v>
      </c>
      <c r="D186" s="81">
        <v>11</v>
      </c>
      <c r="E186" s="33" t="s">
        <v>40</v>
      </c>
      <c r="F186" s="126" t="s">
        <v>213</v>
      </c>
      <c r="G186" s="97"/>
      <c r="H186" s="65">
        <f>SUM(H187)</f>
        <v>10</v>
      </c>
    </row>
    <row r="187" spans="1:8" ht="37.5">
      <c r="A187" s="120"/>
      <c r="B187" s="140" t="s">
        <v>119</v>
      </c>
      <c r="C187" s="98">
        <v>992</v>
      </c>
      <c r="D187" s="81">
        <v>11</v>
      </c>
      <c r="E187" s="33" t="s">
        <v>40</v>
      </c>
      <c r="F187" s="126" t="s">
        <v>213</v>
      </c>
      <c r="G187" s="81">
        <v>240</v>
      </c>
      <c r="H187" s="65">
        <v>10</v>
      </c>
    </row>
    <row r="188" spans="1:8" ht="40.5" customHeight="1">
      <c r="A188" s="120"/>
      <c r="B188" s="20" t="s">
        <v>21</v>
      </c>
      <c r="C188" s="12" t="s">
        <v>30</v>
      </c>
      <c r="D188" s="12" t="s">
        <v>33</v>
      </c>
      <c r="E188" s="12" t="s">
        <v>28</v>
      </c>
      <c r="F188" s="12"/>
      <c r="G188" s="12"/>
      <c r="H188" s="35">
        <f>H189</f>
        <v>3.7</v>
      </c>
    </row>
    <row r="189" spans="1:8" ht="37.5" customHeight="1">
      <c r="A189" s="120"/>
      <c r="B189" s="72" t="s">
        <v>103</v>
      </c>
      <c r="C189" s="78" t="s">
        <v>30</v>
      </c>
      <c r="D189" s="15" t="s">
        <v>33</v>
      </c>
      <c r="E189" s="15" t="s">
        <v>28</v>
      </c>
      <c r="F189" s="99" t="s">
        <v>145</v>
      </c>
      <c r="G189" s="15"/>
      <c r="H189" s="32">
        <f>H190</f>
        <v>3.7</v>
      </c>
    </row>
    <row r="190" spans="1:8" ht="65.25" customHeight="1">
      <c r="A190" s="120"/>
      <c r="B190" s="79" t="s">
        <v>246</v>
      </c>
      <c r="C190" s="78" t="s">
        <v>30</v>
      </c>
      <c r="D190" s="15" t="s">
        <v>33</v>
      </c>
      <c r="E190" s="100" t="s">
        <v>28</v>
      </c>
      <c r="F190" s="99" t="s">
        <v>146</v>
      </c>
      <c r="G190" s="15"/>
      <c r="H190" s="32">
        <f>H191</f>
        <v>3.7</v>
      </c>
    </row>
    <row r="191" spans="1:8" ht="45.75" customHeight="1">
      <c r="A191" s="120"/>
      <c r="B191" s="75" t="s">
        <v>247</v>
      </c>
      <c r="C191" s="78" t="s">
        <v>30</v>
      </c>
      <c r="D191" s="15" t="s">
        <v>33</v>
      </c>
      <c r="E191" s="100" t="s">
        <v>28</v>
      </c>
      <c r="F191" s="99" t="s">
        <v>147</v>
      </c>
      <c r="G191" s="15"/>
      <c r="H191" s="32">
        <f>H192</f>
        <v>3.7</v>
      </c>
    </row>
    <row r="192" spans="1:8" ht="36.75" customHeight="1">
      <c r="A192" s="120"/>
      <c r="B192" s="75" t="s">
        <v>54</v>
      </c>
      <c r="C192" s="78" t="s">
        <v>30</v>
      </c>
      <c r="D192" s="15" t="s">
        <v>33</v>
      </c>
      <c r="E192" s="100" t="s">
        <v>28</v>
      </c>
      <c r="F192" s="15" t="s">
        <v>147</v>
      </c>
      <c r="G192" s="15" t="s">
        <v>75</v>
      </c>
      <c r="H192" s="32">
        <v>3.7</v>
      </c>
    </row>
    <row r="193" spans="1:8" ht="28.5" customHeight="1">
      <c r="A193" s="204" t="s">
        <v>258</v>
      </c>
      <c r="B193" s="204"/>
      <c r="C193" s="101"/>
      <c r="D193" s="101"/>
      <c r="E193" s="101"/>
      <c r="F193" s="102"/>
      <c r="G193" s="101"/>
      <c r="H193" s="103"/>
    </row>
    <row r="194" spans="1:8" ht="25.5" customHeight="1">
      <c r="A194" s="9" t="s">
        <v>57</v>
      </c>
      <c r="B194" s="2"/>
      <c r="C194" s="2"/>
      <c r="D194" s="2"/>
      <c r="E194"/>
      <c r="F194"/>
      <c r="G194"/>
      <c r="H194"/>
    </row>
    <row r="195" spans="1:8" ht="15.75" customHeight="1">
      <c r="A195" s="9" t="s">
        <v>254</v>
      </c>
      <c r="B195" s="2"/>
      <c r="C195" s="2"/>
      <c r="D195" s="2"/>
      <c r="E195"/>
      <c r="F195"/>
      <c r="G195"/>
      <c r="H195"/>
    </row>
    <row r="196" spans="5:7" ht="20.25" customHeight="1">
      <c r="E196" s="38"/>
      <c r="F196" s="38"/>
      <c r="G196" s="38"/>
    </row>
    <row r="197" spans="2:7" ht="18.75">
      <c r="B197" s="66"/>
      <c r="E197" s="38"/>
      <c r="F197" s="38"/>
      <c r="G197" s="38"/>
    </row>
    <row r="198" spans="5:7" ht="18.75">
      <c r="E198" s="38"/>
      <c r="F198" s="38"/>
      <c r="G198" s="38"/>
    </row>
    <row r="199" spans="5:7" ht="18.75">
      <c r="E199" s="38"/>
      <c r="F199" s="38"/>
      <c r="G199" s="38"/>
    </row>
    <row r="200" spans="5:7" ht="18.75">
      <c r="E200" s="38"/>
      <c r="F200" s="38"/>
      <c r="G200" s="38"/>
    </row>
    <row r="201" spans="5:7" ht="18.75">
      <c r="E201" s="38"/>
      <c r="F201" s="38"/>
      <c r="G201" s="38"/>
    </row>
    <row r="202" spans="5:7" ht="18.75">
      <c r="E202" s="38"/>
      <c r="F202" s="38"/>
      <c r="G202" s="38"/>
    </row>
    <row r="203" spans="5:7" ht="18.75">
      <c r="E203" s="38"/>
      <c r="F203" s="38"/>
      <c r="G203" s="38"/>
    </row>
    <row r="204" spans="5:7" ht="18.75">
      <c r="E204" s="38"/>
      <c r="F204" s="38"/>
      <c r="G204" s="38"/>
    </row>
    <row r="205" spans="5:7" ht="18.75">
      <c r="E205" s="38"/>
      <c r="F205" s="38"/>
      <c r="G205" s="38"/>
    </row>
    <row r="206" spans="5:7" ht="18.75">
      <c r="E206" s="38"/>
      <c r="F206" s="38"/>
      <c r="G206" s="38"/>
    </row>
    <row r="207" spans="5:7" ht="18.75">
      <c r="E207" s="38"/>
      <c r="F207" s="38"/>
      <c r="G207" s="38"/>
    </row>
    <row r="208" spans="5:7" ht="18.75">
      <c r="E208" s="38"/>
      <c r="F208" s="38"/>
      <c r="G208" s="38"/>
    </row>
    <row r="209" spans="5:7" ht="18.75">
      <c r="E209" s="38"/>
      <c r="F209" s="38"/>
      <c r="G209" s="38"/>
    </row>
    <row r="210" spans="5:7" ht="18.75">
      <c r="E210" s="38"/>
      <c r="F210" s="38"/>
      <c r="G210" s="38"/>
    </row>
    <row r="211" spans="5:7" ht="18.75">
      <c r="E211" s="38"/>
      <c r="F211" s="38"/>
      <c r="G211" s="38"/>
    </row>
    <row r="212" spans="5:7" ht="18.75">
      <c r="E212" s="38"/>
      <c r="F212" s="38"/>
      <c r="G212" s="38"/>
    </row>
    <row r="213" spans="5:7" ht="18.75">
      <c r="E213" s="38"/>
      <c r="F213" s="38"/>
      <c r="G213" s="38"/>
    </row>
    <row r="214" spans="5:7" ht="18.75">
      <c r="E214" s="38"/>
      <c r="F214" s="38"/>
      <c r="G214" s="38"/>
    </row>
    <row r="215" spans="5:7" ht="18.75">
      <c r="E215" s="38"/>
      <c r="F215" s="38"/>
      <c r="G215" s="38"/>
    </row>
    <row r="216" spans="5:7" ht="18.75">
      <c r="E216" s="38"/>
      <c r="F216" s="38"/>
      <c r="G216" s="38"/>
    </row>
    <row r="217" spans="5:7" ht="18.75">
      <c r="E217" s="38"/>
      <c r="F217" s="38"/>
      <c r="G217" s="38"/>
    </row>
    <row r="218" spans="5:7" ht="18.75">
      <c r="E218" s="38"/>
      <c r="F218" s="38"/>
      <c r="G218" s="38"/>
    </row>
    <row r="219" spans="5:7" ht="18.75">
      <c r="E219" s="38"/>
      <c r="F219" s="38"/>
      <c r="G219" s="38"/>
    </row>
    <row r="220" spans="5:7" ht="18.75">
      <c r="E220" s="38"/>
      <c r="F220" s="38"/>
      <c r="G220" s="38"/>
    </row>
    <row r="221" spans="5:7" ht="18.75">
      <c r="E221" s="38"/>
      <c r="F221" s="38"/>
      <c r="G221" s="38"/>
    </row>
    <row r="222" spans="5:7" ht="18.75">
      <c r="E222" s="38"/>
      <c r="F222" s="38"/>
      <c r="G222" s="38"/>
    </row>
    <row r="223" spans="5:7" ht="18.75">
      <c r="E223" s="38"/>
      <c r="F223" s="38"/>
      <c r="G223" s="38"/>
    </row>
    <row r="224" spans="5:7" ht="18.75">
      <c r="E224" s="38"/>
      <c r="F224" s="38"/>
      <c r="G224" s="38"/>
    </row>
    <row r="225" spans="5:7" ht="18.75">
      <c r="E225" s="38"/>
      <c r="F225" s="38"/>
      <c r="G225" s="38"/>
    </row>
    <row r="226" spans="5:7" ht="18.75">
      <c r="E226" s="38"/>
      <c r="F226" s="38"/>
      <c r="G226" s="38"/>
    </row>
    <row r="227" spans="5:7" ht="18.75">
      <c r="E227" s="38"/>
      <c r="F227" s="38"/>
      <c r="G227" s="38"/>
    </row>
    <row r="228" spans="5:7" ht="18.75">
      <c r="E228" s="38"/>
      <c r="F228" s="38"/>
      <c r="G228" s="38"/>
    </row>
    <row r="229" spans="5:7" ht="18.75">
      <c r="E229" s="38"/>
      <c r="F229" s="38"/>
      <c r="G229" s="38"/>
    </row>
    <row r="230" spans="5:7" ht="18.75">
      <c r="E230" s="38"/>
      <c r="F230" s="38"/>
      <c r="G230" s="38"/>
    </row>
    <row r="231" spans="5:7" ht="18.75">
      <c r="E231" s="38"/>
      <c r="F231" s="38"/>
      <c r="G231" s="38"/>
    </row>
    <row r="232" spans="5:7" ht="18.75">
      <c r="E232" s="38"/>
      <c r="F232" s="38"/>
      <c r="G232" s="38"/>
    </row>
    <row r="233" spans="5:7" ht="18.75">
      <c r="E233" s="38"/>
      <c r="F233" s="38"/>
      <c r="G233" s="38"/>
    </row>
    <row r="234" spans="5:7" ht="18.75">
      <c r="E234" s="38"/>
      <c r="F234" s="38"/>
      <c r="G234" s="38"/>
    </row>
    <row r="235" spans="5:7" ht="18.75">
      <c r="E235" s="38"/>
      <c r="F235" s="38"/>
      <c r="G235" s="38"/>
    </row>
    <row r="236" spans="5:7" ht="18.75">
      <c r="E236" s="38"/>
      <c r="F236" s="38"/>
      <c r="G236" s="38"/>
    </row>
    <row r="237" spans="5:7" ht="18.75">
      <c r="E237" s="38"/>
      <c r="F237" s="38"/>
      <c r="G237" s="38"/>
    </row>
    <row r="238" spans="5:7" ht="18.75">
      <c r="E238" s="38"/>
      <c r="F238" s="38"/>
      <c r="G238" s="38"/>
    </row>
    <row r="239" spans="5:7" ht="18.75">
      <c r="E239" s="38"/>
      <c r="F239" s="38"/>
      <c r="G239" s="38"/>
    </row>
    <row r="240" spans="5:7" ht="18.75">
      <c r="E240" s="38"/>
      <c r="F240" s="38"/>
      <c r="G240" s="38"/>
    </row>
    <row r="241" spans="5:7" ht="18.75">
      <c r="E241" s="38"/>
      <c r="F241" s="38"/>
      <c r="G241" s="38"/>
    </row>
    <row r="242" spans="5:7" ht="18.75">
      <c r="E242" s="38"/>
      <c r="F242" s="38"/>
      <c r="G242" s="38"/>
    </row>
    <row r="243" spans="5:7" ht="18.75">
      <c r="E243" s="38"/>
      <c r="F243" s="38"/>
      <c r="G243" s="38"/>
    </row>
    <row r="244" spans="5:7" ht="18.75">
      <c r="E244" s="38"/>
      <c r="F244" s="38"/>
      <c r="G244" s="38"/>
    </row>
    <row r="245" spans="5:7" ht="18.75">
      <c r="E245" s="38"/>
      <c r="F245" s="38"/>
      <c r="G245" s="38"/>
    </row>
    <row r="246" spans="5:7" ht="18.75">
      <c r="E246" s="38"/>
      <c r="F246" s="38"/>
      <c r="G246" s="38"/>
    </row>
    <row r="247" spans="5:7" ht="18.75">
      <c r="E247" s="38"/>
      <c r="F247" s="38"/>
      <c r="G247" s="38"/>
    </row>
    <row r="248" spans="5:7" ht="18.75">
      <c r="E248" s="38"/>
      <c r="F248" s="38"/>
      <c r="G248" s="38"/>
    </row>
    <row r="249" spans="5:7" ht="18.75">
      <c r="E249" s="38"/>
      <c r="F249" s="38"/>
      <c r="G249" s="38"/>
    </row>
    <row r="250" spans="5:7" ht="18.75">
      <c r="E250" s="38"/>
      <c r="F250" s="38"/>
      <c r="G250" s="38"/>
    </row>
    <row r="251" spans="5:7" ht="18.75">
      <c r="E251" s="38"/>
      <c r="F251" s="38"/>
      <c r="G251" s="38"/>
    </row>
    <row r="252" spans="5:7" ht="18.75">
      <c r="E252" s="38"/>
      <c r="F252" s="38"/>
      <c r="G252" s="38"/>
    </row>
    <row r="253" spans="5:7" ht="18.75">
      <c r="E253" s="38"/>
      <c r="F253" s="38"/>
      <c r="G253" s="38"/>
    </row>
    <row r="254" spans="5:7" ht="18.75">
      <c r="E254" s="38"/>
      <c r="F254" s="38"/>
      <c r="G254" s="38"/>
    </row>
    <row r="255" spans="5:7" ht="18.75">
      <c r="E255" s="38"/>
      <c r="F255" s="38"/>
      <c r="G255" s="38"/>
    </row>
    <row r="256" spans="5:7" ht="18.75">
      <c r="E256" s="38"/>
      <c r="F256" s="38"/>
      <c r="G256" s="38"/>
    </row>
    <row r="257" spans="5:7" ht="18.75">
      <c r="E257" s="38"/>
      <c r="F257" s="38"/>
      <c r="G257" s="38"/>
    </row>
    <row r="258" spans="5:7" ht="18.75">
      <c r="E258" s="38"/>
      <c r="F258" s="38"/>
      <c r="G258" s="38"/>
    </row>
    <row r="259" spans="5:7" ht="18.75">
      <c r="E259" s="38"/>
      <c r="F259" s="38"/>
      <c r="G259" s="38"/>
    </row>
    <row r="260" spans="5:7" ht="18.75">
      <c r="E260" s="38"/>
      <c r="F260" s="38"/>
      <c r="G260" s="38"/>
    </row>
    <row r="261" spans="5:7" ht="18.75">
      <c r="E261" s="38"/>
      <c r="F261" s="38"/>
      <c r="G261" s="38"/>
    </row>
    <row r="262" spans="5:7" ht="18.75">
      <c r="E262" s="38"/>
      <c r="F262" s="38"/>
      <c r="G262" s="38"/>
    </row>
    <row r="263" spans="5:7" ht="18.75">
      <c r="E263" s="38"/>
      <c r="F263" s="38"/>
      <c r="G263" s="38"/>
    </row>
    <row r="264" spans="5:7" ht="18.75">
      <c r="E264" s="38"/>
      <c r="F264" s="38"/>
      <c r="G264" s="38"/>
    </row>
    <row r="265" spans="5:7" ht="18.75">
      <c r="E265" s="38"/>
      <c r="F265" s="38"/>
      <c r="G265" s="38"/>
    </row>
    <row r="266" spans="5:7" ht="18.75">
      <c r="E266" s="38"/>
      <c r="F266" s="38"/>
      <c r="G266" s="38"/>
    </row>
    <row r="267" spans="5:7" ht="18.75">
      <c r="E267" s="38"/>
      <c r="F267" s="38"/>
      <c r="G267" s="38"/>
    </row>
    <row r="268" spans="5:7" ht="18.75">
      <c r="E268" s="38"/>
      <c r="F268" s="38"/>
      <c r="G268" s="38"/>
    </row>
    <row r="269" spans="5:7" ht="18.75">
      <c r="E269" s="38"/>
      <c r="F269" s="38"/>
      <c r="G269" s="38"/>
    </row>
    <row r="270" spans="5:7" ht="18.75">
      <c r="E270" s="38"/>
      <c r="F270" s="38"/>
      <c r="G270" s="38"/>
    </row>
    <row r="271" spans="5:7" ht="18.75">
      <c r="E271" s="38"/>
      <c r="F271" s="38"/>
      <c r="G271" s="38"/>
    </row>
    <row r="272" spans="5:7" ht="18.75">
      <c r="E272" s="38"/>
      <c r="F272" s="38"/>
      <c r="G272" s="38"/>
    </row>
    <row r="273" spans="5:7" ht="18.75">
      <c r="E273" s="38"/>
      <c r="F273" s="38"/>
      <c r="G273" s="38"/>
    </row>
    <row r="274" spans="5:7" ht="18.75">
      <c r="E274" s="38"/>
      <c r="F274" s="38"/>
      <c r="G274" s="38"/>
    </row>
    <row r="275" spans="5:7" ht="18.75">
      <c r="E275" s="38"/>
      <c r="F275" s="38"/>
      <c r="G275" s="38"/>
    </row>
    <row r="276" spans="5:7" ht="18.75">
      <c r="E276" s="38"/>
      <c r="F276" s="38"/>
      <c r="G276" s="38"/>
    </row>
    <row r="277" spans="5:7" ht="18.75">
      <c r="E277" s="38"/>
      <c r="F277" s="38"/>
      <c r="G277" s="38"/>
    </row>
    <row r="278" spans="5:7" ht="18.75">
      <c r="E278" s="38"/>
      <c r="F278" s="38"/>
      <c r="G278" s="38"/>
    </row>
    <row r="279" spans="5:7" ht="18.75">
      <c r="E279" s="38"/>
      <c r="F279" s="38"/>
      <c r="G279" s="38"/>
    </row>
    <row r="280" spans="5:7" ht="18.75">
      <c r="E280" s="38"/>
      <c r="F280" s="38"/>
      <c r="G280" s="38"/>
    </row>
    <row r="281" spans="5:7" ht="18.75">
      <c r="E281" s="38"/>
      <c r="F281" s="38"/>
      <c r="G281" s="38"/>
    </row>
    <row r="282" spans="5:7" ht="18.75">
      <c r="E282" s="38"/>
      <c r="F282" s="38"/>
      <c r="G282" s="38"/>
    </row>
    <row r="283" spans="5:7" ht="18.75">
      <c r="E283" s="38"/>
      <c r="F283" s="38"/>
      <c r="G283" s="38"/>
    </row>
    <row r="284" spans="5:7" ht="18.75">
      <c r="E284" s="38"/>
      <c r="F284" s="38"/>
      <c r="G284" s="38"/>
    </row>
    <row r="285" spans="5:7" ht="18.75">
      <c r="E285" s="38"/>
      <c r="F285" s="38"/>
      <c r="G285" s="38"/>
    </row>
    <row r="286" spans="5:7" ht="18.75">
      <c r="E286" s="38"/>
      <c r="F286" s="38"/>
      <c r="G286" s="38"/>
    </row>
    <row r="287" spans="5:7" ht="18.75">
      <c r="E287" s="38"/>
      <c r="F287" s="38"/>
      <c r="G287" s="38"/>
    </row>
    <row r="288" spans="5:7" ht="18.75">
      <c r="E288" s="38"/>
      <c r="F288" s="38"/>
      <c r="G288" s="38"/>
    </row>
    <row r="289" spans="5:7" ht="18.75">
      <c r="E289" s="38"/>
      <c r="F289" s="38"/>
      <c r="G289" s="38"/>
    </row>
    <row r="290" spans="5:7" ht="18.75">
      <c r="E290" s="38"/>
      <c r="F290" s="38"/>
      <c r="G290" s="38"/>
    </row>
    <row r="291" spans="5:7" ht="18.75">
      <c r="E291" s="38"/>
      <c r="F291" s="38"/>
      <c r="G291" s="38"/>
    </row>
    <row r="292" spans="5:7" ht="18.75">
      <c r="E292" s="38"/>
      <c r="F292" s="38"/>
      <c r="G292" s="38"/>
    </row>
    <row r="293" spans="5:7" ht="18.75">
      <c r="E293" s="38"/>
      <c r="F293" s="38"/>
      <c r="G293" s="38"/>
    </row>
    <row r="294" spans="5:7" ht="18.75">
      <c r="E294" s="38"/>
      <c r="F294" s="38"/>
      <c r="G294" s="38"/>
    </row>
    <row r="295" spans="5:7" ht="18.75">
      <c r="E295" s="38"/>
      <c r="F295" s="38"/>
      <c r="G295" s="38"/>
    </row>
    <row r="296" spans="5:7" ht="18.75">
      <c r="E296" s="38"/>
      <c r="F296" s="38"/>
      <c r="G296" s="38"/>
    </row>
    <row r="297" spans="5:7" ht="18.75">
      <c r="E297" s="38"/>
      <c r="F297" s="38"/>
      <c r="G297" s="38"/>
    </row>
    <row r="298" spans="5:7" ht="18.75">
      <c r="E298" s="38"/>
      <c r="F298" s="38"/>
      <c r="G298" s="38"/>
    </row>
    <row r="299" spans="5:7" ht="18.75">
      <c r="E299" s="38"/>
      <c r="F299" s="38"/>
      <c r="G299" s="38"/>
    </row>
    <row r="300" spans="5:7" ht="18.75">
      <c r="E300" s="38"/>
      <c r="F300" s="38"/>
      <c r="G300" s="38"/>
    </row>
    <row r="301" spans="5:7" ht="18.75">
      <c r="E301" s="38"/>
      <c r="F301" s="38"/>
      <c r="G301" s="38"/>
    </row>
    <row r="302" spans="5:7" ht="18.75">
      <c r="E302" s="38"/>
      <c r="F302" s="38"/>
      <c r="G302" s="38"/>
    </row>
    <row r="303" spans="5:7" ht="18.75">
      <c r="E303" s="38"/>
      <c r="F303" s="38"/>
      <c r="G303" s="38"/>
    </row>
    <row r="304" spans="5:7" ht="18.75">
      <c r="E304" s="38"/>
      <c r="F304" s="38"/>
      <c r="G304" s="38"/>
    </row>
    <row r="305" spans="5:7" ht="18.75">
      <c r="E305" s="38"/>
      <c r="F305" s="38"/>
      <c r="G305" s="38"/>
    </row>
    <row r="306" spans="5:7" ht="18.75">
      <c r="E306" s="38"/>
      <c r="F306" s="38"/>
      <c r="G306" s="38"/>
    </row>
    <row r="307" spans="5:7" ht="18.75">
      <c r="E307" s="38"/>
      <c r="F307" s="38"/>
      <c r="G307" s="38"/>
    </row>
    <row r="308" spans="5:7" ht="18.75">
      <c r="E308" s="38"/>
      <c r="F308" s="38"/>
      <c r="G308" s="38"/>
    </row>
    <row r="309" spans="5:7" ht="18.75">
      <c r="E309" s="38"/>
      <c r="F309" s="38"/>
      <c r="G309" s="38"/>
    </row>
    <row r="310" spans="5:7" ht="18.75">
      <c r="E310" s="38"/>
      <c r="F310" s="38"/>
      <c r="G310" s="38"/>
    </row>
    <row r="311" spans="5:7" ht="18.75">
      <c r="E311" s="38"/>
      <c r="F311" s="38"/>
      <c r="G311" s="38"/>
    </row>
    <row r="312" spans="5:7" ht="18.75">
      <c r="E312" s="38"/>
      <c r="F312" s="38"/>
      <c r="G312" s="38"/>
    </row>
    <row r="313" spans="5:7" ht="18.75">
      <c r="E313" s="38"/>
      <c r="F313" s="38"/>
      <c r="G313" s="38"/>
    </row>
    <row r="314" spans="5:7" ht="18.75">
      <c r="E314" s="38"/>
      <c r="F314" s="38"/>
      <c r="G314" s="38"/>
    </row>
    <row r="315" spans="5:7" ht="18.75">
      <c r="E315" s="38"/>
      <c r="F315" s="38"/>
      <c r="G315" s="38"/>
    </row>
    <row r="316" spans="5:7" ht="18.75">
      <c r="E316" s="38"/>
      <c r="F316" s="38"/>
      <c r="G316" s="38"/>
    </row>
    <row r="317" spans="5:7" ht="18.75">
      <c r="E317" s="38"/>
      <c r="F317" s="38"/>
      <c r="G317" s="38"/>
    </row>
    <row r="318" spans="5:7" ht="18.75">
      <c r="E318" s="38"/>
      <c r="F318" s="38"/>
      <c r="G318" s="38"/>
    </row>
    <row r="319" spans="5:7" ht="18.75">
      <c r="E319" s="38"/>
      <c r="F319" s="38"/>
      <c r="G319" s="38"/>
    </row>
    <row r="320" spans="5:7" ht="18.75">
      <c r="E320" s="38"/>
      <c r="F320" s="38"/>
      <c r="G320" s="38"/>
    </row>
    <row r="321" spans="5:7" ht="18.75">
      <c r="E321" s="38"/>
      <c r="F321" s="38"/>
      <c r="G321" s="38"/>
    </row>
    <row r="322" spans="5:7" ht="18.75">
      <c r="E322" s="38"/>
      <c r="F322" s="38"/>
      <c r="G322" s="38"/>
    </row>
    <row r="323" spans="5:7" ht="18.75">
      <c r="E323" s="38"/>
      <c r="F323" s="38"/>
      <c r="G323" s="38"/>
    </row>
    <row r="324" spans="5:7" ht="18.75">
      <c r="E324" s="38"/>
      <c r="F324" s="38"/>
      <c r="G324" s="38"/>
    </row>
    <row r="325" spans="5:7" ht="18.75">
      <c r="E325" s="38"/>
      <c r="F325" s="38"/>
      <c r="G325" s="38"/>
    </row>
    <row r="326" spans="5:7" ht="18.75">
      <c r="E326" s="38"/>
      <c r="F326" s="38"/>
      <c r="G326" s="38"/>
    </row>
    <row r="327" spans="5:7" ht="18.75">
      <c r="E327" s="38"/>
      <c r="F327" s="38"/>
      <c r="G327" s="38"/>
    </row>
    <row r="328" spans="5:7" ht="18.75">
      <c r="E328" s="38"/>
      <c r="F328" s="38"/>
      <c r="G328" s="38"/>
    </row>
    <row r="329" spans="5:7" ht="18.75">
      <c r="E329" s="38"/>
      <c r="F329" s="38"/>
      <c r="G329" s="38"/>
    </row>
    <row r="330" spans="5:7" ht="18.75">
      <c r="E330" s="38"/>
      <c r="F330" s="38"/>
      <c r="G330" s="38"/>
    </row>
    <row r="331" spans="5:7" ht="18.75">
      <c r="E331" s="38"/>
      <c r="F331" s="38"/>
      <c r="G331" s="38"/>
    </row>
    <row r="332" spans="5:7" ht="18.75">
      <c r="E332" s="38"/>
      <c r="F332" s="38"/>
      <c r="G332" s="38"/>
    </row>
    <row r="333" spans="5:7" ht="18.75">
      <c r="E333" s="38"/>
      <c r="F333" s="38"/>
      <c r="G333" s="38"/>
    </row>
    <row r="334" spans="5:7" ht="18.75">
      <c r="E334" s="38"/>
      <c r="F334" s="38"/>
      <c r="G334" s="38"/>
    </row>
    <row r="335" spans="5:7" ht="18.75">
      <c r="E335" s="38"/>
      <c r="F335" s="38"/>
      <c r="G335" s="38"/>
    </row>
    <row r="336" spans="5:7" ht="18.75">
      <c r="E336" s="38"/>
      <c r="F336" s="38"/>
      <c r="G336" s="38"/>
    </row>
    <row r="337" spans="5:7" ht="18.75">
      <c r="E337" s="38"/>
      <c r="F337" s="38"/>
      <c r="G337" s="38"/>
    </row>
    <row r="338" spans="5:7" ht="18.75">
      <c r="E338" s="38"/>
      <c r="F338" s="38"/>
      <c r="G338" s="38"/>
    </row>
    <row r="339" spans="5:7" ht="18.75">
      <c r="E339" s="38"/>
      <c r="F339" s="38"/>
      <c r="G339" s="38"/>
    </row>
    <row r="340" spans="5:7" ht="18.75">
      <c r="E340" s="38"/>
      <c r="F340" s="38"/>
      <c r="G340" s="38"/>
    </row>
    <row r="341" spans="5:7" ht="18.75">
      <c r="E341" s="38"/>
      <c r="F341" s="38"/>
      <c r="G341" s="38"/>
    </row>
    <row r="342" spans="5:7" ht="18.75">
      <c r="E342" s="38"/>
      <c r="F342" s="38"/>
      <c r="G342" s="38"/>
    </row>
    <row r="343" spans="5:7" ht="18.75">
      <c r="E343" s="38"/>
      <c r="F343" s="38"/>
      <c r="G343" s="38"/>
    </row>
    <row r="344" spans="5:7" ht="18.75">
      <c r="E344" s="38"/>
      <c r="F344" s="38"/>
      <c r="G344" s="38"/>
    </row>
    <row r="345" spans="5:7" ht="18.75">
      <c r="E345" s="38"/>
      <c r="F345" s="38"/>
      <c r="G345" s="38"/>
    </row>
    <row r="346" spans="5:7" ht="18.75">
      <c r="E346" s="38"/>
      <c r="F346" s="38"/>
      <c r="G346" s="38"/>
    </row>
    <row r="347" spans="5:7" ht="18.75">
      <c r="E347" s="38"/>
      <c r="F347" s="38"/>
      <c r="G347" s="38"/>
    </row>
    <row r="348" spans="5:7" ht="18.75">
      <c r="E348" s="38"/>
      <c r="F348" s="38"/>
      <c r="G348" s="38"/>
    </row>
    <row r="349" spans="5:7" ht="18.75">
      <c r="E349" s="38"/>
      <c r="F349" s="38"/>
      <c r="G349" s="38"/>
    </row>
    <row r="350" spans="5:7" ht="18.75">
      <c r="E350" s="38"/>
      <c r="F350" s="38"/>
      <c r="G350" s="38"/>
    </row>
    <row r="351" spans="5:7" ht="18.75">
      <c r="E351" s="38"/>
      <c r="F351" s="38"/>
      <c r="G351" s="38"/>
    </row>
    <row r="352" spans="5:7" ht="18.75">
      <c r="E352" s="38"/>
      <c r="F352" s="38"/>
      <c r="G352" s="38"/>
    </row>
    <row r="353" spans="5:7" ht="18.75">
      <c r="E353" s="38"/>
      <c r="F353" s="38"/>
      <c r="G353" s="38"/>
    </row>
    <row r="354" spans="5:7" ht="18.75">
      <c r="E354" s="38"/>
      <c r="F354" s="38"/>
      <c r="G354" s="38"/>
    </row>
    <row r="355" spans="5:7" ht="18.75">
      <c r="E355" s="38"/>
      <c r="F355" s="38"/>
      <c r="G355" s="38"/>
    </row>
    <row r="356" spans="5:7" ht="18.75">
      <c r="E356" s="38"/>
      <c r="F356" s="38"/>
      <c r="G356" s="38"/>
    </row>
    <row r="357" spans="5:7" ht="18.75">
      <c r="E357" s="38"/>
      <c r="F357" s="38"/>
      <c r="G357" s="38"/>
    </row>
    <row r="358" spans="5:7" ht="18.75">
      <c r="E358" s="38"/>
      <c r="F358" s="38"/>
      <c r="G358" s="38"/>
    </row>
    <row r="359" spans="5:7" ht="18.75">
      <c r="E359" s="38"/>
      <c r="F359" s="38"/>
      <c r="G359" s="38"/>
    </row>
    <row r="360" spans="5:7" ht="18.75">
      <c r="E360" s="38"/>
      <c r="F360" s="38"/>
      <c r="G360" s="38"/>
    </row>
    <row r="361" spans="5:7" ht="18.75">
      <c r="E361" s="38"/>
      <c r="F361" s="38"/>
      <c r="G361" s="38"/>
    </row>
    <row r="362" spans="5:7" ht="18.75">
      <c r="E362" s="38"/>
      <c r="F362" s="38"/>
      <c r="G362" s="38"/>
    </row>
    <row r="363" spans="5:7" ht="18.75">
      <c r="E363" s="38"/>
      <c r="F363" s="38"/>
      <c r="G363" s="38"/>
    </row>
    <row r="364" spans="5:7" ht="18.75">
      <c r="E364" s="38"/>
      <c r="F364" s="38"/>
      <c r="G364" s="38"/>
    </row>
    <row r="365" spans="5:7" ht="18.75">
      <c r="E365" s="38"/>
      <c r="F365" s="38"/>
      <c r="G365" s="38"/>
    </row>
    <row r="366" spans="5:7" ht="18.75">
      <c r="E366" s="38"/>
      <c r="F366" s="38"/>
      <c r="G366" s="38"/>
    </row>
    <row r="367" spans="5:7" ht="18.75">
      <c r="E367" s="38"/>
      <c r="F367" s="38"/>
      <c r="G367" s="38"/>
    </row>
    <row r="368" spans="5:7" ht="18.75">
      <c r="E368" s="38"/>
      <c r="F368" s="38"/>
      <c r="G368" s="38"/>
    </row>
    <row r="369" spans="5:7" ht="18.75">
      <c r="E369" s="38"/>
      <c r="F369" s="38"/>
      <c r="G369" s="38"/>
    </row>
    <row r="370" spans="5:7" ht="18.75">
      <c r="E370" s="38"/>
      <c r="F370" s="38"/>
      <c r="G370" s="38"/>
    </row>
    <row r="371" spans="5:7" ht="18.75">
      <c r="E371" s="38"/>
      <c r="F371" s="38"/>
      <c r="G371" s="38"/>
    </row>
    <row r="372" spans="5:7" ht="18.75">
      <c r="E372" s="38"/>
      <c r="F372" s="38"/>
      <c r="G372" s="38"/>
    </row>
    <row r="373" spans="5:7" ht="18.75">
      <c r="E373" s="38"/>
      <c r="F373" s="38"/>
      <c r="G373" s="38"/>
    </row>
    <row r="374" spans="5:7" ht="18.75">
      <c r="E374" s="38"/>
      <c r="F374" s="38"/>
      <c r="G374" s="38"/>
    </row>
    <row r="375" spans="5:7" ht="18.75">
      <c r="E375" s="38"/>
      <c r="F375" s="38"/>
      <c r="G375" s="38"/>
    </row>
    <row r="376" spans="5:7" ht="18.75">
      <c r="E376" s="38"/>
      <c r="F376" s="38"/>
      <c r="G376" s="38"/>
    </row>
    <row r="377" spans="5:7" ht="18.75">
      <c r="E377" s="38"/>
      <c r="F377" s="38"/>
      <c r="G377" s="38"/>
    </row>
    <row r="378" spans="5:7" ht="18.75">
      <c r="E378" s="38"/>
      <c r="F378" s="38"/>
      <c r="G378" s="38"/>
    </row>
    <row r="379" spans="5:7" ht="18.75">
      <c r="E379" s="38"/>
      <c r="F379" s="38"/>
      <c r="G379" s="38"/>
    </row>
    <row r="380" spans="5:7" ht="18.75">
      <c r="E380" s="38"/>
      <c r="F380" s="38"/>
      <c r="G380" s="38"/>
    </row>
    <row r="381" spans="5:7" ht="18.75">
      <c r="E381" s="38"/>
      <c r="F381" s="38"/>
      <c r="G381" s="38"/>
    </row>
    <row r="382" spans="5:7" ht="18.75">
      <c r="E382" s="38"/>
      <c r="F382" s="38"/>
      <c r="G382" s="38"/>
    </row>
    <row r="383" spans="5:7" ht="18.75">
      <c r="E383" s="38"/>
      <c r="F383" s="38"/>
      <c r="G383" s="38"/>
    </row>
    <row r="384" spans="5:7" ht="18.75">
      <c r="E384" s="38"/>
      <c r="F384" s="38"/>
      <c r="G384" s="38"/>
    </row>
    <row r="385" spans="5:7" ht="18.75">
      <c r="E385" s="38"/>
      <c r="F385" s="38"/>
      <c r="G385" s="38"/>
    </row>
    <row r="386" spans="5:7" ht="18.75">
      <c r="E386" s="38"/>
      <c r="F386" s="38"/>
      <c r="G386" s="38"/>
    </row>
    <row r="387" spans="5:7" ht="18.75">
      <c r="E387" s="38"/>
      <c r="F387" s="38"/>
      <c r="G387" s="38"/>
    </row>
    <row r="388" spans="5:7" ht="18.75">
      <c r="E388" s="38"/>
      <c r="F388" s="38"/>
      <c r="G388" s="38"/>
    </row>
    <row r="389" spans="5:7" ht="18.75">
      <c r="E389" s="38"/>
      <c r="F389" s="38"/>
      <c r="G389" s="38"/>
    </row>
    <row r="390" spans="5:7" ht="18.75">
      <c r="E390" s="38"/>
      <c r="F390" s="38"/>
      <c r="G390" s="38"/>
    </row>
    <row r="391" spans="5:7" ht="18.75">
      <c r="E391" s="38"/>
      <c r="F391" s="38"/>
      <c r="G391" s="38"/>
    </row>
    <row r="392" spans="5:7" ht="18.75">
      <c r="E392" s="38"/>
      <c r="F392" s="38"/>
      <c r="G392" s="38"/>
    </row>
    <row r="393" spans="5:7" ht="18.75">
      <c r="E393" s="38"/>
      <c r="F393" s="38"/>
      <c r="G393" s="38"/>
    </row>
    <row r="394" spans="5:7" ht="18.75">
      <c r="E394" s="38"/>
      <c r="F394" s="38"/>
      <c r="G394" s="38"/>
    </row>
    <row r="395" spans="5:7" ht="18.75">
      <c r="E395" s="38"/>
      <c r="F395" s="38"/>
      <c r="G395" s="38"/>
    </row>
    <row r="396" spans="5:7" ht="18.75">
      <c r="E396" s="38"/>
      <c r="F396" s="38"/>
      <c r="G396" s="38"/>
    </row>
    <row r="397" spans="5:7" ht="18.75">
      <c r="E397" s="38"/>
      <c r="F397" s="38"/>
      <c r="G397" s="38"/>
    </row>
    <row r="398" spans="5:7" ht="18.75">
      <c r="E398" s="38"/>
      <c r="F398" s="38"/>
      <c r="G398" s="38"/>
    </row>
    <row r="399" spans="5:7" ht="18.75">
      <c r="E399" s="38"/>
      <c r="F399" s="38"/>
      <c r="G399" s="38"/>
    </row>
    <row r="400" spans="5:7" ht="18.75">
      <c r="E400" s="38"/>
      <c r="F400" s="38"/>
      <c r="G400" s="38"/>
    </row>
    <row r="401" spans="5:7" ht="18.75">
      <c r="E401" s="38"/>
      <c r="F401" s="38"/>
      <c r="G401" s="38"/>
    </row>
    <row r="402" spans="5:7" ht="18.75">
      <c r="E402" s="38"/>
      <c r="F402" s="38"/>
      <c r="G402" s="38"/>
    </row>
    <row r="403" spans="5:7" ht="18.75">
      <c r="E403" s="38"/>
      <c r="F403" s="38"/>
      <c r="G403" s="38"/>
    </row>
    <row r="404" spans="5:7" ht="18.75">
      <c r="E404" s="38"/>
      <c r="F404" s="38"/>
      <c r="G404" s="38"/>
    </row>
    <row r="405" spans="5:7" ht="18.75">
      <c r="E405" s="38"/>
      <c r="F405" s="38"/>
      <c r="G405" s="38"/>
    </row>
    <row r="406" spans="5:7" ht="18.75">
      <c r="E406" s="38"/>
      <c r="F406" s="38"/>
      <c r="G406" s="38"/>
    </row>
    <row r="407" spans="5:7" ht="18.75">
      <c r="E407" s="38"/>
      <c r="F407" s="38"/>
      <c r="G407" s="38"/>
    </row>
    <row r="408" spans="5:7" ht="18.75">
      <c r="E408" s="38"/>
      <c r="F408" s="38"/>
      <c r="G408" s="38"/>
    </row>
    <row r="409" spans="5:7" ht="18.75">
      <c r="E409" s="38"/>
      <c r="F409" s="38"/>
      <c r="G409" s="38"/>
    </row>
    <row r="410" spans="5:7" ht="18.75">
      <c r="E410" s="38"/>
      <c r="F410" s="38"/>
      <c r="G410" s="38"/>
    </row>
    <row r="411" spans="5:7" ht="18.75">
      <c r="E411" s="38"/>
      <c r="F411" s="38"/>
      <c r="G411" s="38"/>
    </row>
    <row r="412" spans="5:7" ht="18.75">
      <c r="E412" s="38"/>
      <c r="F412" s="38"/>
      <c r="G412" s="38"/>
    </row>
    <row r="413" spans="5:7" ht="18.75">
      <c r="E413" s="38"/>
      <c r="F413" s="38"/>
      <c r="G413" s="38"/>
    </row>
    <row r="414" spans="5:7" ht="18.75">
      <c r="E414" s="38"/>
      <c r="F414" s="38"/>
      <c r="G414" s="38"/>
    </row>
    <row r="415" spans="5:7" ht="18.75">
      <c r="E415" s="38"/>
      <c r="F415" s="38"/>
      <c r="G415" s="38"/>
    </row>
    <row r="416" spans="5:7" ht="18.75">
      <c r="E416" s="38"/>
      <c r="F416" s="38"/>
      <c r="G416" s="38"/>
    </row>
    <row r="417" spans="5:7" ht="18.75">
      <c r="E417" s="38"/>
      <c r="F417" s="38"/>
      <c r="G417" s="38"/>
    </row>
    <row r="418" spans="5:7" ht="18.75">
      <c r="E418" s="38"/>
      <c r="F418" s="38"/>
      <c r="G418" s="38"/>
    </row>
    <row r="419" spans="5:7" ht="18.75">
      <c r="E419" s="38"/>
      <c r="F419" s="38"/>
      <c r="G419" s="38"/>
    </row>
    <row r="420" spans="5:7" ht="18.75">
      <c r="E420" s="38"/>
      <c r="F420" s="38"/>
      <c r="G420" s="38"/>
    </row>
    <row r="421" spans="5:7" ht="18.75">
      <c r="E421" s="38"/>
      <c r="F421" s="38"/>
      <c r="G421" s="38"/>
    </row>
    <row r="422" spans="5:7" ht="18.75">
      <c r="E422" s="38"/>
      <c r="F422" s="38"/>
      <c r="G422" s="38"/>
    </row>
    <row r="423" spans="5:7" ht="18.75">
      <c r="E423" s="38"/>
      <c r="F423" s="38"/>
      <c r="G423" s="38"/>
    </row>
    <row r="424" spans="5:7" ht="18.75">
      <c r="E424" s="38"/>
      <c r="F424" s="38"/>
      <c r="G424" s="38"/>
    </row>
    <row r="425" spans="5:7" ht="18.75">
      <c r="E425" s="38"/>
      <c r="F425" s="38"/>
      <c r="G425" s="38"/>
    </row>
    <row r="426" spans="5:7" ht="18.75">
      <c r="E426" s="38"/>
      <c r="F426" s="38"/>
      <c r="G426" s="38"/>
    </row>
    <row r="427" spans="5:7" ht="18.75">
      <c r="E427" s="38"/>
      <c r="F427" s="38"/>
      <c r="G427" s="38"/>
    </row>
    <row r="428" spans="5:7" ht="18.75">
      <c r="E428" s="38"/>
      <c r="F428" s="38"/>
      <c r="G428" s="38"/>
    </row>
    <row r="429" spans="5:7" ht="18.75">
      <c r="E429" s="38"/>
      <c r="F429" s="38"/>
      <c r="G429" s="38"/>
    </row>
    <row r="430" spans="5:7" ht="18.75">
      <c r="E430" s="38"/>
      <c r="F430" s="38"/>
      <c r="G430" s="38"/>
    </row>
    <row r="431" spans="5:7" ht="18.75">
      <c r="E431" s="38"/>
      <c r="F431" s="38"/>
      <c r="G431" s="38"/>
    </row>
    <row r="432" spans="5:7" ht="18.75">
      <c r="E432" s="38"/>
      <c r="F432" s="38"/>
      <c r="G432" s="38"/>
    </row>
    <row r="433" spans="5:7" ht="18.75">
      <c r="E433" s="38"/>
      <c r="F433" s="38"/>
      <c r="G433" s="38"/>
    </row>
    <row r="434" spans="5:7" ht="18.75">
      <c r="E434" s="38"/>
      <c r="F434" s="38"/>
      <c r="G434" s="38"/>
    </row>
    <row r="435" spans="5:7" ht="18.75">
      <c r="E435" s="38"/>
      <c r="F435" s="38"/>
      <c r="G435" s="38"/>
    </row>
    <row r="436" spans="5:7" ht="18.75">
      <c r="E436" s="38"/>
      <c r="F436" s="38"/>
      <c r="G436" s="38"/>
    </row>
    <row r="437" spans="5:7" ht="18.75">
      <c r="E437" s="38"/>
      <c r="F437" s="38"/>
      <c r="G437" s="38"/>
    </row>
    <row r="438" spans="5:7" ht="18.75">
      <c r="E438" s="38"/>
      <c r="F438" s="38"/>
      <c r="G438" s="38"/>
    </row>
    <row r="439" spans="5:7" ht="18.75">
      <c r="E439" s="38"/>
      <c r="F439" s="38"/>
      <c r="G439" s="38"/>
    </row>
    <row r="440" spans="5:7" ht="18.75">
      <c r="E440" s="38"/>
      <c r="F440" s="38"/>
      <c r="G440" s="38"/>
    </row>
    <row r="441" spans="5:7" ht="18.75">
      <c r="E441" s="38"/>
      <c r="F441" s="38"/>
      <c r="G441" s="38"/>
    </row>
    <row r="442" spans="5:7" ht="18.75">
      <c r="E442" s="38"/>
      <c r="F442" s="38"/>
      <c r="G442" s="38"/>
    </row>
    <row r="443" spans="5:7" ht="18.75">
      <c r="E443" s="38"/>
      <c r="F443" s="38"/>
      <c r="G443" s="38"/>
    </row>
    <row r="444" spans="5:7" ht="18.75">
      <c r="E444" s="38"/>
      <c r="F444" s="38"/>
      <c r="G444" s="38"/>
    </row>
    <row r="445" spans="5:7" ht="18.75">
      <c r="E445" s="38"/>
      <c r="F445" s="38"/>
      <c r="G445" s="38"/>
    </row>
    <row r="446" spans="5:7" ht="18.75">
      <c r="E446" s="38"/>
      <c r="F446" s="38"/>
      <c r="G446" s="38"/>
    </row>
    <row r="447" spans="5:7" ht="18.75">
      <c r="E447" s="38"/>
      <c r="F447" s="38"/>
      <c r="G447" s="38"/>
    </row>
    <row r="448" spans="5:7" ht="18.75">
      <c r="E448" s="38"/>
      <c r="F448" s="38"/>
      <c r="G448" s="38"/>
    </row>
    <row r="449" spans="5:7" ht="18.75">
      <c r="E449" s="38"/>
      <c r="F449" s="38"/>
      <c r="G449" s="38"/>
    </row>
    <row r="450" spans="5:7" ht="18.75">
      <c r="E450" s="38"/>
      <c r="F450" s="38"/>
      <c r="G450" s="38"/>
    </row>
    <row r="451" spans="5:7" ht="18.75">
      <c r="E451" s="38"/>
      <c r="F451" s="38"/>
      <c r="G451" s="38"/>
    </row>
    <row r="452" spans="5:7" ht="18.75">
      <c r="E452" s="38"/>
      <c r="F452" s="38"/>
      <c r="G452" s="38"/>
    </row>
    <row r="453" spans="5:7" ht="18.75">
      <c r="E453" s="38"/>
      <c r="F453" s="38"/>
      <c r="G453" s="38"/>
    </row>
    <row r="454" spans="5:7" ht="18.75">
      <c r="E454" s="38"/>
      <c r="F454" s="38"/>
      <c r="G454" s="38"/>
    </row>
    <row r="455" spans="5:7" ht="18.75">
      <c r="E455" s="38"/>
      <c r="F455" s="38"/>
      <c r="G455" s="38"/>
    </row>
    <row r="456" spans="5:7" ht="18.75">
      <c r="E456" s="38"/>
      <c r="F456" s="38"/>
      <c r="G456" s="38"/>
    </row>
    <row r="457" spans="5:7" ht="18.75">
      <c r="E457" s="38"/>
      <c r="F457" s="38"/>
      <c r="G457" s="38"/>
    </row>
    <row r="458" spans="5:7" ht="18.75">
      <c r="E458" s="38"/>
      <c r="F458" s="38"/>
      <c r="G458" s="38"/>
    </row>
    <row r="459" spans="5:7" ht="18.75">
      <c r="E459" s="38"/>
      <c r="F459" s="38"/>
      <c r="G459" s="38"/>
    </row>
    <row r="460" spans="5:7" ht="18.75">
      <c r="E460" s="38"/>
      <c r="F460" s="38"/>
      <c r="G460" s="38"/>
    </row>
    <row r="461" spans="5:7" ht="18.75">
      <c r="E461" s="38"/>
      <c r="F461" s="38"/>
      <c r="G461" s="38"/>
    </row>
    <row r="462" spans="5:7" ht="18.75">
      <c r="E462" s="38"/>
      <c r="F462" s="38"/>
      <c r="G462" s="38"/>
    </row>
    <row r="463" spans="5:7" ht="18.75">
      <c r="E463" s="38"/>
      <c r="F463" s="38"/>
      <c r="G463" s="38"/>
    </row>
    <row r="464" spans="5:7" ht="18.75">
      <c r="E464" s="38"/>
      <c r="F464" s="38"/>
      <c r="G464" s="38"/>
    </row>
    <row r="465" spans="5:7" ht="18.75">
      <c r="E465" s="38"/>
      <c r="F465" s="38"/>
      <c r="G465" s="38"/>
    </row>
    <row r="466" spans="5:7" ht="18.75">
      <c r="E466" s="38"/>
      <c r="F466" s="38"/>
      <c r="G466" s="38"/>
    </row>
    <row r="467" spans="5:7" ht="18.75">
      <c r="E467" s="38"/>
      <c r="F467" s="38"/>
      <c r="G467" s="38"/>
    </row>
    <row r="468" spans="5:7" ht="18.75">
      <c r="E468" s="38"/>
      <c r="F468" s="38"/>
      <c r="G468" s="38"/>
    </row>
    <row r="469" spans="5:7" ht="18.75">
      <c r="E469" s="38"/>
      <c r="F469" s="38"/>
      <c r="G469" s="38"/>
    </row>
    <row r="470" spans="5:7" ht="18.75">
      <c r="E470" s="38"/>
      <c r="F470" s="38"/>
      <c r="G470" s="38"/>
    </row>
    <row r="471" spans="5:7" ht="18.75">
      <c r="E471" s="38"/>
      <c r="F471" s="38"/>
      <c r="G471" s="38"/>
    </row>
    <row r="472" spans="5:7" ht="18.75">
      <c r="E472" s="38"/>
      <c r="F472" s="38"/>
      <c r="G472" s="38"/>
    </row>
    <row r="473" spans="5:7" ht="18.75">
      <c r="E473" s="38"/>
      <c r="F473" s="38"/>
      <c r="G473" s="38"/>
    </row>
    <row r="474" spans="5:7" ht="18.75">
      <c r="E474" s="38"/>
      <c r="F474" s="38"/>
      <c r="G474" s="38"/>
    </row>
    <row r="475" spans="5:7" ht="18.75">
      <c r="E475" s="38"/>
      <c r="F475" s="38"/>
      <c r="G475" s="38"/>
    </row>
    <row r="476" spans="5:7" ht="18.75">
      <c r="E476" s="38"/>
      <c r="F476" s="38"/>
      <c r="G476" s="38"/>
    </row>
    <row r="477" spans="5:7" ht="18.75">
      <c r="E477" s="38"/>
      <c r="F477" s="38"/>
      <c r="G477" s="38"/>
    </row>
    <row r="478" spans="5:7" ht="18.75">
      <c r="E478" s="38"/>
      <c r="F478" s="38"/>
      <c r="G478" s="38"/>
    </row>
    <row r="479" spans="5:7" ht="18.75">
      <c r="E479" s="38"/>
      <c r="F479" s="38"/>
      <c r="G479" s="38"/>
    </row>
    <row r="480" spans="5:7" ht="18.75">
      <c r="E480" s="38"/>
      <c r="F480" s="38"/>
      <c r="G480" s="38"/>
    </row>
    <row r="481" spans="5:7" ht="18.75">
      <c r="E481" s="38"/>
      <c r="F481" s="38"/>
      <c r="G481" s="38"/>
    </row>
    <row r="482" spans="5:7" ht="18.75">
      <c r="E482" s="38"/>
      <c r="F482" s="38"/>
      <c r="G482" s="38"/>
    </row>
    <row r="483" spans="5:7" ht="18.75">
      <c r="E483" s="38"/>
      <c r="F483" s="38"/>
      <c r="G483" s="38"/>
    </row>
    <row r="484" spans="5:7" ht="18.75">
      <c r="E484" s="38"/>
      <c r="F484" s="38"/>
      <c r="G484" s="38"/>
    </row>
    <row r="485" spans="5:7" ht="18.75">
      <c r="E485" s="38"/>
      <c r="F485" s="38"/>
      <c r="G485" s="38"/>
    </row>
    <row r="486" spans="5:7" ht="18.75">
      <c r="E486" s="38"/>
      <c r="F486" s="38"/>
      <c r="G486" s="38"/>
    </row>
    <row r="487" spans="5:7" ht="18.75">
      <c r="E487" s="38"/>
      <c r="F487" s="38"/>
      <c r="G487" s="38"/>
    </row>
    <row r="488" spans="5:7" ht="18.75">
      <c r="E488" s="38"/>
      <c r="F488" s="38"/>
      <c r="G488" s="38"/>
    </row>
    <row r="489" spans="5:7" ht="18.75">
      <c r="E489" s="38"/>
      <c r="F489" s="38"/>
      <c r="G489" s="38"/>
    </row>
    <row r="490" spans="5:7" ht="18.75">
      <c r="E490" s="38"/>
      <c r="F490" s="38"/>
      <c r="G490" s="38"/>
    </row>
    <row r="491" spans="5:7" ht="18.75">
      <c r="E491" s="38"/>
      <c r="F491" s="38"/>
      <c r="G491" s="38"/>
    </row>
    <row r="492" spans="5:7" ht="18.75">
      <c r="E492" s="38"/>
      <c r="F492" s="38"/>
      <c r="G492" s="38"/>
    </row>
    <row r="493" spans="5:7" ht="18.75">
      <c r="E493" s="38"/>
      <c r="F493" s="38"/>
      <c r="G493" s="38"/>
    </row>
    <row r="494" spans="5:7" ht="18.75">
      <c r="E494" s="38"/>
      <c r="F494" s="38"/>
      <c r="G494" s="38"/>
    </row>
    <row r="495" spans="5:7" ht="18.75">
      <c r="E495" s="38"/>
      <c r="F495" s="38"/>
      <c r="G495" s="38"/>
    </row>
    <row r="496" spans="5:7" ht="18.75">
      <c r="E496" s="38"/>
      <c r="F496" s="38"/>
      <c r="G496" s="38"/>
    </row>
    <row r="497" spans="5:7" ht="18.75">
      <c r="E497" s="38"/>
      <c r="F497" s="38"/>
      <c r="G497" s="38"/>
    </row>
    <row r="498" spans="5:7" ht="18.75">
      <c r="E498" s="38"/>
      <c r="F498" s="38"/>
      <c r="G498" s="38"/>
    </row>
    <row r="499" spans="5:7" ht="18.75">
      <c r="E499" s="38"/>
      <c r="F499" s="38"/>
      <c r="G499" s="38"/>
    </row>
    <row r="500" spans="5:7" ht="18.75">
      <c r="E500" s="38"/>
      <c r="F500" s="38"/>
      <c r="G500" s="38"/>
    </row>
    <row r="501" spans="5:7" ht="18.75">
      <c r="E501" s="38"/>
      <c r="F501" s="38"/>
      <c r="G501" s="38"/>
    </row>
    <row r="502" spans="5:7" ht="18.75">
      <c r="E502" s="38"/>
      <c r="F502" s="38"/>
      <c r="G502" s="38"/>
    </row>
    <row r="503" spans="5:7" ht="18.75">
      <c r="E503" s="38"/>
      <c r="F503" s="38"/>
      <c r="G503" s="38"/>
    </row>
    <row r="504" spans="5:7" ht="18.75">
      <c r="E504" s="38"/>
      <c r="F504" s="38"/>
      <c r="G504" s="38"/>
    </row>
    <row r="505" spans="5:7" ht="18.75">
      <c r="E505" s="38"/>
      <c r="F505" s="38"/>
      <c r="G505" s="38"/>
    </row>
    <row r="506" spans="5:7" ht="18.75">
      <c r="E506" s="38"/>
      <c r="F506" s="38"/>
      <c r="G506" s="38"/>
    </row>
    <row r="507" spans="5:7" ht="18.75">
      <c r="E507" s="38"/>
      <c r="F507" s="38"/>
      <c r="G507" s="38"/>
    </row>
    <row r="508" spans="5:7" ht="18.75">
      <c r="E508" s="38"/>
      <c r="F508" s="38"/>
      <c r="G508" s="38"/>
    </row>
    <row r="509" spans="5:7" ht="18.75">
      <c r="E509" s="38"/>
      <c r="F509" s="38"/>
      <c r="G509" s="38"/>
    </row>
    <row r="510" spans="5:7" ht="18.75">
      <c r="E510" s="38"/>
      <c r="F510" s="38"/>
      <c r="G510" s="38"/>
    </row>
    <row r="511" spans="5:7" ht="18.75">
      <c r="E511" s="38"/>
      <c r="F511" s="38"/>
      <c r="G511" s="38"/>
    </row>
    <row r="512" spans="5:7" ht="18.75">
      <c r="E512" s="38"/>
      <c r="F512" s="38"/>
      <c r="G512" s="38"/>
    </row>
    <row r="513" spans="5:7" ht="18.75">
      <c r="E513" s="38"/>
      <c r="F513" s="38"/>
      <c r="G513" s="38"/>
    </row>
    <row r="514" spans="5:7" ht="18.75">
      <c r="E514" s="38"/>
      <c r="F514" s="38"/>
      <c r="G514" s="38"/>
    </row>
    <row r="515" spans="5:7" ht="18.75">
      <c r="E515" s="38"/>
      <c r="F515" s="38"/>
      <c r="G515" s="38"/>
    </row>
    <row r="516" spans="5:7" ht="18.75">
      <c r="E516" s="38"/>
      <c r="F516" s="38"/>
      <c r="G516" s="38"/>
    </row>
    <row r="517" spans="5:7" ht="18.75">
      <c r="E517" s="38"/>
      <c r="F517" s="38"/>
      <c r="G517" s="38"/>
    </row>
    <row r="518" spans="5:7" ht="18.75">
      <c r="E518" s="38"/>
      <c r="F518" s="38"/>
      <c r="G518" s="38"/>
    </row>
    <row r="519" spans="5:7" ht="18.75">
      <c r="E519" s="38"/>
      <c r="F519" s="38"/>
      <c r="G519" s="38"/>
    </row>
    <row r="520" spans="5:7" ht="18.75">
      <c r="E520" s="38"/>
      <c r="F520" s="38"/>
      <c r="G520" s="38"/>
    </row>
    <row r="521" spans="5:7" ht="18.75">
      <c r="E521" s="38"/>
      <c r="F521" s="38"/>
      <c r="G521" s="38"/>
    </row>
    <row r="522" spans="5:7" ht="18.75">
      <c r="E522" s="38"/>
      <c r="F522" s="38"/>
      <c r="G522" s="38"/>
    </row>
    <row r="523" spans="5:7" ht="18.75">
      <c r="E523" s="38"/>
      <c r="F523" s="38"/>
      <c r="G523" s="38"/>
    </row>
    <row r="524" spans="5:7" ht="18.75">
      <c r="E524" s="38"/>
      <c r="F524" s="38"/>
      <c r="G524" s="38"/>
    </row>
    <row r="525" spans="5:7" ht="18.75">
      <c r="E525" s="38"/>
      <c r="F525" s="38"/>
      <c r="G525" s="38"/>
    </row>
    <row r="526" spans="5:7" ht="18.75">
      <c r="E526" s="38"/>
      <c r="F526" s="38"/>
      <c r="G526" s="38"/>
    </row>
    <row r="527" spans="5:7" ht="18.75">
      <c r="E527" s="38"/>
      <c r="F527" s="38"/>
      <c r="G527" s="38"/>
    </row>
    <row r="528" spans="5:7" ht="18.75">
      <c r="E528" s="38"/>
      <c r="F528" s="38"/>
      <c r="G528" s="38"/>
    </row>
    <row r="529" spans="5:7" ht="18.75">
      <c r="E529" s="38"/>
      <c r="F529" s="38"/>
      <c r="G529" s="38"/>
    </row>
    <row r="530" spans="5:7" ht="18.75">
      <c r="E530" s="38"/>
      <c r="F530" s="38"/>
      <c r="G530" s="38"/>
    </row>
    <row r="531" spans="5:7" ht="18.75">
      <c r="E531" s="38"/>
      <c r="F531" s="38"/>
      <c r="G531" s="38"/>
    </row>
    <row r="532" spans="5:7" ht="18.75">
      <c r="E532" s="38"/>
      <c r="F532" s="38"/>
      <c r="G532" s="38"/>
    </row>
    <row r="533" spans="5:7" ht="18.75">
      <c r="E533" s="38"/>
      <c r="F533" s="38"/>
      <c r="G533" s="38"/>
    </row>
    <row r="534" spans="5:7" ht="18.75">
      <c r="E534" s="38"/>
      <c r="F534" s="38"/>
      <c r="G534" s="38"/>
    </row>
    <row r="535" spans="5:7" ht="18.75">
      <c r="E535" s="38"/>
      <c r="F535" s="38"/>
      <c r="G535" s="38"/>
    </row>
    <row r="536" spans="5:7" ht="18.75">
      <c r="E536" s="38"/>
      <c r="F536" s="38"/>
      <c r="G536" s="38"/>
    </row>
    <row r="537" spans="5:7" ht="18.75">
      <c r="E537" s="38"/>
      <c r="F537" s="38"/>
      <c r="G537" s="38"/>
    </row>
    <row r="538" spans="5:7" ht="18.75">
      <c r="E538" s="38"/>
      <c r="F538" s="38"/>
      <c r="G538" s="38"/>
    </row>
    <row r="539" spans="5:7" ht="18.75">
      <c r="E539" s="38"/>
      <c r="F539" s="38"/>
      <c r="G539" s="38"/>
    </row>
    <row r="540" spans="5:7" ht="18.75">
      <c r="E540" s="38"/>
      <c r="F540" s="38"/>
      <c r="G540" s="38"/>
    </row>
    <row r="541" spans="5:7" ht="18.75">
      <c r="E541" s="38"/>
      <c r="F541" s="38"/>
      <c r="G541" s="38"/>
    </row>
    <row r="542" spans="5:7" ht="18.75">
      <c r="E542" s="38"/>
      <c r="F542" s="38"/>
      <c r="G542" s="38"/>
    </row>
    <row r="543" spans="5:7" ht="18.75">
      <c r="E543" s="38"/>
      <c r="F543" s="38"/>
      <c r="G543" s="38"/>
    </row>
    <row r="544" spans="5:7" ht="18.75">
      <c r="E544" s="38"/>
      <c r="F544" s="38"/>
      <c r="G544" s="38"/>
    </row>
    <row r="545" spans="5:7" ht="18.75">
      <c r="E545" s="38"/>
      <c r="F545" s="38"/>
      <c r="G545" s="38"/>
    </row>
    <row r="546" spans="5:7" ht="18.75">
      <c r="E546" s="38"/>
      <c r="F546" s="38"/>
      <c r="G546" s="38"/>
    </row>
    <row r="547" spans="5:7" ht="18.75">
      <c r="E547" s="38"/>
      <c r="F547" s="38"/>
      <c r="G547" s="38"/>
    </row>
    <row r="548" spans="5:7" ht="18.75">
      <c r="E548" s="38"/>
      <c r="F548" s="38"/>
      <c r="G548" s="38"/>
    </row>
    <row r="549" spans="5:7" ht="18.75">
      <c r="E549" s="38"/>
      <c r="F549" s="38"/>
      <c r="G549" s="38"/>
    </row>
    <row r="550" spans="5:7" ht="18.75">
      <c r="E550" s="38"/>
      <c r="F550" s="38"/>
      <c r="G550" s="38"/>
    </row>
    <row r="551" spans="5:7" ht="18.75">
      <c r="E551" s="38"/>
      <c r="F551" s="38"/>
      <c r="G551" s="38"/>
    </row>
    <row r="552" spans="5:7" ht="18.75">
      <c r="E552" s="38"/>
      <c r="F552" s="38"/>
      <c r="G552" s="38"/>
    </row>
    <row r="553" spans="5:7" ht="18.75">
      <c r="E553" s="38"/>
      <c r="F553" s="38"/>
      <c r="G553" s="38"/>
    </row>
    <row r="554" spans="5:7" ht="18.75">
      <c r="E554" s="38"/>
      <c r="F554" s="38"/>
      <c r="G554" s="38"/>
    </row>
    <row r="555" spans="5:7" ht="18.75">
      <c r="E555" s="38"/>
      <c r="F555" s="38"/>
      <c r="G555" s="38"/>
    </row>
    <row r="556" spans="5:7" ht="18.75">
      <c r="E556" s="38"/>
      <c r="F556" s="38"/>
      <c r="G556" s="38"/>
    </row>
    <row r="557" spans="5:7" ht="18.75">
      <c r="E557" s="38"/>
      <c r="F557" s="38"/>
      <c r="G557" s="38"/>
    </row>
    <row r="558" spans="5:7" ht="18.75">
      <c r="E558" s="38"/>
      <c r="F558" s="38"/>
      <c r="G558" s="38"/>
    </row>
    <row r="559" spans="5:7" ht="18.75">
      <c r="E559" s="38"/>
      <c r="F559" s="38"/>
      <c r="G559" s="38"/>
    </row>
    <row r="560" spans="5:7" ht="18.75">
      <c r="E560" s="38"/>
      <c r="F560" s="38"/>
      <c r="G560" s="38"/>
    </row>
    <row r="561" spans="5:7" ht="18.75">
      <c r="E561" s="38"/>
      <c r="F561" s="38"/>
      <c r="G561" s="38"/>
    </row>
    <row r="562" spans="5:7" ht="18.75">
      <c r="E562" s="38"/>
      <c r="F562" s="38"/>
      <c r="G562" s="38"/>
    </row>
    <row r="563" spans="5:7" ht="18.75">
      <c r="E563" s="38"/>
      <c r="F563" s="38"/>
      <c r="G563" s="38"/>
    </row>
    <row r="564" spans="5:7" ht="18.75">
      <c r="E564" s="38"/>
      <c r="F564" s="38"/>
      <c r="G564" s="38"/>
    </row>
    <row r="565" spans="5:7" ht="18.75">
      <c r="E565" s="38"/>
      <c r="F565" s="38"/>
      <c r="G565" s="38"/>
    </row>
    <row r="566" spans="5:7" ht="18.75">
      <c r="E566" s="38"/>
      <c r="F566" s="38"/>
      <c r="G566" s="38"/>
    </row>
    <row r="567" spans="5:7" ht="18.75">
      <c r="E567" s="38"/>
      <c r="F567" s="38"/>
      <c r="G567" s="38"/>
    </row>
    <row r="568" spans="5:7" ht="18.75">
      <c r="E568" s="38"/>
      <c r="F568" s="38"/>
      <c r="G568" s="38"/>
    </row>
    <row r="569" spans="5:7" ht="18.75">
      <c r="E569" s="38"/>
      <c r="F569" s="38"/>
      <c r="G569" s="38"/>
    </row>
    <row r="570" spans="5:7" ht="18.75">
      <c r="E570" s="38"/>
      <c r="F570" s="38"/>
      <c r="G570" s="38"/>
    </row>
    <row r="571" spans="5:7" ht="18.75">
      <c r="E571" s="38"/>
      <c r="F571" s="38"/>
      <c r="G571" s="38"/>
    </row>
    <row r="572" spans="5:7" ht="18.75">
      <c r="E572" s="38"/>
      <c r="F572" s="38"/>
      <c r="G572" s="38"/>
    </row>
    <row r="573" spans="5:7" ht="18.75">
      <c r="E573" s="38"/>
      <c r="F573" s="38"/>
      <c r="G573" s="38"/>
    </row>
    <row r="574" spans="5:7" ht="18.75">
      <c r="E574" s="38"/>
      <c r="F574" s="38"/>
      <c r="G574" s="38"/>
    </row>
    <row r="575" spans="5:7" ht="18.75">
      <c r="E575" s="38"/>
      <c r="F575" s="38"/>
      <c r="G575" s="38"/>
    </row>
    <row r="576" spans="5:7" ht="18.75">
      <c r="E576" s="38"/>
      <c r="F576" s="38"/>
      <c r="G576" s="38"/>
    </row>
    <row r="577" spans="5:7" ht="18.75">
      <c r="E577" s="38"/>
      <c r="F577" s="38"/>
      <c r="G577" s="38"/>
    </row>
    <row r="578" spans="5:7" ht="18.75">
      <c r="E578" s="38"/>
      <c r="F578" s="38"/>
      <c r="G578" s="38"/>
    </row>
    <row r="579" spans="5:7" ht="18.75">
      <c r="E579" s="38"/>
      <c r="F579" s="38"/>
      <c r="G579" s="38"/>
    </row>
    <row r="580" spans="5:7" ht="18.75">
      <c r="E580" s="38"/>
      <c r="F580" s="38"/>
      <c r="G580" s="38"/>
    </row>
    <row r="581" spans="5:7" ht="18.75">
      <c r="E581" s="38"/>
      <c r="F581" s="38"/>
      <c r="G581" s="38"/>
    </row>
    <row r="582" spans="5:7" ht="18.75">
      <c r="E582" s="38"/>
      <c r="F582" s="38"/>
      <c r="G582" s="38"/>
    </row>
    <row r="583" spans="5:7" ht="18.75">
      <c r="E583" s="38"/>
      <c r="F583" s="38"/>
      <c r="G583" s="38"/>
    </row>
    <row r="584" spans="5:7" ht="18.75">
      <c r="E584" s="38"/>
      <c r="F584" s="38"/>
      <c r="G584" s="38"/>
    </row>
    <row r="585" spans="5:7" ht="18.75">
      <c r="E585" s="38"/>
      <c r="F585" s="38"/>
      <c r="G585" s="38"/>
    </row>
    <row r="586" spans="5:7" ht="18.75">
      <c r="E586" s="38"/>
      <c r="F586" s="38"/>
      <c r="G586" s="38"/>
    </row>
    <row r="587" spans="5:7" ht="18.75">
      <c r="E587" s="38"/>
      <c r="F587" s="38"/>
      <c r="G587" s="38"/>
    </row>
    <row r="588" spans="5:7" ht="18.75">
      <c r="E588" s="38"/>
      <c r="F588" s="38"/>
      <c r="G588" s="38"/>
    </row>
    <row r="589" spans="5:7" ht="18.75">
      <c r="E589" s="38"/>
      <c r="F589" s="38"/>
      <c r="G589" s="38"/>
    </row>
    <row r="590" spans="5:7" ht="18.75">
      <c r="E590" s="38"/>
      <c r="F590" s="38"/>
      <c r="G590" s="38"/>
    </row>
    <row r="591" spans="5:7" ht="18.75">
      <c r="E591" s="38"/>
      <c r="F591" s="38"/>
      <c r="G591" s="38"/>
    </row>
    <row r="592" spans="5:7" ht="18.75">
      <c r="E592" s="38"/>
      <c r="F592" s="38"/>
      <c r="G592" s="38"/>
    </row>
    <row r="593" spans="5:7" ht="18.75">
      <c r="E593" s="38"/>
      <c r="F593" s="38"/>
      <c r="G593" s="38"/>
    </row>
    <row r="594" spans="5:7" ht="18.75">
      <c r="E594" s="38"/>
      <c r="F594" s="38"/>
      <c r="G594" s="38"/>
    </row>
    <row r="595" spans="5:7" ht="18.75">
      <c r="E595" s="38"/>
      <c r="F595" s="38"/>
      <c r="G595" s="38"/>
    </row>
    <row r="596" spans="5:7" ht="18.75">
      <c r="E596" s="38"/>
      <c r="F596" s="38"/>
      <c r="G596" s="38"/>
    </row>
    <row r="597" spans="5:7" ht="18.75">
      <c r="E597" s="38"/>
      <c r="F597" s="38"/>
      <c r="G597" s="38"/>
    </row>
    <row r="598" spans="5:7" ht="18.75">
      <c r="E598" s="38"/>
      <c r="F598" s="38"/>
      <c r="G598" s="38"/>
    </row>
    <row r="599" spans="5:7" ht="18.75">
      <c r="E599" s="38"/>
      <c r="F599" s="38"/>
      <c r="G599" s="38"/>
    </row>
    <row r="600" spans="5:7" ht="18.75">
      <c r="E600" s="38"/>
      <c r="F600" s="38"/>
      <c r="G600" s="38"/>
    </row>
    <row r="601" spans="5:7" ht="18.75">
      <c r="E601" s="38"/>
      <c r="F601" s="38"/>
      <c r="G601" s="38"/>
    </row>
    <row r="602" spans="5:7" ht="18.75">
      <c r="E602" s="38"/>
      <c r="F602" s="38"/>
      <c r="G602" s="38"/>
    </row>
    <row r="603" spans="5:7" ht="18.75">
      <c r="E603" s="38"/>
      <c r="F603" s="38"/>
      <c r="G603" s="38"/>
    </row>
    <row r="604" spans="5:7" ht="18.75">
      <c r="E604" s="38"/>
      <c r="F604" s="38"/>
      <c r="G604" s="38"/>
    </row>
    <row r="605" spans="5:7" ht="18.75">
      <c r="E605" s="38"/>
      <c r="F605" s="38"/>
      <c r="G605" s="38"/>
    </row>
    <row r="606" spans="5:7" ht="18.75">
      <c r="E606" s="38"/>
      <c r="F606" s="38"/>
      <c r="G606" s="38"/>
    </row>
    <row r="607" spans="5:7" ht="18.75">
      <c r="E607" s="38"/>
      <c r="F607" s="38"/>
      <c r="G607" s="38"/>
    </row>
    <row r="608" spans="5:7" ht="18.75">
      <c r="E608" s="38"/>
      <c r="F608" s="38"/>
      <c r="G608" s="38"/>
    </row>
    <row r="609" spans="5:7" ht="18.75">
      <c r="E609" s="38"/>
      <c r="F609" s="38"/>
      <c r="G609" s="38"/>
    </row>
    <row r="610" spans="5:7" ht="18.75">
      <c r="E610" s="38"/>
      <c r="F610" s="38"/>
      <c r="G610" s="38"/>
    </row>
    <row r="611" spans="5:7" ht="18.75">
      <c r="E611" s="38"/>
      <c r="F611" s="38"/>
      <c r="G611" s="38"/>
    </row>
    <row r="612" spans="5:7" ht="18.75">
      <c r="E612" s="38"/>
      <c r="F612" s="38"/>
      <c r="G612" s="38"/>
    </row>
    <row r="613" spans="5:7" ht="18.75">
      <c r="E613" s="38"/>
      <c r="F613" s="38"/>
      <c r="G613" s="38"/>
    </row>
    <row r="614" spans="5:7" ht="18.75">
      <c r="E614" s="38"/>
      <c r="F614" s="38"/>
      <c r="G614" s="38"/>
    </row>
    <row r="615" spans="5:7" ht="18.75">
      <c r="E615" s="38"/>
      <c r="F615" s="38"/>
      <c r="G615" s="38"/>
    </row>
    <row r="616" spans="5:7" ht="18.75">
      <c r="E616" s="38"/>
      <c r="F616" s="38"/>
      <c r="G616" s="38"/>
    </row>
    <row r="617" spans="5:7" ht="18.75">
      <c r="E617" s="38"/>
      <c r="F617" s="38"/>
      <c r="G617" s="38"/>
    </row>
    <row r="618" spans="5:7" ht="18.75">
      <c r="E618" s="39"/>
      <c r="F618" s="39"/>
      <c r="G618" s="39"/>
    </row>
    <row r="619" spans="5:7" ht="18.75">
      <c r="E619" s="39"/>
      <c r="F619" s="39"/>
      <c r="G619" s="39"/>
    </row>
    <row r="620" spans="5:7" ht="18.75">
      <c r="E620" s="39"/>
      <c r="F620" s="39"/>
      <c r="G620" s="39"/>
    </row>
    <row r="621" spans="5:7" ht="18.75">
      <c r="E621" s="39"/>
      <c r="F621" s="39"/>
      <c r="G621" s="39"/>
    </row>
    <row r="622" spans="5:7" ht="18.75">
      <c r="E622" s="39"/>
      <c r="F622" s="39"/>
      <c r="G622" s="39"/>
    </row>
    <row r="623" spans="5:7" ht="18.75">
      <c r="E623" s="39"/>
      <c r="F623" s="39"/>
      <c r="G623" s="39"/>
    </row>
  </sheetData>
  <sheetProtection/>
  <mergeCells count="5">
    <mergeCell ref="B5:H5"/>
    <mergeCell ref="G6:H6"/>
    <mergeCell ref="C2:H2"/>
    <mergeCell ref="C1:H1"/>
    <mergeCell ref="A193:B193"/>
  </mergeCells>
  <printOptions horizontalCentered="1"/>
  <pageMargins left="0.7874015748031497" right="0.3937007874015748" top="0.1968503937007874" bottom="0.1968503937007874" header="0.3937007874015748" footer="0.3937007874015748"/>
  <pageSetup fitToHeight="8" horizontalDpi="600" verticalDpi="600" orientation="portrait" paperSize="9" scale="80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28.8515625" style="40" customWidth="1"/>
    <col min="2" max="2" width="45.8515625" style="40" customWidth="1"/>
    <col min="3" max="3" width="11.140625" style="40" customWidth="1"/>
  </cols>
  <sheetData>
    <row r="1" spans="2:3" ht="63.75" customHeight="1">
      <c r="B1" s="205" t="s">
        <v>104</v>
      </c>
      <c r="C1" s="205"/>
    </row>
    <row r="2" spans="2:3" ht="73.5" customHeight="1">
      <c r="B2" s="205" t="s">
        <v>112</v>
      </c>
      <c r="C2" s="205"/>
    </row>
    <row r="4" spans="1:3" ht="46.5" customHeight="1">
      <c r="A4" s="206" t="s">
        <v>97</v>
      </c>
      <c r="B4" s="206"/>
      <c r="C4" s="206"/>
    </row>
    <row r="6" ht="15.75">
      <c r="C6" s="40" t="s">
        <v>0</v>
      </c>
    </row>
    <row r="7" spans="1:3" ht="78.75">
      <c r="A7" s="41" t="s">
        <v>1</v>
      </c>
      <c r="B7" s="42" t="s">
        <v>59</v>
      </c>
      <c r="C7" s="41" t="s">
        <v>3</v>
      </c>
    </row>
    <row r="8" spans="1:3" ht="15.75">
      <c r="A8" s="41">
        <v>1</v>
      </c>
      <c r="B8" s="42">
        <v>2</v>
      </c>
      <c r="C8" s="41">
        <v>3</v>
      </c>
    </row>
    <row r="9" spans="1:3" ht="31.5">
      <c r="A9" s="45" t="s">
        <v>92</v>
      </c>
      <c r="B9" s="43" t="s">
        <v>76</v>
      </c>
      <c r="C9" s="44">
        <f>C14+C19</f>
        <v>824.5</v>
      </c>
    </row>
    <row r="10" spans="1:3" ht="15.75">
      <c r="A10" s="45"/>
      <c r="B10" s="52" t="s">
        <v>4</v>
      </c>
      <c r="C10" s="44">
        <v>0</v>
      </c>
    </row>
    <row r="11" spans="1:3" ht="31.5">
      <c r="A11" s="53" t="s">
        <v>93</v>
      </c>
      <c r="B11" s="54" t="s">
        <v>77</v>
      </c>
      <c r="C11" s="55">
        <v>0</v>
      </c>
    </row>
    <row r="12" spans="1:3" ht="47.25">
      <c r="A12" s="56" t="s">
        <v>78</v>
      </c>
      <c r="B12" s="57" t="s">
        <v>79</v>
      </c>
      <c r="C12" s="55">
        <v>0</v>
      </c>
    </row>
    <row r="13" spans="1:3" ht="47.25">
      <c r="A13" s="56" t="s">
        <v>80</v>
      </c>
      <c r="B13" s="57" t="s">
        <v>81</v>
      </c>
      <c r="C13" s="55">
        <v>0</v>
      </c>
    </row>
    <row r="14" spans="1:3" ht="47.25">
      <c r="A14" s="53" t="s">
        <v>94</v>
      </c>
      <c r="B14" s="53" t="s">
        <v>60</v>
      </c>
      <c r="C14" s="58">
        <v>0</v>
      </c>
    </row>
    <row r="15" spans="1:3" ht="63">
      <c r="A15" s="56" t="s">
        <v>95</v>
      </c>
      <c r="B15" s="56" t="s">
        <v>61</v>
      </c>
      <c r="C15" s="59">
        <v>15000</v>
      </c>
    </row>
    <row r="16" spans="1:3" ht="63">
      <c r="A16" s="56" t="s">
        <v>62</v>
      </c>
      <c r="B16" s="60" t="s">
        <v>63</v>
      </c>
      <c r="C16" s="59">
        <v>15000</v>
      </c>
    </row>
    <row r="17" spans="1:3" ht="63">
      <c r="A17" s="61" t="s">
        <v>96</v>
      </c>
      <c r="B17" s="57" t="s">
        <v>64</v>
      </c>
      <c r="C17" s="62">
        <v>-15000</v>
      </c>
    </row>
    <row r="18" spans="1:3" ht="63">
      <c r="A18" s="61" t="s">
        <v>65</v>
      </c>
      <c r="B18" s="63" t="s">
        <v>66</v>
      </c>
      <c r="C18" s="62">
        <v>-15000</v>
      </c>
    </row>
    <row r="19" spans="1:3" ht="31.5">
      <c r="A19" s="45" t="s">
        <v>90</v>
      </c>
      <c r="B19" s="43" t="s">
        <v>82</v>
      </c>
      <c r="C19" s="44">
        <f>SUM(C21+C24)</f>
        <v>824.5</v>
      </c>
    </row>
    <row r="20" spans="1:3" ht="31.5">
      <c r="A20" s="56" t="s">
        <v>85</v>
      </c>
      <c r="B20" s="57" t="s">
        <v>86</v>
      </c>
      <c r="C20" s="67">
        <f>SUM(C21)</f>
        <v>-35453.3</v>
      </c>
    </row>
    <row r="21" spans="1:3" ht="31.5">
      <c r="A21" s="56" t="s">
        <v>89</v>
      </c>
      <c r="B21" s="57" t="s">
        <v>67</v>
      </c>
      <c r="C21" s="46">
        <f>SUM(C22)</f>
        <v>-35453.3</v>
      </c>
    </row>
    <row r="22" spans="1:3" ht="31.5">
      <c r="A22" s="56" t="s">
        <v>68</v>
      </c>
      <c r="B22" s="57" t="s">
        <v>83</v>
      </c>
      <c r="C22" s="46">
        <v>-35453.3</v>
      </c>
    </row>
    <row r="23" spans="1:3" ht="31.5">
      <c r="A23" s="56" t="s">
        <v>91</v>
      </c>
      <c r="B23" s="57" t="s">
        <v>87</v>
      </c>
      <c r="C23" s="46">
        <f>SUM(C24)</f>
        <v>36277.8</v>
      </c>
    </row>
    <row r="24" spans="1:3" ht="31.5">
      <c r="A24" s="56" t="s">
        <v>88</v>
      </c>
      <c r="B24" s="57" t="s">
        <v>69</v>
      </c>
      <c r="C24" s="46">
        <f>SUM(C25)</f>
        <v>36277.8</v>
      </c>
    </row>
    <row r="25" spans="1:3" ht="31.5">
      <c r="A25" s="56" t="s">
        <v>70</v>
      </c>
      <c r="B25" s="57" t="s">
        <v>84</v>
      </c>
      <c r="C25" s="46">
        <v>36277.8</v>
      </c>
    </row>
    <row r="28" spans="1:3" ht="15.75">
      <c r="A28" s="47" t="s">
        <v>57</v>
      </c>
      <c r="B28" s="1"/>
      <c r="C28" s="1"/>
    </row>
    <row r="29" spans="1:3" ht="15.75">
      <c r="A29" s="47" t="s">
        <v>71</v>
      </c>
      <c r="B29" s="1"/>
      <c r="C29" s="1"/>
    </row>
    <row r="30" ht="15.75">
      <c r="A30" s="48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25">
      <selection activeCell="F4" sqref="F4"/>
    </sheetView>
  </sheetViews>
  <sheetFormatPr defaultColWidth="9.140625" defaultRowHeight="15"/>
  <cols>
    <col min="1" max="1" width="18.00390625" style="68" customWidth="1"/>
    <col min="2" max="2" width="65.00390625" style="68" bestFit="1" customWidth="1"/>
    <col min="3" max="3" width="13.421875" style="68" customWidth="1"/>
  </cols>
  <sheetData>
    <row r="1" spans="2:3" ht="86.25" customHeight="1">
      <c r="B1" s="208" t="s">
        <v>306</v>
      </c>
      <c r="C1" s="208"/>
    </row>
    <row r="2" spans="2:3" ht="80.25" customHeight="1">
      <c r="B2" s="208" t="s">
        <v>284</v>
      </c>
      <c r="C2" s="208"/>
    </row>
    <row r="3" spans="2:3" ht="18.75">
      <c r="B3" s="69"/>
      <c r="C3" s="69"/>
    </row>
    <row r="4" spans="1:3" ht="52.5" customHeight="1">
      <c r="A4" s="207" t="s">
        <v>257</v>
      </c>
      <c r="B4" s="207"/>
      <c r="C4" s="207"/>
    </row>
    <row r="5" ht="20.25" customHeight="1">
      <c r="C5" s="68" t="s">
        <v>0</v>
      </c>
    </row>
    <row r="6" spans="1:3" ht="75">
      <c r="A6" s="3" t="s">
        <v>1</v>
      </c>
      <c r="B6" s="3" t="s">
        <v>109</v>
      </c>
      <c r="C6" s="3" t="s">
        <v>3</v>
      </c>
    </row>
    <row r="7" spans="1:3" ht="18.75">
      <c r="A7" s="11">
        <v>1</v>
      </c>
      <c r="B7" s="11">
        <v>2</v>
      </c>
      <c r="C7" s="11">
        <v>3</v>
      </c>
    </row>
    <row r="8" spans="1:3" ht="37.5">
      <c r="A8" s="4"/>
      <c r="B8" s="3" t="s">
        <v>110</v>
      </c>
      <c r="C8" s="183">
        <f>C9</f>
        <v>9777.000000000002</v>
      </c>
    </row>
    <row r="9" spans="1:3" ht="37.5">
      <c r="A9" s="4"/>
      <c r="B9" s="3" t="s">
        <v>111</v>
      </c>
      <c r="C9" s="183">
        <f>SUM(C10+C15+C17+C19+C23+C25+C27+C29+C31+C33+C35)</f>
        <v>9777.000000000002</v>
      </c>
    </row>
    <row r="10" spans="1:3" ht="54" customHeight="1">
      <c r="A10" s="172" t="s">
        <v>215</v>
      </c>
      <c r="B10" s="166" t="s">
        <v>241</v>
      </c>
      <c r="C10" s="183">
        <f>SUM('Приложение 1 расходы'!H108)</f>
        <v>1800.7</v>
      </c>
    </row>
    <row r="11" spans="1:3" ht="40.5" customHeight="1">
      <c r="A11" s="173" t="s">
        <v>217</v>
      </c>
      <c r="B11" s="167" t="s">
        <v>216</v>
      </c>
      <c r="C11" s="184">
        <f>SUM(C12)</f>
        <v>500</v>
      </c>
    </row>
    <row r="12" spans="1:3" ht="27.75" customHeight="1">
      <c r="A12" s="173" t="s">
        <v>214</v>
      </c>
      <c r="B12" s="167" t="s">
        <v>186</v>
      </c>
      <c r="C12" s="184">
        <v>500</v>
      </c>
    </row>
    <row r="13" spans="1:3" ht="37.5" customHeight="1">
      <c r="A13" s="199" t="s">
        <v>286</v>
      </c>
      <c r="B13" s="190" t="s">
        <v>287</v>
      </c>
      <c r="C13" s="184">
        <f>SUM('Приложение 1 расходы'!H112)</f>
        <v>1300.7</v>
      </c>
    </row>
    <row r="14" spans="1:3" ht="37.5" customHeight="1">
      <c r="A14" s="199" t="s">
        <v>288</v>
      </c>
      <c r="B14" s="167" t="s">
        <v>186</v>
      </c>
      <c r="C14" s="184">
        <f>SUM('Приложение 1 расходы'!H114)</f>
        <v>1300.7</v>
      </c>
    </row>
    <row r="15" spans="1:3" ht="82.5" customHeight="1">
      <c r="A15" s="194" t="s">
        <v>265</v>
      </c>
      <c r="B15" s="166" t="s">
        <v>266</v>
      </c>
      <c r="C15" s="183">
        <f>SUM(C16)</f>
        <v>1068.2</v>
      </c>
    </row>
    <row r="16" spans="1:3" ht="58.5" customHeight="1">
      <c r="A16" s="158" t="s">
        <v>267</v>
      </c>
      <c r="B16" s="7" t="s">
        <v>268</v>
      </c>
      <c r="C16" s="184">
        <f>SUM('Приложение 1 расходы'!H117)</f>
        <v>1068.2</v>
      </c>
    </row>
    <row r="17" spans="1:3" ht="54" customHeight="1">
      <c r="A17" s="174" t="s">
        <v>224</v>
      </c>
      <c r="B17" s="168" t="s">
        <v>223</v>
      </c>
      <c r="C17" s="183">
        <f>SUM(C18)</f>
        <v>10</v>
      </c>
    </row>
    <row r="18" spans="1:3" ht="35.25" customHeight="1">
      <c r="A18" s="175" t="s">
        <v>225</v>
      </c>
      <c r="B18" s="167" t="s">
        <v>186</v>
      </c>
      <c r="C18" s="184">
        <v>10</v>
      </c>
    </row>
    <row r="19" spans="1:3" ht="30.75" customHeight="1">
      <c r="A19" s="171" t="s">
        <v>179</v>
      </c>
      <c r="B19" s="169" t="s">
        <v>228</v>
      </c>
      <c r="C19" s="183">
        <f>SUM('Приложение 1 расходы'!H173)</f>
        <v>5078.3</v>
      </c>
    </row>
    <row r="20" spans="1:3" ht="54" customHeight="1">
      <c r="A20" s="193" t="s">
        <v>269</v>
      </c>
      <c r="B20" s="170" t="s">
        <v>129</v>
      </c>
      <c r="C20" s="185">
        <f>SUM('Приложение 1 расходы'!H175)</f>
        <v>4798.6</v>
      </c>
    </row>
    <row r="21" spans="1:3" ht="75.75" customHeight="1">
      <c r="A21" s="15" t="s">
        <v>290</v>
      </c>
      <c r="B21" s="164" t="s">
        <v>296</v>
      </c>
      <c r="C21" s="185">
        <f>SUM('Приложение 1 расходы'!H178)</f>
        <v>139.9</v>
      </c>
    </row>
    <row r="22" spans="1:3" ht="95.25" customHeight="1">
      <c r="A22" s="15" t="s">
        <v>294</v>
      </c>
      <c r="B22" s="164" t="s">
        <v>297</v>
      </c>
      <c r="C22" s="185">
        <f>SUM('Приложение 1 расходы'!H181)</f>
        <v>139.8</v>
      </c>
    </row>
    <row r="23" spans="1:3" ht="54" customHeight="1">
      <c r="A23" s="172" t="s">
        <v>252</v>
      </c>
      <c r="B23" s="166" t="s">
        <v>264</v>
      </c>
      <c r="C23" s="186">
        <f>SUM(C24)</f>
        <v>1760.1</v>
      </c>
    </row>
    <row r="24" spans="1:3" ht="28.5" customHeight="1">
      <c r="A24" s="173" t="s">
        <v>253</v>
      </c>
      <c r="B24" s="167" t="s">
        <v>186</v>
      </c>
      <c r="C24" s="184">
        <f>SUM('Приложение 1 расходы'!H153)</f>
        <v>1760.1</v>
      </c>
    </row>
    <row r="25" spans="1:3" ht="61.5" customHeight="1">
      <c r="A25" s="176" t="s">
        <v>198</v>
      </c>
      <c r="B25" s="169" t="s">
        <v>242</v>
      </c>
      <c r="C25" s="183">
        <f>SUM(C26)</f>
        <v>1</v>
      </c>
    </row>
    <row r="26" spans="1:3" ht="24" customHeight="1">
      <c r="A26" s="177" t="s">
        <v>200</v>
      </c>
      <c r="B26" s="167" t="s">
        <v>186</v>
      </c>
      <c r="C26" s="184">
        <v>1</v>
      </c>
    </row>
    <row r="27" spans="1:3" ht="53.25" customHeight="1">
      <c r="A27" s="178" t="s">
        <v>194</v>
      </c>
      <c r="B27" s="169" t="s">
        <v>240</v>
      </c>
      <c r="C27" s="183">
        <v>6</v>
      </c>
    </row>
    <row r="28" spans="1:3" ht="27" customHeight="1">
      <c r="A28" s="179" t="s">
        <v>195</v>
      </c>
      <c r="B28" s="167" t="s">
        <v>186</v>
      </c>
      <c r="C28" s="184">
        <v>6</v>
      </c>
    </row>
    <row r="29" spans="1:3" ht="65.25" customHeight="1">
      <c r="A29" s="176" t="s">
        <v>210</v>
      </c>
      <c r="B29" s="165" t="s">
        <v>285</v>
      </c>
      <c r="C29" s="183">
        <f>SUM(C30)</f>
        <v>46.7</v>
      </c>
    </row>
    <row r="30" spans="1:3" ht="24.75" customHeight="1">
      <c r="A30" s="177" t="s">
        <v>227</v>
      </c>
      <c r="B30" s="167" t="s">
        <v>186</v>
      </c>
      <c r="C30" s="184">
        <v>46.7</v>
      </c>
    </row>
    <row r="31" spans="1:3" ht="58.5" customHeight="1">
      <c r="A31" s="172" t="s">
        <v>221</v>
      </c>
      <c r="B31" s="166" t="s">
        <v>220</v>
      </c>
      <c r="C31" s="183">
        <f>SUM(C32)</f>
        <v>4</v>
      </c>
    </row>
    <row r="32" spans="1:3" ht="27" customHeight="1">
      <c r="A32" s="173" t="s">
        <v>222</v>
      </c>
      <c r="B32" s="167" t="s">
        <v>186</v>
      </c>
      <c r="C32" s="184">
        <v>4</v>
      </c>
    </row>
    <row r="33" spans="1:3" ht="54" customHeight="1">
      <c r="A33" s="180" t="s">
        <v>188</v>
      </c>
      <c r="B33" s="166" t="s">
        <v>261</v>
      </c>
      <c r="C33" s="183">
        <f>SUM(C34)</f>
        <v>1</v>
      </c>
    </row>
    <row r="34" spans="1:3" ht="26.25" customHeight="1">
      <c r="A34" s="180" t="s">
        <v>189</v>
      </c>
      <c r="B34" s="167" t="s">
        <v>186</v>
      </c>
      <c r="C34" s="184">
        <v>1</v>
      </c>
    </row>
    <row r="35" spans="1:3" ht="39" customHeight="1">
      <c r="A35" s="181" t="s">
        <v>190</v>
      </c>
      <c r="B35" s="169" t="s">
        <v>262</v>
      </c>
      <c r="C35" s="183">
        <f>SUM(C36)</f>
        <v>1</v>
      </c>
    </row>
    <row r="36" spans="1:3" ht="26.25" customHeight="1">
      <c r="A36" s="182" t="s">
        <v>191</v>
      </c>
      <c r="B36" s="167" t="s">
        <v>186</v>
      </c>
      <c r="C36" s="184">
        <v>1</v>
      </c>
    </row>
    <row r="37" ht="18.75">
      <c r="A37" s="71" t="s">
        <v>258</v>
      </c>
    </row>
    <row r="38" spans="1:4" ht="25.5" customHeight="1">
      <c r="A38" s="9" t="s">
        <v>57</v>
      </c>
      <c r="B38" s="2"/>
      <c r="C38" s="2"/>
      <c r="D38" s="2"/>
    </row>
    <row r="39" spans="1:4" ht="15.75" customHeight="1">
      <c r="A39" s="9" t="s">
        <v>255</v>
      </c>
      <c r="B39" s="2"/>
      <c r="C39" s="2"/>
      <c r="D39" s="2"/>
    </row>
  </sheetData>
  <sheetProtection/>
  <mergeCells count="3">
    <mergeCell ref="B2:C2"/>
    <mergeCell ref="A4:C4"/>
    <mergeCell ref="B1:C1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nvf</cp:lastModifiedBy>
  <cp:lastPrinted>2018-10-10T05:42:01Z</cp:lastPrinted>
  <dcterms:created xsi:type="dcterms:W3CDTF">2012-06-09T08:12:23Z</dcterms:created>
  <dcterms:modified xsi:type="dcterms:W3CDTF">2018-10-10T06:02:49Z</dcterms:modified>
  <cp:category/>
  <cp:version/>
  <cp:contentType/>
  <cp:contentStatus/>
</cp:coreProperties>
</file>