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3250" windowHeight="12585" activeTab="3"/>
  </bookViews>
  <sheets>
    <sheet name="прил1 источники" sheetId="1" r:id="rId1"/>
    <sheet name="прил3 доходы" sheetId="3" r:id="rId2"/>
    <sheet name="прил5 безвозм " sheetId="5" r:id="rId3"/>
    <sheet name="список - ноябрь" sheetId="8" r:id="rId4"/>
  </sheets>
  <definedNames>
    <definedName name="_xlnm.Print_Area" localSheetId="1">'прил3 доходы'!$A$1:$C$102</definedName>
    <definedName name="_xlnm.Print_Area" localSheetId="2">'прил5 безвозм '!$A$1:$C$54</definedName>
    <definedName name="_xlnm.Print_Area" localSheetId="3">'список - ноябрь'!$A$1:$F$24</definedName>
  </definedNames>
  <calcPr calcId="125725"/>
</workbook>
</file>

<file path=xl/calcChain.xml><?xml version="1.0" encoding="utf-8"?>
<calcChain xmlns="http://schemas.openxmlformats.org/spreadsheetml/2006/main">
  <c r="E23" i="8"/>
  <c r="E24" l="1"/>
  <c r="E15" l="1"/>
  <c r="C43" i="5"/>
  <c r="C79" i="3" l="1"/>
  <c r="C64" l="1"/>
  <c r="C63" s="1"/>
  <c r="C92" l="1"/>
  <c r="C28" i="5" l="1"/>
  <c r="C98" i="3" l="1"/>
  <c r="C101"/>
  <c r="C50" i="5" l="1"/>
  <c r="C49" s="1"/>
  <c r="C48" s="1"/>
  <c r="C97" i="3"/>
  <c r="C96" s="1"/>
  <c r="C95" s="1"/>
  <c r="C89" l="1"/>
  <c r="C87"/>
  <c r="C33" l="1"/>
  <c r="C31" l="1"/>
  <c r="C29"/>
  <c r="C27"/>
  <c r="C53" i="5" l="1"/>
  <c r="C52" s="1"/>
  <c r="C45"/>
  <c r="C42"/>
  <c r="C39"/>
  <c r="C37"/>
  <c r="C84" i="3"/>
  <c r="C26" i="5"/>
  <c r="C22"/>
  <c r="C21" s="1"/>
  <c r="C20" s="1"/>
  <c r="C44" l="1"/>
  <c r="C41" s="1"/>
  <c r="C94" i="3"/>
  <c r="C36" i="5"/>
  <c r="C25"/>
  <c r="C19" l="1"/>
  <c r="C18" s="1"/>
  <c r="C100" i="3" l="1"/>
  <c r="C99" s="1"/>
  <c r="C93"/>
  <c r="C91"/>
  <c r="C88"/>
  <c r="C86"/>
  <c r="C83"/>
  <c r="C81"/>
  <c r="C78"/>
  <c r="C77" s="1"/>
  <c r="C73"/>
  <c r="C71"/>
  <c r="C68"/>
  <c r="C67" s="1"/>
  <c r="C66" s="1"/>
  <c r="C61"/>
  <c r="C60" s="1"/>
  <c r="C59" s="1"/>
  <c r="C19" s="1"/>
  <c r="C57"/>
  <c r="C56"/>
  <c r="C54"/>
  <c r="C53" s="1"/>
  <c r="C51"/>
  <c r="C50" s="1"/>
  <c r="C48"/>
  <c r="C44"/>
  <c r="C43" s="1"/>
  <c r="C41"/>
  <c r="C39"/>
  <c r="C36"/>
  <c r="C26"/>
  <c r="C21"/>
  <c r="C20" s="1"/>
  <c r="C25" l="1"/>
  <c r="C90"/>
  <c r="C85"/>
  <c r="C70"/>
  <c r="C38"/>
  <c r="C35" s="1"/>
  <c r="C47"/>
  <c r="C46" s="1"/>
  <c r="C80"/>
  <c r="C76" l="1"/>
  <c r="C75" s="1"/>
  <c r="C102" l="1"/>
  <c r="C24" i="1" s="1"/>
  <c r="C23" s="1"/>
  <c r="C25"/>
  <c r="C22" l="1"/>
  <c r="C21" s="1"/>
</calcChain>
</file>

<file path=xl/sharedStrings.xml><?xml version="1.0" encoding="utf-8"?>
<sst xmlns="http://schemas.openxmlformats.org/spreadsheetml/2006/main" count="371" uniqueCount="260">
  <si>
    <t>Приложение 1</t>
  </si>
  <si>
    <t>к решению совета депутатов</t>
  </si>
  <si>
    <t>муниципального образования</t>
  </si>
  <si>
    <t>Киришского муниципального района</t>
  </si>
  <si>
    <t>Ленинградской области</t>
  </si>
  <si>
    <t>ИСТОЧНИКИ</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</si>
  <si>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</si>
  <si>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</si>
  <si>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</si>
  <si>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</si>
  <si>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000 01 05 02 00 00 0000 500</t>
  </si>
  <si>
    <t>Увеличение прочих остатков средств бюджетов</t>
  </si>
  <si>
    <t>000 01 05 02 01 10 0000 510</t>
  </si>
  <si>
    <t>Увеличение прочих остатков денежных средств бюджетов сельских поселений</t>
  </si>
  <si>
    <t>000 01 05 02 00 00 0000 600</t>
  </si>
  <si>
    <t>Уменьшение прочих остатков средств бюджетов</t>
  </si>
  <si>
    <t>000 01 05 02 01 10 0000 610</t>
  </si>
  <si>
    <t>Уменьшение прочих остатков денежных средств бюджетов сельских поселений</t>
  </si>
  <si>
    <t>внутреннего финансирования дефицита бюджета муниципального</t>
  </si>
  <si>
    <t>Код</t>
  </si>
  <si>
    <t xml:space="preserve">Наименование </t>
  </si>
  <si>
    <t>Сумма        (тысяч рублей)</t>
  </si>
  <si>
    <t>Ленинградской области на 2019 год</t>
  </si>
  <si>
    <t>Приложение 3</t>
  </si>
  <si>
    <t>Прогнозируемые поступления доходов в бюджет</t>
  </si>
  <si>
    <t>Киришского муниципального района Ленинградской области</t>
  </si>
  <si>
    <t>на 2019 год</t>
  </si>
  <si>
    <t>Код бюджетной классификации</t>
  </si>
  <si>
    <t>Источник доходов</t>
  </si>
  <si>
    <t>Сумма                  (тысяч рублей)</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</si>
  <si>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</si>
  <si>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</si>
  <si>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</si>
  <si>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</si>
  <si>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</si>
  <si>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</si>
  <si>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</si>
  <si>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000 1 01 02020 01 0000 110</t>
  </si>
  <si>
    <t>000 1 01 02030 01 0000 110</t>
  </si>
  <si>
    <t>000 1 03 00000 00 0000 000</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</si>
  <si>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</si>
  <si>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</si>
  <si>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</si>
  <si>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</si>
  <si>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</si>
  <si>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</si>
  <si>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</si>
  <si>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</si>
  <si>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</si>
  <si>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</si>
  <si>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000 1 06 00000 00 0000 000</t>
  </si>
  <si>
    <t>Налоги на имущество</t>
  </si>
  <si>
    <t>000 1 06 01000 00 0000 110</t>
  </si>
  <si>
    <t>Налог на имущество физических лиц</t>
  </si>
  <si>
    <t>000 1 06 01030 10 0000 110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</si>
  <si>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</si>
  <si>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000 1 06 06000 00 0000 110</t>
  </si>
  <si>
    <t>Земельный налог</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</si>
  <si>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</si>
  <si>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</si>
  <si>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</si>
  <si>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</si>
  <si>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</si>
  <si>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</si>
  <si>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</si>
  <si>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</si>
  <si>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000 1 08 00000 00 0000 000</t>
  </si>
  <si>
    <t>000 1 08 04000 01 0000 110</t>
  </si>
  <si>
    <t>000 1 08 04020 01 0000 110</t>
  </si>
  <si>
    <t>000 1 11 00000 00 0000 000</t>
  </si>
  <si>
    <t>Доходы от использования имущества, находящегося в государственной и муниципальной собственности</t>
  </si>
  <si>
    <t>000 1 11 05000 00 0000 120</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</si>
  <si>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</si>
  <si>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</si>
  <si>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</si>
  <si>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</si>
  <si>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</si>
  <si>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</si>
  <si>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000 1 11 05075 10 0000 120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</si>
  <si>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</si>
  <si>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</si>
  <si>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</si>
  <si>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</si>
  <si>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</si>
  <si>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</si>
  <si>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000 1 13 00000 00 0000 000</t>
  </si>
  <si>
    <t>Доходы от оказания платных услуг и компенсации затрат государства</t>
  </si>
  <si>
    <t>000 1 13 01995 10 0000 130</t>
  </si>
  <si>
    <t xml:space="preserve">Прочие доходы  от оказания платных услуг (работ) получателями средств бюджетов сельских поселений </t>
  </si>
  <si>
    <t>000 1 14 00000 00 0000 000</t>
  </si>
  <si>
    <t>Доходы от продажи материальных и нематериальных активов</t>
  </si>
  <si>
    <t>000 1 14 02000 00 0000 000</t>
  </si>
  <si>
    <t>000 1 14 02053 10 0000 440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</si>
  <si>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</si>
  <si>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</si>
  <si>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</si>
  <si>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</si>
  <si>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</si>
  <si>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</si>
  <si>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</si>
  <si>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000 2 02 15001 00 0000 150</t>
  </si>
  <si>
    <t>Дотации на выравнивание бюджетной обеспеченности</t>
  </si>
  <si>
    <t>000 2 02 15001 10 0000 150</t>
  </si>
  <si>
    <t xml:space="preserve">Дотации бюджетам сельских поселений на выравнивание бюджетной обеспеченности </t>
  </si>
  <si>
    <t>000 2 02 20000 00 0000 150</t>
  </si>
  <si>
    <t>Субсидии бюджетам бюджетной системы Российской Федерации (межбюджетные субсидии)</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</si>
  <si>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</si>
  <si>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</si>
  <si>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</si>
  <si>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</si>
  <si>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000 2 02 29999 00 0000 150</t>
  </si>
  <si>
    <t>Прочие субсидии</t>
  </si>
  <si>
    <t>000 2 02 29999 10 0000 150</t>
  </si>
  <si>
    <t>000 2 02 30000 00 0000 150</t>
  </si>
  <si>
    <t>Субвенции бюджетам бюджетной системы Российской Федерации</t>
  </si>
  <si>
    <t>000 2 02 30024 00 0000 150</t>
  </si>
  <si>
    <t>Субвенции местным бюджетам на выполнение передаваемых полномочий субъектов Российской Федерации</t>
  </si>
  <si>
    <t>000 2 02 30024 10 0000 150</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</si>
  <si>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</si>
  <si>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</si>
  <si>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</si>
  <si>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</si>
  <si>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000 2 02 40000 00 0000 150</t>
  </si>
  <si>
    <t>Иные межбюджетные трансферты</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</si>
  <si>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</si>
  <si>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000 2 02 45160 10 0000 150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</si>
  <si>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</si>
  <si>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000 2 02 49999 00 0000 150</t>
  </si>
  <si>
    <t>Прочие межбюджетные трансферты, передаваемые бюджетам</t>
  </si>
  <si>
    <t>000 2 02 49999 10 0000 150</t>
  </si>
  <si>
    <t>Прочие межбюджетные трансферты, передаваемые бюджетам сельских поселений</t>
  </si>
  <si>
    <t>000 2 02 45160 00 0000 150</t>
  </si>
  <si>
    <t>Приложение 5</t>
  </si>
  <si>
    <t xml:space="preserve">Код бюджетной </t>
  </si>
  <si>
    <t xml:space="preserve">Сумма </t>
  </si>
  <si>
    <t>классификации</t>
  </si>
  <si>
    <t>(тысяч рублей)</t>
  </si>
  <si>
    <t>Дотации бюджетам сельских поселений на выравнивание бюджетной обеспеченности за счет средств областного бюджета</t>
  </si>
  <si>
    <t>000 2 02 15001 10 0620 150</t>
  </si>
  <si>
    <t>Дотации бюджетам сельских поселений на выравнивание бюджетной обеспеченности за счет средств районного фонда финансовой поддержки</t>
  </si>
  <si>
    <t>Прочие субсидии бюджетам сельских поселений на реализацию областного закона от 12 мая 2015 года N 42-оз "О содействии развитию на части территорий муниципальных образований Ленинградской области иных форм местного самоуправления"</t>
  </si>
  <si>
    <t>Прочие субсидии бюджетам сельских поселений на реализацию комплекса мероприятий по борьбе с борщевиком Сосновского</t>
  </si>
  <si>
    <t>Субвенции бюджетам сельских поселений на выполнение передаваемых полномочий субъектов Российской Федерации</t>
  </si>
  <si>
    <t>000 2 02 49999 10 0102 150</t>
  </si>
  <si>
    <t>Прочие межбюджетные трансферты, передаваемые бюджетам сельских поселений - иные межбюджетные трансферты на меры по обеспечению сбалансированности бюджетов поселений</t>
  </si>
  <si>
    <t xml:space="preserve">Прочие межбюджетные трансферты, передаваемые бюджетам сельских поселений - иные межбюджетные трансферты на проведение непредвиденных аварийно- 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t>
  </si>
  <si>
    <t xml:space="preserve">000 2 02 45160 10 0000 150 </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</si>
  <si>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</si>
  <si>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</si>
  <si>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</si>
  <si>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</si>
  <si>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</si>
  <si>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</si>
  <si>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</si>
  <si>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</si>
  <si>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Пчевжинское сельское поселение</t>
  </si>
  <si>
    <t xml:space="preserve">Ленинградской области </t>
  </si>
  <si>
    <t xml:space="preserve">образования Пчевжинское сельское поселение  Киришского муниципального района </t>
  </si>
  <si>
    <t>в редакции к решению совета депутатов</t>
  </si>
  <si>
    <t>от ______________________№________</t>
  </si>
  <si>
    <t xml:space="preserve">муниципального образования Пчевжинское сельское поселение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</si>
  <si>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</si>
  <si>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</si>
  <si>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</si>
  <si>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</si>
  <si>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 xml:space="preserve">Государственная пошлина </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</si>
  <si>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</si>
  <si>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</si>
  <si>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</si>
  <si>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сдачи в аренду имущества, составляющего казну сельских поселений (за исключением земельных участков) </t>
  </si>
  <si>
    <t>000 1 11 05075 10 0001 120</t>
  </si>
  <si>
    <t>Доходы от сдачи в аренду имущества, составляющего казну сельских поселений (за исключением земельных участков) -доходы от сдачи в аренду имущества, непосредственно участвующего в предоставлении коммунальных услуг населению</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</si>
  <si>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</si>
  <si>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</si>
  <si>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</si>
  <si>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остающейся после уплаты налогов и иных обязательных платежей </t>
  </si>
  <si>
    <t>000 1 11 07015 10 0000 120</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</si>
  <si>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 </t>
  </si>
  <si>
    <t>000 1 13 01000 00 0000 130</t>
  </si>
  <si>
    <t>Доходы от оказания платных услуг (работ)</t>
  </si>
  <si>
    <t>000 1 13 01990 00 0000 130</t>
  </si>
  <si>
    <t>Прочие доходы от оказания платных услуг (работ)</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</si>
  <si>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</si>
  <si>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000 1 14 02050 10 0000 440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</si>
  <si>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</si>
  <si>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000 1 16 00000 00 0000 000</t>
  </si>
  <si>
    <t>Штрафы, санкции, возмещение ущерба</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</si>
  <si>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</si>
  <si>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</si>
  <si>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</si>
  <si>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</si>
  <si>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000 1 16 90000 00 0000 140</t>
  </si>
  <si>
    <t>Прочие поступления от денежных взысканий (штрафов) и иных сумм в возмещение ущерба</t>
  </si>
  <si>
    <t>000 1 16 90050 10 0000 140</t>
  </si>
  <si>
    <t>Прочие поступления от денежных взысканий (штрафов) и иных сумм в возмещение ущерба, зачисляемые в бюджеты сельских поселений</t>
  </si>
  <si>
    <t>Прочие субсидии бюджетам сельских поселений</t>
  </si>
  <si>
    <t>000 2 19 00000 00 0000 000</t>
  </si>
  <si>
    <t>Возврат остатков субсидий, субвенций и иных межбюджетных трансфертов, имеющих целевое назначение, прошлых лет</t>
  </si>
  <si>
    <t>000 2 19 00000 10 0000 150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</si>
  <si>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</si>
  <si>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000 2 19 60010 10 0000 150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</si>
  <si>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</si>
  <si>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ВСЕГО: доходов</t>
  </si>
  <si>
    <t xml:space="preserve">000 2 02 15001 10 0610 150 </t>
  </si>
  <si>
    <t>Прочие субсидии бюджетам сельских поселений на реализацию проектов местных инициатив граждан</t>
  </si>
  <si>
    <t>Прочие субсидии на обеспечение стимулирующих выплат работникам муниципальных учреждений культуры Ленинградской области</t>
  </si>
  <si>
    <t>000 2 02 49999 10 0105 150</t>
  </si>
  <si>
    <t>от 14.12.2018 года № 63/329</t>
  </si>
  <si>
    <t>№ п/п</t>
  </si>
  <si>
    <t>Наименование главного администратора доходов</t>
  </si>
  <si>
    <t>Наименование источника доходов</t>
  </si>
  <si>
    <t>Сумма  (рублей)</t>
  </si>
  <si>
    <t>Основание изменений</t>
  </si>
  <si>
    <t>Федеральная налоговая служба</t>
  </si>
  <si>
    <t>1 01 02010 01 0000 110</t>
  </si>
  <si>
    <t>Ожидаемое поступление доходов в 2018 году</t>
  </si>
  <si>
    <t>1 01 02020 01 0000 110</t>
  </si>
  <si>
    <t>1 01 02030 01 0000 110</t>
  </si>
  <si>
    <t>Администрация МО  Пчевжинское сельское поселение Киришского муниципального района Ленинградской области</t>
  </si>
  <si>
    <t>ВСЕГО БЕЗВОЗМЕЗДНЫЕ ПОСТУПЛЕНИЯ</t>
  </si>
  <si>
    <t>ИТОГО</t>
  </si>
  <si>
    <t>Прочие субсидии бюджетам сельских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</si>
  <si>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</si>
  <si>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</si>
  <si>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</si>
  <si>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</si>
  <si>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</si>
  <si>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</si>
  <si>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</si>
  <si>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</si>
  <si>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Справочная информация по вносимым изменениям в доходную часть бюджета  муниципального образования Пчевжинское сельское поселение Киришского муниципального района Ленинградской области на 2019 год, вносимые на рассмотрение совета депутатов муниципального образования Пчевжинское сельское поселение Киришского муниципального района Ленинградской области</t>
  </si>
  <si>
    <t>Субсидии на мероприятия, направленные на безаварийную работу объектов водоснабжения и водоотведения</t>
  </si>
  <si>
    <t>Ожидаемое поступление доходов в 2019 году</t>
  </si>
  <si>
    <t>1 13 02995 10 0000 130</t>
  </si>
  <si>
    <t>Прочие доходы от компенсации затрат бюджетов сельских поселений</t>
  </si>
  <si>
    <t>ВСЕГО НАЛОГОВЫЕ И НЕНАЛОГОВЫЕ ДОХОДЫ</t>
  </si>
  <si>
    <t xml:space="preserve"> 2 02 29999 10 0000 150</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</si>
  <si>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</si>
  <si>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 2 02 45160 10 0000 150</t>
  </si>
  <si>
    <t>уведомление №2249 от 05.06.2019</t>
  </si>
  <si>
    <t>000 1 13 02000 00 0000 130</t>
  </si>
  <si>
    <t>Доходы от компенсации затрат государства</t>
  </si>
  <si>
    <t>000 1 13 02990 00 0000 130</t>
  </si>
  <si>
    <t>Прочие доходы от компенсации затрат государства</t>
  </si>
  <si>
    <t>000 1 13 02995 10 0000 130</t>
  </si>
  <si>
    <t>Фактическое поступление доходов в 2019 году от ФСС</t>
  </si>
  <si>
    <t>Распоряжение правительства ЛЕНИНГРАДСКОЙ ОБЛАСТИ ОТ 26.07.2019 года № 484-Р "О распределении дотаций бюджетам муниципальных образований Ленинградской области на поощрение органов местного самоуправления муниципальных образований Ленинградской области за достижение наилучших результатов социально-экономического развития Ленинградской области"</t>
  </si>
  <si>
    <t>Перерасчет в связи с изменением налогового потенциала</t>
  </si>
  <si>
    <t xml:space="preserve">2 02 15001 10 0610 150 </t>
  </si>
  <si>
    <t xml:space="preserve"> 2 02 15001 10 0620 150</t>
  </si>
  <si>
    <t xml:space="preserve"> 2 02 49999 10 0102 150</t>
  </si>
  <si>
    <t>Экономия средств в результате заключения муниципальных контрактов</t>
  </si>
  <si>
    <t xml:space="preserve">Фактическое поступление доходов в 2019 году </t>
  </si>
  <si>
    <t xml:space="preserve">Ожидаемое поступление доходов в 2019 году </t>
  </si>
  <si>
    <t xml:space="preserve"> 1 06 06043 10 0000 110</t>
  </si>
  <si>
    <t>1 03 02231 01 0000 110</t>
  </si>
  <si>
    <t>УФК по Ленинрадской области</t>
  </si>
  <si>
    <t xml:space="preserve"> 1 16 90050 10 0000 140</t>
  </si>
  <si>
    <t xml:space="preserve"> 2 02 49999 10 0105 150</t>
  </si>
  <si>
    <t xml:space="preserve">Решение совета депутатов МО КМР ЛО от 04.09.2019 года № 50/406 и 23.10.2019года № 3/18  "О распределении межбюджетных трансфертов бюджетам поселений на проведение непредвиденных, аварийно-восстановительных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2019 год"  </t>
  </si>
</sst>
</file>

<file path=xl/styles.xml><?xml version="1.0" encoding="utf-8"?>
<styleSheet xmlns="http://schemas.openxmlformats.org/spreadsheetml/2006/main">
  <numFmts count="1">
    <numFmt numFmtId="164" formatCode="_(* #,##0.00_);_(* \(#,##0.00\);_(* &quot;-&quot;??_);_(@_)"/>
  </numFmts>
  <fonts count="22">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Arial"/>
      <family val="2"/>
      <charset val="204"/>
    </font>
    <font>
      <sz val="10"/>
      <name val="Arial"/>
      <family val="2"/>
      <charset val="204"/>
    </font>
    <font>
      <sz val="12"/>
      <color rgb="FFFF0000"/>
      <name val="Times New Roman"/>
      <family val="1"/>
      <charset val="204"/>
    </font>
    <font>
      <sz val="12"/>
      <name val="Arial"/>
      <family val="2"/>
      <charset val="204"/>
    </font>
    <font>
      <b/>
      <sz val="12"/>
      <name val="Arial"/>
      <family val="2"/>
      <charset val="204"/>
    </font>
    <font>
      <sz val="10"/>
      <name val="Arial"/>
      <family val="2"/>
      <charset val="204"/>
    </font>
    <font>
      <sz val="10"/>
      <name val="Arial Cyr"/>
      <charset val="204"/>
    </font>
    <font>
      <sz val="13"/>
      <name val="Times New Roman"/>
      <family val="1"/>
      <charset val="204"/>
    </font>
    <font>
      <b/>
      <sz val="13"/>
      <name val="Times New Roman"/>
      <family val="1"/>
      <charset val="204"/>
    </font>
    <font>
      <b/>
      <sz val="10"/>
      <name val="Times New Roman"/>
      <family val="1"/>
      <charset val="204"/>
    </font>
    <font>
      <sz val="10"/>
      <name val="Times New Roman"/>
      <family val="1"/>
      <charset val="204"/>
    </font>
    <font>
      <sz val="13"/>
      <color rgb="FFFF0000"/>
      <name val="Times New Roman"/>
      <family val="1"/>
      <charset val="204"/>
    </font>
    <font>
      <b/>
      <sz val="13"/>
      <color rgb="FFFF0000"/>
      <name val="Times New Roman"/>
      <family val="1"/>
      <charset val="204"/>
    </font>
    <font>
      <sz val="12"/>
      <name val="Arial Cyr"/>
      <charset val="204"/>
    </font>
    <font>
      <b/>
      <sz val="12"/>
      <color rgb="FFFF0000"/>
      <name val="Times New Roman"/>
      <family val="1"/>
      <charset val="204"/>
    </font>
    <font>
      <i/>
      <sz val="12"/>
      <name val="Calibri"/>
      <family val="2"/>
      <charset val="204"/>
      <scheme val="minor"/>
    </font>
    <font>
      <sz val="12"/>
      <name val="Calibri"/>
      <family val="2"/>
      <charset val="204"/>
      <scheme val="minor"/>
    </font>
    <font>
      <b/>
      <sz val="12"/>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s>
  <cellStyleXfs count="22">
    <xf numFmtId="0" fontId="0" fillId="0" borderId="0"/>
    <xf numFmtId="0" fontId="4" fillId="0" borderId="0"/>
    <xf numFmtId="0" fontId="5"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0" fontId="4" fillId="0" borderId="0"/>
    <xf numFmtId="0" fontId="4" fillId="0" borderId="0"/>
    <xf numFmtId="164" fontId="4"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0" fontId="9" fillId="0" borderId="0"/>
    <xf numFmtId="0" fontId="1" fillId="0" borderId="0"/>
    <xf numFmtId="0" fontId="10" fillId="0" borderId="0"/>
    <xf numFmtId="0" fontId="1" fillId="0" borderId="0"/>
    <xf numFmtId="0" fontId="1" fillId="0" borderId="0"/>
    <xf numFmtId="0" fontId="1" fillId="0" borderId="0"/>
    <xf numFmtId="0" fontId="4" fillId="0" borderId="0"/>
    <xf numFmtId="0" fontId="4" fillId="0" borderId="0"/>
  </cellStyleXfs>
  <cellXfs count="177">
    <xf numFmtId="0" fontId="0" fillId="0" borderId="0" xfId="0"/>
    <xf numFmtId="0" fontId="2" fillId="0" borderId="0" xfId="0" applyFont="1"/>
    <xf numFmtId="0" fontId="2" fillId="0" borderId="0" xfId="1" applyFont="1"/>
    <xf numFmtId="0" fontId="2" fillId="0" borderId="0" xfId="1" applyFont="1" applyAlignment="1">
      <alignment horizontal="center"/>
    </xf>
    <xf numFmtId="2" fontId="2" fillId="0" borderId="0" xfId="1" applyNumberFormat="1" applyFont="1"/>
    <xf numFmtId="0" fontId="3" fillId="0" borderId="0" xfId="1" applyFont="1"/>
    <xf numFmtId="0" fontId="2" fillId="0" borderId="0" xfId="0" applyFont="1" applyAlignment="1">
      <alignment horizontal="right"/>
    </xf>
    <xf numFmtId="0" fontId="2" fillId="0" borderId="0" xfId="1" applyFont="1" applyAlignment="1">
      <alignment horizontal="right"/>
    </xf>
    <xf numFmtId="0" fontId="2" fillId="0" borderId="0" xfId="0" applyFont="1" applyAlignment="1">
      <alignment horizontal="right"/>
    </xf>
    <xf numFmtId="0" fontId="4" fillId="0" borderId="0" xfId="0" applyFont="1"/>
    <xf numFmtId="0" fontId="7" fillId="0" borderId="0" xfId="0" applyFont="1"/>
    <xf numFmtId="0" fontId="2" fillId="0" borderId="0" xfId="0" applyFont="1" applyAlignment="1"/>
    <xf numFmtId="2" fontId="7" fillId="0" borderId="0" xfId="0" applyNumberFormat="1" applyFont="1"/>
    <xf numFmtId="0" fontId="8" fillId="0" borderId="0" xfId="0" applyFont="1"/>
    <xf numFmtId="2" fontId="8" fillId="0" borderId="0" xfId="0" applyNumberFormat="1" applyFont="1"/>
    <xf numFmtId="0" fontId="2" fillId="0" borderId="0" xfId="1" applyFont="1" applyAlignment="1">
      <alignment vertical="center"/>
    </xf>
    <xf numFmtId="0" fontId="2" fillId="0" borderId="0" xfId="1" applyFont="1" applyAlignment="1">
      <alignment vertical="top"/>
    </xf>
    <xf numFmtId="0" fontId="2" fillId="0" borderId="0" xfId="0" applyFont="1" applyAlignment="1">
      <alignment horizontal="right"/>
    </xf>
    <xf numFmtId="0" fontId="6" fillId="0" borderId="3" xfId="1" applyFont="1" applyBorder="1" applyAlignment="1">
      <alignment horizontal="center" wrapText="1"/>
    </xf>
    <xf numFmtId="0" fontId="6" fillId="0" borderId="1" xfId="1" applyFont="1" applyBorder="1" applyAlignment="1">
      <alignment horizontal="left" wrapText="1"/>
    </xf>
    <xf numFmtId="0" fontId="2" fillId="2" borderId="0" xfId="1" applyFont="1" applyFill="1"/>
    <xf numFmtId="0" fontId="2" fillId="2" borderId="1" xfId="1" applyFont="1" applyFill="1" applyBorder="1" applyAlignment="1">
      <alignment horizontal="justify"/>
    </xf>
    <xf numFmtId="0" fontId="2" fillId="2" borderId="1" xfId="1" applyFont="1" applyFill="1" applyBorder="1" applyAlignment="1">
      <alignment horizontal="justify" wrapText="1"/>
    </xf>
    <xf numFmtId="0" fontId="2" fillId="0" borderId="3" xfId="1" applyFont="1" applyBorder="1" applyAlignment="1">
      <alignment horizontal="center" wrapText="1"/>
    </xf>
    <xf numFmtId="0" fontId="2" fillId="0" borderId="1" xfId="1" applyFont="1" applyBorder="1" applyAlignment="1">
      <alignment horizontal="justify" wrapText="1"/>
    </xf>
    <xf numFmtId="0" fontId="11" fillId="2" borderId="1" xfId="9" applyFont="1" applyFill="1" applyBorder="1" applyAlignment="1">
      <alignment horizontal="justify"/>
    </xf>
    <xf numFmtId="0" fontId="3" fillId="2" borderId="3" xfId="15" applyFont="1" applyFill="1" applyBorder="1" applyAlignment="1">
      <alignment horizontal="left"/>
    </xf>
    <xf numFmtId="0" fontId="2" fillId="2" borderId="6" xfId="16" applyFont="1" applyFill="1" applyBorder="1" applyAlignment="1">
      <alignment horizontal="left"/>
    </xf>
    <xf numFmtId="0" fontId="2" fillId="2" borderId="4" xfId="16" applyFont="1" applyFill="1" applyBorder="1" applyAlignment="1">
      <alignment horizontal="left"/>
    </xf>
    <xf numFmtId="4" fontId="3" fillId="0" borderId="1" xfId="1" applyNumberFormat="1" applyFont="1" applyBorder="1" applyAlignment="1">
      <alignment horizontal="center" wrapText="1"/>
    </xf>
    <xf numFmtId="0" fontId="7" fillId="2" borderId="0" xfId="0" applyFont="1" applyFill="1"/>
    <xf numFmtId="0" fontId="3" fillId="0" borderId="2" xfId="8" applyFont="1" applyBorder="1" applyAlignment="1">
      <alignment horizontal="center" vertical="top"/>
    </xf>
    <xf numFmtId="0" fontId="3" fillId="0" borderId="2" xfId="8" applyFont="1" applyBorder="1" applyAlignment="1">
      <alignment horizontal="center" vertical="center"/>
    </xf>
    <xf numFmtId="0" fontId="3" fillId="0" borderId="5" xfId="8" applyFont="1" applyBorder="1" applyAlignment="1">
      <alignment horizontal="center" vertical="top"/>
    </xf>
    <xf numFmtId="0" fontId="3" fillId="0" borderId="5" xfId="8" applyFont="1" applyBorder="1" applyAlignment="1">
      <alignment horizontal="center" vertical="center"/>
    </xf>
    <xf numFmtId="0" fontId="2" fillId="0" borderId="1" xfId="1" applyFont="1" applyBorder="1" applyAlignment="1">
      <alignment horizontal="center" vertical="top"/>
    </xf>
    <xf numFmtId="0" fontId="3" fillId="0" borderId="1" xfId="1" applyFont="1" applyBorder="1"/>
    <xf numFmtId="0" fontId="3" fillId="0" borderId="1" xfId="1" applyFont="1" applyBorder="1" applyAlignment="1">
      <alignment wrapText="1"/>
    </xf>
    <xf numFmtId="2" fontId="3" fillId="0" borderId="1" xfId="1" applyNumberFormat="1" applyFont="1" applyBorder="1" applyAlignment="1">
      <alignment horizontal="right"/>
    </xf>
    <xf numFmtId="0" fontId="3" fillId="0" borderId="1" xfId="1" applyFont="1" applyBorder="1" applyAlignment="1">
      <alignment horizontal="justify" wrapText="1"/>
    </xf>
    <xf numFmtId="0" fontId="3" fillId="0" borderId="1" xfId="8" applyFont="1" applyBorder="1"/>
    <xf numFmtId="0" fontId="3" fillId="0" borderId="1" xfId="8" applyFont="1" applyBorder="1" applyAlignment="1">
      <alignment horizontal="justify" wrapText="1"/>
    </xf>
    <xf numFmtId="0" fontId="3" fillId="2" borderId="1" xfId="8" applyFont="1" applyFill="1" applyBorder="1" applyAlignment="1">
      <alignment horizontal="justify" wrapText="1"/>
    </xf>
    <xf numFmtId="2" fontId="3" fillId="2" borderId="1" xfId="1" applyNumberFormat="1" applyFont="1" applyFill="1" applyBorder="1" applyAlignment="1">
      <alignment horizontal="right"/>
    </xf>
    <xf numFmtId="0" fontId="2" fillId="0" borderId="1" xfId="8" applyFont="1" applyBorder="1"/>
    <xf numFmtId="0" fontId="2" fillId="2" borderId="1" xfId="8" applyFont="1" applyFill="1" applyBorder="1" applyAlignment="1">
      <alignment horizontal="justify"/>
    </xf>
    <xf numFmtId="2" fontId="2" fillId="2" borderId="1" xfId="1" applyNumberFormat="1" applyFont="1" applyFill="1" applyBorder="1" applyAlignment="1">
      <alignment horizontal="right"/>
    </xf>
    <xf numFmtId="2" fontId="2" fillId="0" borderId="1" xfId="1" applyNumberFormat="1" applyFont="1" applyBorder="1" applyAlignment="1">
      <alignment horizontal="right"/>
    </xf>
    <xf numFmtId="0" fontId="3" fillId="0" borderId="4" xfId="1" applyFont="1" applyBorder="1" applyAlignment="1">
      <alignment horizontal="justify"/>
    </xf>
    <xf numFmtId="0" fontId="3" fillId="0" borderId="1" xfId="1" applyFont="1" applyFill="1" applyBorder="1"/>
    <xf numFmtId="0" fontId="3" fillId="0" borderId="4" xfId="1" applyNumberFormat="1" applyFont="1" applyFill="1" applyBorder="1" applyAlignment="1">
      <alignment horizontal="justify"/>
    </xf>
    <xf numFmtId="2" fontId="3" fillId="0" borderId="1" xfId="1" applyNumberFormat="1" applyFont="1" applyFill="1" applyBorder="1" applyAlignment="1">
      <alignment horizontal="right"/>
    </xf>
    <xf numFmtId="0" fontId="2" fillId="0" borderId="1" xfId="1" applyFont="1" applyFill="1" applyBorder="1"/>
    <xf numFmtId="0" fontId="2" fillId="0" borderId="4" xfId="1" applyNumberFormat="1" applyFont="1" applyFill="1" applyBorder="1" applyAlignment="1">
      <alignment horizontal="justify"/>
    </xf>
    <xf numFmtId="2" fontId="2" fillId="0" borderId="1" xfId="1" applyNumberFormat="1" applyFont="1" applyFill="1" applyBorder="1" applyAlignment="1">
      <alignment horizontal="right"/>
    </xf>
    <xf numFmtId="0" fontId="2" fillId="4" borderId="1" xfId="1" applyFont="1" applyFill="1" applyBorder="1"/>
    <xf numFmtId="0" fontId="2" fillId="4" borderId="1" xfId="1" applyFont="1" applyFill="1" applyBorder="1" applyAlignment="1">
      <alignment horizontal="justify" wrapText="1"/>
    </xf>
    <xf numFmtId="2" fontId="2" fillId="4" borderId="1" xfId="1" applyNumberFormat="1" applyFont="1" applyFill="1" applyBorder="1" applyAlignment="1">
      <alignment horizontal="right"/>
    </xf>
    <xf numFmtId="0" fontId="2" fillId="2" borderId="1" xfId="1" applyFont="1" applyFill="1" applyBorder="1"/>
    <xf numFmtId="2" fontId="2" fillId="2" borderId="1" xfId="1" applyNumberFormat="1" applyFont="1" applyFill="1" applyBorder="1" applyAlignment="1">
      <alignment wrapText="1"/>
    </xf>
    <xf numFmtId="2" fontId="2" fillId="4" borderId="1" xfId="1" applyNumberFormat="1" applyFont="1" applyFill="1" applyBorder="1" applyAlignment="1"/>
    <xf numFmtId="0" fontId="2" fillId="4" borderId="1" xfId="8" applyFont="1" applyFill="1" applyBorder="1"/>
    <xf numFmtId="0" fontId="2" fillId="2" borderId="1" xfId="8" applyFont="1" applyFill="1" applyBorder="1"/>
    <xf numFmtId="0" fontId="2" fillId="0" borderId="1" xfId="8" applyFont="1" applyFill="1" applyBorder="1"/>
    <xf numFmtId="0" fontId="2" fillId="0" borderId="1" xfId="1" applyFont="1" applyFill="1" applyBorder="1" applyAlignment="1">
      <alignment horizontal="justify" wrapText="1"/>
    </xf>
    <xf numFmtId="2" fontId="3" fillId="0" borderId="1" xfId="8" applyNumberFormat="1" applyFont="1" applyBorder="1" applyAlignment="1">
      <alignment horizontal="right"/>
    </xf>
    <xf numFmtId="0" fontId="2" fillId="0" borderId="1" xfId="8" applyFont="1" applyFill="1" applyBorder="1" applyAlignment="1">
      <alignment horizontal="justify"/>
    </xf>
    <xf numFmtId="2" fontId="2" fillId="0" borderId="1" xfId="8" applyNumberFormat="1" applyFont="1" applyBorder="1" applyAlignment="1">
      <alignment horizontal="right"/>
    </xf>
    <xf numFmtId="0" fontId="2" fillId="0" borderId="1" xfId="1" applyFont="1" applyBorder="1"/>
    <xf numFmtId="0" fontId="3" fillId="0" borderId="4" xfId="1" applyFont="1" applyFill="1" applyBorder="1" applyAlignment="1">
      <alignment horizontal="justify" wrapText="1"/>
    </xf>
    <xf numFmtId="0" fontId="2" fillId="0" borderId="4" xfId="1" applyFont="1" applyFill="1" applyBorder="1" applyAlignment="1">
      <alignment horizontal="justify" wrapText="1"/>
    </xf>
    <xf numFmtId="0" fontId="3" fillId="0" borderId="1" xfId="1" applyFont="1" applyBorder="1" applyAlignment="1">
      <alignment horizontal="justify"/>
    </xf>
    <xf numFmtId="0" fontId="11" fillId="2" borderId="1" xfId="1" applyNumberFormat="1" applyFont="1" applyFill="1" applyBorder="1" applyAlignment="1">
      <alignment horizontal="justify" wrapText="1"/>
    </xf>
    <xf numFmtId="0" fontId="3" fillId="2" borderId="1" xfId="1" applyFont="1" applyFill="1" applyBorder="1" applyAlignment="1">
      <alignment horizontal="left"/>
    </xf>
    <xf numFmtId="0" fontId="3" fillId="2" borderId="1" xfId="1" applyFont="1" applyFill="1" applyBorder="1" applyAlignment="1">
      <alignment horizontal="justify"/>
    </xf>
    <xf numFmtId="2" fontId="3" fillId="2" borderId="1" xfId="8" applyNumberFormat="1" applyFont="1" applyFill="1" applyBorder="1" applyAlignment="1">
      <alignment horizontal="right"/>
    </xf>
    <xf numFmtId="0" fontId="3" fillId="2" borderId="1" xfId="1" applyNumberFormat="1" applyFont="1" applyFill="1" applyBorder="1" applyAlignment="1">
      <alignment horizontal="justify"/>
    </xf>
    <xf numFmtId="0" fontId="2" fillId="2" borderId="1" xfId="1" applyFont="1" applyFill="1" applyBorder="1" applyAlignment="1">
      <alignment horizontal="left"/>
    </xf>
    <xf numFmtId="2" fontId="2" fillId="2" borderId="1" xfId="8" applyNumberFormat="1" applyFont="1" applyFill="1" applyBorder="1" applyAlignment="1">
      <alignment horizontal="right"/>
    </xf>
    <xf numFmtId="0" fontId="3" fillId="2" borderId="1" xfId="1" applyFont="1" applyFill="1" applyBorder="1" applyAlignment="1">
      <alignment horizontal="justify" wrapText="1"/>
    </xf>
    <xf numFmtId="2" fontId="3" fillId="2" borderId="1" xfId="1" applyNumberFormat="1" applyFont="1" applyFill="1" applyBorder="1"/>
    <xf numFmtId="2" fontId="2" fillId="2" borderId="1" xfId="1" applyNumberFormat="1" applyFont="1" applyFill="1" applyBorder="1"/>
    <xf numFmtId="0" fontId="3" fillId="0" borderId="2" xfId="1" applyFont="1" applyBorder="1" applyAlignment="1">
      <alignment horizontal="center" vertical="top" wrapText="1"/>
    </xf>
    <xf numFmtId="0" fontId="3" fillId="0" borderId="2" xfId="1" applyFont="1" applyBorder="1" applyAlignment="1">
      <alignment horizontal="center" vertical="top"/>
    </xf>
    <xf numFmtId="0" fontId="2" fillId="0" borderId="1" xfId="0" applyFont="1" applyBorder="1" applyAlignment="1">
      <alignment horizontal="center"/>
    </xf>
    <xf numFmtId="0" fontId="3" fillId="0" borderId="1" xfId="0" applyFont="1" applyBorder="1"/>
    <xf numFmtId="0" fontId="3" fillId="0" borderId="1" xfId="0" applyFont="1" applyBorder="1" applyAlignment="1">
      <alignment wrapText="1"/>
    </xf>
    <xf numFmtId="2" fontId="3" fillId="0" borderId="1" xfId="0" applyNumberFormat="1" applyFont="1" applyBorder="1" applyAlignment="1">
      <alignment horizontal="right"/>
    </xf>
    <xf numFmtId="0" fontId="2" fillId="0" borderId="1" xfId="0" applyFont="1" applyBorder="1"/>
    <xf numFmtId="0" fontId="2" fillId="0" borderId="1" xfId="0" applyFont="1" applyBorder="1" applyAlignment="1">
      <alignment horizontal="justify" wrapText="1"/>
    </xf>
    <xf numFmtId="2" fontId="2" fillId="0" borderId="1" xfId="0" applyNumberFormat="1" applyFont="1" applyBorder="1" applyAlignment="1">
      <alignment horizontal="right"/>
    </xf>
    <xf numFmtId="0" fontId="3" fillId="0" borderId="1" xfId="0" applyFont="1" applyBorder="1" applyAlignment="1">
      <alignment horizontal="justify" wrapText="1"/>
    </xf>
    <xf numFmtId="0" fontId="3" fillId="0" borderId="1" xfId="0" applyFont="1" applyBorder="1" applyAlignment="1">
      <alignment horizontal="left"/>
    </xf>
    <xf numFmtId="0" fontId="2" fillId="0" borderId="1" xfId="0" applyFont="1" applyBorder="1" applyAlignment="1">
      <alignment horizontal="left"/>
    </xf>
    <xf numFmtId="0" fontId="2" fillId="2" borderId="1" xfId="0" applyFont="1" applyFill="1" applyBorder="1" applyAlignment="1">
      <alignment horizontal="justify" wrapText="1"/>
    </xf>
    <xf numFmtId="0" fontId="3" fillId="0" borderId="1" xfId="0" applyFont="1" applyBorder="1" applyAlignment="1">
      <alignment horizontal="justify"/>
    </xf>
    <xf numFmtId="0" fontId="2" fillId="0" borderId="1" xfId="0" applyFont="1" applyBorder="1" applyAlignment="1">
      <alignment horizontal="justify"/>
    </xf>
    <xf numFmtId="0" fontId="3" fillId="2" borderId="1" xfId="0" applyFont="1" applyFill="1" applyBorder="1"/>
    <xf numFmtId="0" fontId="3" fillId="2" borderId="1" xfId="0" applyFont="1" applyFill="1" applyBorder="1" applyAlignment="1">
      <alignment horizontal="justify" wrapText="1"/>
    </xf>
    <xf numFmtId="0" fontId="2" fillId="2" borderId="1" xfId="0" applyFont="1" applyFill="1" applyBorder="1"/>
    <xf numFmtId="0" fontId="3" fillId="0" borderId="1" xfId="0" applyFont="1" applyFill="1" applyBorder="1" applyAlignment="1">
      <alignment horizontal="justify" wrapText="1"/>
    </xf>
    <xf numFmtId="0" fontId="2" fillId="0" borderId="1" xfId="0" applyFont="1" applyFill="1" applyBorder="1" applyAlignment="1">
      <alignment horizontal="justify" wrapText="1"/>
    </xf>
    <xf numFmtId="0" fontId="3" fillId="2" borderId="1" xfId="0" applyFont="1" applyFill="1" applyBorder="1" applyAlignment="1">
      <alignment horizontal="center" wrapText="1"/>
    </xf>
    <xf numFmtId="0" fontId="2" fillId="0" borderId="1" xfId="0" applyFont="1" applyFill="1" applyBorder="1" applyAlignment="1">
      <alignment horizontal="justify"/>
    </xf>
    <xf numFmtId="0" fontId="3" fillId="3" borderId="1" xfId="0" applyFont="1" applyFill="1" applyBorder="1"/>
    <xf numFmtId="0" fontId="3" fillId="3" borderId="1" xfId="0" applyFont="1" applyFill="1" applyBorder="1" applyAlignment="1">
      <alignment horizontal="justify"/>
    </xf>
    <xf numFmtId="0" fontId="3" fillId="3" borderId="1" xfId="0" applyNumberFormat="1" applyFont="1" applyFill="1" applyBorder="1" applyAlignment="1">
      <alignment horizontal="justify"/>
    </xf>
    <xf numFmtId="0" fontId="2" fillId="3" borderId="1" xfId="0" applyFont="1" applyFill="1" applyBorder="1"/>
    <xf numFmtId="0" fontId="2" fillId="3" borderId="1" xfId="0" applyNumberFormat="1" applyFont="1" applyFill="1" applyBorder="1" applyAlignment="1">
      <alignment horizontal="justify"/>
    </xf>
    <xf numFmtId="0" fontId="3" fillId="0" borderId="1" xfId="0" applyFont="1" applyFill="1" applyBorder="1"/>
    <xf numFmtId="0" fontId="3" fillId="0" borderId="1" xfId="0" applyNumberFormat="1" applyFont="1" applyFill="1" applyBorder="1" applyAlignment="1">
      <alignment horizontal="justify"/>
    </xf>
    <xf numFmtId="0" fontId="2" fillId="0" borderId="1" xfId="0" applyFont="1" applyFill="1" applyBorder="1"/>
    <xf numFmtId="0" fontId="2" fillId="0" borderId="1" xfId="0" applyNumberFormat="1" applyFont="1" applyFill="1" applyBorder="1" applyAlignment="1">
      <alignment horizontal="justify"/>
    </xf>
    <xf numFmtId="2" fontId="2" fillId="0" borderId="1" xfId="0" applyNumberFormat="1" applyFont="1" applyFill="1" applyBorder="1" applyAlignment="1">
      <alignment horizontal="right"/>
    </xf>
    <xf numFmtId="0" fontId="2" fillId="0" borderId="1" xfId="1" applyFont="1" applyFill="1" applyBorder="1" applyAlignment="1">
      <alignment horizontal="justify"/>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13" fillId="0" borderId="1" xfId="0" applyFont="1" applyBorder="1"/>
    <xf numFmtId="0" fontId="14" fillId="0" borderId="1" xfId="0" applyFont="1" applyBorder="1"/>
    <xf numFmtId="2" fontId="2" fillId="0" borderId="1" xfId="0" applyNumberFormat="1" applyFont="1" applyBorder="1"/>
    <xf numFmtId="0" fontId="8" fillId="2" borderId="0" xfId="0" applyFont="1" applyFill="1"/>
    <xf numFmtId="0" fontId="3" fillId="2" borderId="1" xfId="0" applyFont="1" applyFill="1" applyBorder="1" applyAlignment="1">
      <alignment horizontal="justify"/>
    </xf>
    <xf numFmtId="0" fontId="2" fillId="2" borderId="1" xfId="0" applyFont="1" applyFill="1" applyBorder="1" applyAlignment="1">
      <alignment horizontal="justify"/>
    </xf>
    <xf numFmtId="0" fontId="6" fillId="0" borderId="1" xfId="21" applyFont="1" applyBorder="1" applyAlignment="1">
      <alignment horizontal="justify" wrapText="1"/>
    </xf>
    <xf numFmtId="0" fontId="2" fillId="0" borderId="1" xfId="1" applyFont="1" applyBorder="1" applyAlignment="1">
      <alignment horizontal="left" wrapText="1"/>
    </xf>
    <xf numFmtId="4" fontId="2" fillId="0" borderId="1" xfId="21" applyNumberFormat="1" applyFont="1" applyBorder="1" applyAlignment="1">
      <alignment horizontal="center" wrapText="1"/>
    </xf>
    <xf numFmtId="0" fontId="15" fillId="0" borderId="0" xfId="1" applyFont="1" applyAlignment="1">
      <alignment vertical="center"/>
    </xf>
    <xf numFmtId="0" fontId="16" fillId="0" borderId="0" xfId="1" applyFont="1" applyAlignment="1">
      <alignment vertical="center"/>
    </xf>
    <xf numFmtId="0" fontId="11" fillId="0" borderId="1" xfId="9" applyNumberFormat="1" applyFont="1" applyBorder="1" applyAlignment="1">
      <alignment horizontal="justify" wrapText="1"/>
    </xf>
    <xf numFmtId="49" fontId="3" fillId="0" borderId="1" xfId="0" applyNumberFormat="1" applyFont="1" applyBorder="1" applyAlignment="1">
      <alignment horizontal="justify"/>
    </xf>
    <xf numFmtId="49" fontId="2" fillId="0" borderId="1" xfId="0" applyNumberFormat="1" applyFont="1" applyBorder="1" applyAlignment="1">
      <alignment horizontal="justify"/>
    </xf>
    <xf numFmtId="4" fontId="3" fillId="2" borderId="1" xfId="0" applyNumberFormat="1" applyFont="1" applyFill="1" applyBorder="1" applyAlignment="1">
      <alignment horizontal="center"/>
    </xf>
    <xf numFmtId="0" fontId="2" fillId="0" borderId="1" xfId="9" applyFont="1" applyBorder="1"/>
    <xf numFmtId="0" fontId="2" fillId="0" borderId="1" xfId="9" applyNumberFormat="1" applyFont="1" applyBorder="1" applyAlignment="1">
      <alignment horizontal="justify" wrapText="1"/>
    </xf>
    <xf numFmtId="4" fontId="2" fillId="0" borderId="1" xfId="1" applyNumberFormat="1" applyFont="1" applyBorder="1" applyAlignment="1">
      <alignment horizontal="center" wrapText="1"/>
    </xf>
    <xf numFmtId="0" fontId="2" fillId="2" borderId="1" xfId="6" applyFont="1" applyFill="1" applyBorder="1" applyAlignment="1">
      <alignment horizontal="justify" wrapText="1"/>
    </xf>
    <xf numFmtId="0" fontId="2" fillId="0" borderId="1" xfId="1" applyFont="1" applyBorder="1" applyAlignment="1">
      <alignment horizontal="center" wrapText="1"/>
    </xf>
    <xf numFmtId="0" fontId="2" fillId="2" borderId="1" xfId="12" applyNumberFormat="1" applyFont="1" applyFill="1" applyBorder="1" applyAlignment="1">
      <alignment horizontal="justify" wrapText="1"/>
    </xf>
    <xf numFmtId="4" fontId="2" fillId="0" borderId="7" xfId="0" applyNumberFormat="1" applyFont="1" applyBorder="1" applyAlignment="1" applyProtection="1">
      <alignment horizontal="center" wrapText="1"/>
    </xf>
    <xf numFmtId="4" fontId="18" fillId="2" borderId="1" xfId="1" applyNumberFormat="1" applyFont="1" applyFill="1" applyBorder="1" applyAlignment="1">
      <alignment horizontal="right" wrapText="1"/>
    </xf>
    <xf numFmtId="0" fontId="2" fillId="2" borderId="1" xfId="1" applyFont="1" applyFill="1" applyBorder="1" applyAlignment="1">
      <alignment horizontal="left" wrapText="1"/>
    </xf>
    <xf numFmtId="0" fontId="2" fillId="2" borderId="1" xfId="0" applyFont="1" applyFill="1" applyBorder="1" applyAlignment="1">
      <alignment horizontal="left"/>
    </xf>
    <xf numFmtId="4" fontId="2" fillId="2" borderId="1" xfId="0" applyNumberFormat="1" applyFont="1" applyFill="1" applyBorder="1" applyAlignment="1" applyProtection="1">
      <alignment horizontal="center" wrapText="1"/>
    </xf>
    <xf numFmtId="2" fontId="2" fillId="2" borderId="1" xfId="0" applyNumberFormat="1" applyFont="1" applyFill="1" applyBorder="1" applyAlignment="1">
      <alignment horizontal="right"/>
    </xf>
    <xf numFmtId="2" fontId="3" fillId="2" borderId="1" xfId="0" applyNumberFormat="1" applyFont="1" applyFill="1" applyBorder="1" applyAlignment="1">
      <alignment horizontal="right"/>
    </xf>
    <xf numFmtId="2" fontId="3" fillId="3" borderId="1" xfId="0" applyNumberFormat="1" applyFont="1" applyFill="1" applyBorder="1" applyAlignment="1">
      <alignment horizontal="right"/>
    </xf>
    <xf numFmtId="2" fontId="2" fillId="3" borderId="1" xfId="0" applyNumberFormat="1" applyFont="1" applyFill="1" applyBorder="1" applyAlignment="1">
      <alignment horizontal="right"/>
    </xf>
    <xf numFmtId="4" fontId="2" fillId="0" borderId="0" xfId="1" applyNumberFormat="1" applyFont="1"/>
    <xf numFmtId="2" fontId="3" fillId="0" borderId="1" xfId="0" applyNumberFormat="1" applyFont="1" applyFill="1" applyBorder="1" applyAlignment="1">
      <alignment horizontal="right"/>
    </xf>
    <xf numFmtId="4" fontId="2" fillId="2" borderId="1" xfId="1" applyNumberFormat="1" applyFont="1" applyFill="1" applyBorder="1" applyAlignment="1">
      <alignment horizontal="center" wrapText="1"/>
    </xf>
    <xf numFmtId="0" fontId="2" fillId="0" borderId="0" xfId="0" applyFont="1" applyAlignment="1">
      <alignment horizontal="right"/>
    </xf>
    <xf numFmtId="0" fontId="11" fillId="2" borderId="1" xfId="12" applyFont="1" applyFill="1" applyBorder="1" applyAlignment="1">
      <alignment horizontal="justify" wrapText="1"/>
    </xf>
    <xf numFmtId="0" fontId="3" fillId="0" borderId="1" xfId="12" applyFont="1" applyBorder="1" applyAlignment="1">
      <alignment horizontal="center" vertical="top" wrapText="1"/>
    </xf>
    <xf numFmtId="0" fontId="19" fillId="0" borderId="0" xfId="0" applyFont="1" applyBorder="1"/>
    <xf numFmtId="4" fontId="19" fillId="0" borderId="0" xfId="0" applyNumberFormat="1" applyFont="1" applyBorder="1"/>
    <xf numFmtId="0" fontId="20" fillId="0" borderId="0" xfId="0" applyFont="1" applyBorder="1"/>
    <xf numFmtId="4" fontId="2" fillId="0" borderId="0" xfId="0" applyNumberFormat="1" applyFont="1" applyBorder="1" applyAlignment="1">
      <alignment horizontal="center" wrapText="1"/>
    </xf>
    <xf numFmtId="0" fontId="21" fillId="0" borderId="0" xfId="0" applyFont="1" applyBorder="1"/>
    <xf numFmtId="4" fontId="20" fillId="0" borderId="0" xfId="0" applyNumberFormat="1" applyFont="1" applyBorder="1"/>
    <xf numFmtId="4" fontId="21" fillId="0" borderId="0" xfId="0" applyNumberFormat="1" applyFont="1" applyBorder="1"/>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wrapText="1"/>
    </xf>
    <xf numFmtId="0" fontId="3" fillId="0" borderId="0" xfId="1" applyFont="1" applyAlignment="1">
      <alignment horizontal="center"/>
    </xf>
    <xf numFmtId="0" fontId="2" fillId="0" borderId="0" xfId="1" applyFont="1" applyAlignment="1"/>
    <xf numFmtId="0" fontId="3" fillId="0" borderId="2" xfId="8" applyFont="1" applyBorder="1" applyAlignment="1">
      <alignment horizontal="center" vertical="top"/>
    </xf>
    <xf numFmtId="0" fontId="3" fillId="0" borderId="5" xfId="8" applyFont="1" applyBorder="1" applyAlignment="1">
      <alignment horizontal="center" vertical="top"/>
    </xf>
    <xf numFmtId="0" fontId="2" fillId="0" borderId="0" xfId="1" applyFont="1" applyAlignment="1">
      <alignment horizontal="right"/>
    </xf>
    <xf numFmtId="0" fontId="3" fillId="2" borderId="1" xfId="15" applyFont="1" applyFill="1" applyBorder="1" applyAlignment="1"/>
    <xf numFmtId="0" fontId="17" fillId="2" borderId="1" xfId="16" applyFont="1" applyFill="1" applyBorder="1" applyAlignment="1"/>
    <xf numFmtId="0" fontId="3" fillId="0" borderId="0" xfId="1" applyFont="1" applyAlignment="1">
      <alignment horizontal="center" vertical="top" wrapText="1"/>
    </xf>
    <xf numFmtId="0" fontId="8" fillId="0" borderId="0" xfId="1" applyFont="1" applyAlignment="1">
      <alignment horizontal="center" vertical="top" wrapText="1"/>
    </xf>
    <xf numFmtId="0" fontId="3" fillId="0" borderId="1" xfId="1" applyFont="1" applyBorder="1" applyAlignment="1">
      <alignment horizontal="center" vertical="top" wrapText="1"/>
    </xf>
    <xf numFmtId="0" fontId="12" fillId="0" borderId="2" xfId="1" applyFont="1" applyBorder="1" applyAlignment="1">
      <alignment horizontal="center" vertical="top" wrapText="1"/>
    </xf>
    <xf numFmtId="0" fontId="12" fillId="0" borderId="5" xfId="1" applyFont="1" applyBorder="1" applyAlignment="1">
      <alignment horizontal="center" vertical="top" wrapText="1"/>
    </xf>
  </cellXfs>
  <cellStyles count="22">
    <cellStyle name="Обычный" xfId="0" builtinId="0"/>
    <cellStyle name="Обычный 2" xfId="1"/>
    <cellStyle name="Обычный 2 4" xfId="7"/>
    <cellStyle name="Обычный 2 4 2" xfId="17"/>
    <cellStyle name="Обычный 2 4 2 2 5 2 2" xfId="15"/>
    <cellStyle name="Обычный 2 4 3" xfId="18"/>
    <cellStyle name="Обычный 2 5" xfId="16"/>
    <cellStyle name="Обычный 3" xfId="2"/>
    <cellStyle name="Обычный 3 2" xfId="6"/>
    <cellStyle name="Обычный 3 2 2" xfId="12"/>
    <cellStyle name="Обычный 3 3" xfId="11"/>
    <cellStyle name="Обычный 4" xfId="3"/>
    <cellStyle name="Обычный 4 2" xfId="19"/>
    <cellStyle name="Обычный 5" xfId="8"/>
    <cellStyle name="Обычный 5 2" xfId="9"/>
    <cellStyle name="Обычный 6" xfId="14"/>
    <cellStyle name="Обычный 6 2" xfId="21"/>
    <cellStyle name="Обычный 7" xfId="20"/>
    <cellStyle name="Финансовый 2" xfId="4"/>
    <cellStyle name="Финансовый 2 2" xfId="13"/>
    <cellStyle name="Финансовый 3" xfId="5"/>
    <cellStyle name="Финансовый 3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0"/>
  </sheetPr>
  <dimension ref="A1:C26"/>
  <sheetViews>
    <sheetView topLeftCell="A7" zoomScaleNormal="100" workbookViewId="0">
      <selection activeCell="C27" sqref="C27"/>
    </sheetView>
  </sheetViews>
  <sheetFormatPr defaultColWidth="9.140625" defaultRowHeight="12.75"/>
  <cols>
    <col min="1" max="1" width="27.28515625" style="9" customWidth="1"/>
    <col min="2" max="2" width="46.140625" style="9" customWidth="1"/>
    <col min="3" max="3" width="17.7109375" style="9" customWidth="1"/>
    <col min="4" max="16384" width="9.140625" style="9"/>
  </cols>
  <sheetData>
    <row r="1" spans="1:3" ht="15.75">
      <c r="A1" s="1"/>
      <c r="B1" s="1"/>
      <c r="C1" s="6" t="s">
        <v>0</v>
      </c>
    </row>
    <row r="2" spans="1:3" ht="15.75">
      <c r="A2" s="1"/>
      <c r="B2" s="1"/>
      <c r="C2" s="6" t="s">
        <v>1</v>
      </c>
    </row>
    <row r="3" spans="1:3" ht="15.75">
      <c r="A3" s="1"/>
      <c r="B3" s="1"/>
      <c r="C3" s="6" t="s">
        <v>2</v>
      </c>
    </row>
    <row r="4" spans="1:3" ht="15.75">
      <c r="A4" s="1"/>
      <c r="B4" s="1"/>
      <c r="C4" s="6" t="s">
        <v>155</v>
      </c>
    </row>
    <row r="5" spans="1:3" ht="15.75">
      <c r="A5" s="1"/>
      <c r="B5" s="162" t="s">
        <v>3</v>
      </c>
      <c r="C5" s="162"/>
    </row>
    <row r="6" spans="1:3" ht="15.75">
      <c r="A6" s="1"/>
      <c r="B6" s="162" t="s">
        <v>156</v>
      </c>
      <c r="C6" s="162"/>
    </row>
    <row r="7" spans="1:3" ht="15.75">
      <c r="A7" s="1"/>
      <c r="B7" s="8"/>
      <c r="C7" s="8" t="s">
        <v>207</v>
      </c>
    </row>
    <row r="8" spans="1:3" ht="15.75">
      <c r="A8" s="1"/>
      <c r="B8" s="162" t="s">
        <v>158</v>
      </c>
      <c r="C8" s="162"/>
    </row>
    <row r="9" spans="1:3" ht="15.75">
      <c r="A9" s="1"/>
      <c r="B9" s="162" t="s">
        <v>159</v>
      </c>
      <c r="C9" s="162"/>
    </row>
    <row r="10" spans="1:3" ht="15.75">
      <c r="A10" s="1"/>
      <c r="B10" s="8"/>
      <c r="C10" s="8"/>
    </row>
    <row r="11" spans="1:3" ht="15.75">
      <c r="A11" s="1"/>
      <c r="B11" s="1"/>
      <c r="C11" s="1"/>
    </row>
    <row r="12" spans="1:3" ht="15.75">
      <c r="A12" s="1"/>
      <c r="B12" s="1"/>
      <c r="C12" s="1"/>
    </row>
    <row r="13" spans="1:3" ht="15.75">
      <c r="A13" s="161" t="s">
        <v>5</v>
      </c>
      <c r="B13" s="161"/>
      <c r="C13" s="161"/>
    </row>
    <row r="14" spans="1:3" ht="15.75">
      <c r="A14" s="160" t="s">
        <v>18</v>
      </c>
      <c r="B14" s="160"/>
      <c r="C14" s="160"/>
    </row>
    <row r="15" spans="1:3" ht="15.75">
      <c r="A15" s="160" t="s">
        <v>157</v>
      </c>
      <c r="B15" s="160"/>
      <c r="C15" s="160"/>
    </row>
    <row r="16" spans="1:3" ht="15.75">
      <c r="A16" s="161" t="s">
        <v>22</v>
      </c>
      <c r="B16" s="161"/>
      <c r="C16" s="161"/>
    </row>
    <row r="17" spans="1:3" ht="15.75">
      <c r="A17" s="1"/>
      <c r="B17" s="1"/>
      <c r="C17" s="1"/>
    </row>
    <row r="18" spans="1:3" ht="15.75">
      <c r="A18" s="1"/>
      <c r="B18" s="1"/>
      <c r="C18" s="6"/>
    </row>
    <row r="19" spans="1:3" ht="32.25" customHeight="1">
      <c r="A19" s="115" t="s">
        <v>19</v>
      </c>
      <c r="B19" s="115" t="s">
        <v>20</v>
      </c>
      <c r="C19" s="115" t="s">
        <v>21</v>
      </c>
    </row>
    <row r="20" spans="1:3" ht="16.5" customHeight="1">
      <c r="A20" s="116">
        <v>1</v>
      </c>
      <c r="B20" s="116">
        <v>2</v>
      </c>
      <c r="C20" s="116">
        <v>3</v>
      </c>
    </row>
    <row r="21" spans="1:3" ht="39" customHeight="1">
      <c r="A21" s="117" t="s">
        <v>6</v>
      </c>
      <c r="B21" s="95" t="s">
        <v>7</v>
      </c>
      <c r="C21" s="87">
        <f>SUM(C22)</f>
        <v>2414.4700000000048</v>
      </c>
    </row>
    <row r="22" spans="1:3" ht="39" customHeight="1">
      <c r="A22" s="118" t="s">
        <v>8</v>
      </c>
      <c r="B22" s="96" t="s">
        <v>9</v>
      </c>
      <c r="C22" s="90">
        <f>SUM(C25+C23)</f>
        <v>2414.4700000000048</v>
      </c>
    </row>
    <row r="23" spans="1:3" ht="39" customHeight="1">
      <c r="A23" s="117" t="s">
        <v>10</v>
      </c>
      <c r="B23" s="95" t="s">
        <v>11</v>
      </c>
      <c r="C23" s="87">
        <f>SUM(C24)</f>
        <v>-32167.69</v>
      </c>
    </row>
    <row r="24" spans="1:3" ht="39" customHeight="1">
      <c r="A24" s="118" t="s">
        <v>12</v>
      </c>
      <c r="B24" s="96" t="s">
        <v>13</v>
      </c>
      <c r="C24" s="119">
        <f>'прил3 доходы'!C102*(-1)</f>
        <v>-32167.69</v>
      </c>
    </row>
    <row r="25" spans="1:3" ht="39" customHeight="1">
      <c r="A25" s="117" t="s">
        <v>14</v>
      </c>
      <c r="B25" s="95" t="s">
        <v>15</v>
      </c>
      <c r="C25" s="87">
        <f>SUM(C26)</f>
        <v>34582.160000000003</v>
      </c>
    </row>
    <row r="26" spans="1:3" ht="39" customHeight="1">
      <c r="A26" s="118" t="s">
        <v>16</v>
      </c>
      <c r="B26" s="96" t="s">
        <v>17</v>
      </c>
      <c r="C26" s="113">
        <v>34582.160000000003</v>
      </c>
    </row>
  </sheetData>
  <mergeCells count="8">
    <mergeCell ref="A14:C14"/>
    <mergeCell ref="A15:C15"/>
    <mergeCell ref="A16:C16"/>
    <mergeCell ref="B5:C5"/>
    <mergeCell ref="B6:C6"/>
    <mergeCell ref="B9:C9"/>
    <mergeCell ref="B8:C8"/>
    <mergeCell ref="A13:C13"/>
  </mergeCells>
  <pageMargins left="1.1811023622047245" right="0.39370078740157483" top="0.78740157480314965" bottom="0.78740157480314965"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sheetPr>
    <tabColor theme="0"/>
  </sheetPr>
  <dimension ref="A1:H129"/>
  <sheetViews>
    <sheetView topLeftCell="A56" zoomScaleNormal="100" workbookViewId="0">
      <selection activeCell="G59" sqref="G59"/>
    </sheetView>
  </sheetViews>
  <sheetFormatPr defaultColWidth="9.140625" defaultRowHeight="15"/>
  <cols>
    <col min="1" max="1" width="28.85546875" style="10" customWidth="1"/>
    <col min="2" max="2" width="48.28515625" style="10" customWidth="1"/>
    <col min="3" max="3" width="17.28515625" style="10" customWidth="1"/>
    <col min="4" max="5" width="9.140625" style="10"/>
    <col min="6" max="6" width="13.5703125" style="10" bestFit="1" customWidth="1"/>
    <col min="7" max="16384" width="9.140625" style="10"/>
  </cols>
  <sheetData>
    <row r="1" spans="1:4" ht="15.75">
      <c r="A1" s="1"/>
      <c r="B1" s="162" t="s">
        <v>23</v>
      </c>
      <c r="C1" s="163"/>
    </row>
    <row r="2" spans="1:4" ht="15.75">
      <c r="A2" s="1"/>
      <c r="B2" s="162" t="s">
        <v>1</v>
      </c>
      <c r="C2" s="163"/>
    </row>
    <row r="3" spans="1:4" ht="15.75">
      <c r="A3" s="1"/>
      <c r="B3" s="162" t="s">
        <v>2</v>
      </c>
      <c r="C3" s="163"/>
    </row>
    <row r="4" spans="1:4" ht="15.75">
      <c r="A4" s="1"/>
      <c r="B4" s="162" t="s">
        <v>155</v>
      </c>
      <c r="C4" s="163"/>
    </row>
    <row r="5" spans="1:4" ht="15.75">
      <c r="A5" s="1"/>
      <c r="B5" s="162" t="s">
        <v>3</v>
      </c>
      <c r="C5" s="163"/>
    </row>
    <row r="6" spans="1:4" ht="15.75">
      <c r="A6" s="1"/>
      <c r="B6" s="162" t="s">
        <v>4</v>
      </c>
      <c r="C6" s="163"/>
    </row>
    <row r="7" spans="1:4" ht="15.75">
      <c r="A7" s="1"/>
      <c r="B7" s="150"/>
      <c r="C7" s="150" t="s">
        <v>207</v>
      </c>
    </row>
    <row r="8" spans="1:4" ht="15.75">
      <c r="A8" s="1"/>
      <c r="B8" s="162" t="s">
        <v>158</v>
      </c>
      <c r="C8" s="162"/>
      <c r="D8" s="11"/>
    </row>
    <row r="9" spans="1:4" ht="15.75">
      <c r="A9" s="1"/>
      <c r="B9" s="162" t="s">
        <v>159</v>
      </c>
      <c r="C9" s="162"/>
      <c r="D9" s="11"/>
    </row>
    <row r="10" spans="1:4" ht="15.75">
      <c r="A10" s="1"/>
      <c r="B10" s="150"/>
      <c r="C10" s="150"/>
      <c r="D10" s="11"/>
    </row>
    <row r="11" spans="1:4" ht="15.75">
      <c r="A11" s="1"/>
      <c r="B11" s="150"/>
      <c r="C11" s="150"/>
      <c r="D11" s="11"/>
    </row>
    <row r="12" spans="1:4" ht="15.75">
      <c r="A12" s="161" t="s">
        <v>24</v>
      </c>
      <c r="B12" s="161"/>
      <c r="C12" s="161"/>
    </row>
    <row r="13" spans="1:4" ht="15.75">
      <c r="A13" s="161" t="s">
        <v>160</v>
      </c>
      <c r="B13" s="161"/>
      <c r="C13" s="161"/>
    </row>
    <row r="14" spans="1:4" ht="15.75">
      <c r="A14" s="161" t="s">
        <v>25</v>
      </c>
      <c r="B14" s="161"/>
      <c r="C14" s="161"/>
    </row>
    <row r="15" spans="1:4" ht="17.25" customHeight="1">
      <c r="A15" s="161" t="s">
        <v>26</v>
      </c>
      <c r="B15" s="161"/>
      <c r="C15" s="161"/>
    </row>
    <row r="16" spans="1:4" ht="15.75">
      <c r="A16" s="1"/>
      <c r="B16" s="1"/>
      <c r="C16" s="1"/>
    </row>
    <row r="17" spans="1:6" ht="31.5">
      <c r="A17" s="82" t="s">
        <v>27</v>
      </c>
      <c r="B17" s="83" t="s">
        <v>28</v>
      </c>
      <c r="C17" s="152" t="s">
        <v>29</v>
      </c>
    </row>
    <row r="18" spans="1:6" ht="15.75">
      <c r="A18" s="84">
        <v>1</v>
      </c>
      <c r="B18" s="84">
        <v>2</v>
      </c>
      <c r="C18" s="84">
        <v>3</v>
      </c>
    </row>
    <row r="19" spans="1:6" ht="18.75" customHeight="1">
      <c r="A19" s="85" t="s">
        <v>30</v>
      </c>
      <c r="B19" s="86" t="s">
        <v>31</v>
      </c>
      <c r="C19" s="87">
        <f>C20+C25+C35+C43+C46+C59+C66+C70</f>
        <v>5993.57</v>
      </c>
    </row>
    <row r="20" spans="1:6" ht="15.75">
      <c r="A20" s="85" t="s">
        <v>32</v>
      </c>
      <c r="B20" s="86" t="s">
        <v>33</v>
      </c>
      <c r="C20" s="87">
        <f>SUM(C21)</f>
        <v>460</v>
      </c>
    </row>
    <row r="21" spans="1:6" ht="18.75" customHeight="1">
      <c r="A21" s="85" t="s">
        <v>34</v>
      </c>
      <c r="B21" s="86" t="s">
        <v>35</v>
      </c>
      <c r="C21" s="87">
        <f>C22+C23+C24</f>
        <v>460</v>
      </c>
    </row>
    <row r="22" spans="1:6" ht="93.75" customHeight="1">
      <c r="A22" s="88" t="s">
        <v>36</v>
      </c>
      <c r="B22" s="89" t="s">
        <v>161</v>
      </c>
      <c r="C22" s="90">
        <v>439.69</v>
      </c>
    </row>
    <row r="23" spans="1:6" ht="140.25" customHeight="1">
      <c r="A23" s="88" t="s">
        <v>37</v>
      </c>
      <c r="B23" s="89" t="s">
        <v>162</v>
      </c>
      <c r="C23" s="90">
        <v>6.11</v>
      </c>
    </row>
    <row r="24" spans="1:6" ht="63">
      <c r="A24" s="88" t="s">
        <v>38</v>
      </c>
      <c r="B24" s="89" t="s">
        <v>163</v>
      </c>
      <c r="C24" s="90">
        <v>14.2</v>
      </c>
    </row>
    <row r="25" spans="1:6" ht="47.25">
      <c r="A25" s="85" t="s">
        <v>39</v>
      </c>
      <c r="B25" s="91" t="s">
        <v>164</v>
      </c>
      <c r="C25" s="87">
        <f>C26</f>
        <v>1465.41</v>
      </c>
      <c r="D25" s="30"/>
    </row>
    <row r="26" spans="1:6" ht="47.25">
      <c r="A26" s="85" t="s">
        <v>40</v>
      </c>
      <c r="B26" s="91" t="s">
        <v>41</v>
      </c>
      <c r="C26" s="87">
        <f>C27+C29+C31+C33</f>
        <v>1465.41</v>
      </c>
    </row>
    <row r="27" spans="1:6" s="13" customFormat="1" ht="94.5" customHeight="1">
      <c r="A27" s="92" t="s">
        <v>42</v>
      </c>
      <c r="B27" s="91" t="s">
        <v>43</v>
      </c>
      <c r="C27" s="87">
        <f>C28</f>
        <v>652.48</v>
      </c>
      <c r="F27" s="14"/>
    </row>
    <row r="28" spans="1:6" ht="157.5">
      <c r="A28" s="93" t="s">
        <v>147</v>
      </c>
      <c r="B28" s="89" t="s">
        <v>148</v>
      </c>
      <c r="C28" s="90">
        <v>652.48</v>
      </c>
      <c r="F28" s="12"/>
    </row>
    <row r="29" spans="1:6" s="13" customFormat="1" ht="129" customHeight="1">
      <c r="A29" s="92" t="s">
        <v>44</v>
      </c>
      <c r="B29" s="91" t="s">
        <v>45</v>
      </c>
      <c r="C29" s="87">
        <f>C30</f>
        <v>4.43</v>
      </c>
      <c r="F29" s="14"/>
    </row>
    <row r="30" spans="1:6" ht="174.75" customHeight="1">
      <c r="A30" s="93" t="s">
        <v>149</v>
      </c>
      <c r="B30" s="89" t="s">
        <v>150</v>
      </c>
      <c r="C30" s="90">
        <v>4.43</v>
      </c>
      <c r="F30" s="12"/>
    </row>
    <row r="31" spans="1:6" s="13" customFormat="1" ht="111.75" customHeight="1">
      <c r="A31" s="92" t="s">
        <v>46</v>
      </c>
      <c r="B31" s="91" t="s">
        <v>47</v>
      </c>
      <c r="C31" s="87">
        <f>C32</f>
        <v>935.08</v>
      </c>
      <c r="F31" s="14"/>
    </row>
    <row r="32" spans="1:6" ht="157.5">
      <c r="A32" s="93" t="s">
        <v>151</v>
      </c>
      <c r="B32" s="89" t="s">
        <v>152</v>
      </c>
      <c r="C32" s="90">
        <v>935.08</v>
      </c>
      <c r="F32" s="12"/>
    </row>
    <row r="33" spans="1:6" s="13" customFormat="1" ht="96" customHeight="1">
      <c r="A33" s="92" t="s">
        <v>48</v>
      </c>
      <c r="B33" s="91" t="s">
        <v>49</v>
      </c>
      <c r="C33" s="87">
        <f>C34</f>
        <v>-126.58</v>
      </c>
      <c r="F33" s="14"/>
    </row>
    <row r="34" spans="1:6" s="13" customFormat="1" ht="157.5">
      <c r="A34" s="93" t="s">
        <v>153</v>
      </c>
      <c r="B34" s="89" t="s">
        <v>154</v>
      </c>
      <c r="C34" s="90">
        <v>-126.58</v>
      </c>
      <c r="F34" s="14"/>
    </row>
    <row r="35" spans="1:6" ht="18.75" customHeight="1">
      <c r="A35" s="85" t="s">
        <v>50</v>
      </c>
      <c r="B35" s="91" t="s">
        <v>51</v>
      </c>
      <c r="C35" s="87">
        <f>C36+C38</f>
        <v>2139.59</v>
      </c>
    </row>
    <row r="36" spans="1:6" ht="20.25" customHeight="1">
      <c r="A36" s="85" t="s">
        <v>52</v>
      </c>
      <c r="B36" s="91" t="s">
        <v>53</v>
      </c>
      <c r="C36" s="87">
        <f>SUM(C37)</f>
        <v>115</v>
      </c>
    </row>
    <row r="37" spans="1:6" ht="63">
      <c r="A37" s="88" t="s">
        <v>54</v>
      </c>
      <c r="B37" s="89" t="s">
        <v>55</v>
      </c>
      <c r="C37" s="90">
        <v>115</v>
      </c>
    </row>
    <row r="38" spans="1:6" ht="15.75">
      <c r="A38" s="85" t="s">
        <v>56</v>
      </c>
      <c r="B38" s="91" t="s">
        <v>57</v>
      </c>
      <c r="C38" s="87">
        <f>C39+C41</f>
        <v>2024.5900000000001</v>
      </c>
    </row>
    <row r="39" spans="1:6" ht="15.75">
      <c r="A39" s="85" t="s">
        <v>58</v>
      </c>
      <c r="B39" s="91" t="s">
        <v>59</v>
      </c>
      <c r="C39" s="87">
        <f>C40</f>
        <v>881.59</v>
      </c>
    </row>
    <row r="40" spans="1:6" ht="47.25">
      <c r="A40" s="88" t="s">
        <v>60</v>
      </c>
      <c r="B40" s="94" t="s">
        <v>61</v>
      </c>
      <c r="C40" s="90">
        <v>881.59</v>
      </c>
    </row>
    <row r="41" spans="1:6" ht="15.75">
      <c r="A41" s="85" t="s">
        <v>62</v>
      </c>
      <c r="B41" s="91" t="s">
        <v>63</v>
      </c>
      <c r="C41" s="87">
        <f>C42</f>
        <v>1143</v>
      </c>
    </row>
    <row r="42" spans="1:6" ht="46.5" customHeight="1">
      <c r="A42" s="88" t="s">
        <v>64</v>
      </c>
      <c r="B42" s="94" t="s">
        <v>65</v>
      </c>
      <c r="C42" s="90">
        <v>1143</v>
      </c>
    </row>
    <row r="43" spans="1:6" ht="15.75">
      <c r="A43" s="85" t="s">
        <v>66</v>
      </c>
      <c r="B43" s="95" t="s">
        <v>165</v>
      </c>
      <c r="C43" s="87">
        <f>C44</f>
        <v>4.04</v>
      </c>
    </row>
    <row r="44" spans="1:6" ht="63">
      <c r="A44" s="88" t="s">
        <v>67</v>
      </c>
      <c r="B44" s="96" t="s">
        <v>166</v>
      </c>
      <c r="C44" s="90">
        <f>C45</f>
        <v>4.04</v>
      </c>
    </row>
    <row r="45" spans="1:6" ht="110.25">
      <c r="A45" s="88" t="s">
        <v>68</v>
      </c>
      <c r="B45" s="96" t="s">
        <v>167</v>
      </c>
      <c r="C45" s="90">
        <v>4.04</v>
      </c>
    </row>
    <row r="46" spans="1:6" ht="47.25">
      <c r="A46" s="85" t="s">
        <v>69</v>
      </c>
      <c r="B46" s="91" t="s">
        <v>70</v>
      </c>
      <c r="C46" s="87">
        <f>SUM(C47+C53+C56)</f>
        <v>1776.52</v>
      </c>
    </row>
    <row r="47" spans="1:6" ht="146.25" customHeight="1">
      <c r="A47" s="85" t="s">
        <v>71</v>
      </c>
      <c r="B47" s="91" t="s">
        <v>168</v>
      </c>
      <c r="C47" s="87">
        <f>C48+C50</f>
        <v>1502.42</v>
      </c>
    </row>
    <row r="48" spans="1:6" ht="111" customHeight="1">
      <c r="A48" s="85" t="s">
        <v>72</v>
      </c>
      <c r="B48" s="91" t="s">
        <v>73</v>
      </c>
      <c r="C48" s="87">
        <f>C49</f>
        <v>61.02</v>
      </c>
    </row>
    <row r="49" spans="1:8" ht="95.25" customHeight="1">
      <c r="A49" s="88" t="s">
        <v>74</v>
      </c>
      <c r="B49" s="89" t="s">
        <v>75</v>
      </c>
      <c r="C49" s="143">
        <v>61.02</v>
      </c>
      <c r="F49" s="164"/>
      <c r="G49" s="164"/>
      <c r="H49" s="164"/>
    </row>
    <row r="50" spans="1:8" ht="61.5" customHeight="1">
      <c r="A50" s="97" t="s">
        <v>76</v>
      </c>
      <c r="B50" s="98" t="s">
        <v>77</v>
      </c>
      <c r="C50" s="144">
        <f>C51</f>
        <v>1441.4</v>
      </c>
      <c r="D50" s="30"/>
    </row>
    <row r="51" spans="1:8" ht="51" customHeight="1">
      <c r="A51" s="97" t="s">
        <v>78</v>
      </c>
      <c r="B51" s="98" t="s">
        <v>169</v>
      </c>
      <c r="C51" s="144">
        <f>C52</f>
        <v>1441.4</v>
      </c>
    </row>
    <row r="52" spans="1:8" s="13" customFormat="1" ht="94.5" customHeight="1">
      <c r="A52" s="99" t="s">
        <v>170</v>
      </c>
      <c r="B52" s="94" t="s">
        <v>171</v>
      </c>
      <c r="C52" s="143">
        <v>1441.4</v>
      </c>
      <c r="D52" s="120"/>
    </row>
    <row r="53" spans="1:8" s="13" customFormat="1" ht="36.75" hidden="1" customHeight="1">
      <c r="A53" s="85" t="s">
        <v>172</v>
      </c>
      <c r="B53" s="100" t="s">
        <v>173</v>
      </c>
      <c r="C53" s="87">
        <f>C54</f>
        <v>0</v>
      </c>
    </row>
    <row r="54" spans="1:8" s="13" customFormat="1" ht="67.5" hidden="1" customHeight="1">
      <c r="A54" s="88" t="s">
        <v>174</v>
      </c>
      <c r="B54" s="101" t="s">
        <v>175</v>
      </c>
      <c r="C54" s="90">
        <f>C55</f>
        <v>0</v>
      </c>
    </row>
    <row r="55" spans="1:8" s="13" customFormat="1" ht="86.25" hidden="1" customHeight="1">
      <c r="A55" s="88" t="s">
        <v>176</v>
      </c>
      <c r="B55" s="101" t="s">
        <v>177</v>
      </c>
      <c r="C55" s="90">
        <v>0</v>
      </c>
    </row>
    <row r="56" spans="1:8" s="13" customFormat="1" ht="126">
      <c r="A56" s="85" t="s">
        <v>79</v>
      </c>
      <c r="B56" s="91" t="s">
        <v>80</v>
      </c>
      <c r="C56" s="87">
        <f>SUM(C58)</f>
        <v>274.10000000000002</v>
      </c>
    </row>
    <row r="57" spans="1:8" s="13" customFormat="1" ht="127.5" customHeight="1">
      <c r="A57" s="102" t="s">
        <v>81</v>
      </c>
      <c r="B57" s="98" t="s">
        <v>82</v>
      </c>
      <c r="C57" s="87">
        <f>C58</f>
        <v>274.10000000000002</v>
      </c>
    </row>
    <row r="58" spans="1:8" ht="96.75" customHeight="1">
      <c r="A58" s="88" t="s">
        <v>83</v>
      </c>
      <c r="B58" s="89" t="s">
        <v>84</v>
      </c>
      <c r="C58" s="90">
        <v>274.10000000000002</v>
      </c>
    </row>
    <row r="59" spans="1:8" ht="31.5" customHeight="1">
      <c r="A59" s="85" t="s">
        <v>85</v>
      </c>
      <c r="B59" s="91" t="s">
        <v>86</v>
      </c>
      <c r="C59" s="87">
        <f>C60+C63</f>
        <v>8.14</v>
      </c>
    </row>
    <row r="60" spans="1:8" ht="15.75" hidden="1">
      <c r="A60" s="85" t="s">
        <v>178</v>
      </c>
      <c r="B60" s="91" t="s">
        <v>179</v>
      </c>
      <c r="C60" s="87">
        <f>C61</f>
        <v>0</v>
      </c>
    </row>
    <row r="61" spans="1:8" ht="31.5" hidden="1" customHeight="1">
      <c r="A61" s="85" t="s">
        <v>180</v>
      </c>
      <c r="B61" s="91" t="s">
        <v>181</v>
      </c>
      <c r="C61" s="87">
        <f>C62</f>
        <v>0</v>
      </c>
    </row>
    <row r="62" spans="1:8" ht="49.5" hidden="1" customHeight="1">
      <c r="A62" s="103" t="s">
        <v>87</v>
      </c>
      <c r="B62" s="101" t="s">
        <v>88</v>
      </c>
      <c r="C62" s="90">
        <v>0</v>
      </c>
    </row>
    <row r="63" spans="1:8" ht="15.75">
      <c r="A63" s="129" t="s">
        <v>240</v>
      </c>
      <c r="B63" s="91" t="s">
        <v>241</v>
      </c>
      <c r="C63" s="87">
        <f>C64</f>
        <v>8.14</v>
      </c>
    </row>
    <row r="64" spans="1:8" ht="36" customHeight="1">
      <c r="A64" s="129" t="s">
        <v>242</v>
      </c>
      <c r="B64" s="91" t="s">
        <v>243</v>
      </c>
      <c r="C64" s="87">
        <f>C65</f>
        <v>8.14</v>
      </c>
    </row>
    <row r="65" spans="1:3" ht="31.5">
      <c r="A65" s="130" t="s">
        <v>244</v>
      </c>
      <c r="B65" s="89" t="s">
        <v>234</v>
      </c>
      <c r="C65" s="90">
        <v>8.14</v>
      </c>
    </row>
    <row r="66" spans="1:3" ht="66" hidden="1" customHeight="1">
      <c r="A66" s="104" t="s">
        <v>89</v>
      </c>
      <c r="B66" s="105" t="s">
        <v>90</v>
      </c>
      <c r="C66" s="145">
        <f>C67</f>
        <v>0</v>
      </c>
    </row>
    <row r="67" spans="1:3" ht="144" hidden="1" customHeight="1">
      <c r="A67" s="104" t="s">
        <v>91</v>
      </c>
      <c r="B67" s="106" t="s">
        <v>182</v>
      </c>
      <c r="C67" s="146">
        <f>C68</f>
        <v>0</v>
      </c>
    </row>
    <row r="68" spans="1:3" ht="144.75" hidden="1" customHeight="1">
      <c r="A68" s="107" t="s">
        <v>183</v>
      </c>
      <c r="B68" s="108" t="s">
        <v>184</v>
      </c>
      <c r="C68" s="146">
        <f>C69</f>
        <v>0</v>
      </c>
    </row>
    <row r="69" spans="1:3" ht="126" hidden="1">
      <c r="A69" s="107" t="s">
        <v>92</v>
      </c>
      <c r="B69" s="108" t="s">
        <v>93</v>
      </c>
      <c r="C69" s="146">
        <v>0</v>
      </c>
    </row>
    <row r="70" spans="1:3" s="30" customFormat="1" ht="15.75">
      <c r="A70" s="97" t="s">
        <v>185</v>
      </c>
      <c r="B70" s="121" t="s">
        <v>186</v>
      </c>
      <c r="C70" s="144">
        <f>C71+C73</f>
        <v>139.87</v>
      </c>
    </row>
    <row r="71" spans="1:3" s="30" customFormat="1" ht="63" hidden="1">
      <c r="A71" s="97" t="s">
        <v>187</v>
      </c>
      <c r="B71" s="121" t="s">
        <v>188</v>
      </c>
      <c r="C71" s="143">
        <f>C72</f>
        <v>0</v>
      </c>
    </row>
    <row r="72" spans="1:3" s="30" customFormat="1" ht="78.75" hidden="1">
      <c r="A72" s="99" t="s">
        <v>189</v>
      </c>
      <c r="B72" s="122" t="s">
        <v>190</v>
      </c>
      <c r="C72" s="143">
        <v>0</v>
      </c>
    </row>
    <row r="73" spans="1:3" s="30" customFormat="1" ht="35.25" customHeight="1">
      <c r="A73" s="97" t="s">
        <v>191</v>
      </c>
      <c r="B73" s="98" t="s">
        <v>192</v>
      </c>
      <c r="C73" s="144">
        <f>C74</f>
        <v>139.87</v>
      </c>
    </row>
    <row r="74" spans="1:3" s="30" customFormat="1" ht="50.25" customHeight="1">
      <c r="A74" s="99" t="s">
        <v>193</v>
      </c>
      <c r="B74" s="94" t="s">
        <v>194</v>
      </c>
      <c r="C74" s="143">
        <v>139.87</v>
      </c>
    </row>
    <row r="75" spans="1:3" ht="15.75">
      <c r="A75" s="85" t="s">
        <v>94</v>
      </c>
      <c r="B75" s="86" t="s">
        <v>95</v>
      </c>
      <c r="C75" s="87">
        <f>C76+C99+C95</f>
        <v>26174.12</v>
      </c>
    </row>
    <row r="76" spans="1:3" ht="47.25">
      <c r="A76" s="85" t="s">
        <v>96</v>
      </c>
      <c r="B76" s="91" t="s">
        <v>97</v>
      </c>
      <c r="C76" s="87">
        <f>C77+C80+C85+C90</f>
        <v>26170.57</v>
      </c>
    </row>
    <row r="77" spans="1:3" ht="31.5">
      <c r="A77" s="36" t="s">
        <v>98</v>
      </c>
      <c r="B77" s="79" t="s">
        <v>99</v>
      </c>
      <c r="C77" s="87">
        <f>C78</f>
        <v>6482.4699999999993</v>
      </c>
    </row>
    <row r="78" spans="1:3" ht="31.5">
      <c r="A78" s="36" t="s">
        <v>100</v>
      </c>
      <c r="B78" s="39" t="s">
        <v>101</v>
      </c>
      <c r="C78" s="87">
        <f>C79</f>
        <v>6482.4699999999993</v>
      </c>
    </row>
    <row r="79" spans="1:3" ht="31.5">
      <c r="A79" s="68" t="s">
        <v>102</v>
      </c>
      <c r="B79" s="22" t="s">
        <v>103</v>
      </c>
      <c r="C79" s="143">
        <f>'прил5 безвозм '!C20</f>
        <v>6482.4699999999993</v>
      </c>
    </row>
    <row r="80" spans="1:3" ht="47.25">
      <c r="A80" s="36" t="s">
        <v>104</v>
      </c>
      <c r="B80" s="48" t="s">
        <v>105</v>
      </c>
      <c r="C80" s="87">
        <f>C81+C83</f>
        <v>9438.41</v>
      </c>
    </row>
    <row r="81" spans="1:3" ht="63" customHeight="1">
      <c r="A81" s="109" t="s">
        <v>106</v>
      </c>
      <c r="B81" s="110" t="s">
        <v>107</v>
      </c>
      <c r="C81" s="148">
        <f>C82</f>
        <v>1000</v>
      </c>
    </row>
    <row r="82" spans="1:3" ht="126">
      <c r="A82" s="111" t="s">
        <v>108</v>
      </c>
      <c r="B82" s="112" t="s">
        <v>109</v>
      </c>
      <c r="C82" s="113">
        <v>1000</v>
      </c>
    </row>
    <row r="83" spans="1:3" ht="15.75">
      <c r="A83" s="85" t="s">
        <v>110</v>
      </c>
      <c r="B83" s="91" t="s">
        <v>111</v>
      </c>
      <c r="C83" s="87">
        <f>C84</f>
        <v>8438.41</v>
      </c>
    </row>
    <row r="84" spans="1:3" ht="17.25" customHeight="1">
      <c r="A84" s="88" t="s">
        <v>112</v>
      </c>
      <c r="B84" s="24" t="s">
        <v>195</v>
      </c>
      <c r="C84" s="90">
        <f>'прил5 безвозм '!C28</f>
        <v>8438.41</v>
      </c>
    </row>
    <row r="85" spans="1:3" ht="33.75" customHeight="1">
      <c r="A85" s="85" t="s">
        <v>113</v>
      </c>
      <c r="B85" s="39" t="s">
        <v>114</v>
      </c>
      <c r="C85" s="87">
        <f>C86+C88</f>
        <v>146.72</v>
      </c>
    </row>
    <row r="86" spans="1:3" ht="48" customHeight="1">
      <c r="A86" s="36" t="s">
        <v>115</v>
      </c>
      <c r="B86" s="39" t="s">
        <v>116</v>
      </c>
      <c r="C86" s="87">
        <f>C87</f>
        <v>3.52</v>
      </c>
    </row>
    <row r="87" spans="1:3" ht="47.25">
      <c r="A87" s="68" t="s">
        <v>117</v>
      </c>
      <c r="B87" s="114" t="s">
        <v>142</v>
      </c>
      <c r="C87" s="143">
        <f>'прил5 безвозм '!C38</f>
        <v>3.52</v>
      </c>
    </row>
    <row r="88" spans="1:3" ht="45.75" customHeight="1">
      <c r="A88" s="97" t="s">
        <v>118</v>
      </c>
      <c r="B88" s="98" t="s">
        <v>119</v>
      </c>
      <c r="C88" s="144">
        <f>C89</f>
        <v>143.19999999999999</v>
      </c>
    </row>
    <row r="89" spans="1:3" ht="63">
      <c r="A89" s="99" t="s">
        <v>120</v>
      </c>
      <c r="B89" s="94" t="s">
        <v>121</v>
      </c>
      <c r="C89" s="143">
        <f>'прил5 безвозм '!C40</f>
        <v>143.19999999999999</v>
      </c>
    </row>
    <row r="90" spans="1:3" ht="15.75">
      <c r="A90" s="85" t="s">
        <v>122</v>
      </c>
      <c r="B90" s="91" t="s">
        <v>123</v>
      </c>
      <c r="C90" s="87">
        <f>SUM(C91+C93)</f>
        <v>10102.970000000001</v>
      </c>
    </row>
    <row r="91" spans="1:3" ht="63" customHeight="1">
      <c r="A91" s="109" t="s">
        <v>131</v>
      </c>
      <c r="B91" s="100" t="s">
        <v>124</v>
      </c>
      <c r="C91" s="148">
        <f>C92</f>
        <v>714.79000000000008</v>
      </c>
    </row>
    <row r="92" spans="1:3" ht="78.75">
      <c r="A92" s="111" t="s">
        <v>146</v>
      </c>
      <c r="B92" s="101" t="s">
        <v>126</v>
      </c>
      <c r="C92" s="113">
        <f>'прил5 безвозм '!C43</f>
        <v>714.79000000000008</v>
      </c>
    </row>
    <row r="93" spans="1:3" ht="31.5">
      <c r="A93" s="85" t="s">
        <v>127</v>
      </c>
      <c r="B93" s="95" t="s">
        <v>128</v>
      </c>
      <c r="C93" s="87">
        <f>C94</f>
        <v>9388.18</v>
      </c>
    </row>
    <row r="94" spans="1:3" ht="31.5">
      <c r="A94" s="88" t="s">
        <v>129</v>
      </c>
      <c r="B94" s="89" t="s">
        <v>130</v>
      </c>
      <c r="C94" s="90">
        <f>'прил5 безвозм '!C45</f>
        <v>9388.18</v>
      </c>
    </row>
    <row r="95" spans="1:3" ht="78.75">
      <c r="A95" s="73" t="s">
        <v>222</v>
      </c>
      <c r="B95" s="74" t="s">
        <v>223</v>
      </c>
      <c r="C95" s="75">
        <f>C96</f>
        <v>43.75</v>
      </c>
    </row>
    <row r="96" spans="1:3" ht="132.75" customHeight="1">
      <c r="A96" s="73" t="s">
        <v>224</v>
      </c>
      <c r="B96" s="76" t="s">
        <v>225</v>
      </c>
      <c r="C96" s="75">
        <f>C97</f>
        <v>43.75</v>
      </c>
    </row>
    <row r="97" spans="1:3" ht="126">
      <c r="A97" s="73" t="s">
        <v>226</v>
      </c>
      <c r="B97" s="76" t="s">
        <v>227</v>
      </c>
      <c r="C97" s="75">
        <f>C98</f>
        <v>43.75</v>
      </c>
    </row>
    <row r="98" spans="1:3" ht="78.75">
      <c r="A98" s="77" t="s">
        <v>228</v>
      </c>
      <c r="B98" s="21" t="s">
        <v>229</v>
      </c>
      <c r="C98" s="78">
        <f>'прил5 безвозм '!C51</f>
        <v>43.75</v>
      </c>
    </row>
    <row r="99" spans="1:3" ht="63">
      <c r="A99" s="73" t="s">
        <v>196</v>
      </c>
      <c r="B99" s="79" t="s">
        <v>197</v>
      </c>
      <c r="C99" s="80">
        <f>C100</f>
        <v>-40.200000000000003</v>
      </c>
    </row>
    <row r="100" spans="1:3" ht="63">
      <c r="A100" s="73" t="s">
        <v>198</v>
      </c>
      <c r="B100" s="79" t="s">
        <v>199</v>
      </c>
      <c r="C100" s="80">
        <f>C101</f>
        <v>-40.200000000000003</v>
      </c>
    </row>
    <row r="101" spans="1:3" ht="63">
      <c r="A101" s="58" t="s">
        <v>200</v>
      </c>
      <c r="B101" s="22" t="s">
        <v>201</v>
      </c>
      <c r="C101" s="81">
        <f>'прил5 безвозм '!C54</f>
        <v>-40.200000000000003</v>
      </c>
    </row>
    <row r="102" spans="1:3" ht="15.75">
      <c r="A102" s="88"/>
      <c r="B102" s="85" t="s">
        <v>202</v>
      </c>
      <c r="C102" s="87">
        <f>SUM(C19+C75)</f>
        <v>32167.69</v>
      </c>
    </row>
    <row r="105" spans="1:3" ht="15.75">
      <c r="B105" s="153"/>
      <c r="C105" s="154"/>
    </row>
    <row r="106" spans="1:3" ht="15.75">
      <c r="B106" s="153"/>
      <c r="C106" s="154"/>
    </row>
    <row r="107" spans="1:3" ht="15.75">
      <c r="B107" s="155"/>
      <c r="C107" s="156"/>
    </row>
    <row r="108" spans="1:3" ht="15.75">
      <c r="B108" s="155"/>
      <c r="C108" s="156"/>
    </row>
    <row r="109" spans="1:3" ht="15.75">
      <c r="B109" s="155"/>
      <c r="C109" s="156"/>
    </row>
    <row r="110" spans="1:3" ht="15.75">
      <c r="B110" s="155"/>
      <c r="C110" s="156"/>
    </row>
    <row r="111" spans="1:3" ht="15.75">
      <c r="B111" s="155"/>
      <c r="C111" s="156"/>
    </row>
    <row r="112" spans="1:3" ht="15.75">
      <c r="B112" s="155"/>
      <c r="C112" s="156"/>
    </row>
    <row r="113" spans="2:3" ht="15.75">
      <c r="B113" s="155"/>
      <c r="C113" s="156"/>
    </row>
    <row r="114" spans="2:3" ht="15.75">
      <c r="B114" s="155"/>
      <c r="C114" s="156"/>
    </row>
    <row r="115" spans="2:3" ht="15.75">
      <c r="B115" s="155"/>
      <c r="C115" s="156"/>
    </row>
    <row r="116" spans="2:3" ht="15.75">
      <c r="B116" s="155"/>
      <c r="C116" s="156"/>
    </row>
    <row r="117" spans="2:3" ht="15.75">
      <c r="B117" s="155"/>
      <c r="C117" s="156"/>
    </row>
    <row r="118" spans="2:3" ht="15.75">
      <c r="B118" s="155"/>
      <c r="C118" s="156"/>
    </row>
    <row r="119" spans="2:3" ht="15.75">
      <c r="B119" s="155"/>
      <c r="C119" s="156"/>
    </row>
    <row r="120" spans="2:3" ht="15.75">
      <c r="B120" s="155"/>
      <c r="C120" s="156"/>
    </row>
    <row r="121" spans="2:3" ht="15.75">
      <c r="B121" s="155"/>
      <c r="C121" s="156"/>
    </row>
    <row r="122" spans="2:3" ht="15.75">
      <c r="B122" s="155"/>
      <c r="C122" s="156"/>
    </row>
    <row r="123" spans="2:3" ht="15.75">
      <c r="B123" s="157"/>
      <c r="C123" s="158"/>
    </row>
    <row r="124" spans="2:3" ht="15.75">
      <c r="B124" s="153"/>
      <c r="C124" s="154"/>
    </row>
    <row r="125" spans="2:3" ht="15.75">
      <c r="B125" s="155"/>
      <c r="C125" s="158"/>
    </row>
    <row r="126" spans="2:3" ht="15.75">
      <c r="B126" s="155"/>
      <c r="C126" s="158"/>
    </row>
    <row r="127" spans="2:3" ht="15.75">
      <c r="B127" s="155"/>
      <c r="C127" s="158"/>
    </row>
    <row r="128" spans="2:3" ht="15.75">
      <c r="B128" s="157"/>
      <c r="C128" s="158"/>
    </row>
    <row r="129" spans="2:3" ht="15.75">
      <c r="B129" s="157"/>
      <c r="C129" s="159"/>
    </row>
  </sheetData>
  <mergeCells count="13">
    <mergeCell ref="A13:C13"/>
    <mergeCell ref="A14:C14"/>
    <mergeCell ref="A15:C15"/>
    <mergeCell ref="F49:H49"/>
    <mergeCell ref="A12:C12"/>
    <mergeCell ref="B6:C6"/>
    <mergeCell ref="B8:C8"/>
    <mergeCell ref="B9:C9"/>
    <mergeCell ref="B1:C1"/>
    <mergeCell ref="B2:C2"/>
    <mergeCell ref="B3:C3"/>
    <mergeCell ref="B4:C4"/>
    <mergeCell ref="B5:C5"/>
  </mergeCells>
  <printOptions horizontalCentered="1"/>
  <pageMargins left="1.1811023622047245" right="0.59055118110236227" top="0.59055118110236227" bottom="0.59055118110236227" header="0.11811023622047245" footer="0.11811023622047245"/>
  <pageSetup paperSize="9" scale="87" orientation="portrait" r:id="rId1"/>
</worksheet>
</file>

<file path=xl/worksheets/sheet3.xml><?xml version="1.0" encoding="utf-8"?>
<worksheet xmlns="http://schemas.openxmlformats.org/spreadsheetml/2006/main" xmlns:r="http://schemas.openxmlformats.org/officeDocument/2006/relationships">
  <sheetPr>
    <tabColor theme="0"/>
  </sheetPr>
  <dimension ref="A1:G54"/>
  <sheetViews>
    <sheetView topLeftCell="A45" zoomScaleNormal="100" workbookViewId="0">
      <selection activeCell="C48" sqref="C48"/>
    </sheetView>
  </sheetViews>
  <sheetFormatPr defaultColWidth="9.140625" defaultRowHeight="15.75"/>
  <cols>
    <col min="1" max="1" width="28" style="2" customWidth="1"/>
    <col min="2" max="2" width="49" style="2" customWidth="1"/>
    <col min="3" max="3" width="18.42578125" style="2" customWidth="1"/>
    <col min="4" max="5" width="9.140625" style="2"/>
    <col min="6" max="6" width="9.5703125" style="2" bestFit="1" customWidth="1"/>
    <col min="7" max="16384" width="9.140625" style="2"/>
  </cols>
  <sheetData>
    <row r="1" spans="1:3">
      <c r="C1" s="7" t="s">
        <v>132</v>
      </c>
    </row>
    <row r="2" spans="1:3">
      <c r="B2" s="169" t="s">
        <v>1</v>
      </c>
      <c r="C2" s="169"/>
    </row>
    <row r="3" spans="1:3">
      <c r="B3" s="169" t="s">
        <v>2</v>
      </c>
      <c r="C3" s="169"/>
    </row>
    <row r="4" spans="1:3">
      <c r="B4" s="169" t="s">
        <v>155</v>
      </c>
      <c r="C4" s="169"/>
    </row>
    <row r="5" spans="1:3">
      <c r="B5" s="169" t="s">
        <v>3</v>
      </c>
      <c r="C5" s="169"/>
    </row>
    <row r="6" spans="1:3">
      <c r="B6" s="169" t="s">
        <v>4</v>
      </c>
      <c r="C6" s="169"/>
    </row>
    <row r="7" spans="1:3">
      <c r="B7" s="8"/>
      <c r="C7" s="8" t="s">
        <v>207</v>
      </c>
    </row>
    <row r="8" spans="1:3">
      <c r="B8" s="162" t="s">
        <v>158</v>
      </c>
      <c r="C8" s="162"/>
    </row>
    <row r="9" spans="1:3">
      <c r="B9" s="162" t="s">
        <v>159</v>
      </c>
      <c r="C9" s="162"/>
    </row>
    <row r="10" spans="1:3">
      <c r="B10" s="17"/>
      <c r="C10" s="17"/>
    </row>
    <row r="11" spans="1:3">
      <c r="B11" s="7"/>
      <c r="C11" s="7"/>
    </row>
    <row r="12" spans="1:3">
      <c r="A12" s="165" t="s">
        <v>95</v>
      </c>
      <c r="B12" s="166"/>
      <c r="C12" s="166"/>
    </row>
    <row r="13" spans="1:3">
      <c r="A13" s="165" t="s">
        <v>26</v>
      </c>
      <c r="B13" s="166"/>
      <c r="C13" s="166"/>
    </row>
    <row r="14" spans="1:3">
      <c r="A14" s="3"/>
    </row>
    <row r="15" spans="1:3">
      <c r="A15" s="31" t="s">
        <v>133</v>
      </c>
      <c r="B15" s="167" t="s">
        <v>28</v>
      </c>
      <c r="C15" s="32" t="s">
        <v>134</v>
      </c>
    </row>
    <row r="16" spans="1:3" ht="16.5" customHeight="1">
      <c r="A16" s="33" t="s">
        <v>135</v>
      </c>
      <c r="B16" s="168"/>
      <c r="C16" s="34" t="s">
        <v>136</v>
      </c>
    </row>
    <row r="17" spans="1:7">
      <c r="A17" s="35">
        <v>1</v>
      </c>
      <c r="B17" s="35">
        <v>2</v>
      </c>
      <c r="C17" s="35">
        <v>3</v>
      </c>
    </row>
    <row r="18" spans="1:7">
      <c r="A18" s="36" t="s">
        <v>94</v>
      </c>
      <c r="B18" s="37" t="s">
        <v>95</v>
      </c>
      <c r="C18" s="38">
        <f>C19+C52+C48</f>
        <v>26174.12</v>
      </c>
    </row>
    <row r="19" spans="1:7" ht="47.25">
      <c r="A19" s="36" t="s">
        <v>96</v>
      </c>
      <c r="B19" s="39" t="s">
        <v>97</v>
      </c>
      <c r="C19" s="38">
        <f>C20+C25+C36+C41</f>
        <v>26170.57</v>
      </c>
    </row>
    <row r="20" spans="1:7" ht="31.5">
      <c r="A20" s="40" t="s">
        <v>98</v>
      </c>
      <c r="B20" s="41" t="s">
        <v>99</v>
      </c>
      <c r="C20" s="38">
        <f>C21</f>
        <v>6482.4699999999993</v>
      </c>
    </row>
    <row r="21" spans="1:7" ht="31.5">
      <c r="A21" s="40" t="s">
        <v>100</v>
      </c>
      <c r="B21" s="41" t="s">
        <v>101</v>
      </c>
      <c r="C21" s="38">
        <f>C22</f>
        <v>6482.4699999999993</v>
      </c>
    </row>
    <row r="22" spans="1:7" ht="33" customHeight="1">
      <c r="A22" s="40" t="s">
        <v>102</v>
      </c>
      <c r="B22" s="42" t="s">
        <v>103</v>
      </c>
      <c r="C22" s="43">
        <f>C23+C24</f>
        <v>6482.4699999999993</v>
      </c>
    </row>
    <row r="23" spans="1:7" ht="48" customHeight="1">
      <c r="A23" s="44" t="s">
        <v>203</v>
      </c>
      <c r="B23" s="45" t="s">
        <v>137</v>
      </c>
      <c r="C23" s="46">
        <v>4301.07</v>
      </c>
      <c r="G23" s="4"/>
    </row>
    <row r="24" spans="1:7" ht="63" customHeight="1">
      <c r="A24" s="44" t="s">
        <v>138</v>
      </c>
      <c r="B24" s="45" t="s">
        <v>139</v>
      </c>
      <c r="C24" s="46">
        <v>2181.4</v>
      </c>
      <c r="F24" s="4"/>
    </row>
    <row r="25" spans="1:7" ht="45.75" customHeight="1">
      <c r="A25" s="36" t="s">
        <v>104</v>
      </c>
      <c r="B25" s="48" t="s">
        <v>105</v>
      </c>
      <c r="C25" s="38">
        <f>C26+C28</f>
        <v>9438.41</v>
      </c>
    </row>
    <row r="26" spans="1:7" ht="122.25" customHeight="1">
      <c r="A26" s="49" t="s">
        <v>106</v>
      </c>
      <c r="B26" s="50" t="s">
        <v>107</v>
      </c>
      <c r="C26" s="51">
        <f>C27</f>
        <v>1000</v>
      </c>
    </row>
    <row r="27" spans="1:7" s="5" customFormat="1" ht="107.25" customHeight="1">
      <c r="A27" s="52" t="s">
        <v>108</v>
      </c>
      <c r="B27" s="53" t="s">
        <v>109</v>
      </c>
      <c r="C27" s="54">
        <v>1000</v>
      </c>
    </row>
    <row r="28" spans="1:7">
      <c r="A28" s="36" t="s">
        <v>110</v>
      </c>
      <c r="B28" s="39" t="s">
        <v>111</v>
      </c>
      <c r="C28" s="38">
        <f>SUM(C30:C35)</f>
        <v>8438.41</v>
      </c>
    </row>
    <row r="29" spans="1:7" ht="47.25" hidden="1">
      <c r="A29" s="55" t="s">
        <v>112</v>
      </c>
      <c r="B29" s="56" t="s">
        <v>204</v>
      </c>
      <c r="C29" s="57">
        <v>0</v>
      </c>
    </row>
    <row r="30" spans="1:7" ht="119.25" customHeight="1">
      <c r="A30" s="58" t="s">
        <v>112</v>
      </c>
      <c r="B30" s="25" t="s">
        <v>221</v>
      </c>
      <c r="C30" s="59">
        <v>1028.8</v>
      </c>
    </row>
    <row r="31" spans="1:7" ht="94.5" hidden="1">
      <c r="A31" s="55" t="s">
        <v>112</v>
      </c>
      <c r="B31" s="56" t="s">
        <v>140</v>
      </c>
      <c r="C31" s="60">
        <v>0</v>
      </c>
    </row>
    <row r="32" spans="1:7" ht="63" hidden="1">
      <c r="A32" s="61" t="s">
        <v>112</v>
      </c>
      <c r="B32" s="56" t="s">
        <v>205</v>
      </c>
      <c r="C32" s="57">
        <v>0</v>
      </c>
    </row>
    <row r="33" spans="1:7" ht="47.25">
      <c r="A33" s="62" t="s">
        <v>112</v>
      </c>
      <c r="B33" s="22" t="s">
        <v>231</v>
      </c>
      <c r="C33" s="46">
        <v>4671.3999999999996</v>
      </c>
      <c r="D33" s="20"/>
    </row>
    <row r="34" spans="1:7" ht="50.25" customHeight="1">
      <c r="A34" s="63" t="s">
        <v>112</v>
      </c>
      <c r="B34" s="64" t="s">
        <v>141</v>
      </c>
      <c r="C34" s="54">
        <v>238.21</v>
      </c>
    </row>
    <row r="35" spans="1:7" ht="129" customHeight="1">
      <c r="A35" s="63" t="s">
        <v>112</v>
      </c>
      <c r="B35" s="128" t="s">
        <v>237</v>
      </c>
      <c r="C35" s="54">
        <v>2500</v>
      </c>
    </row>
    <row r="36" spans="1:7" ht="31.5">
      <c r="A36" s="40" t="s">
        <v>113</v>
      </c>
      <c r="B36" s="39" t="s">
        <v>114</v>
      </c>
      <c r="C36" s="38">
        <f>C39+C37</f>
        <v>146.72</v>
      </c>
    </row>
    <row r="37" spans="1:7" ht="47.25">
      <c r="A37" s="40" t="s">
        <v>115</v>
      </c>
      <c r="B37" s="41" t="s">
        <v>116</v>
      </c>
      <c r="C37" s="65">
        <f>C38</f>
        <v>3.52</v>
      </c>
    </row>
    <row r="38" spans="1:7" ht="47.25">
      <c r="A38" s="44" t="s">
        <v>117</v>
      </c>
      <c r="B38" s="66" t="s">
        <v>142</v>
      </c>
      <c r="C38" s="67">
        <v>3.52</v>
      </c>
    </row>
    <row r="39" spans="1:7" ht="47.25">
      <c r="A39" s="36" t="s">
        <v>118</v>
      </c>
      <c r="B39" s="39" t="s">
        <v>119</v>
      </c>
      <c r="C39" s="38">
        <f>C40</f>
        <v>143.19999999999999</v>
      </c>
    </row>
    <row r="40" spans="1:7" ht="63">
      <c r="A40" s="68" t="s">
        <v>120</v>
      </c>
      <c r="B40" s="24" t="s">
        <v>121</v>
      </c>
      <c r="C40" s="47">
        <v>143.19999999999999</v>
      </c>
    </row>
    <row r="41" spans="1:7" ht="21" customHeight="1">
      <c r="A41" s="36" t="s">
        <v>122</v>
      </c>
      <c r="B41" s="39" t="s">
        <v>123</v>
      </c>
      <c r="C41" s="38">
        <f>C44+C42</f>
        <v>10102.970000000001</v>
      </c>
    </row>
    <row r="42" spans="1:7" ht="62.25" customHeight="1">
      <c r="A42" s="49" t="s">
        <v>131</v>
      </c>
      <c r="B42" s="69" t="s">
        <v>124</v>
      </c>
      <c r="C42" s="51">
        <f>C43</f>
        <v>714.79000000000008</v>
      </c>
    </row>
    <row r="43" spans="1:7" ht="78.75" customHeight="1">
      <c r="A43" s="52" t="s">
        <v>125</v>
      </c>
      <c r="B43" s="70" t="s">
        <v>126</v>
      </c>
      <c r="C43" s="54">
        <f>622+111.6-18.81</f>
        <v>714.79000000000008</v>
      </c>
    </row>
    <row r="44" spans="1:7" ht="30" customHeight="1">
      <c r="A44" s="36" t="s">
        <v>127</v>
      </c>
      <c r="B44" s="71" t="s">
        <v>128</v>
      </c>
      <c r="C44" s="38">
        <f>C45</f>
        <v>9388.18</v>
      </c>
    </row>
    <row r="45" spans="1:7" ht="47.25">
      <c r="A45" s="36" t="s">
        <v>129</v>
      </c>
      <c r="B45" s="39" t="s">
        <v>130</v>
      </c>
      <c r="C45" s="38">
        <f>C46+C47</f>
        <v>9388.18</v>
      </c>
    </row>
    <row r="46" spans="1:7" ht="78.75">
      <c r="A46" s="68" t="s">
        <v>143</v>
      </c>
      <c r="B46" s="24" t="s">
        <v>144</v>
      </c>
      <c r="C46" s="47">
        <v>7218.6</v>
      </c>
      <c r="G46" s="4"/>
    </row>
    <row r="47" spans="1:7" ht="247.5" customHeight="1">
      <c r="A47" s="58" t="s">
        <v>206</v>
      </c>
      <c r="B47" s="72" t="s">
        <v>145</v>
      </c>
      <c r="C47" s="46">
        <v>2169.58</v>
      </c>
      <c r="D47" s="20"/>
      <c r="G47" s="4"/>
    </row>
    <row r="48" spans="1:7" ht="78.75">
      <c r="A48" s="73" t="s">
        <v>222</v>
      </c>
      <c r="B48" s="74" t="s">
        <v>223</v>
      </c>
      <c r="C48" s="75">
        <f>C49</f>
        <v>43.75</v>
      </c>
      <c r="G48" s="4"/>
    </row>
    <row r="49" spans="1:7" ht="126">
      <c r="A49" s="73" t="s">
        <v>224</v>
      </c>
      <c r="B49" s="76" t="s">
        <v>225</v>
      </c>
      <c r="C49" s="75">
        <f>C50</f>
        <v>43.75</v>
      </c>
      <c r="G49" s="4"/>
    </row>
    <row r="50" spans="1:7" ht="126">
      <c r="A50" s="73" t="s">
        <v>226</v>
      </c>
      <c r="B50" s="76" t="s">
        <v>227</v>
      </c>
      <c r="C50" s="75">
        <f>C51</f>
        <v>43.75</v>
      </c>
      <c r="G50" s="4"/>
    </row>
    <row r="51" spans="1:7" ht="83.25" customHeight="1">
      <c r="A51" s="77" t="s">
        <v>228</v>
      </c>
      <c r="B51" s="21" t="s">
        <v>229</v>
      </c>
      <c r="C51" s="78">
        <v>43.75</v>
      </c>
      <c r="D51" s="20"/>
      <c r="G51" s="4"/>
    </row>
    <row r="52" spans="1:7" ht="47.25" customHeight="1">
      <c r="A52" s="73" t="s">
        <v>196</v>
      </c>
      <c r="B52" s="79" t="s">
        <v>197</v>
      </c>
      <c r="C52" s="80">
        <f>C53</f>
        <v>-40.200000000000003</v>
      </c>
    </row>
    <row r="53" spans="1:7" ht="63" customHeight="1">
      <c r="A53" s="73" t="s">
        <v>198</v>
      </c>
      <c r="B53" s="79" t="s">
        <v>199</v>
      </c>
      <c r="C53" s="80">
        <f>C54</f>
        <v>-40.200000000000003</v>
      </c>
    </row>
    <row r="54" spans="1:7" ht="63" customHeight="1">
      <c r="A54" s="58" t="s">
        <v>200</v>
      </c>
      <c r="B54" s="22" t="s">
        <v>201</v>
      </c>
      <c r="C54" s="81">
        <v>-40.200000000000003</v>
      </c>
    </row>
  </sheetData>
  <mergeCells count="10">
    <mergeCell ref="A13:C13"/>
    <mergeCell ref="B15:B16"/>
    <mergeCell ref="B2:C2"/>
    <mergeCell ref="B3:C3"/>
    <mergeCell ref="B4:C4"/>
    <mergeCell ref="B5:C5"/>
    <mergeCell ref="B6:C6"/>
    <mergeCell ref="A12:C12"/>
    <mergeCell ref="B8:C8"/>
    <mergeCell ref="B9:C9"/>
  </mergeCells>
  <printOptions horizontalCentered="1"/>
  <pageMargins left="0.98425196850393704" right="0.39370078740157483" top="0.78740157480314965" bottom="0.98425196850393704" header="0.51181102362204722" footer="0.51181102362204722"/>
  <pageSetup paperSize="9" scale="86" fitToHeight="8"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5"/>
  <sheetViews>
    <sheetView tabSelected="1" topLeftCell="A19" zoomScaleNormal="100" workbookViewId="0">
      <selection activeCell="K22" sqref="K22"/>
    </sheetView>
  </sheetViews>
  <sheetFormatPr defaultRowHeight="15.75"/>
  <cols>
    <col min="1" max="1" width="6.85546875" style="16" customWidth="1"/>
    <col min="2" max="2" width="28.85546875" style="2" customWidth="1"/>
    <col min="3" max="3" width="26.28515625" style="2" customWidth="1"/>
    <col min="4" max="4" width="51.28515625" style="2" customWidth="1"/>
    <col min="5" max="5" width="14.85546875" style="2" customWidth="1"/>
    <col min="6" max="6" width="48" style="2" customWidth="1"/>
    <col min="7" max="256" width="9.140625" style="2"/>
    <col min="257" max="257" width="6.85546875" style="2" customWidth="1"/>
    <col min="258" max="258" width="28.85546875" style="2" customWidth="1"/>
    <col min="259" max="259" width="29.7109375" style="2" customWidth="1"/>
    <col min="260" max="260" width="51.28515625" style="2" customWidth="1"/>
    <col min="261" max="261" width="17.140625" style="2" customWidth="1"/>
    <col min="262" max="262" width="48" style="2" customWidth="1"/>
    <col min="263" max="512" width="9.140625" style="2"/>
    <col min="513" max="513" width="6.85546875" style="2" customWidth="1"/>
    <col min="514" max="514" width="28.85546875" style="2" customWidth="1"/>
    <col min="515" max="515" width="29.7109375" style="2" customWidth="1"/>
    <col min="516" max="516" width="51.28515625" style="2" customWidth="1"/>
    <col min="517" max="517" width="17.140625" style="2" customWidth="1"/>
    <col min="518" max="518" width="48" style="2" customWidth="1"/>
    <col min="519" max="768" width="9.140625" style="2"/>
    <col min="769" max="769" width="6.85546875" style="2" customWidth="1"/>
    <col min="770" max="770" width="28.85546875" style="2" customWidth="1"/>
    <col min="771" max="771" width="29.7109375" style="2" customWidth="1"/>
    <col min="772" max="772" width="51.28515625" style="2" customWidth="1"/>
    <col min="773" max="773" width="17.140625" style="2" customWidth="1"/>
    <col min="774" max="774" width="48" style="2" customWidth="1"/>
    <col min="775" max="1024" width="9.140625" style="2"/>
    <col min="1025" max="1025" width="6.85546875" style="2" customWidth="1"/>
    <col min="1026" max="1026" width="28.85546875" style="2" customWidth="1"/>
    <col min="1027" max="1027" width="29.7109375" style="2" customWidth="1"/>
    <col min="1028" max="1028" width="51.28515625" style="2" customWidth="1"/>
    <col min="1029" max="1029" width="17.140625" style="2" customWidth="1"/>
    <col min="1030" max="1030" width="48" style="2" customWidth="1"/>
    <col min="1031" max="1280" width="9.140625" style="2"/>
    <col min="1281" max="1281" width="6.85546875" style="2" customWidth="1"/>
    <col min="1282" max="1282" width="28.85546875" style="2" customWidth="1"/>
    <col min="1283" max="1283" width="29.7109375" style="2" customWidth="1"/>
    <col min="1284" max="1284" width="51.28515625" style="2" customWidth="1"/>
    <col min="1285" max="1285" width="17.140625" style="2" customWidth="1"/>
    <col min="1286" max="1286" width="48" style="2" customWidth="1"/>
    <col min="1287" max="1536" width="9.140625" style="2"/>
    <col min="1537" max="1537" width="6.85546875" style="2" customWidth="1"/>
    <col min="1538" max="1538" width="28.85546875" style="2" customWidth="1"/>
    <col min="1539" max="1539" width="29.7109375" style="2" customWidth="1"/>
    <col min="1540" max="1540" width="51.28515625" style="2" customWidth="1"/>
    <col min="1541" max="1541" width="17.140625" style="2" customWidth="1"/>
    <col min="1542" max="1542" width="48" style="2" customWidth="1"/>
    <col min="1543" max="1792" width="9.140625" style="2"/>
    <col min="1793" max="1793" width="6.85546875" style="2" customWidth="1"/>
    <col min="1794" max="1794" width="28.85546875" style="2" customWidth="1"/>
    <col min="1795" max="1795" width="29.7109375" style="2" customWidth="1"/>
    <col min="1796" max="1796" width="51.28515625" style="2" customWidth="1"/>
    <col min="1797" max="1797" width="17.140625" style="2" customWidth="1"/>
    <col min="1798" max="1798" width="48" style="2" customWidth="1"/>
    <col min="1799" max="2048" width="9.140625" style="2"/>
    <col min="2049" max="2049" width="6.85546875" style="2" customWidth="1"/>
    <col min="2050" max="2050" width="28.85546875" style="2" customWidth="1"/>
    <col min="2051" max="2051" width="29.7109375" style="2" customWidth="1"/>
    <col min="2052" max="2052" width="51.28515625" style="2" customWidth="1"/>
    <col min="2053" max="2053" width="17.140625" style="2" customWidth="1"/>
    <col min="2054" max="2054" width="48" style="2" customWidth="1"/>
    <col min="2055" max="2304" width="9.140625" style="2"/>
    <col min="2305" max="2305" width="6.85546875" style="2" customWidth="1"/>
    <col min="2306" max="2306" width="28.85546875" style="2" customWidth="1"/>
    <col min="2307" max="2307" width="29.7109375" style="2" customWidth="1"/>
    <col min="2308" max="2308" width="51.28515625" style="2" customWidth="1"/>
    <col min="2309" max="2309" width="17.140625" style="2" customWidth="1"/>
    <col min="2310" max="2310" width="48" style="2" customWidth="1"/>
    <col min="2311" max="2560" width="9.140625" style="2"/>
    <col min="2561" max="2561" width="6.85546875" style="2" customWidth="1"/>
    <col min="2562" max="2562" width="28.85546875" style="2" customWidth="1"/>
    <col min="2563" max="2563" width="29.7109375" style="2" customWidth="1"/>
    <col min="2564" max="2564" width="51.28515625" style="2" customWidth="1"/>
    <col min="2565" max="2565" width="17.140625" style="2" customWidth="1"/>
    <col min="2566" max="2566" width="48" style="2" customWidth="1"/>
    <col min="2567" max="2816" width="9.140625" style="2"/>
    <col min="2817" max="2817" width="6.85546875" style="2" customWidth="1"/>
    <col min="2818" max="2818" width="28.85546875" style="2" customWidth="1"/>
    <col min="2819" max="2819" width="29.7109375" style="2" customWidth="1"/>
    <col min="2820" max="2820" width="51.28515625" style="2" customWidth="1"/>
    <col min="2821" max="2821" width="17.140625" style="2" customWidth="1"/>
    <col min="2822" max="2822" width="48" style="2" customWidth="1"/>
    <col min="2823" max="3072" width="9.140625" style="2"/>
    <col min="3073" max="3073" width="6.85546875" style="2" customWidth="1"/>
    <col min="3074" max="3074" width="28.85546875" style="2" customWidth="1"/>
    <col min="3075" max="3075" width="29.7109375" style="2" customWidth="1"/>
    <col min="3076" max="3076" width="51.28515625" style="2" customWidth="1"/>
    <col min="3077" max="3077" width="17.140625" style="2" customWidth="1"/>
    <col min="3078" max="3078" width="48" style="2" customWidth="1"/>
    <col min="3079" max="3328" width="9.140625" style="2"/>
    <col min="3329" max="3329" width="6.85546875" style="2" customWidth="1"/>
    <col min="3330" max="3330" width="28.85546875" style="2" customWidth="1"/>
    <col min="3331" max="3331" width="29.7109375" style="2" customWidth="1"/>
    <col min="3332" max="3332" width="51.28515625" style="2" customWidth="1"/>
    <col min="3333" max="3333" width="17.140625" style="2" customWidth="1"/>
    <col min="3334" max="3334" width="48" style="2" customWidth="1"/>
    <col min="3335" max="3584" width="9.140625" style="2"/>
    <col min="3585" max="3585" width="6.85546875" style="2" customWidth="1"/>
    <col min="3586" max="3586" width="28.85546875" style="2" customWidth="1"/>
    <col min="3587" max="3587" width="29.7109375" style="2" customWidth="1"/>
    <col min="3588" max="3588" width="51.28515625" style="2" customWidth="1"/>
    <col min="3589" max="3589" width="17.140625" style="2" customWidth="1"/>
    <col min="3590" max="3590" width="48" style="2" customWidth="1"/>
    <col min="3591" max="3840" width="9.140625" style="2"/>
    <col min="3841" max="3841" width="6.85546875" style="2" customWidth="1"/>
    <col min="3842" max="3842" width="28.85546875" style="2" customWidth="1"/>
    <col min="3843" max="3843" width="29.7109375" style="2" customWidth="1"/>
    <col min="3844" max="3844" width="51.28515625" style="2" customWidth="1"/>
    <col min="3845" max="3845" width="17.140625" style="2" customWidth="1"/>
    <col min="3846" max="3846" width="48" style="2" customWidth="1"/>
    <col min="3847" max="4096" width="9.140625" style="2"/>
    <col min="4097" max="4097" width="6.85546875" style="2" customWidth="1"/>
    <col min="4098" max="4098" width="28.85546875" style="2" customWidth="1"/>
    <col min="4099" max="4099" width="29.7109375" style="2" customWidth="1"/>
    <col min="4100" max="4100" width="51.28515625" style="2" customWidth="1"/>
    <col min="4101" max="4101" width="17.140625" style="2" customWidth="1"/>
    <col min="4102" max="4102" width="48" style="2" customWidth="1"/>
    <col min="4103" max="4352" width="9.140625" style="2"/>
    <col min="4353" max="4353" width="6.85546875" style="2" customWidth="1"/>
    <col min="4354" max="4354" width="28.85546875" style="2" customWidth="1"/>
    <col min="4355" max="4355" width="29.7109375" style="2" customWidth="1"/>
    <col min="4356" max="4356" width="51.28515625" style="2" customWidth="1"/>
    <col min="4357" max="4357" width="17.140625" style="2" customWidth="1"/>
    <col min="4358" max="4358" width="48" style="2" customWidth="1"/>
    <col min="4359" max="4608" width="9.140625" style="2"/>
    <col min="4609" max="4609" width="6.85546875" style="2" customWidth="1"/>
    <col min="4610" max="4610" width="28.85546875" style="2" customWidth="1"/>
    <col min="4611" max="4611" width="29.7109375" style="2" customWidth="1"/>
    <col min="4612" max="4612" width="51.28515625" style="2" customWidth="1"/>
    <col min="4613" max="4613" width="17.140625" style="2" customWidth="1"/>
    <col min="4614" max="4614" width="48" style="2" customWidth="1"/>
    <col min="4615" max="4864" width="9.140625" style="2"/>
    <col min="4865" max="4865" width="6.85546875" style="2" customWidth="1"/>
    <col min="4866" max="4866" width="28.85546875" style="2" customWidth="1"/>
    <col min="4867" max="4867" width="29.7109375" style="2" customWidth="1"/>
    <col min="4868" max="4868" width="51.28515625" style="2" customWidth="1"/>
    <col min="4869" max="4869" width="17.140625" style="2" customWidth="1"/>
    <col min="4870" max="4870" width="48" style="2" customWidth="1"/>
    <col min="4871" max="5120" width="9.140625" style="2"/>
    <col min="5121" max="5121" width="6.85546875" style="2" customWidth="1"/>
    <col min="5122" max="5122" width="28.85546875" style="2" customWidth="1"/>
    <col min="5123" max="5123" width="29.7109375" style="2" customWidth="1"/>
    <col min="5124" max="5124" width="51.28515625" style="2" customWidth="1"/>
    <col min="5125" max="5125" width="17.140625" style="2" customWidth="1"/>
    <col min="5126" max="5126" width="48" style="2" customWidth="1"/>
    <col min="5127" max="5376" width="9.140625" style="2"/>
    <col min="5377" max="5377" width="6.85546875" style="2" customWidth="1"/>
    <col min="5378" max="5378" width="28.85546875" style="2" customWidth="1"/>
    <col min="5379" max="5379" width="29.7109375" style="2" customWidth="1"/>
    <col min="5380" max="5380" width="51.28515625" style="2" customWidth="1"/>
    <col min="5381" max="5381" width="17.140625" style="2" customWidth="1"/>
    <col min="5382" max="5382" width="48" style="2" customWidth="1"/>
    <col min="5383" max="5632" width="9.140625" style="2"/>
    <col min="5633" max="5633" width="6.85546875" style="2" customWidth="1"/>
    <col min="5634" max="5634" width="28.85546875" style="2" customWidth="1"/>
    <col min="5635" max="5635" width="29.7109375" style="2" customWidth="1"/>
    <col min="5636" max="5636" width="51.28515625" style="2" customWidth="1"/>
    <col min="5637" max="5637" width="17.140625" style="2" customWidth="1"/>
    <col min="5638" max="5638" width="48" style="2" customWidth="1"/>
    <col min="5639" max="5888" width="9.140625" style="2"/>
    <col min="5889" max="5889" width="6.85546875" style="2" customWidth="1"/>
    <col min="5890" max="5890" width="28.85546875" style="2" customWidth="1"/>
    <col min="5891" max="5891" width="29.7109375" style="2" customWidth="1"/>
    <col min="5892" max="5892" width="51.28515625" style="2" customWidth="1"/>
    <col min="5893" max="5893" width="17.140625" style="2" customWidth="1"/>
    <col min="5894" max="5894" width="48" style="2" customWidth="1"/>
    <col min="5895" max="6144" width="9.140625" style="2"/>
    <col min="6145" max="6145" width="6.85546875" style="2" customWidth="1"/>
    <col min="6146" max="6146" width="28.85546875" style="2" customWidth="1"/>
    <col min="6147" max="6147" width="29.7109375" style="2" customWidth="1"/>
    <col min="6148" max="6148" width="51.28515625" style="2" customWidth="1"/>
    <col min="6149" max="6149" width="17.140625" style="2" customWidth="1"/>
    <col min="6150" max="6150" width="48" style="2" customWidth="1"/>
    <col min="6151" max="6400" width="9.140625" style="2"/>
    <col min="6401" max="6401" width="6.85546875" style="2" customWidth="1"/>
    <col min="6402" max="6402" width="28.85546875" style="2" customWidth="1"/>
    <col min="6403" max="6403" width="29.7109375" style="2" customWidth="1"/>
    <col min="6404" max="6404" width="51.28515625" style="2" customWidth="1"/>
    <col min="6405" max="6405" width="17.140625" style="2" customWidth="1"/>
    <col min="6406" max="6406" width="48" style="2" customWidth="1"/>
    <col min="6407" max="6656" width="9.140625" style="2"/>
    <col min="6657" max="6657" width="6.85546875" style="2" customWidth="1"/>
    <col min="6658" max="6658" width="28.85546875" style="2" customWidth="1"/>
    <col min="6659" max="6659" width="29.7109375" style="2" customWidth="1"/>
    <col min="6660" max="6660" width="51.28515625" style="2" customWidth="1"/>
    <col min="6661" max="6661" width="17.140625" style="2" customWidth="1"/>
    <col min="6662" max="6662" width="48" style="2" customWidth="1"/>
    <col min="6663" max="6912" width="9.140625" style="2"/>
    <col min="6913" max="6913" width="6.85546875" style="2" customWidth="1"/>
    <col min="6914" max="6914" width="28.85546875" style="2" customWidth="1"/>
    <col min="6915" max="6915" width="29.7109375" style="2" customWidth="1"/>
    <col min="6916" max="6916" width="51.28515625" style="2" customWidth="1"/>
    <col min="6917" max="6917" width="17.140625" style="2" customWidth="1"/>
    <col min="6918" max="6918" width="48" style="2" customWidth="1"/>
    <col min="6919" max="7168" width="9.140625" style="2"/>
    <col min="7169" max="7169" width="6.85546875" style="2" customWidth="1"/>
    <col min="7170" max="7170" width="28.85546875" style="2" customWidth="1"/>
    <col min="7171" max="7171" width="29.7109375" style="2" customWidth="1"/>
    <col min="7172" max="7172" width="51.28515625" style="2" customWidth="1"/>
    <col min="7173" max="7173" width="17.140625" style="2" customWidth="1"/>
    <col min="7174" max="7174" width="48" style="2" customWidth="1"/>
    <col min="7175" max="7424" width="9.140625" style="2"/>
    <col min="7425" max="7425" width="6.85546875" style="2" customWidth="1"/>
    <col min="7426" max="7426" width="28.85546875" style="2" customWidth="1"/>
    <col min="7427" max="7427" width="29.7109375" style="2" customWidth="1"/>
    <col min="7428" max="7428" width="51.28515625" style="2" customWidth="1"/>
    <col min="7429" max="7429" width="17.140625" style="2" customWidth="1"/>
    <col min="7430" max="7430" width="48" style="2" customWidth="1"/>
    <col min="7431" max="7680" width="9.140625" style="2"/>
    <col min="7681" max="7681" width="6.85546875" style="2" customWidth="1"/>
    <col min="7682" max="7682" width="28.85546875" style="2" customWidth="1"/>
    <col min="7683" max="7683" width="29.7109375" style="2" customWidth="1"/>
    <col min="7684" max="7684" width="51.28515625" style="2" customWidth="1"/>
    <col min="7685" max="7685" width="17.140625" style="2" customWidth="1"/>
    <col min="7686" max="7686" width="48" style="2" customWidth="1"/>
    <col min="7687" max="7936" width="9.140625" style="2"/>
    <col min="7937" max="7937" width="6.85546875" style="2" customWidth="1"/>
    <col min="7938" max="7938" width="28.85546875" style="2" customWidth="1"/>
    <col min="7939" max="7939" width="29.7109375" style="2" customWidth="1"/>
    <col min="7940" max="7940" width="51.28515625" style="2" customWidth="1"/>
    <col min="7941" max="7941" width="17.140625" style="2" customWidth="1"/>
    <col min="7942" max="7942" width="48" style="2" customWidth="1"/>
    <col min="7943" max="8192" width="9.140625" style="2"/>
    <col min="8193" max="8193" width="6.85546875" style="2" customWidth="1"/>
    <col min="8194" max="8194" width="28.85546875" style="2" customWidth="1"/>
    <col min="8195" max="8195" width="29.7109375" style="2" customWidth="1"/>
    <col min="8196" max="8196" width="51.28515625" style="2" customWidth="1"/>
    <col min="8197" max="8197" width="17.140625" style="2" customWidth="1"/>
    <col min="8198" max="8198" width="48" style="2" customWidth="1"/>
    <col min="8199" max="8448" width="9.140625" style="2"/>
    <col min="8449" max="8449" width="6.85546875" style="2" customWidth="1"/>
    <col min="8450" max="8450" width="28.85546875" style="2" customWidth="1"/>
    <col min="8451" max="8451" width="29.7109375" style="2" customWidth="1"/>
    <col min="8452" max="8452" width="51.28515625" style="2" customWidth="1"/>
    <col min="8453" max="8453" width="17.140625" style="2" customWidth="1"/>
    <col min="8454" max="8454" width="48" style="2" customWidth="1"/>
    <col min="8455" max="8704" width="9.140625" style="2"/>
    <col min="8705" max="8705" width="6.85546875" style="2" customWidth="1"/>
    <col min="8706" max="8706" width="28.85546875" style="2" customWidth="1"/>
    <col min="8707" max="8707" width="29.7109375" style="2" customWidth="1"/>
    <col min="8708" max="8708" width="51.28515625" style="2" customWidth="1"/>
    <col min="8709" max="8709" width="17.140625" style="2" customWidth="1"/>
    <col min="8710" max="8710" width="48" style="2" customWidth="1"/>
    <col min="8711" max="8960" width="9.140625" style="2"/>
    <col min="8961" max="8961" width="6.85546875" style="2" customWidth="1"/>
    <col min="8962" max="8962" width="28.85546875" style="2" customWidth="1"/>
    <col min="8963" max="8963" width="29.7109375" style="2" customWidth="1"/>
    <col min="8964" max="8964" width="51.28515625" style="2" customWidth="1"/>
    <col min="8965" max="8965" width="17.140625" style="2" customWidth="1"/>
    <col min="8966" max="8966" width="48" style="2" customWidth="1"/>
    <col min="8967" max="9216" width="9.140625" style="2"/>
    <col min="9217" max="9217" width="6.85546875" style="2" customWidth="1"/>
    <col min="9218" max="9218" width="28.85546875" style="2" customWidth="1"/>
    <col min="9219" max="9219" width="29.7109375" style="2" customWidth="1"/>
    <col min="9220" max="9220" width="51.28515625" style="2" customWidth="1"/>
    <col min="9221" max="9221" width="17.140625" style="2" customWidth="1"/>
    <col min="9222" max="9222" width="48" style="2" customWidth="1"/>
    <col min="9223" max="9472" width="9.140625" style="2"/>
    <col min="9473" max="9473" width="6.85546875" style="2" customWidth="1"/>
    <col min="9474" max="9474" width="28.85546875" style="2" customWidth="1"/>
    <col min="9475" max="9475" width="29.7109375" style="2" customWidth="1"/>
    <col min="9476" max="9476" width="51.28515625" style="2" customWidth="1"/>
    <col min="9477" max="9477" width="17.140625" style="2" customWidth="1"/>
    <col min="9478" max="9478" width="48" style="2" customWidth="1"/>
    <col min="9479" max="9728" width="9.140625" style="2"/>
    <col min="9729" max="9729" width="6.85546875" style="2" customWidth="1"/>
    <col min="9730" max="9730" width="28.85546875" style="2" customWidth="1"/>
    <col min="9731" max="9731" width="29.7109375" style="2" customWidth="1"/>
    <col min="9732" max="9732" width="51.28515625" style="2" customWidth="1"/>
    <col min="9733" max="9733" width="17.140625" style="2" customWidth="1"/>
    <col min="9734" max="9734" width="48" style="2" customWidth="1"/>
    <col min="9735" max="9984" width="9.140625" style="2"/>
    <col min="9985" max="9985" width="6.85546875" style="2" customWidth="1"/>
    <col min="9986" max="9986" width="28.85546875" style="2" customWidth="1"/>
    <col min="9987" max="9987" width="29.7109375" style="2" customWidth="1"/>
    <col min="9988" max="9988" width="51.28515625" style="2" customWidth="1"/>
    <col min="9989" max="9989" width="17.140625" style="2" customWidth="1"/>
    <col min="9990" max="9990" width="48" style="2" customWidth="1"/>
    <col min="9991" max="10240" width="9.140625" style="2"/>
    <col min="10241" max="10241" width="6.85546875" style="2" customWidth="1"/>
    <col min="10242" max="10242" width="28.85546875" style="2" customWidth="1"/>
    <col min="10243" max="10243" width="29.7109375" style="2" customWidth="1"/>
    <col min="10244" max="10244" width="51.28515625" style="2" customWidth="1"/>
    <col min="10245" max="10245" width="17.140625" style="2" customWidth="1"/>
    <col min="10246" max="10246" width="48" style="2" customWidth="1"/>
    <col min="10247" max="10496" width="9.140625" style="2"/>
    <col min="10497" max="10497" width="6.85546875" style="2" customWidth="1"/>
    <col min="10498" max="10498" width="28.85546875" style="2" customWidth="1"/>
    <col min="10499" max="10499" width="29.7109375" style="2" customWidth="1"/>
    <col min="10500" max="10500" width="51.28515625" style="2" customWidth="1"/>
    <col min="10501" max="10501" width="17.140625" style="2" customWidth="1"/>
    <col min="10502" max="10502" width="48" style="2" customWidth="1"/>
    <col min="10503" max="10752" width="9.140625" style="2"/>
    <col min="10753" max="10753" width="6.85546875" style="2" customWidth="1"/>
    <col min="10754" max="10754" width="28.85546875" style="2" customWidth="1"/>
    <col min="10755" max="10755" width="29.7109375" style="2" customWidth="1"/>
    <col min="10756" max="10756" width="51.28515625" style="2" customWidth="1"/>
    <col min="10757" max="10757" width="17.140625" style="2" customWidth="1"/>
    <col min="10758" max="10758" width="48" style="2" customWidth="1"/>
    <col min="10759" max="11008" width="9.140625" style="2"/>
    <col min="11009" max="11009" width="6.85546875" style="2" customWidth="1"/>
    <col min="11010" max="11010" width="28.85546875" style="2" customWidth="1"/>
    <col min="11011" max="11011" width="29.7109375" style="2" customWidth="1"/>
    <col min="11012" max="11012" width="51.28515625" style="2" customWidth="1"/>
    <col min="11013" max="11013" width="17.140625" style="2" customWidth="1"/>
    <col min="11014" max="11014" width="48" style="2" customWidth="1"/>
    <col min="11015" max="11264" width="9.140625" style="2"/>
    <col min="11265" max="11265" width="6.85546875" style="2" customWidth="1"/>
    <col min="11266" max="11266" width="28.85546875" style="2" customWidth="1"/>
    <col min="11267" max="11267" width="29.7109375" style="2" customWidth="1"/>
    <col min="11268" max="11268" width="51.28515625" style="2" customWidth="1"/>
    <col min="11269" max="11269" width="17.140625" style="2" customWidth="1"/>
    <col min="11270" max="11270" width="48" style="2" customWidth="1"/>
    <col min="11271" max="11520" width="9.140625" style="2"/>
    <col min="11521" max="11521" width="6.85546875" style="2" customWidth="1"/>
    <col min="11522" max="11522" width="28.85546875" style="2" customWidth="1"/>
    <col min="11523" max="11523" width="29.7109375" style="2" customWidth="1"/>
    <col min="11524" max="11524" width="51.28515625" style="2" customWidth="1"/>
    <col min="11525" max="11525" width="17.140625" style="2" customWidth="1"/>
    <col min="11526" max="11526" width="48" style="2" customWidth="1"/>
    <col min="11527" max="11776" width="9.140625" style="2"/>
    <col min="11777" max="11777" width="6.85546875" style="2" customWidth="1"/>
    <col min="11778" max="11778" width="28.85546875" style="2" customWidth="1"/>
    <col min="11779" max="11779" width="29.7109375" style="2" customWidth="1"/>
    <col min="11780" max="11780" width="51.28515625" style="2" customWidth="1"/>
    <col min="11781" max="11781" width="17.140625" style="2" customWidth="1"/>
    <col min="11782" max="11782" width="48" style="2" customWidth="1"/>
    <col min="11783" max="12032" width="9.140625" style="2"/>
    <col min="12033" max="12033" width="6.85546875" style="2" customWidth="1"/>
    <col min="12034" max="12034" width="28.85546875" style="2" customWidth="1"/>
    <col min="12035" max="12035" width="29.7109375" style="2" customWidth="1"/>
    <col min="12036" max="12036" width="51.28515625" style="2" customWidth="1"/>
    <col min="12037" max="12037" width="17.140625" style="2" customWidth="1"/>
    <col min="12038" max="12038" width="48" style="2" customWidth="1"/>
    <col min="12039" max="12288" width="9.140625" style="2"/>
    <col min="12289" max="12289" width="6.85546875" style="2" customWidth="1"/>
    <col min="12290" max="12290" width="28.85546875" style="2" customWidth="1"/>
    <col min="12291" max="12291" width="29.7109375" style="2" customWidth="1"/>
    <col min="12292" max="12292" width="51.28515625" style="2" customWidth="1"/>
    <col min="12293" max="12293" width="17.140625" style="2" customWidth="1"/>
    <col min="12294" max="12294" width="48" style="2" customWidth="1"/>
    <col min="12295" max="12544" width="9.140625" style="2"/>
    <col min="12545" max="12545" width="6.85546875" style="2" customWidth="1"/>
    <col min="12546" max="12546" width="28.85546875" style="2" customWidth="1"/>
    <col min="12547" max="12547" width="29.7109375" style="2" customWidth="1"/>
    <col min="12548" max="12548" width="51.28515625" style="2" customWidth="1"/>
    <col min="12549" max="12549" width="17.140625" style="2" customWidth="1"/>
    <col min="12550" max="12550" width="48" style="2" customWidth="1"/>
    <col min="12551" max="12800" width="9.140625" style="2"/>
    <col min="12801" max="12801" width="6.85546875" style="2" customWidth="1"/>
    <col min="12802" max="12802" width="28.85546875" style="2" customWidth="1"/>
    <col min="12803" max="12803" width="29.7109375" style="2" customWidth="1"/>
    <col min="12804" max="12804" width="51.28515625" style="2" customWidth="1"/>
    <col min="12805" max="12805" width="17.140625" style="2" customWidth="1"/>
    <col min="12806" max="12806" width="48" style="2" customWidth="1"/>
    <col min="12807" max="13056" width="9.140625" style="2"/>
    <col min="13057" max="13057" width="6.85546875" style="2" customWidth="1"/>
    <col min="13058" max="13058" width="28.85546875" style="2" customWidth="1"/>
    <col min="13059" max="13059" width="29.7109375" style="2" customWidth="1"/>
    <col min="13060" max="13060" width="51.28515625" style="2" customWidth="1"/>
    <col min="13061" max="13061" width="17.140625" style="2" customWidth="1"/>
    <col min="13062" max="13062" width="48" style="2" customWidth="1"/>
    <col min="13063" max="13312" width="9.140625" style="2"/>
    <col min="13313" max="13313" width="6.85546875" style="2" customWidth="1"/>
    <col min="13314" max="13314" width="28.85546875" style="2" customWidth="1"/>
    <col min="13315" max="13315" width="29.7109375" style="2" customWidth="1"/>
    <col min="13316" max="13316" width="51.28515625" style="2" customWidth="1"/>
    <col min="13317" max="13317" width="17.140625" style="2" customWidth="1"/>
    <col min="13318" max="13318" width="48" style="2" customWidth="1"/>
    <col min="13319" max="13568" width="9.140625" style="2"/>
    <col min="13569" max="13569" width="6.85546875" style="2" customWidth="1"/>
    <col min="13570" max="13570" width="28.85546875" style="2" customWidth="1"/>
    <col min="13571" max="13571" width="29.7109375" style="2" customWidth="1"/>
    <col min="13572" max="13572" width="51.28515625" style="2" customWidth="1"/>
    <col min="13573" max="13573" width="17.140625" style="2" customWidth="1"/>
    <col min="13574" max="13574" width="48" style="2" customWidth="1"/>
    <col min="13575" max="13824" width="9.140625" style="2"/>
    <col min="13825" max="13825" width="6.85546875" style="2" customWidth="1"/>
    <col min="13826" max="13826" width="28.85546875" style="2" customWidth="1"/>
    <col min="13827" max="13827" width="29.7109375" style="2" customWidth="1"/>
    <col min="13828" max="13828" width="51.28515625" style="2" customWidth="1"/>
    <col min="13829" max="13829" width="17.140625" style="2" customWidth="1"/>
    <col min="13830" max="13830" width="48" style="2" customWidth="1"/>
    <col min="13831" max="14080" width="9.140625" style="2"/>
    <col min="14081" max="14081" width="6.85546875" style="2" customWidth="1"/>
    <col min="14082" max="14082" width="28.85546875" style="2" customWidth="1"/>
    <col min="14083" max="14083" width="29.7109375" style="2" customWidth="1"/>
    <col min="14084" max="14084" width="51.28515625" style="2" customWidth="1"/>
    <col min="14085" max="14085" width="17.140625" style="2" customWidth="1"/>
    <col min="14086" max="14086" width="48" style="2" customWidth="1"/>
    <col min="14087" max="14336" width="9.140625" style="2"/>
    <col min="14337" max="14337" width="6.85546875" style="2" customWidth="1"/>
    <col min="14338" max="14338" width="28.85546875" style="2" customWidth="1"/>
    <col min="14339" max="14339" width="29.7109375" style="2" customWidth="1"/>
    <col min="14340" max="14340" width="51.28515625" style="2" customWidth="1"/>
    <col min="14341" max="14341" width="17.140625" style="2" customWidth="1"/>
    <col min="14342" max="14342" width="48" style="2" customWidth="1"/>
    <col min="14343" max="14592" width="9.140625" style="2"/>
    <col min="14593" max="14593" width="6.85546875" style="2" customWidth="1"/>
    <col min="14594" max="14594" width="28.85546875" style="2" customWidth="1"/>
    <col min="14595" max="14595" width="29.7109375" style="2" customWidth="1"/>
    <col min="14596" max="14596" width="51.28515625" style="2" customWidth="1"/>
    <col min="14597" max="14597" width="17.140625" style="2" customWidth="1"/>
    <col min="14598" max="14598" width="48" style="2" customWidth="1"/>
    <col min="14599" max="14848" width="9.140625" style="2"/>
    <col min="14849" max="14849" width="6.85546875" style="2" customWidth="1"/>
    <col min="14850" max="14850" width="28.85546875" style="2" customWidth="1"/>
    <col min="14851" max="14851" width="29.7109375" style="2" customWidth="1"/>
    <col min="14852" max="14852" width="51.28515625" style="2" customWidth="1"/>
    <col min="14853" max="14853" width="17.140625" style="2" customWidth="1"/>
    <col min="14854" max="14854" width="48" style="2" customWidth="1"/>
    <col min="14855" max="15104" width="9.140625" style="2"/>
    <col min="15105" max="15105" width="6.85546875" style="2" customWidth="1"/>
    <col min="15106" max="15106" width="28.85546875" style="2" customWidth="1"/>
    <col min="15107" max="15107" width="29.7109375" style="2" customWidth="1"/>
    <col min="15108" max="15108" width="51.28515625" style="2" customWidth="1"/>
    <col min="15109" max="15109" width="17.140625" style="2" customWidth="1"/>
    <col min="15110" max="15110" width="48" style="2" customWidth="1"/>
    <col min="15111" max="15360" width="9.140625" style="2"/>
    <col min="15361" max="15361" width="6.85546875" style="2" customWidth="1"/>
    <col min="15362" max="15362" width="28.85546875" style="2" customWidth="1"/>
    <col min="15363" max="15363" width="29.7109375" style="2" customWidth="1"/>
    <col min="15364" max="15364" width="51.28515625" style="2" customWidth="1"/>
    <col min="15365" max="15365" width="17.140625" style="2" customWidth="1"/>
    <col min="15366" max="15366" width="48" style="2" customWidth="1"/>
    <col min="15367" max="15616" width="9.140625" style="2"/>
    <col min="15617" max="15617" width="6.85546875" style="2" customWidth="1"/>
    <col min="15618" max="15618" width="28.85546875" style="2" customWidth="1"/>
    <col min="15619" max="15619" width="29.7109375" style="2" customWidth="1"/>
    <col min="15620" max="15620" width="51.28515625" style="2" customWidth="1"/>
    <col min="15621" max="15621" width="17.140625" style="2" customWidth="1"/>
    <col min="15622" max="15622" width="48" style="2" customWidth="1"/>
    <col min="15623" max="15872" width="9.140625" style="2"/>
    <col min="15873" max="15873" width="6.85546875" style="2" customWidth="1"/>
    <col min="15874" max="15874" width="28.85546875" style="2" customWidth="1"/>
    <col min="15875" max="15875" width="29.7109375" style="2" customWidth="1"/>
    <col min="15876" max="15876" width="51.28515625" style="2" customWidth="1"/>
    <col min="15877" max="15877" width="17.140625" style="2" customWidth="1"/>
    <col min="15878" max="15878" width="48" style="2" customWidth="1"/>
    <col min="15879" max="16128" width="9.140625" style="2"/>
    <col min="16129" max="16129" width="6.85546875" style="2" customWidth="1"/>
    <col min="16130" max="16130" width="28.85546875" style="2" customWidth="1"/>
    <col min="16131" max="16131" width="29.7109375" style="2" customWidth="1"/>
    <col min="16132" max="16132" width="51.28515625" style="2" customWidth="1"/>
    <col min="16133" max="16133" width="17.140625" style="2" customWidth="1"/>
    <col min="16134" max="16134" width="48" style="2" customWidth="1"/>
    <col min="16135" max="16384" width="9.140625" style="2"/>
  </cols>
  <sheetData>
    <row r="2" spans="1:6">
      <c r="A2" s="172" t="s">
        <v>230</v>
      </c>
      <c r="B2" s="173"/>
      <c r="C2" s="173"/>
      <c r="D2" s="173"/>
      <c r="E2" s="173"/>
      <c r="F2" s="173"/>
    </row>
    <row r="3" spans="1:6">
      <c r="A3" s="172"/>
      <c r="B3" s="173"/>
      <c r="C3" s="173"/>
      <c r="D3" s="173"/>
      <c r="E3" s="173"/>
      <c r="F3" s="173"/>
    </row>
    <row r="4" spans="1:6" ht="23.25" customHeight="1">
      <c r="A4" s="172"/>
      <c r="B4" s="173"/>
      <c r="C4" s="173"/>
      <c r="D4" s="173"/>
      <c r="E4" s="173"/>
      <c r="F4" s="173"/>
    </row>
    <row r="5" spans="1:6" ht="27.75" customHeight="1">
      <c r="A5" s="174" t="s">
        <v>208</v>
      </c>
      <c r="B5" s="174" t="s">
        <v>209</v>
      </c>
      <c r="C5" s="174" t="s">
        <v>27</v>
      </c>
      <c r="D5" s="174" t="s">
        <v>210</v>
      </c>
      <c r="E5" s="175" t="s">
        <v>211</v>
      </c>
      <c r="F5" s="174" t="s">
        <v>212</v>
      </c>
    </row>
    <row r="6" spans="1:6" s="15" customFormat="1" ht="11.25" customHeight="1">
      <c r="A6" s="174"/>
      <c r="B6" s="174"/>
      <c r="C6" s="174"/>
      <c r="D6" s="174"/>
      <c r="E6" s="176"/>
      <c r="F6" s="174"/>
    </row>
    <row r="7" spans="1:6" s="15" customFormat="1" ht="94.5" hidden="1">
      <c r="A7" s="18">
        <v>1</v>
      </c>
      <c r="B7" s="19" t="s">
        <v>213</v>
      </c>
      <c r="C7" s="19" t="s">
        <v>214</v>
      </c>
      <c r="D7" s="123" t="s">
        <v>161</v>
      </c>
      <c r="E7" s="123"/>
      <c r="F7" s="19" t="s">
        <v>215</v>
      </c>
    </row>
    <row r="8" spans="1:6" s="15" customFormat="1" ht="141.75" hidden="1">
      <c r="A8" s="18">
        <v>2</v>
      </c>
      <c r="B8" s="19" t="s">
        <v>213</v>
      </c>
      <c r="C8" s="19" t="s">
        <v>216</v>
      </c>
      <c r="D8" s="123" t="s">
        <v>162</v>
      </c>
      <c r="E8" s="123"/>
      <c r="F8" s="19" t="s">
        <v>215</v>
      </c>
    </row>
    <row r="9" spans="1:6" s="15" customFormat="1" ht="63" hidden="1">
      <c r="A9" s="18">
        <v>3</v>
      </c>
      <c r="B9" s="19" t="s">
        <v>213</v>
      </c>
      <c r="C9" s="19" t="s">
        <v>217</v>
      </c>
      <c r="D9" s="123" t="s">
        <v>163</v>
      </c>
      <c r="E9" s="123"/>
      <c r="F9" s="19" t="s">
        <v>215</v>
      </c>
    </row>
    <row r="10" spans="1:6" s="15" customFormat="1" ht="94.5">
      <c r="A10" s="23">
        <v>1</v>
      </c>
      <c r="B10" s="124" t="s">
        <v>213</v>
      </c>
      <c r="C10" s="88" t="s">
        <v>214</v>
      </c>
      <c r="D10" s="89" t="s">
        <v>161</v>
      </c>
      <c r="E10" s="125">
        <v>-41610</v>
      </c>
      <c r="F10" s="124" t="s">
        <v>232</v>
      </c>
    </row>
    <row r="11" spans="1:6" s="126" customFormat="1" ht="146.25" customHeight="1">
      <c r="A11" s="23">
        <v>2</v>
      </c>
      <c r="B11" s="140" t="s">
        <v>256</v>
      </c>
      <c r="C11" s="141" t="s">
        <v>255</v>
      </c>
      <c r="D11" s="94" t="s">
        <v>148</v>
      </c>
      <c r="E11" s="142">
        <v>15410</v>
      </c>
      <c r="F11" s="140" t="s">
        <v>253</v>
      </c>
    </row>
    <row r="12" spans="1:6" s="126" customFormat="1" ht="82.5" customHeight="1">
      <c r="A12" s="23">
        <v>3</v>
      </c>
      <c r="B12" s="140" t="s">
        <v>213</v>
      </c>
      <c r="C12" s="99" t="s">
        <v>254</v>
      </c>
      <c r="D12" s="94" t="s">
        <v>65</v>
      </c>
      <c r="E12" s="142">
        <v>-7000</v>
      </c>
      <c r="F12" s="140" t="s">
        <v>253</v>
      </c>
    </row>
    <row r="13" spans="1:6" s="126" customFormat="1" ht="87" customHeight="1">
      <c r="A13" s="23">
        <v>4</v>
      </c>
      <c r="B13" s="124" t="s">
        <v>218</v>
      </c>
      <c r="C13" s="130" t="s">
        <v>233</v>
      </c>
      <c r="D13" s="89" t="s">
        <v>234</v>
      </c>
      <c r="E13" s="138">
        <v>8146.96</v>
      </c>
      <c r="F13" s="124" t="s">
        <v>245</v>
      </c>
    </row>
    <row r="14" spans="1:6" s="126" customFormat="1" ht="82.5" customHeight="1">
      <c r="A14" s="23">
        <v>5</v>
      </c>
      <c r="B14" s="140" t="s">
        <v>218</v>
      </c>
      <c r="C14" s="99" t="s">
        <v>257</v>
      </c>
      <c r="D14" s="94" t="s">
        <v>194</v>
      </c>
      <c r="E14" s="142">
        <v>19872</v>
      </c>
      <c r="F14" s="140" t="s">
        <v>252</v>
      </c>
    </row>
    <row r="15" spans="1:6" s="127" customFormat="1" ht="16.5">
      <c r="A15" s="170" t="s">
        <v>235</v>
      </c>
      <c r="B15" s="171"/>
      <c r="C15" s="171"/>
      <c r="D15" s="171"/>
      <c r="E15" s="131">
        <f>SUM(E10:E14)</f>
        <v>-5181.0400000000009</v>
      </c>
      <c r="F15" s="139"/>
    </row>
    <row r="16" spans="1:6" s="15" customFormat="1" ht="118.5" customHeight="1">
      <c r="A16" s="23">
        <v>6</v>
      </c>
      <c r="B16" s="24" t="s">
        <v>218</v>
      </c>
      <c r="C16" s="132" t="s">
        <v>236</v>
      </c>
      <c r="D16" s="133" t="s">
        <v>237</v>
      </c>
      <c r="E16" s="149">
        <v>2500000</v>
      </c>
      <c r="F16" s="22" t="s">
        <v>239</v>
      </c>
    </row>
    <row r="17" spans="1:6" s="15" customFormat="1" ht="157.5">
      <c r="A17" s="23">
        <v>7</v>
      </c>
      <c r="B17" s="24" t="s">
        <v>218</v>
      </c>
      <c r="C17" s="111" t="s">
        <v>238</v>
      </c>
      <c r="D17" s="70" t="s">
        <v>126</v>
      </c>
      <c r="E17" s="149">
        <v>111600</v>
      </c>
      <c r="F17" s="135" t="s">
        <v>246</v>
      </c>
    </row>
    <row r="18" spans="1:6" s="15" customFormat="1" ht="82.5" customHeight="1">
      <c r="A18" s="23">
        <v>8</v>
      </c>
      <c r="B18" s="24" t="s">
        <v>218</v>
      </c>
      <c r="C18" s="111" t="s">
        <v>238</v>
      </c>
      <c r="D18" s="70" t="s">
        <v>126</v>
      </c>
      <c r="E18" s="149">
        <v>-18815</v>
      </c>
      <c r="F18" s="22" t="s">
        <v>251</v>
      </c>
    </row>
    <row r="19" spans="1:6" s="15" customFormat="1" ht="78.75">
      <c r="A19" s="136">
        <v>9</v>
      </c>
      <c r="B19" s="24" t="s">
        <v>218</v>
      </c>
      <c r="C19" s="44" t="s">
        <v>248</v>
      </c>
      <c r="D19" s="45" t="s">
        <v>137</v>
      </c>
      <c r="E19" s="149">
        <v>276100</v>
      </c>
      <c r="F19" s="137" t="s">
        <v>247</v>
      </c>
    </row>
    <row r="20" spans="1:6" s="15" customFormat="1" ht="83.25" customHeight="1">
      <c r="A20" s="136">
        <v>10</v>
      </c>
      <c r="B20" s="24" t="s">
        <v>218</v>
      </c>
      <c r="C20" s="44" t="s">
        <v>249</v>
      </c>
      <c r="D20" s="45" t="s">
        <v>139</v>
      </c>
      <c r="E20" s="149">
        <v>-432100</v>
      </c>
      <c r="F20" s="137" t="s">
        <v>247</v>
      </c>
    </row>
    <row r="21" spans="1:6" s="15" customFormat="1" ht="78.75">
      <c r="A21" s="136">
        <v>11</v>
      </c>
      <c r="B21" s="24" t="s">
        <v>218</v>
      </c>
      <c r="C21" s="68" t="s">
        <v>250</v>
      </c>
      <c r="D21" s="24" t="s">
        <v>144</v>
      </c>
      <c r="E21" s="134">
        <v>156000</v>
      </c>
      <c r="F21" s="137" t="s">
        <v>247</v>
      </c>
    </row>
    <row r="22" spans="1:6" s="15" customFormat="1" ht="280.5">
      <c r="A22" s="23">
        <v>12</v>
      </c>
      <c r="B22" s="24" t="s">
        <v>218</v>
      </c>
      <c r="C22" s="68" t="s">
        <v>258</v>
      </c>
      <c r="D22" s="72" t="s">
        <v>145</v>
      </c>
      <c r="E22" s="134">
        <v>-61617.22</v>
      </c>
      <c r="F22" s="151" t="s">
        <v>259</v>
      </c>
    </row>
    <row r="23" spans="1:6" s="15" customFormat="1" ht="20.25" customHeight="1">
      <c r="A23" s="26" t="s">
        <v>219</v>
      </c>
      <c r="B23" s="27"/>
      <c r="C23" s="27"/>
      <c r="D23" s="28"/>
      <c r="E23" s="29">
        <f>SUM(E16:E22)</f>
        <v>2531167.7799999998</v>
      </c>
      <c r="F23" s="22"/>
    </row>
    <row r="24" spans="1:6" ht="24" customHeight="1">
      <c r="A24" s="26" t="s">
        <v>220</v>
      </c>
      <c r="B24" s="27"/>
      <c r="C24" s="27"/>
      <c r="D24" s="28"/>
      <c r="E24" s="29">
        <f>E23+E15</f>
        <v>2525986.7399999998</v>
      </c>
      <c r="F24" s="22"/>
    </row>
    <row r="25" spans="1:6">
      <c r="A25" s="2"/>
      <c r="E25" s="147"/>
    </row>
  </sheetData>
  <mergeCells count="8">
    <mergeCell ref="A15:D15"/>
    <mergeCell ref="A2:F4"/>
    <mergeCell ref="A5:A6"/>
    <mergeCell ref="B5:B6"/>
    <mergeCell ref="C5:C6"/>
    <mergeCell ref="D5:D6"/>
    <mergeCell ref="E5:E6"/>
    <mergeCell ref="F5:F6"/>
  </mergeCells>
  <printOptions horizontalCentered="1"/>
  <pageMargins left="0" right="0" top="0.55118110236220474" bottom="0.19685039370078741" header="0.31496062992125984" footer="0.31496062992125984"/>
  <pageSetup paperSize="9" scale="69"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прил1 источники</vt:lpstr>
      <vt:lpstr>прил3 доходы</vt:lpstr>
      <vt:lpstr>прил5 безвозм </vt:lpstr>
      <vt:lpstr>список - ноябрь</vt:lpstr>
      <vt:lpstr>'прил3 доходы'!Область_печати</vt:lpstr>
      <vt:lpstr>'прил5 безвозм '!Область_печати</vt:lpstr>
      <vt:lpstr>'список - ноябрь'!Область_печати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dc:creator>
  <cp:lastModifiedBy>Цветкова</cp:lastModifiedBy>
  <cp:lastPrinted>2019-10-29T07:12:26Z</cp:lastPrinted>
  <dcterms:created xsi:type="dcterms:W3CDTF">2015-10-21T06:55:37Z</dcterms:created>
  <dcterms:modified xsi:type="dcterms:W3CDTF">2019-10-29T07:12:27Z</dcterms:modified>
</cp:coreProperties>
</file>