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7" i="3"/>
  <c r="F16"/>
  <c r="F12"/>
  <c r="E12"/>
  <c r="E16"/>
  <c r="E17"/>
  <c r="D12"/>
  <c r="D16"/>
  <c r="D17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</calcChain>
</file>

<file path=xl/sharedStrings.xml><?xml version="1.0" encoding="utf-8"?>
<sst xmlns="http://schemas.openxmlformats.org/spreadsheetml/2006/main" count="825" uniqueCount="447">
  <si>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</si>
  <si>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</si>
  <si>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</si>
  <si>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</si>
  <si>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</si>
  <si>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</si>
  <si>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</si>
  <si>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</si>
  <si>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</si>
  <si>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</si>
  <si>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</si>
  <si>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</si>
  <si>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</si>
  <si>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</si>
  <si>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</si>
  <si>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</si>
  <si>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</si>
  <si>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</si>
  <si>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</si>
  <si>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</si>
  <si>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</si>
  <si>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</si>
  <si>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</si>
  <si>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</si>
  <si>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</si>
  <si>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</si>
  <si>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</si>
  <si>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</si>
  <si>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</si>
  <si>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</si>
  <si>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</si>
  <si>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</si>
  <si>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</si>
  <si>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</si>
  <si>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</si>
  <si>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</si>
  <si>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</si>
  <si>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</si>
  <si>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</si>
  <si>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</si>
  <si>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</si>
  <si>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</si>
  <si>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</si>
  <si>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</si>
  <si>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</si>
  <si>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</si>
  <si>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</si>
  <si>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</si>
  <si>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</si>
  <si>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</si>
  <si>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</si>
  <si>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</si>
  <si>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</si>
  <si>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</si>
  <si>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</si>
  <si>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</si>
  <si>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</si>
  <si>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</si>
  <si>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</si>
  <si>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</si>
  <si>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</si>
  <si>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</si>
  <si>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</si>
  <si>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</si>
  <si>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</si>
  <si>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</si>
  <si>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</si>
  <si>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</si>
  <si>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</si>
  <si>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</si>
  <si>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</si>
  <si>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</si>
  <si>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</si>
  <si>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</si>
  <si>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</si>
  <si>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</si>
  <si>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</si>
  <si>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</si>
  <si>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</si>
  <si>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</si>
  <si>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</si>
  <si>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</si>
  <si>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</si>
  <si>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</si>
  <si>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</si>
  <si>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</si>
  <si>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</si>
  <si>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</si>
  <si>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</si>
  <si>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</si>
  <si>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</si>
  <si>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</si>
  <si>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</si>
  <si>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</si>
  <si>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</si>
  <si>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</si>
  <si>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</si>
  <si>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</si>
  <si>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</si>
  <si>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</si>
  <si>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</si>
  <si>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</si>
  <si>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</si>
  <si>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</si>
  <si>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</si>
  <si>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</si>
  <si>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</si>
  <si>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</si>
  <si>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</si>
  <si>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</si>
  <si>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</si>
  <si>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</si>
  <si>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</si>
  <si>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</si>
  <si>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</si>
  <si>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</si>
  <si>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</si>
  <si>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</si>
  <si>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</si>
  <si>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</si>
  <si>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</si>
  <si>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</si>
  <si>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</si>
  <si>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</si>
  <si>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ШТРАФЫ, САНКЦИИ, ВОЗМЕЩЕНИЕ УЩЕРБА</t>
  </si>
  <si>
    <t>957 11600000000000000</t>
  </si>
  <si>
    <t>Прочие поступления от денежных взысканий (штрафов) и иных сумм в возмещение ущерба</t>
  </si>
  <si>
    <t>957 11690000000000140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</si>
  <si>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</si>
  <si>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957 11690050100000140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</si>
  <si>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</si>
  <si>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</si>
  <si>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</si>
  <si>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</si>
  <si>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</si>
  <si>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957 20210000000000150</t>
  </si>
  <si>
    <t>Дотации на выравнивание бюджетной обеспеченности</t>
  </si>
  <si>
    <t>957 20215001000000150</t>
  </si>
  <si>
    <t>Дотации бюджетам сельских поселений на выравнивание бюджетной обеспеченности</t>
  </si>
  <si>
    <t>957 20215001100000150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</si>
  <si>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</si>
  <si>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957 20215001100610150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</si>
  <si>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</si>
  <si>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957 20215001100620150</t>
  </si>
  <si>
    <t>Субсидии бюджетам бюджетной системы Российской Федерации (межбюджетные субсидии)</t>
  </si>
  <si>
    <t>957 20220000000000150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</si>
  <si>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</si>
  <si>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</si>
  <si>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</si>
  <si>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957 20220216100000150</t>
  </si>
  <si>
    <t>Прочие субсидии</t>
  </si>
  <si>
    <t>957 20229999000000150</t>
  </si>
  <si>
    <t>Прочие субсидии бюджетам сельских поселений</t>
  </si>
  <si>
    <t>957 20229999100000150</t>
  </si>
  <si>
    <t>Субвенции бюджетам бюджетной системы Российской Федерации</t>
  </si>
  <si>
    <t>957 20230000000000150</t>
  </si>
  <si>
    <t>Субвенции местным бюджетам на выполнение передаваемых полномочий субъектов Российской Федерации</t>
  </si>
  <si>
    <t>957 20230024000000150</t>
  </si>
  <si>
    <t>Субвенции бюджетам сельских поселений на выполнение передаваемых полномочий субъектов Российской Федерации</t>
  </si>
  <si>
    <t>957 20230024100000150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</si>
  <si>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</si>
  <si>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</si>
  <si>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</si>
  <si>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957 20235118100000150</t>
  </si>
  <si>
    <t>Иные межбюджетные трансферты</t>
  </si>
  <si>
    <t>957 20240000000000150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</si>
  <si>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</si>
  <si>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957 20245160000000150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</si>
  <si>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</si>
  <si>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957 20245160100000150</t>
  </si>
  <si>
    <t>Прочие межбюджетные трансферты, передаваемые бюджетам</t>
  </si>
  <si>
    <t>957 20249999000000150</t>
  </si>
  <si>
    <t>Прочие межбюджетные трансферты, передаваемые бюджетам сельских поселений</t>
  </si>
  <si>
    <t>957 20249999100000150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</si>
  <si>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</si>
  <si>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957 20249999100102150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</si>
  <si>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</si>
  <si>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</si>
  <si>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</si>
  <si>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</si>
  <si>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</si>
  <si>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</si>
  <si>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</si>
  <si>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957 21860010100000150</t>
  </si>
  <si>
    <t>ВОЗВРАТ ОСТАТКОВ СУБСИДИЙ, СУБВЕНЦИЙ И ИНЫХ МЕЖБЮДЖЕТНЫХ ТРАНСФЕРТОВ, ИМЕЮЩИХ ЦЕЛЕВОЕ НАЗНАЧЕНИЕ, ПРОШЛЫХ ЛЕТ</t>
  </si>
  <si>
    <t>957 21900000000000000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</si>
  <si>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</si>
  <si>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</si>
  <si>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</si>
  <si>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</si>
  <si>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</si>
  <si>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</si>
  <si>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</si>
  <si>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</si>
  <si>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</si>
  <si>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</si>
  <si>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</si>
  <si>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</si>
  <si>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</si>
  <si>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</si>
  <si>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</si>
  <si>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</si>
  <si>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</si>
  <si>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</si>
  <si>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</si>
  <si>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</si>
  <si>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</si>
  <si>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</si>
  <si>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Иные выплаты персоналу государственных (муниципальных) органов, за исключением фонда оплаты труда</t>
  </si>
  <si>
    <t xml:space="preserve">957 0104 1110020034 122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</si>
  <si>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</si>
  <si>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</si>
  <si>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</si>
  <si>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</si>
  <si>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</t>
  </si>
  <si>
    <t xml:space="preserve">957 0104 1110020034 244 </t>
  </si>
  <si>
    <t>Уплата иных платежей</t>
  </si>
  <si>
    <t xml:space="preserve">957 0104 1110020034 853 </t>
  </si>
  <si>
    <t xml:space="preserve">957 0104 1110071340 244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</si>
  <si>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</si>
  <si>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</si>
  <si>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957 0104 2130022004 540 </t>
  </si>
  <si>
    <t xml:space="preserve">957 0104 2130022005 540 </t>
  </si>
  <si>
    <t xml:space="preserve">957 0104 2130022006 540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</si>
  <si>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</si>
  <si>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</si>
  <si>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</si>
  <si>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</si>
  <si>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</si>
  <si>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Резервные фонды</t>
  </si>
  <si>
    <t xml:space="preserve">957 0111 0000000000 000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</si>
  <si>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</si>
  <si>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957 0111 2110000000 000 </t>
  </si>
  <si>
    <t>Резервные средства</t>
  </si>
  <si>
    <t xml:space="preserve">957 0111 2110020036 870 </t>
  </si>
  <si>
    <t>Другие общегосударственные вопросы</t>
  </si>
  <si>
    <t xml:space="preserve">957 0113 0000000000 000 </t>
  </si>
  <si>
    <t xml:space="preserve">957 0113 2110000000 000 </t>
  </si>
  <si>
    <t xml:space="preserve">957 0113 2110020037 853 </t>
  </si>
  <si>
    <t xml:space="preserve">957 0113 2110020038 244 </t>
  </si>
  <si>
    <t xml:space="preserve">957 0113 2110020100 244 </t>
  </si>
  <si>
    <t xml:space="preserve">957 0113 2110020100 853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</si>
  <si>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</si>
  <si>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</si>
  <si>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957 0113 7600220023 244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</si>
  <si>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</si>
  <si>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</si>
  <si>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</si>
  <si>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</si>
  <si>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</si>
  <si>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957 0203 2120000000 000 </t>
  </si>
  <si>
    <t xml:space="preserve">957 0203 2120051180 121 </t>
  </si>
  <si>
    <t xml:space="preserve">957 0203 2120051180 122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</si>
  <si>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</si>
  <si>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</si>
  <si>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</si>
  <si>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</si>
  <si>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</si>
  <si>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</si>
  <si>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</si>
  <si>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</si>
  <si>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957 0309 7300300000 000 </t>
  </si>
  <si>
    <t xml:space="preserve">957 0309 7300320310 540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</si>
  <si>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</si>
  <si>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</si>
  <si>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</si>
  <si>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</si>
  <si>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</si>
  <si>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</si>
  <si>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</si>
  <si>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</si>
  <si>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</si>
  <si>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</si>
  <si>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</si>
  <si>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</si>
  <si>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957 0409 7810300000 000 </t>
  </si>
  <si>
    <t xml:space="preserve">957 0409 78103S0880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</si>
  <si>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</si>
  <si>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957 0409 7820100000 000 </t>
  </si>
  <si>
    <t xml:space="preserve">957 0409 78201S4660 244 </t>
  </si>
  <si>
    <t>Другие вопросы в области национальной экономики</t>
  </si>
  <si>
    <t xml:space="preserve">957 0412 0000000000 000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</si>
  <si>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</si>
  <si>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957 0412 7700200000 000 </t>
  </si>
  <si>
    <t xml:space="preserve">957 0412 7700240082 244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</si>
  <si>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</si>
  <si>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</si>
  <si>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</si>
  <si>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</si>
  <si>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</si>
  <si>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</si>
  <si>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</si>
  <si>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957 0501 7600120021 811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</si>
  <si>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</si>
  <si>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</si>
  <si>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</si>
  <si>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</si>
  <si>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</si>
  <si>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</si>
  <si>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</si>
  <si>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</si>
  <si>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</si>
  <si>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957 0502 7200300000 000 </t>
  </si>
  <si>
    <t xml:space="preserve">957 0502 7200320006 244 </t>
  </si>
  <si>
    <t>Закупка товаров, работ, услуг в целях капитального ремонта государственного (муниципального) имущества</t>
  </si>
  <si>
    <t xml:space="preserve">957 0502 72003S0260 243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</si>
  <si>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</si>
  <si>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</si>
  <si>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957 0502 7700120025 811 </t>
  </si>
  <si>
    <t>Основное мероприятие "Организация водоснабжения в населенных пунктах"</t>
  </si>
  <si>
    <t xml:space="preserve">957 0502 7810200000 000 </t>
  </si>
  <si>
    <t xml:space="preserve">957 0502 78102S0880 244 </t>
  </si>
  <si>
    <t>Благоустройство</t>
  </si>
  <si>
    <t xml:space="preserve">957 0503 0000000000 000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</si>
  <si>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</si>
  <si>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</si>
  <si>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</si>
  <si>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</si>
  <si>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957 0503 7300100000 000 </t>
  </si>
  <si>
    <t xml:space="preserve">957 0503 7300120009 244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</si>
  <si>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</si>
  <si>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</si>
  <si>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</si>
  <si>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</si>
  <si>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</si>
  <si>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</si>
  <si>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</si>
  <si>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>Основное мероприятие "Благоустройство территории муниципального образования"</t>
  </si>
  <si>
    <t xml:space="preserve">957 0503 7400300000 000 </t>
  </si>
  <si>
    <t xml:space="preserve">957 0503 7400320015 244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</si>
  <si>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</si>
  <si>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957 0503 7400400000 000 </t>
  </si>
  <si>
    <t xml:space="preserve">957 0503 7400420022 540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</si>
  <si>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</si>
  <si>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957 0503 7400600000 000 </t>
  </si>
  <si>
    <t xml:space="preserve">957 0503 7400620027 244 </t>
  </si>
  <si>
    <t>Основное мероприятие "Обеспечение первичных мер пожарной безопасности в населенных пунктах"</t>
  </si>
  <si>
    <t xml:space="preserve">957 0503 7810100000 000 </t>
  </si>
  <si>
    <t xml:space="preserve">957 0503 78101S0880 244 </t>
  </si>
  <si>
    <t>Основное мероприятие "Благоустройство территории в населенных пунктах"</t>
  </si>
  <si>
    <t xml:space="preserve">957 0503 7810400000 000 </t>
  </si>
  <si>
    <t xml:space="preserve">957 0503 78104S0880 244 </t>
  </si>
  <si>
    <t>Основное мероприятие "Обеспечение первичных мер пожарной безопасности в административном центре"</t>
  </si>
  <si>
    <t xml:space="preserve">957 0503 7820400000 000 </t>
  </si>
  <si>
    <t xml:space="preserve">957 0503 78204S4660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</si>
  <si>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</si>
  <si>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</si>
  <si>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</si>
  <si>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</si>
  <si>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</si>
  <si>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</si>
  <si>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</si>
  <si>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957 0505 7400520022 540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</si>
  <si>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</si>
  <si>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</si>
  <si>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</si>
  <si>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</si>
  <si>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</si>
  <si>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957 0801 7100100000 000 </t>
  </si>
  <si>
    <t xml:space="preserve">957 0801 7100120903 540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</si>
  <si>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</si>
  <si>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957 0801 7100300000 000 </t>
  </si>
  <si>
    <t xml:space="preserve">957 0801 7100320901 540 </t>
  </si>
  <si>
    <t>Основное мероприятие "Строительство, ремонт объектов культуры"</t>
  </si>
  <si>
    <t xml:space="preserve">957 0801 7100400000 000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</si>
  <si>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</si>
  <si>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957 0801 7100440027 414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</si>
  <si>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</si>
  <si>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</si>
  <si>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</si>
  <si>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</si>
  <si>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</si>
  <si>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</si>
  <si>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</si>
  <si>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</si>
  <si>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</si>
  <si>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</si>
  <si>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</si>
  <si>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</si>
  <si>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957 1101 7000100000 000 </t>
  </si>
  <si>
    <t xml:space="preserve">957 1101 7000120001 244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</si>
  <si>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</si>
  <si>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</si>
  <si>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</si>
  <si>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</si>
  <si>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</si>
  <si>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</si>
  <si>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</si>
  <si>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</si>
  <si>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</si>
  <si>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</si>
  <si>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</si>
  <si>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</si>
  <si>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</si>
  <si>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</si>
  <si>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</si>
  <si>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</si>
  <si>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</si>
  <si>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</si>
  <si>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</si>
  <si>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</si>
  <si>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</si>
  <si>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</si>
  <si>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</si>
  <si>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</si>
  <si>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</si>
  <si>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</si>
  <si>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</si>
  <si>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</si>
  <si>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</si>
  <si>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</si>
  <si>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</si>
  <si>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</si>
  <si>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</si>
  <si>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</si>
  <si>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</si>
  <si>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</si>
  <si>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</si>
  <si>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</si>
  <si>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</si>
  <si>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</si>
  <si>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</si>
  <si>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</si>
  <si>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</si>
  <si>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</si>
  <si>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</si>
  <si>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</si>
  <si>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</si>
  <si>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</si>
  <si>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</si>
  <si>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008051</t>
  </si>
  <si>
    <t>Доходы/PERIOD</t>
  </si>
  <si>
    <t>Муниципальное образование Пчевжинское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</si>
  <si>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</si>
  <si>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957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</si>
  <si>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</si>
  <si>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</si>
  <si>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</si>
  <si>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средств бюджетов</t>
  </si>
  <si>
    <t>957 01050200000000510</t>
  </si>
  <si>
    <t xml:space="preserve">Увеличение прочих остатков денежных средств бюджетов </t>
  </si>
  <si>
    <t>957 01050201000000510</t>
  </si>
  <si>
    <t>уменьшение остатков средств</t>
  </si>
  <si>
    <t>Уменьшение прочих остатков средств бюджетов</t>
  </si>
  <si>
    <t>957 01050200000000610</t>
  </si>
  <si>
    <t xml:space="preserve">Уменьшение прочих остатко денежных средств бюджетов </t>
  </si>
  <si>
    <t>957 01050201000000610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</si>
</sst>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1" t="s">
        <v>14</v>
      </c>
      <c r="C6" s="112"/>
      <c r="D6" s="112"/>
      <c r="E6" s="3" t="s">
        <v>9</v>
      </c>
      <c r="F6" s="10" t="s">
        <v>434</v>
      </c>
    </row>
    <row r="7" spans="1:6" ht="22.5" customHeight="1">
      <c r="A7" s="11" t="s">
        <v>10</v>
      </c>
      <c r="B7" s="113" t="s">
        <v>432</v>
      </c>
      <c r="C7" s="113"/>
      <c r="D7" s="113"/>
      <c r="E7" s="3" t="s">
        <v>11</v>
      </c>
      <c r="F7" s="12" t="s">
        <v>17</v>
      </c>
    </row>
    <row r="8" spans="1:6">
      <c r="A8" s="11" t="s">
        <v>433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18</v>
      </c>
      <c r="B10" s="109"/>
      <c r="C10" s="109"/>
      <c r="D10" s="109"/>
      <c r="E10" s="1"/>
      <c r="F10" s="17"/>
    </row>
    <row r="11" spans="1:6" ht="4.1500000000000004" customHeight="1">
      <c r="A11" s="120" t="s">
        <v>19</v>
      </c>
      <c r="B11" s="114" t="s">
        <v>20</v>
      </c>
      <c r="C11" s="114" t="s">
        <v>21</v>
      </c>
      <c r="D11" s="117" t="s">
        <v>22</v>
      </c>
      <c r="E11" s="117" t="s">
        <v>23</v>
      </c>
      <c r="F11" s="123" t="s">
        <v>24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20296406</v>
      </c>
      <c r="E19" s="28">
        <v>4689335.34</v>
      </c>
      <c r="F19" s="27">
        <f>IF(OR(D19="-",IF(E19="-",0,E19)&gt;=IF(D19="-",0,D19)),"-",IF(D19="-",0,D19)-IF(E19="-",0,E19))</f>
        <v>15607070.66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4084460</v>
      </c>
      <c r="E21" s="37">
        <v>785595.31</v>
      </c>
      <c r="F21" s="38">
        <f t="shared" ref="F21:F52" si="0">IF(OR(D21="-",IF(E21="-",0,E21)&gt;=IF(D21="-",0,D21)),"-",IF(D21="-",0,D21)-IF(E21="-",0,E21))</f>
        <v>3298864.69</v>
      </c>
    </row>
    <row r="22" spans="1:6">
      <c r="A22" s="34" t="s">
        <v>34</v>
      </c>
      <c r="B22" s="35" t="s">
        <v>29</v>
      </c>
      <c r="C22" s="36" t="s">
        <v>35</v>
      </c>
      <c r="D22" s="37">
        <v>501610</v>
      </c>
      <c r="E22" s="37">
        <v>67088.27</v>
      </c>
      <c r="F22" s="38">
        <f t="shared" si="0"/>
        <v>434521.73</v>
      </c>
    </row>
    <row r="23" spans="1:6">
      <c r="A23" s="34" t="s">
        <v>36</v>
      </c>
      <c r="B23" s="35" t="s">
        <v>29</v>
      </c>
      <c r="C23" s="36" t="s">
        <v>37</v>
      </c>
      <c r="D23" s="37">
        <v>501610</v>
      </c>
      <c r="E23" s="37">
        <v>67088.27</v>
      </c>
      <c r="F23" s="38">
        <f t="shared" si="0"/>
        <v>434521.73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481300</v>
      </c>
      <c r="E24" s="37">
        <v>64778.42</v>
      </c>
      <c r="F24" s="38">
        <f t="shared" si="0"/>
        <v>416521.58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481300</v>
      </c>
      <c r="E25" s="37">
        <v>64664.51</v>
      </c>
      <c r="F25" s="38">
        <f t="shared" si="0"/>
        <v>416635.49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113.91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6110</v>
      </c>
      <c r="E27" s="37" t="s">
        <v>44</v>
      </c>
      <c r="F27" s="38">
        <f t="shared" si="0"/>
        <v>6110</v>
      </c>
    </row>
    <row r="28" spans="1:6" ht="123.75">
      <c r="A28" s="39" t="s">
        <v>47</v>
      </c>
      <c r="B28" s="35" t="s">
        <v>29</v>
      </c>
      <c r="C28" s="36" t="s">
        <v>48</v>
      </c>
      <c r="D28" s="37">
        <v>6110</v>
      </c>
      <c r="E28" s="37" t="s">
        <v>44</v>
      </c>
      <c r="F28" s="38">
        <f t="shared" si="0"/>
        <v>6110</v>
      </c>
    </row>
    <row r="29" spans="1:6" ht="33.75">
      <c r="A29" s="34" t="s">
        <v>49</v>
      </c>
      <c r="B29" s="35" t="s">
        <v>29</v>
      </c>
      <c r="C29" s="36" t="s">
        <v>50</v>
      </c>
      <c r="D29" s="37">
        <v>14200</v>
      </c>
      <c r="E29" s="37">
        <v>2306.31</v>
      </c>
      <c r="F29" s="38">
        <f t="shared" si="0"/>
        <v>11893.69</v>
      </c>
    </row>
    <row r="30" spans="1:6" ht="67.5">
      <c r="A30" s="34" t="s">
        <v>51</v>
      </c>
      <c r="B30" s="35" t="s">
        <v>29</v>
      </c>
      <c r="C30" s="36" t="s">
        <v>52</v>
      </c>
      <c r="D30" s="37">
        <v>14200</v>
      </c>
      <c r="E30" s="37">
        <v>2306.31</v>
      </c>
      <c r="F30" s="38">
        <f t="shared" si="0"/>
        <v>11893.69</v>
      </c>
    </row>
    <row r="31" spans="1:6" ht="4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3.54</v>
      </c>
      <c r="F31" s="38" t="str">
        <f t="shared" si="0"/>
        <v>-</v>
      </c>
    </row>
    <row r="32" spans="1:6" ht="56.2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3.54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1288300</v>
      </c>
      <c r="E33" s="37">
        <v>252382.83</v>
      </c>
      <c r="F33" s="38">
        <f t="shared" si="0"/>
        <v>1035917.17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1288300</v>
      </c>
      <c r="E34" s="37">
        <v>252382.83</v>
      </c>
      <c r="F34" s="38">
        <f t="shared" si="0"/>
        <v>1035917.17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433900</v>
      </c>
      <c r="E35" s="37">
        <v>111786.17</v>
      </c>
      <c r="F35" s="38">
        <f t="shared" si="0"/>
        <v>322113.83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433900</v>
      </c>
      <c r="E36" s="37">
        <v>111786.17</v>
      </c>
      <c r="F36" s="38">
        <f t="shared" si="0"/>
        <v>322113.83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7100</v>
      </c>
      <c r="E37" s="37">
        <v>758.52</v>
      </c>
      <c r="F37" s="38">
        <f t="shared" si="0"/>
        <v>6341.48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7100</v>
      </c>
      <c r="E38" s="37">
        <v>758.52</v>
      </c>
      <c r="F38" s="38">
        <f t="shared" si="0"/>
        <v>6341.48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847300</v>
      </c>
      <c r="E39" s="37">
        <v>164191.65</v>
      </c>
      <c r="F39" s="38">
        <f t="shared" si="0"/>
        <v>683108.35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847300</v>
      </c>
      <c r="E40" s="37">
        <v>164191.65</v>
      </c>
      <c r="F40" s="38">
        <f t="shared" si="0"/>
        <v>683108.35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-24353.51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-24353.51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1955390</v>
      </c>
      <c r="E43" s="37">
        <v>290485.77</v>
      </c>
      <c r="F43" s="38">
        <f t="shared" si="0"/>
        <v>1664904.23</v>
      </c>
    </row>
    <row r="44" spans="1:6">
      <c r="A44" s="34" t="s">
        <v>79</v>
      </c>
      <c r="B44" s="35" t="s">
        <v>29</v>
      </c>
      <c r="C44" s="36" t="s">
        <v>80</v>
      </c>
      <c r="D44" s="37">
        <v>115000</v>
      </c>
      <c r="E44" s="37">
        <v>3264.85</v>
      </c>
      <c r="F44" s="38">
        <f t="shared" si="0"/>
        <v>111735.15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115000</v>
      </c>
      <c r="E45" s="37">
        <v>3264.85</v>
      </c>
      <c r="F45" s="38">
        <f t="shared" si="0"/>
        <v>111735.15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115000</v>
      </c>
      <c r="E46" s="37">
        <v>3241</v>
      </c>
      <c r="F46" s="38">
        <f t="shared" si="0"/>
        <v>111759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23.85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1840390</v>
      </c>
      <c r="E48" s="37">
        <v>287220.92</v>
      </c>
      <c r="F48" s="38">
        <f t="shared" si="0"/>
        <v>1553169.08</v>
      </c>
    </row>
    <row r="49" spans="1:6">
      <c r="A49" s="34" t="s">
        <v>89</v>
      </c>
      <c r="B49" s="35" t="s">
        <v>29</v>
      </c>
      <c r="C49" s="36" t="s">
        <v>90</v>
      </c>
      <c r="D49" s="37">
        <v>881590</v>
      </c>
      <c r="E49" s="37">
        <v>237755</v>
      </c>
      <c r="F49" s="38">
        <f t="shared" si="0"/>
        <v>643835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881590</v>
      </c>
      <c r="E50" s="37">
        <v>237755</v>
      </c>
      <c r="F50" s="38">
        <f t="shared" si="0"/>
        <v>643835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881590</v>
      </c>
      <c r="E51" s="37">
        <v>237755</v>
      </c>
      <c r="F51" s="38">
        <f t="shared" si="0"/>
        <v>643835</v>
      </c>
    </row>
    <row r="52" spans="1:6">
      <c r="A52" s="34" t="s">
        <v>95</v>
      </c>
      <c r="B52" s="35" t="s">
        <v>29</v>
      </c>
      <c r="C52" s="36" t="s">
        <v>96</v>
      </c>
      <c r="D52" s="37">
        <v>958800</v>
      </c>
      <c r="E52" s="37">
        <v>49465.919999999998</v>
      </c>
      <c r="F52" s="38">
        <f t="shared" si="0"/>
        <v>909334.08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958800</v>
      </c>
      <c r="E53" s="37">
        <v>49465.919999999998</v>
      </c>
      <c r="F53" s="38">
        <f t="shared" ref="F53:F84" si="1">IF(OR(D53="-",IF(E53="-",0,E53)&gt;=IF(D53="-",0,D53)),"-",IF(D53="-",0,D53)-IF(E53="-",0,E53))</f>
        <v>909334.08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958800</v>
      </c>
      <c r="E54" s="37">
        <v>48405.09</v>
      </c>
      <c r="F54" s="38">
        <f t="shared" si="1"/>
        <v>910394.91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1060.83</v>
      </c>
      <c r="F55" s="38" t="str">
        <f t="shared" si="1"/>
        <v>-</v>
      </c>
    </row>
    <row r="56" spans="1:6">
      <c r="A56" s="34" t="s">
        <v>103</v>
      </c>
      <c r="B56" s="35" t="s">
        <v>29</v>
      </c>
      <c r="C56" s="36" t="s">
        <v>104</v>
      </c>
      <c r="D56" s="37">
        <v>4040</v>
      </c>
      <c r="E56" s="37">
        <v>200</v>
      </c>
      <c r="F56" s="38">
        <f t="shared" si="1"/>
        <v>3840</v>
      </c>
    </row>
    <row r="57" spans="1:6" ht="45">
      <c r="A57" s="34" t="s">
        <v>105</v>
      </c>
      <c r="B57" s="35" t="s">
        <v>29</v>
      </c>
      <c r="C57" s="36" t="s">
        <v>106</v>
      </c>
      <c r="D57" s="37">
        <v>4040</v>
      </c>
      <c r="E57" s="37">
        <v>200</v>
      </c>
      <c r="F57" s="38">
        <f t="shared" si="1"/>
        <v>3840</v>
      </c>
    </row>
    <row r="58" spans="1:6" ht="67.5">
      <c r="A58" s="34" t="s">
        <v>107</v>
      </c>
      <c r="B58" s="35" t="s">
        <v>29</v>
      </c>
      <c r="C58" s="36" t="s">
        <v>108</v>
      </c>
      <c r="D58" s="37">
        <v>4040</v>
      </c>
      <c r="E58" s="37">
        <v>200</v>
      </c>
      <c r="F58" s="38">
        <f t="shared" si="1"/>
        <v>3840</v>
      </c>
    </row>
    <row r="59" spans="1:6" ht="67.5">
      <c r="A59" s="34" t="s">
        <v>107</v>
      </c>
      <c r="B59" s="35" t="s">
        <v>29</v>
      </c>
      <c r="C59" s="36" t="s">
        <v>109</v>
      </c>
      <c r="D59" s="37">
        <v>4040</v>
      </c>
      <c r="E59" s="37">
        <v>200</v>
      </c>
      <c r="F59" s="38">
        <f t="shared" si="1"/>
        <v>3840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335120</v>
      </c>
      <c r="E60" s="37">
        <v>55438.44</v>
      </c>
      <c r="F60" s="38">
        <f t="shared" si="1"/>
        <v>279681.56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61020</v>
      </c>
      <c r="E61" s="37">
        <v>10170</v>
      </c>
      <c r="F61" s="38">
        <f t="shared" si="1"/>
        <v>50850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61020</v>
      </c>
      <c r="E62" s="37">
        <v>10170</v>
      </c>
      <c r="F62" s="38">
        <f t="shared" si="1"/>
        <v>50850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61020</v>
      </c>
      <c r="E63" s="37">
        <v>10170</v>
      </c>
      <c r="F63" s="38">
        <f t="shared" si="1"/>
        <v>50850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274100</v>
      </c>
      <c r="E64" s="37">
        <v>45268.44</v>
      </c>
      <c r="F64" s="38">
        <f t="shared" si="1"/>
        <v>228831.56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274100</v>
      </c>
      <c r="E65" s="37">
        <v>45268.44</v>
      </c>
      <c r="F65" s="38">
        <f t="shared" si="1"/>
        <v>228831.56</v>
      </c>
    </row>
    <row r="66" spans="1:6" ht="67.5">
      <c r="A66" s="34" t="s">
        <v>122</v>
      </c>
      <c r="B66" s="35" t="s">
        <v>29</v>
      </c>
      <c r="C66" s="36" t="s">
        <v>123</v>
      </c>
      <c r="D66" s="37">
        <v>274100</v>
      </c>
      <c r="E66" s="37">
        <v>45268.44</v>
      </c>
      <c r="F66" s="38">
        <f t="shared" si="1"/>
        <v>228831.56</v>
      </c>
    </row>
    <row r="67" spans="1:6">
      <c r="A67" s="34" t="s">
        <v>124</v>
      </c>
      <c r="B67" s="35" t="s">
        <v>29</v>
      </c>
      <c r="C67" s="36" t="s">
        <v>125</v>
      </c>
      <c r="D67" s="37" t="s">
        <v>44</v>
      </c>
      <c r="E67" s="37">
        <v>120000</v>
      </c>
      <c r="F67" s="38" t="str">
        <f t="shared" si="1"/>
        <v>-</v>
      </c>
    </row>
    <row r="68" spans="1:6" ht="22.5">
      <c r="A68" s="34" t="s">
        <v>126</v>
      </c>
      <c r="B68" s="35" t="s">
        <v>29</v>
      </c>
      <c r="C68" s="36" t="s">
        <v>127</v>
      </c>
      <c r="D68" s="37" t="s">
        <v>44</v>
      </c>
      <c r="E68" s="37">
        <v>120000</v>
      </c>
      <c r="F68" s="38" t="str">
        <f t="shared" si="1"/>
        <v>-</v>
      </c>
    </row>
    <row r="69" spans="1:6" ht="33.75">
      <c r="A69" s="34" t="s">
        <v>128</v>
      </c>
      <c r="B69" s="35" t="s">
        <v>29</v>
      </c>
      <c r="C69" s="36" t="s">
        <v>129</v>
      </c>
      <c r="D69" s="37" t="s">
        <v>44</v>
      </c>
      <c r="E69" s="37">
        <v>120000</v>
      </c>
      <c r="F69" s="38" t="str">
        <f t="shared" si="1"/>
        <v>-</v>
      </c>
    </row>
    <row r="70" spans="1:6">
      <c r="A70" s="34" t="s">
        <v>130</v>
      </c>
      <c r="B70" s="35" t="s">
        <v>29</v>
      </c>
      <c r="C70" s="36" t="s">
        <v>131</v>
      </c>
      <c r="D70" s="37">
        <v>16211946</v>
      </c>
      <c r="E70" s="37">
        <v>3903740.03</v>
      </c>
      <c r="F70" s="38">
        <f t="shared" si="1"/>
        <v>12308205.970000001</v>
      </c>
    </row>
    <row r="71" spans="1:6" ht="33.75">
      <c r="A71" s="34" t="s">
        <v>132</v>
      </c>
      <c r="B71" s="35" t="s">
        <v>29</v>
      </c>
      <c r="C71" s="36" t="s">
        <v>133</v>
      </c>
      <c r="D71" s="37">
        <v>16211946</v>
      </c>
      <c r="E71" s="37">
        <v>3900186</v>
      </c>
      <c r="F71" s="38">
        <f t="shared" si="1"/>
        <v>12311760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6638470</v>
      </c>
      <c r="E72" s="37">
        <v>1860866</v>
      </c>
      <c r="F72" s="38">
        <f t="shared" si="1"/>
        <v>4777604</v>
      </c>
    </row>
    <row r="73" spans="1:6">
      <c r="A73" s="34" t="s">
        <v>136</v>
      </c>
      <c r="B73" s="35" t="s">
        <v>29</v>
      </c>
      <c r="C73" s="36" t="s">
        <v>137</v>
      </c>
      <c r="D73" s="37">
        <v>6638470</v>
      </c>
      <c r="E73" s="37">
        <v>1860866</v>
      </c>
      <c r="F73" s="38">
        <f t="shared" si="1"/>
        <v>4777604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6638470</v>
      </c>
      <c r="E74" s="37">
        <v>1860866</v>
      </c>
      <c r="F74" s="38">
        <f t="shared" si="1"/>
        <v>4777604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4024970</v>
      </c>
      <c r="E75" s="37">
        <v>1207491</v>
      </c>
      <c r="F75" s="38">
        <f t="shared" si="1"/>
        <v>2817479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2613500</v>
      </c>
      <c r="E76" s="37">
        <v>653375</v>
      </c>
      <c r="F76" s="38">
        <f t="shared" si="1"/>
        <v>1960125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1238207</v>
      </c>
      <c r="E77" s="37" t="s">
        <v>44</v>
      </c>
      <c r="F77" s="38">
        <f t="shared" si="1"/>
        <v>1238207</v>
      </c>
    </row>
    <row r="78" spans="1:6" ht="67.5">
      <c r="A78" s="39" t="s">
        <v>146</v>
      </c>
      <c r="B78" s="35" t="s">
        <v>29</v>
      </c>
      <c r="C78" s="36" t="s">
        <v>147</v>
      </c>
      <c r="D78" s="37">
        <v>1000000</v>
      </c>
      <c r="E78" s="37" t="s">
        <v>44</v>
      </c>
      <c r="F78" s="38">
        <f t="shared" si="1"/>
        <v>1000000</v>
      </c>
    </row>
    <row r="79" spans="1:6" ht="78.75">
      <c r="A79" s="39" t="s">
        <v>148</v>
      </c>
      <c r="B79" s="35" t="s">
        <v>29</v>
      </c>
      <c r="C79" s="36" t="s">
        <v>149</v>
      </c>
      <c r="D79" s="37">
        <v>1000000</v>
      </c>
      <c r="E79" s="37" t="s">
        <v>44</v>
      </c>
      <c r="F79" s="38">
        <f t="shared" si="1"/>
        <v>1000000</v>
      </c>
    </row>
    <row r="80" spans="1:6">
      <c r="A80" s="34" t="s">
        <v>150</v>
      </c>
      <c r="B80" s="35" t="s">
        <v>29</v>
      </c>
      <c r="C80" s="36" t="s">
        <v>151</v>
      </c>
      <c r="D80" s="37">
        <v>238207</v>
      </c>
      <c r="E80" s="37" t="s">
        <v>44</v>
      </c>
      <c r="F80" s="38">
        <f t="shared" si="1"/>
        <v>238207</v>
      </c>
    </row>
    <row r="81" spans="1:6">
      <c r="A81" s="34" t="s">
        <v>152</v>
      </c>
      <c r="B81" s="35" t="s">
        <v>29</v>
      </c>
      <c r="C81" s="36" t="s">
        <v>153</v>
      </c>
      <c r="D81" s="37">
        <v>238207</v>
      </c>
      <c r="E81" s="37" t="s">
        <v>44</v>
      </c>
      <c r="F81" s="38">
        <f t="shared" si="1"/>
        <v>238207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650669</v>
      </c>
      <c r="E82" s="37">
        <v>39320</v>
      </c>
      <c r="F82" s="38">
        <f t="shared" si="1"/>
        <v>611349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512169</v>
      </c>
      <c r="E83" s="37">
        <v>3520</v>
      </c>
      <c r="F83" s="38">
        <f t="shared" si="1"/>
        <v>508649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512169</v>
      </c>
      <c r="E84" s="37">
        <v>3520</v>
      </c>
      <c r="F84" s="38">
        <f t="shared" si="1"/>
        <v>508649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138500</v>
      </c>
      <c r="E85" s="37">
        <v>35800</v>
      </c>
      <c r="F85" s="38">
        <f t="shared" ref="F85:F99" si="2">IF(OR(D85="-",IF(E85="-",0,E85)&gt;=IF(D85="-",0,D85)),"-",IF(D85="-",0,D85)-IF(E85="-",0,E85))</f>
        <v>102700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138500</v>
      </c>
      <c r="E86" s="37">
        <v>35800</v>
      </c>
      <c r="F86" s="38">
        <f t="shared" si="2"/>
        <v>102700</v>
      </c>
    </row>
    <row r="87" spans="1:6">
      <c r="A87" s="34" t="s">
        <v>164</v>
      </c>
      <c r="B87" s="35" t="s">
        <v>29</v>
      </c>
      <c r="C87" s="36" t="s">
        <v>165</v>
      </c>
      <c r="D87" s="37">
        <v>7684600</v>
      </c>
      <c r="E87" s="37">
        <v>2000000</v>
      </c>
      <c r="F87" s="38">
        <f t="shared" si="2"/>
        <v>5684600</v>
      </c>
    </row>
    <row r="88" spans="1:6" ht="45">
      <c r="A88" s="34" t="s">
        <v>166</v>
      </c>
      <c r="B88" s="35" t="s">
        <v>29</v>
      </c>
      <c r="C88" s="36" t="s">
        <v>167</v>
      </c>
      <c r="D88" s="37">
        <v>622000</v>
      </c>
      <c r="E88" s="37" t="s">
        <v>44</v>
      </c>
      <c r="F88" s="38">
        <f t="shared" si="2"/>
        <v>622000</v>
      </c>
    </row>
    <row r="89" spans="1:6" ht="45">
      <c r="A89" s="34" t="s">
        <v>168</v>
      </c>
      <c r="B89" s="35" t="s">
        <v>29</v>
      </c>
      <c r="C89" s="36" t="s">
        <v>169</v>
      </c>
      <c r="D89" s="37">
        <v>622000</v>
      </c>
      <c r="E89" s="37" t="s">
        <v>44</v>
      </c>
      <c r="F89" s="38">
        <f t="shared" si="2"/>
        <v>622000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7062600</v>
      </c>
      <c r="E90" s="37">
        <v>2000000</v>
      </c>
      <c r="F90" s="38">
        <f t="shared" si="2"/>
        <v>5062600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7062600</v>
      </c>
      <c r="E91" s="37">
        <v>2000000</v>
      </c>
      <c r="F91" s="38">
        <f t="shared" si="2"/>
        <v>5062600</v>
      </c>
    </row>
    <row r="92" spans="1:6" ht="45">
      <c r="A92" s="34" t="s">
        <v>174</v>
      </c>
      <c r="B92" s="35" t="s">
        <v>29</v>
      </c>
      <c r="C92" s="36" t="s">
        <v>175</v>
      </c>
      <c r="D92" s="37" t="s">
        <v>44</v>
      </c>
      <c r="E92" s="37">
        <v>2000000</v>
      </c>
      <c r="F92" s="38" t="str">
        <f t="shared" si="2"/>
        <v>-</v>
      </c>
    </row>
    <row r="93" spans="1:6" ht="56.25">
      <c r="A93" s="34" t="s">
        <v>176</v>
      </c>
      <c r="B93" s="35" t="s">
        <v>29</v>
      </c>
      <c r="C93" s="36" t="s">
        <v>177</v>
      </c>
      <c r="D93" s="37" t="s">
        <v>44</v>
      </c>
      <c r="E93" s="37">
        <v>43755.57</v>
      </c>
      <c r="F93" s="38" t="str">
        <f t="shared" si="2"/>
        <v>-</v>
      </c>
    </row>
    <row r="94" spans="1:6" ht="78.75">
      <c r="A94" s="39" t="s">
        <v>178</v>
      </c>
      <c r="B94" s="35" t="s">
        <v>29</v>
      </c>
      <c r="C94" s="36" t="s">
        <v>179</v>
      </c>
      <c r="D94" s="37" t="s">
        <v>44</v>
      </c>
      <c r="E94" s="37">
        <v>43755.57</v>
      </c>
      <c r="F94" s="38" t="str">
        <f t="shared" si="2"/>
        <v>-</v>
      </c>
    </row>
    <row r="95" spans="1:6" ht="67.5">
      <c r="A95" s="39" t="s">
        <v>180</v>
      </c>
      <c r="B95" s="35" t="s">
        <v>29</v>
      </c>
      <c r="C95" s="36" t="s">
        <v>181</v>
      </c>
      <c r="D95" s="37" t="s">
        <v>44</v>
      </c>
      <c r="E95" s="37">
        <v>43755.57</v>
      </c>
      <c r="F95" s="38" t="str">
        <f t="shared" si="2"/>
        <v>-</v>
      </c>
    </row>
    <row r="96" spans="1:6" ht="45">
      <c r="A96" s="34" t="s">
        <v>182</v>
      </c>
      <c r="B96" s="35" t="s">
        <v>29</v>
      </c>
      <c r="C96" s="36" t="s">
        <v>183</v>
      </c>
      <c r="D96" s="37" t="s">
        <v>44</v>
      </c>
      <c r="E96" s="37">
        <v>43755.57</v>
      </c>
      <c r="F96" s="38" t="str">
        <f t="shared" si="2"/>
        <v>-</v>
      </c>
    </row>
    <row r="97" spans="1:6" ht="33.75">
      <c r="A97" s="34" t="s">
        <v>184</v>
      </c>
      <c r="B97" s="35" t="s">
        <v>29</v>
      </c>
      <c r="C97" s="36" t="s">
        <v>185</v>
      </c>
      <c r="D97" s="37" t="s">
        <v>44</v>
      </c>
      <c r="E97" s="37">
        <v>-40201.54</v>
      </c>
      <c r="F97" s="38" t="str">
        <f t="shared" si="2"/>
        <v>-</v>
      </c>
    </row>
    <row r="98" spans="1:6" ht="45">
      <c r="A98" s="34" t="s">
        <v>186</v>
      </c>
      <c r="B98" s="35" t="s">
        <v>29</v>
      </c>
      <c r="C98" s="36" t="s">
        <v>187</v>
      </c>
      <c r="D98" s="37" t="s">
        <v>44</v>
      </c>
      <c r="E98" s="37">
        <v>-40201.54</v>
      </c>
      <c r="F98" s="38" t="str">
        <f t="shared" si="2"/>
        <v>-</v>
      </c>
    </row>
    <row r="99" spans="1:6" ht="45">
      <c r="A99" s="34" t="s">
        <v>188</v>
      </c>
      <c r="B99" s="35" t="s">
        <v>29</v>
      </c>
      <c r="C99" s="36" t="s">
        <v>189</v>
      </c>
      <c r="D99" s="37" t="s">
        <v>44</v>
      </c>
      <c r="E99" s="37">
        <v>-40201.54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topLeftCell="A109" workbookViewId="0">
      <selection activeCell="D138" sqref="D13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190</v>
      </c>
      <c r="B2" s="109"/>
      <c r="C2" s="109"/>
      <c r="D2" s="109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14" t="s">
        <v>20</v>
      </c>
      <c r="C4" s="126" t="s">
        <v>192</v>
      </c>
      <c r="D4" s="117" t="s">
        <v>22</v>
      </c>
      <c r="E4" s="131" t="s">
        <v>23</v>
      </c>
      <c r="F4" s="123" t="s">
        <v>24</v>
      </c>
    </row>
    <row r="5" spans="1:6" ht="5.45" customHeight="1">
      <c r="A5" s="129"/>
      <c r="B5" s="115"/>
      <c r="C5" s="127"/>
      <c r="D5" s="118"/>
      <c r="E5" s="132"/>
      <c r="F5" s="124"/>
    </row>
    <row r="6" spans="1:6" ht="9.6" customHeight="1">
      <c r="A6" s="129"/>
      <c r="B6" s="115"/>
      <c r="C6" s="127"/>
      <c r="D6" s="118"/>
      <c r="E6" s="132"/>
      <c r="F6" s="124"/>
    </row>
    <row r="7" spans="1:6" ht="6" customHeight="1">
      <c r="A7" s="129"/>
      <c r="B7" s="115"/>
      <c r="C7" s="127"/>
      <c r="D7" s="118"/>
      <c r="E7" s="132"/>
      <c r="F7" s="124"/>
    </row>
    <row r="8" spans="1:6" ht="6.6" customHeight="1">
      <c r="A8" s="129"/>
      <c r="B8" s="115"/>
      <c r="C8" s="127"/>
      <c r="D8" s="118"/>
      <c r="E8" s="132"/>
      <c r="F8" s="124"/>
    </row>
    <row r="9" spans="1:6" ht="10.9" customHeight="1">
      <c r="A9" s="129"/>
      <c r="B9" s="115"/>
      <c r="C9" s="127"/>
      <c r="D9" s="118"/>
      <c r="E9" s="132"/>
      <c r="F9" s="124"/>
    </row>
    <row r="10" spans="1:6" ht="4.1500000000000004" hidden="1" customHeight="1">
      <c r="A10" s="129"/>
      <c r="B10" s="115"/>
      <c r="C10" s="44"/>
      <c r="D10" s="118"/>
      <c r="E10" s="45"/>
      <c r="F10" s="46"/>
    </row>
    <row r="11" spans="1:6" ht="13.15" hidden="1" customHeight="1">
      <c r="A11" s="130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193</v>
      </c>
      <c r="B13" s="52" t="s">
        <v>194</v>
      </c>
      <c r="C13" s="53" t="s">
        <v>195</v>
      </c>
      <c r="D13" s="54">
        <v>24937984.600000001</v>
      </c>
      <c r="E13" s="55">
        <v>2719161.9</v>
      </c>
      <c r="F13" s="56">
        <f>IF(OR(D13="-",IF(E13="-",0,E13)&gt;=IF(D13="-",0,D13)),"-",IF(D13="-",0,D13)-IF(E13="-",0,E13))</f>
        <v>22218822.700000003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196</v>
      </c>
      <c r="B15" s="52" t="s">
        <v>194</v>
      </c>
      <c r="C15" s="53" t="s">
        <v>197</v>
      </c>
      <c r="D15" s="54">
        <v>24937984.600000001</v>
      </c>
      <c r="E15" s="55">
        <v>2719161.9</v>
      </c>
      <c r="F15" s="56">
        <f t="shared" ref="F15:F46" si="0">IF(OR(D15="-",IF(E15="-",0,E15)&gt;=IF(D15="-",0,D15)),"-",IF(D15="-",0,D15)-IF(E15="-",0,E15))</f>
        <v>22218822.700000003</v>
      </c>
    </row>
    <row r="16" spans="1:6" ht="33.75">
      <c r="A16" s="24" t="s">
        <v>198</v>
      </c>
      <c r="B16" s="63" t="s">
        <v>194</v>
      </c>
      <c r="C16" s="26" t="s">
        <v>199</v>
      </c>
      <c r="D16" s="27">
        <v>24820982.690000001</v>
      </c>
      <c r="E16" s="64">
        <v>2719161.9</v>
      </c>
      <c r="F16" s="65">
        <f t="shared" si="0"/>
        <v>22101820.790000003</v>
      </c>
    </row>
    <row r="17" spans="1:6">
      <c r="A17" s="24" t="s">
        <v>200</v>
      </c>
      <c r="B17" s="63" t="s">
        <v>194</v>
      </c>
      <c r="C17" s="26" t="s">
        <v>201</v>
      </c>
      <c r="D17" s="27">
        <v>5915971.9400000004</v>
      </c>
      <c r="E17" s="64">
        <v>836693.21</v>
      </c>
      <c r="F17" s="65">
        <f t="shared" si="0"/>
        <v>5079278.7300000004</v>
      </c>
    </row>
    <row r="18" spans="1:6" ht="45">
      <c r="A18" s="24" t="s">
        <v>202</v>
      </c>
      <c r="B18" s="63" t="s">
        <v>194</v>
      </c>
      <c r="C18" s="26" t="s">
        <v>203</v>
      </c>
      <c r="D18" s="27">
        <v>4802135.5199999996</v>
      </c>
      <c r="E18" s="64">
        <v>597590.13</v>
      </c>
      <c r="F18" s="65">
        <f t="shared" si="0"/>
        <v>4204545.3899999997</v>
      </c>
    </row>
    <row r="19" spans="1:6" ht="45">
      <c r="A19" s="24" t="s">
        <v>204</v>
      </c>
      <c r="B19" s="63" t="s">
        <v>194</v>
      </c>
      <c r="C19" s="26" t="s">
        <v>205</v>
      </c>
      <c r="D19" s="27">
        <v>4662705.5199999996</v>
      </c>
      <c r="E19" s="64">
        <v>574351.79</v>
      </c>
      <c r="F19" s="65">
        <f t="shared" si="0"/>
        <v>4088353.7299999995</v>
      </c>
    </row>
    <row r="20" spans="1:6" ht="22.5">
      <c r="A20" s="24" t="s">
        <v>206</v>
      </c>
      <c r="B20" s="63" t="s">
        <v>194</v>
      </c>
      <c r="C20" s="26" t="s">
        <v>207</v>
      </c>
      <c r="D20" s="27">
        <v>3136428.5</v>
      </c>
      <c r="E20" s="64">
        <v>338589.41</v>
      </c>
      <c r="F20" s="65">
        <f t="shared" si="0"/>
        <v>2797839.09</v>
      </c>
    </row>
    <row r="21" spans="1:6" ht="33.75">
      <c r="A21" s="24" t="s">
        <v>208</v>
      </c>
      <c r="B21" s="63" t="s">
        <v>194</v>
      </c>
      <c r="C21" s="26" t="s">
        <v>209</v>
      </c>
      <c r="D21" s="27">
        <v>7098</v>
      </c>
      <c r="E21" s="64" t="s">
        <v>44</v>
      </c>
      <c r="F21" s="65">
        <f t="shared" si="0"/>
        <v>7098</v>
      </c>
    </row>
    <row r="22" spans="1:6" ht="33.75">
      <c r="A22" s="24" t="s">
        <v>210</v>
      </c>
      <c r="B22" s="63" t="s">
        <v>194</v>
      </c>
      <c r="C22" s="26" t="s">
        <v>211</v>
      </c>
      <c r="D22" s="27">
        <v>869838.78</v>
      </c>
      <c r="E22" s="64">
        <v>108203.49</v>
      </c>
      <c r="F22" s="65">
        <f t="shared" si="0"/>
        <v>761635.29</v>
      </c>
    </row>
    <row r="23" spans="1:6" ht="22.5">
      <c r="A23" s="24" t="s">
        <v>212</v>
      </c>
      <c r="B23" s="63" t="s">
        <v>194</v>
      </c>
      <c r="C23" s="26" t="s">
        <v>213</v>
      </c>
      <c r="D23" s="27">
        <v>214312.4</v>
      </c>
      <c r="E23" s="64">
        <v>46930.1</v>
      </c>
      <c r="F23" s="65">
        <f t="shared" si="0"/>
        <v>167382.29999999999</v>
      </c>
    </row>
    <row r="24" spans="1:6">
      <c r="A24" s="24" t="s">
        <v>214</v>
      </c>
      <c r="B24" s="63" t="s">
        <v>194</v>
      </c>
      <c r="C24" s="26" t="s">
        <v>215</v>
      </c>
      <c r="D24" s="27">
        <v>430314.08</v>
      </c>
      <c r="E24" s="64">
        <v>80628.789999999994</v>
      </c>
      <c r="F24" s="65">
        <f t="shared" si="0"/>
        <v>349685.29000000004</v>
      </c>
    </row>
    <row r="25" spans="1:6">
      <c r="A25" s="24" t="s">
        <v>216</v>
      </c>
      <c r="B25" s="63" t="s">
        <v>194</v>
      </c>
      <c r="C25" s="26" t="s">
        <v>217</v>
      </c>
      <c r="D25" s="27">
        <v>1193.76</v>
      </c>
      <c r="E25" s="64" t="s">
        <v>44</v>
      </c>
      <c r="F25" s="65">
        <f t="shared" si="0"/>
        <v>1193.76</v>
      </c>
    </row>
    <row r="26" spans="1:6">
      <c r="A26" s="24" t="s">
        <v>214</v>
      </c>
      <c r="B26" s="63" t="s">
        <v>194</v>
      </c>
      <c r="C26" s="26" t="s">
        <v>218</v>
      </c>
      <c r="D26" s="27">
        <v>3520</v>
      </c>
      <c r="E26" s="64" t="s">
        <v>44</v>
      </c>
      <c r="F26" s="65">
        <f t="shared" si="0"/>
        <v>3520</v>
      </c>
    </row>
    <row r="27" spans="1:6" ht="22.5">
      <c r="A27" s="24" t="s">
        <v>219</v>
      </c>
      <c r="B27" s="63" t="s">
        <v>194</v>
      </c>
      <c r="C27" s="26" t="s">
        <v>220</v>
      </c>
      <c r="D27" s="27">
        <v>139430</v>
      </c>
      <c r="E27" s="64">
        <v>23238.34</v>
      </c>
      <c r="F27" s="65">
        <f t="shared" si="0"/>
        <v>116191.66</v>
      </c>
    </row>
    <row r="28" spans="1:6">
      <c r="A28" s="24" t="s">
        <v>164</v>
      </c>
      <c r="B28" s="63" t="s">
        <v>194</v>
      </c>
      <c r="C28" s="26" t="s">
        <v>221</v>
      </c>
      <c r="D28" s="27">
        <v>110940</v>
      </c>
      <c r="E28" s="64">
        <v>18490</v>
      </c>
      <c r="F28" s="65">
        <f t="shared" si="0"/>
        <v>92450</v>
      </c>
    </row>
    <row r="29" spans="1:6">
      <c r="A29" s="24" t="s">
        <v>164</v>
      </c>
      <c r="B29" s="63" t="s">
        <v>194</v>
      </c>
      <c r="C29" s="26" t="s">
        <v>222</v>
      </c>
      <c r="D29" s="27">
        <v>27740</v>
      </c>
      <c r="E29" s="64">
        <v>4623.34</v>
      </c>
      <c r="F29" s="65">
        <f t="shared" si="0"/>
        <v>23116.66</v>
      </c>
    </row>
    <row r="30" spans="1:6">
      <c r="A30" s="24" t="s">
        <v>164</v>
      </c>
      <c r="B30" s="63" t="s">
        <v>194</v>
      </c>
      <c r="C30" s="26" t="s">
        <v>223</v>
      </c>
      <c r="D30" s="27">
        <v>750</v>
      </c>
      <c r="E30" s="64">
        <v>125</v>
      </c>
      <c r="F30" s="65">
        <f t="shared" si="0"/>
        <v>625</v>
      </c>
    </row>
    <row r="31" spans="1:6" ht="33.75">
      <c r="A31" s="24" t="s">
        <v>224</v>
      </c>
      <c r="B31" s="63" t="s">
        <v>194</v>
      </c>
      <c r="C31" s="26" t="s">
        <v>225</v>
      </c>
      <c r="D31" s="27">
        <v>836480</v>
      </c>
      <c r="E31" s="64">
        <v>205746.66</v>
      </c>
      <c r="F31" s="65">
        <f t="shared" si="0"/>
        <v>630733.34</v>
      </c>
    </row>
    <row r="32" spans="1:6" ht="22.5">
      <c r="A32" s="24" t="s">
        <v>219</v>
      </c>
      <c r="B32" s="63" t="s">
        <v>194</v>
      </c>
      <c r="C32" s="26" t="s">
        <v>226</v>
      </c>
      <c r="D32" s="27">
        <v>836480</v>
      </c>
      <c r="E32" s="64">
        <v>205746.66</v>
      </c>
      <c r="F32" s="65">
        <f t="shared" si="0"/>
        <v>630733.34</v>
      </c>
    </row>
    <row r="33" spans="1:6">
      <c r="A33" s="24" t="s">
        <v>164</v>
      </c>
      <c r="B33" s="63" t="s">
        <v>194</v>
      </c>
      <c r="C33" s="26" t="s">
        <v>227</v>
      </c>
      <c r="D33" s="27">
        <v>637480</v>
      </c>
      <c r="E33" s="64">
        <v>106246.66</v>
      </c>
      <c r="F33" s="65">
        <f t="shared" si="0"/>
        <v>531233.34</v>
      </c>
    </row>
    <row r="34" spans="1:6">
      <c r="A34" s="24" t="s">
        <v>164</v>
      </c>
      <c r="B34" s="63" t="s">
        <v>194</v>
      </c>
      <c r="C34" s="26" t="s">
        <v>228</v>
      </c>
      <c r="D34" s="27">
        <v>199000</v>
      </c>
      <c r="E34" s="64">
        <v>99500</v>
      </c>
      <c r="F34" s="65">
        <f t="shared" si="0"/>
        <v>99500</v>
      </c>
    </row>
    <row r="35" spans="1:6">
      <c r="A35" s="24" t="s">
        <v>229</v>
      </c>
      <c r="B35" s="63" t="s">
        <v>194</v>
      </c>
      <c r="C35" s="26" t="s">
        <v>230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231</v>
      </c>
      <c r="B36" s="63" t="s">
        <v>194</v>
      </c>
      <c r="C36" s="26" t="s">
        <v>232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233</v>
      </c>
      <c r="B37" s="63" t="s">
        <v>194</v>
      </c>
      <c r="C37" s="26" t="s">
        <v>234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235</v>
      </c>
      <c r="B38" s="63" t="s">
        <v>194</v>
      </c>
      <c r="C38" s="26" t="s">
        <v>236</v>
      </c>
      <c r="D38" s="27">
        <v>227356.42</v>
      </c>
      <c r="E38" s="64">
        <v>33356.42</v>
      </c>
      <c r="F38" s="65">
        <f t="shared" si="0"/>
        <v>194000</v>
      </c>
    </row>
    <row r="39" spans="1:6" ht="33.75">
      <c r="A39" s="24" t="s">
        <v>231</v>
      </c>
      <c r="B39" s="63" t="s">
        <v>194</v>
      </c>
      <c r="C39" s="26" t="s">
        <v>237</v>
      </c>
      <c r="D39" s="27">
        <v>203356.42</v>
      </c>
      <c r="E39" s="64">
        <v>31356.42</v>
      </c>
      <c r="F39" s="65">
        <f t="shared" si="0"/>
        <v>172000</v>
      </c>
    </row>
    <row r="40" spans="1:6">
      <c r="A40" s="24" t="s">
        <v>216</v>
      </c>
      <c r="B40" s="63" t="s">
        <v>194</v>
      </c>
      <c r="C40" s="26" t="s">
        <v>238</v>
      </c>
      <c r="D40" s="27">
        <v>2863.5</v>
      </c>
      <c r="E40" s="64">
        <v>2863.5</v>
      </c>
      <c r="F40" s="65" t="str">
        <f t="shared" si="0"/>
        <v>-</v>
      </c>
    </row>
    <row r="41" spans="1:6">
      <c r="A41" s="24" t="s">
        <v>214</v>
      </c>
      <c r="B41" s="63" t="s">
        <v>194</v>
      </c>
      <c r="C41" s="26" t="s">
        <v>239</v>
      </c>
      <c r="D41" s="27">
        <v>160000</v>
      </c>
      <c r="E41" s="64" t="s">
        <v>44</v>
      </c>
      <c r="F41" s="65">
        <f t="shared" si="0"/>
        <v>160000</v>
      </c>
    </row>
    <row r="42" spans="1:6">
      <c r="A42" s="24" t="s">
        <v>214</v>
      </c>
      <c r="B42" s="63" t="s">
        <v>194</v>
      </c>
      <c r="C42" s="26" t="s">
        <v>240</v>
      </c>
      <c r="D42" s="27">
        <v>12000</v>
      </c>
      <c r="E42" s="64" t="s">
        <v>44</v>
      </c>
      <c r="F42" s="65">
        <f t="shared" si="0"/>
        <v>12000</v>
      </c>
    </row>
    <row r="43" spans="1:6">
      <c r="A43" s="24" t="s">
        <v>216</v>
      </c>
      <c r="B43" s="63" t="s">
        <v>194</v>
      </c>
      <c r="C43" s="26" t="s">
        <v>241</v>
      </c>
      <c r="D43" s="27">
        <v>28492.92</v>
      </c>
      <c r="E43" s="64">
        <v>28492.92</v>
      </c>
      <c r="F43" s="65" t="str">
        <f t="shared" si="0"/>
        <v>-</v>
      </c>
    </row>
    <row r="44" spans="1:6" ht="22.5">
      <c r="A44" s="24" t="s">
        <v>242</v>
      </c>
      <c r="B44" s="63" t="s">
        <v>194</v>
      </c>
      <c r="C44" s="26" t="s">
        <v>243</v>
      </c>
      <c r="D44" s="27">
        <v>24000</v>
      </c>
      <c r="E44" s="64">
        <v>2000</v>
      </c>
      <c r="F44" s="65">
        <f t="shared" si="0"/>
        <v>22000</v>
      </c>
    </row>
    <row r="45" spans="1:6">
      <c r="A45" s="24" t="s">
        <v>214</v>
      </c>
      <c r="B45" s="63" t="s">
        <v>194</v>
      </c>
      <c r="C45" s="26" t="s">
        <v>244</v>
      </c>
      <c r="D45" s="27">
        <v>24000</v>
      </c>
      <c r="E45" s="64">
        <v>2000</v>
      </c>
      <c r="F45" s="65">
        <f t="shared" si="0"/>
        <v>22000</v>
      </c>
    </row>
    <row r="46" spans="1:6">
      <c r="A46" s="24" t="s">
        <v>245</v>
      </c>
      <c r="B46" s="63" t="s">
        <v>194</v>
      </c>
      <c r="C46" s="26" t="s">
        <v>246</v>
      </c>
      <c r="D46" s="27">
        <v>143200</v>
      </c>
      <c r="E46" s="64" t="s">
        <v>44</v>
      </c>
      <c r="F46" s="65">
        <f t="shared" si="0"/>
        <v>143200</v>
      </c>
    </row>
    <row r="47" spans="1:6">
      <c r="A47" s="24" t="s">
        <v>247</v>
      </c>
      <c r="B47" s="63" t="s">
        <v>194</v>
      </c>
      <c r="C47" s="26" t="s">
        <v>248</v>
      </c>
      <c r="D47" s="27">
        <v>143200</v>
      </c>
      <c r="E47" s="64" t="s">
        <v>44</v>
      </c>
      <c r="F47" s="65">
        <f t="shared" ref="F47:F78" si="1">IF(OR(D47="-",IF(E47="-",0,E47)&gt;=IF(D47="-",0,D47)),"-",IF(D47="-",0,D47)-IF(E47="-",0,E47))</f>
        <v>143200</v>
      </c>
    </row>
    <row r="48" spans="1:6" ht="33.75">
      <c r="A48" s="24" t="s">
        <v>249</v>
      </c>
      <c r="B48" s="63" t="s">
        <v>194</v>
      </c>
      <c r="C48" s="26" t="s">
        <v>250</v>
      </c>
      <c r="D48" s="27">
        <v>143200</v>
      </c>
      <c r="E48" s="64" t="s">
        <v>44</v>
      </c>
      <c r="F48" s="65">
        <f t="shared" si="1"/>
        <v>143200</v>
      </c>
    </row>
    <row r="49" spans="1:6" ht="22.5">
      <c r="A49" s="24" t="s">
        <v>206</v>
      </c>
      <c r="B49" s="63" t="s">
        <v>194</v>
      </c>
      <c r="C49" s="26" t="s">
        <v>251</v>
      </c>
      <c r="D49" s="27">
        <v>95616</v>
      </c>
      <c r="E49" s="64" t="s">
        <v>44</v>
      </c>
      <c r="F49" s="65">
        <f t="shared" si="1"/>
        <v>95616</v>
      </c>
    </row>
    <row r="50" spans="1:6" ht="33.75">
      <c r="A50" s="24" t="s">
        <v>208</v>
      </c>
      <c r="B50" s="63" t="s">
        <v>194</v>
      </c>
      <c r="C50" s="26" t="s">
        <v>252</v>
      </c>
      <c r="D50" s="27">
        <v>2500</v>
      </c>
      <c r="E50" s="64" t="s">
        <v>44</v>
      </c>
      <c r="F50" s="65">
        <f t="shared" si="1"/>
        <v>2500</v>
      </c>
    </row>
    <row r="51" spans="1:6" ht="33.75">
      <c r="A51" s="24" t="s">
        <v>210</v>
      </c>
      <c r="B51" s="63" t="s">
        <v>194</v>
      </c>
      <c r="C51" s="26" t="s">
        <v>253</v>
      </c>
      <c r="D51" s="27">
        <v>28876</v>
      </c>
      <c r="E51" s="64" t="s">
        <v>44</v>
      </c>
      <c r="F51" s="65">
        <f t="shared" si="1"/>
        <v>28876</v>
      </c>
    </row>
    <row r="52" spans="1:6" ht="22.5">
      <c r="A52" s="24" t="s">
        <v>212</v>
      </c>
      <c r="B52" s="63" t="s">
        <v>194</v>
      </c>
      <c r="C52" s="26" t="s">
        <v>254</v>
      </c>
      <c r="D52" s="27">
        <v>10466</v>
      </c>
      <c r="E52" s="64" t="s">
        <v>44</v>
      </c>
      <c r="F52" s="65">
        <f t="shared" si="1"/>
        <v>10466</v>
      </c>
    </row>
    <row r="53" spans="1:6">
      <c r="A53" s="24" t="s">
        <v>214</v>
      </c>
      <c r="B53" s="63" t="s">
        <v>194</v>
      </c>
      <c r="C53" s="26" t="s">
        <v>255</v>
      </c>
      <c r="D53" s="27">
        <v>5742</v>
      </c>
      <c r="E53" s="64" t="s">
        <v>44</v>
      </c>
      <c r="F53" s="65">
        <f t="shared" si="1"/>
        <v>5742</v>
      </c>
    </row>
    <row r="54" spans="1:6" ht="22.5">
      <c r="A54" s="24" t="s">
        <v>256</v>
      </c>
      <c r="B54" s="63" t="s">
        <v>194</v>
      </c>
      <c r="C54" s="26" t="s">
        <v>257</v>
      </c>
      <c r="D54" s="27">
        <v>186600</v>
      </c>
      <c r="E54" s="64">
        <v>31100</v>
      </c>
      <c r="F54" s="65">
        <f t="shared" si="1"/>
        <v>155500</v>
      </c>
    </row>
    <row r="55" spans="1:6" ht="33.75">
      <c r="A55" s="24" t="s">
        <v>258</v>
      </c>
      <c r="B55" s="63" t="s">
        <v>194</v>
      </c>
      <c r="C55" s="26" t="s">
        <v>259</v>
      </c>
      <c r="D55" s="27">
        <v>186600</v>
      </c>
      <c r="E55" s="64">
        <v>31100</v>
      </c>
      <c r="F55" s="65">
        <f t="shared" si="1"/>
        <v>155500</v>
      </c>
    </row>
    <row r="56" spans="1:6" ht="56.25">
      <c r="A56" s="24" t="s">
        <v>260</v>
      </c>
      <c r="B56" s="63" t="s">
        <v>194</v>
      </c>
      <c r="C56" s="26" t="s">
        <v>261</v>
      </c>
      <c r="D56" s="27">
        <v>186600</v>
      </c>
      <c r="E56" s="64">
        <v>31100</v>
      </c>
      <c r="F56" s="65">
        <f t="shared" si="1"/>
        <v>155500</v>
      </c>
    </row>
    <row r="57" spans="1:6">
      <c r="A57" s="24" t="s">
        <v>164</v>
      </c>
      <c r="B57" s="63" t="s">
        <v>194</v>
      </c>
      <c r="C57" s="26" t="s">
        <v>262</v>
      </c>
      <c r="D57" s="27">
        <v>186600</v>
      </c>
      <c r="E57" s="64">
        <v>31100</v>
      </c>
      <c r="F57" s="65">
        <f t="shared" si="1"/>
        <v>155500</v>
      </c>
    </row>
    <row r="58" spans="1:6">
      <c r="A58" s="24" t="s">
        <v>263</v>
      </c>
      <c r="B58" s="63" t="s">
        <v>194</v>
      </c>
      <c r="C58" s="26" t="s">
        <v>264</v>
      </c>
      <c r="D58" s="27">
        <v>3749100</v>
      </c>
      <c r="E58" s="64">
        <v>125197</v>
      </c>
      <c r="F58" s="65">
        <f t="shared" si="1"/>
        <v>3623903</v>
      </c>
    </row>
    <row r="59" spans="1:6">
      <c r="A59" s="24" t="s">
        <v>265</v>
      </c>
      <c r="B59" s="63" t="s">
        <v>194</v>
      </c>
      <c r="C59" s="26" t="s">
        <v>266</v>
      </c>
      <c r="D59" s="27">
        <v>3127100</v>
      </c>
      <c r="E59" s="64">
        <v>125197</v>
      </c>
      <c r="F59" s="65">
        <f t="shared" si="1"/>
        <v>3001903</v>
      </c>
    </row>
    <row r="60" spans="1:6" ht="33.75">
      <c r="A60" s="24" t="s">
        <v>267</v>
      </c>
      <c r="B60" s="63" t="s">
        <v>194</v>
      </c>
      <c r="C60" s="26" t="s">
        <v>268</v>
      </c>
      <c r="D60" s="27">
        <v>596653</v>
      </c>
      <c r="E60" s="64">
        <v>115197</v>
      </c>
      <c r="F60" s="65">
        <f t="shared" si="1"/>
        <v>481456</v>
      </c>
    </row>
    <row r="61" spans="1:6">
      <c r="A61" s="24" t="s">
        <v>214</v>
      </c>
      <c r="B61" s="63" t="s">
        <v>194</v>
      </c>
      <c r="C61" s="26" t="s">
        <v>269</v>
      </c>
      <c r="D61" s="27">
        <v>596653</v>
      </c>
      <c r="E61" s="64">
        <v>115197</v>
      </c>
      <c r="F61" s="65">
        <f t="shared" si="1"/>
        <v>481456</v>
      </c>
    </row>
    <row r="62" spans="1:6" ht="45">
      <c r="A62" s="24" t="s">
        <v>270</v>
      </c>
      <c r="B62" s="63" t="s">
        <v>194</v>
      </c>
      <c r="C62" s="26" t="s">
        <v>271</v>
      </c>
      <c r="D62" s="27">
        <v>1533349</v>
      </c>
      <c r="E62" s="64">
        <v>10000</v>
      </c>
      <c r="F62" s="65">
        <f t="shared" si="1"/>
        <v>1523349</v>
      </c>
    </row>
    <row r="63" spans="1:6">
      <c r="A63" s="24" t="s">
        <v>214</v>
      </c>
      <c r="B63" s="63" t="s">
        <v>194</v>
      </c>
      <c r="C63" s="26" t="s">
        <v>272</v>
      </c>
      <c r="D63" s="27">
        <v>452034</v>
      </c>
      <c r="E63" s="64">
        <v>10000</v>
      </c>
      <c r="F63" s="65">
        <f t="shared" si="1"/>
        <v>442034</v>
      </c>
    </row>
    <row r="64" spans="1:6">
      <c r="A64" s="24" t="s">
        <v>214</v>
      </c>
      <c r="B64" s="63" t="s">
        <v>194</v>
      </c>
      <c r="C64" s="26" t="s">
        <v>273</v>
      </c>
      <c r="D64" s="27">
        <v>1081315</v>
      </c>
      <c r="E64" s="64" t="s">
        <v>44</v>
      </c>
      <c r="F64" s="65">
        <f t="shared" si="1"/>
        <v>1081315</v>
      </c>
    </row>
    <row r="65" spans="1:6" ht="33.75">
      <c r="A65" s="24" t="s">
        <v>274</v>
      </c>
      <c r="B65" s="63" t="s">
        <v>194</v>
      </c>
      <c r="C65" s="26" t="s">
        <v>275</v>
      </c>
      <c r="D65" s="27">
        <v>114150</v>
      </c>
      <c r="E65" s="64" t="s">
        <v>44</v>
      </c>
      <c r="F65" s="65">
        <f t="shared" si="1"/>
        <v>114150</v>
      </c>
    </row>
    <row r="66" spans="1:6">
      <c r="A66" s="24" t="s">
        <v>214</v>
      </c>
      <c r="B66" s="63" t="s">
        <v>194</v>
      </c>
      <c r="C66" s="26" t="s">
        <v>276</v>
      </c>
      <c r="D66" s="27">
        <v>114150</v>
      </c>
      <c r="E66" s="64" t="s">
        <v>44</v>
      </c>
      <c r="F66" s="65">
        <f t="shared" si="1"/>
        <v>114150</v>
      </c>
    </row>
    <row r="67" spans="1:6" ht="45">
      <c r="A67" s="24" t="s">
        <v>277</v>
      </c>
      <c r="B67" s="63" t="s">
        <v>194</v>
      </c>
      <c r="C67" s="26" t="s">
        <v>278</v>
      </c>
      <c r="D67" s="27">
        <v>882948</v>
      </c>
      <c r="E67" s="64" t="s">
        <v>44</v>
      </c>
      <c r="F67" s="65">
        <f t="shared" si="1"/>
        <v>882948</v>
      </c>
    </row>
    <row r="68" spans="1:6">
      <c r="A68" s="24" t="s">
        <v>214</v>
      </c>
      <c r="B68" s="63" t="s">
        <v>194</v>
      </c>
      <c r="C68" s="26" t="s">
        <v>279</v>
      </c>
      <c r="D68" s="27">
        <v>882948</v>
      </c>
      <c r="E68" s="64" t="s">
        <v>44</v>
      </c>
      <c r="F68" s="65">
        <f t="shared" si="1"/>
        <v>882948</v>
      </c>
    </row>
    <row r="69" spans="1:6">
      <c r="A69" s="24" t="s">
        <v>280</v>
      </c>
      <c r="B69" s="63" t="s">
        <v>194</v>
      </c>
      <c r="C69" s="26" t="s">
        <v>281</v>
      </c>
      <c r="D69" s="27">
        <v>622000</v>
      </c>
      <c r="E69" s="64" t="s">
        <v>44</v>
      </c>
      <c r="F69" s="65">
        <f t="shared" si="1"/>
        <v>622000</v>
      </c>
    </row>
    <row r="70" spans="1:6" ht="45">
      <c r="A70" s="24" t="s">
        <v>282</v>
      </c>
      <c r="B70" s="63" t="s">
        <v>194</v>
      </c>
      <c r="C70" s="26" t="s">
        <v>283</v>
      </c>
      <c r="D70" s="27">
        <v>622000</v>
      </c>
      <c r="E70" s="64" t="s">
        <v>44</v>
      </c>
      <c r="F70" s="65">
        <f t="shared" si="1"/>
        <v>622000</v>
      </c>
    </row>
    <row r="71" spans="1:6">
      <c r="A71" s="24" t="s">
        <v>214</v>
      </c>
      <c r="B71" s="63" t="s">
        <v>194</v>
      </c>
      <c r="C71" s="26" t="s">
        <v>284</v>
      </c>
      <c r="D71" s="27">
        <v>622000</v>
      </c>
      <c r="E71" s="64" t="s">
        <v>44</v>
      </c>
      <c r="F71" s="65">
        <f t="shared" si="1"/>
        <v>622000</v>
      </c>
    </row>
    <row r="72" spans="1:6">
      <c r="A72" s="24" t="s">
        <v>285</v>
      </c>
      <c r="B72" s="63" t="s">
        <v>194</v>
      </c>
      <c r="C72" s="26" t="s">
        <v>286</v>
      </c>
      <c r="D72" s="27">
        <v>9179725.0299999993</v>
      </c>
      <c r="E72" s="64">
        <v>1267476.24</v>
      </c>
      <c r="F72" s="65">
        <f t="shared" si="1"/>
        <v>7912248.7899999991</v>
      </c>
    </row>
    <row r="73" spans="1:6">
      <c r="A73" s="24" t="s">
        <v>287</v>
      </c>
      <c r="B73" s="63" t="s">
        <v>194</v>
      </c>
      <c r="C73" s="26" t="s">
        <v>288</v>
      </c>
      <c r="D73" s="27">
        <v>2008969.2</v>
      </c>
      <c r="E73" s="64">
        <v>429085.78</v>
      </c>
      <c r="F73" s="65">
        <f t="shared" si="1"/>
        <v>1579883.42</v>
      </c>
    </row>
    <row r="74" spans="1:6" ht="22.5">
      <c r="A74" s="24" t="s">
        <v>289</v>
      </c>
      <c r="B74" s="63" t="s">
        <v>194</v>
      </c>
      <c r="C74" s="26" t="s">
        <v>290</v>
      </c>
      <c r="D74" s="27">
        <v>1843470</v>
      </c>
      <c r="E74" s="64">
        <v>415739.14</v>
      </c>
      <c r="F74" s="65">
        <f t="shared" si="1"/>
        <v>1427730.8599999999</v>
      </c>
    </row>
    <row r="75" spans="1:6" ht="45">
      <c r="A75" s="24" t="s">
        <v>291</v>
      </c>
      <c r="B75" s="63" t="s">
        <v>194</v>
      </c>
      <c r="C75" s="26" t="s">
        <v>292</v>
      </c>
      <c r="D75" s="27">
        <v>1843470</v>
      </c>
      <c r="E75" s="64">
        <v>415739.14</v>
      </c>
      <c r="F75" s="65">
        <f t="shared" si="1"/>
        <v>1427730.8599999999</v>
      </c>
    </row>
    <row r="76" spans="1:6" ht="45">
      <c r="A76" s="24" t="s">
        <v>293</v>
      </c>
      <c r="B76" s="63" t="s">
        <v>194</v>
      </c>
      <c r="C76" s="26" t="s">
        <v>294</v>
      </c>
      <c r="D76" s="27">
        <v>165499.20000000001</v>
      </c>
      <c r="E76" s="64">
        <v>13346.64</v>
      </c>
      <c r="F76" s="65">
        <f t="shared" si="1"/>
        <v>152152.56</v>
      </c>
    </row>
    <row r="77" spans="1:6">
      <c r="A77" s="24" t="s">
        <v>214</v>
      </c>
      <c r="B77" s="63" t="s">
        <v>194</v>
      </c>
      <c r="C77" s="26" t="s">
        <v>295</v>
      </c>
      <c r="D77" s="27">
        <v>165499.20000000001</v>
      </c>
      <c r="E77" s="64">
        <v>13346.64</v>
      </c>
      <c r="F77" s="65">
        <f t="shared" si="1"/>
        <v>152152.56</v>
      </c>
    </row>
    <row r="78" spans="1:6">
      <c r="A78" s="24" t="s">
        <v>296</v>
      </c>
      <c r="B78" s="63" t="s">
        <v>194</v>
      </c>
      <c r="C78" s="26" t="s">
        <v>297</v>
      </c>
      <c r="D78" s="27">
        <v>2728371.7</v>
      </c>
      <c r="E78" s="64">
        <v>160526.1</v>
      </c>
      <c r="F78" s="65">
        <f t="shared" si="1"/>
        <v>2567845.6</v>
      </c>
    </row>
    <row r="79" spans="1:6" ht="33.75">
      <c r="A79" s="24" t="s">
        <v>298</v>
      </c>
      <c r="B79" s="63" t="s">
        <v>194</v>
      </c>
      <c r="C79" s="26" t="s">
        <v>299</v>
      </c>
      <c r="D79" s="27">
        <v>658453.97</v>
      </c>
      <c r="E79" s="64" t="s">
        <v>44</v>
      </c>
      <c r="F79" s="65">
        <f t="shared" ref="F79:F110" si="2">IF(OR(D79="-",IF(E79="-",0,E79)&gt;=IF(D79="-",0,D79)),"-",IF(D79="-",0,D79)-IF(E79="-",0,E79))</f>
        <v>658453.97</v>
      </c>
    </row>
    <row r="80" spans="1:6">
      <c r="A80" s="24" t="s">
        <v>214</v>
      </c>
      <c r="B80" s="63" t="s">
        <v>194</v>
      </c>
      <c r="C80" s="26" t="s">
        <v>300</v>
      </c>
      <c r="D80" s="27">
        <v>658453.97</v>
      </c>
      <c r="E80" s="64" t="s">
        <v>44</v>
      </c>
      <c r="F80" s="65">
        <f t="shared" si="2"/>
        <v>658453.97</v>
      </c>
    </row>
    <row r="81" spans="1:6" ht="45">
      <c r="A81" s="24" t="s">
        <v>301</v>
      </c>
      <c r="B81" s="63" t="s">
        <v>194</v>
      </c>
      <c r="C81" s="26" t="s">
        <v>302</v>
      </c>
      <c r="D81" s="27">
        <v>1192321.31</v>
      </c>
      <c r="E81" s="64">
        <v>30079</v>
      </c>
      <c r="F81" s="65">
        <f t="shared" si="2"/>
        <v>1162242.31</v>
      </c>
    </row>
    <row r="82" spans="1:6">
      <c r="A82" s="24" t="s">
        <v>214</v>
      </c>
      <c r="B82" s="63" t="s">
        <v>194</v>
      </c>
      <c r="C82" s="26" t="s">
        <v>303</v>
      </c>
      <c r="D82" s="27">
        <v>673278.11</v>
      </c>
      <c r="E82" s="64">
        <v>30079</v>
      </c>
      <c r="F82" s="65">
        <f t="shared" si="2"/>
        <v>643199.11</v>
      </c>
    </row>
    <row r="83" spans="1:6" ht="22.5">
      <c r="A83" s="24" t="s">
        <v>304</v>
      </c>
      <c r="B83" s="63" t="s">
        <v>194</v>
      </c>
      <c r="C83" s="26" t="s">
        <v>305</v>
      </c>
      <c r="D83" s="27">
        <v>519043.2</v>
      </c>
      <c r="E83" s="64" t="s">
        <v>44</v>
      </c>
      <c r="F83" s="65">
        <f t="shared" si="2"/>
        <v>519043.2</v>
      </c>
    </row>
    <row r="84" spans="1:6" ht="22.5">
      <c r="A84" s="24" t="s">
        <v>306</v>
      </c>
      <c r="B84" s="63" t="s">
        <v>194</v>
      </c>
      <c r="C84" s="26" t="s">
        <v>307</v>
      </c>
      <c r="D84" s="27">
        <v>857217</v>
      </c>
      <c r="E84" s="64">
        <v>130447.1</v>
      </c>
      <c r="F84" s="65">
        <f t="shared" si="2"/>
        <v>726769.9</v>
      </c>
    </row>
    <row r="85" spans="1:6" ht="45">
      <c r="A85" s="24" t="s">
        <v>291</v>
      </c>
      <c r="B85" s="63" t="s">
        <v>194</v>
      </c>
      <c r="C85" s="26" t="s">
        <v>308</v>
      </c>
      <c r="D85" s="27">
        <v>857217</v>
      </c>
      <c r="E85" s="64">
        <v>130447.1</v>
      </c>
      <c r="F85" s="65">
        <f t="shared" si="2"/>
        <v>726769.9</v>
      </c>
    </row>
    <row r="86" spans="1:6" ht="22.5">
      <c r="A86" s="24" t="s">
        <v>309</v>
      </c>
      <c r="B86" s="63" t="s">
        <v>194</v>
      </c>
      <c r="C86" s="26" t="s">
        <v>310</v>
      </c>
      <c r="D86" s="27">
        <v>20379.419999999998</v>
      </c>
      <c r="E86" s="64" t="s">
        <v>44</v>
      </c>
      <c r="F86" s="65">
        <f t="shared" si="2"/>
        <v>20379.419999999998</v>
      </c>
    </row>
    <row r="87" spans="1:6">
      <c r="A87" s="24" t="s">
        <v>214</v>
      </c>
      <c r="B87" s="63" t="s">
        <v>194</v>
      </c>
      <c r="C87" s="26" t="s">
        <v>311</v>
      </c>
      <c r="D87" s="27">
        <v>20379.419999999998</v>
      </c>
      <c r="E87" s="64" t="s">
        <v>44</v>
      </c>
      <c r="F87" s="65">
        <f t="shared" si="2"/>
        <v>20379.419999999998</v>
      </c>
    </row>
    <row r="88" spans="1:6">
      <c r="A88" s="24" t="s">
        <v>312</v>
      </c>
      <c r="B88" s="63" t="s">
        <v>194</v>
      </c>
      <c r="C88" s="26" t="s">
        <v>313</v>
      </c>
      <c r="D88" s="27">
        <v>4407357.18</v>
      </c>
      <c r="E88" s="64">
        <v>672026.54</v>
      </c>
      <c r="F88" s="65">
        <f t="shared" si="2"/>
        <v>3735330.6399999997</v>
      </c>
    </row>
    <row r="89" spans="1:6" ht="45">
      <c r="A89" s="24" t="s">
        <v>314</v>
      </c>
      <c r="B89" s="63" t="s">
        <v>194</v>
      </c>
      <c r="C89" s="26" t="s">
        <v>315</v>
      </c>
      <c r="D89" s="27">
        <v>1826000</v>
      </c>
      <c r="E89" s="64">
        <v>569715.30000000005</v>
      </c>
      <c r="F89" s="65">
        <f t="shared" si="2"/>
        <v>1256284.7</v>
      </c>
    </row>
    <row r="90" spans="1:6">
      <c r="A90" s="24" t="s">
        <v>214</v>
      </c>
      <c r="B90" s="63" t="s">
        <v>194</v>
      </c>
      <c r="C90" s="26" t="s">
        <v>316</v>
      </c>
      <c r="D90" s="27">
        <v>1826000</v>
      </c>
      <c r="E90" s="64">
        <v>569715.30000000005</v>
      </c>
      <c r="F90" s="65">
        <f t="shared" si="2"/>
        <v>1256284.7</v>
      </c>
    </row>
    <row r="91" spans="1:6" ht="22.5">
      <c r="A91" s="24" t="s">
        <v>317</v>
      </c>
      <c r="B91" s="63" t="s">
        <v>194</v>
      </c>
      <c r="C91" s="26" t="s">
        <v>318</v>
      </c>
      <c r="D91" s="27">
        <v>28153.11</v>
      </c>
      <c r="E91" s="64" t="s">
        <v>44</v>
      </c>
      <c r="F91" s="65">
        <f t="shared" si="2"/>
        <v>28153.11</v>
      </c>
    </row>
    <row r="92" spans="1:6">
      <c r="A92" s="24" t="s">
        <v>214</v>
      </c>
      <c r="B92" s="63" t="s">
        <v>194</v>
      </c>
      <c r="C92" s="26" t="s">
        <v>319</v>
      </c>
      <c r="D92" s="27">
        <v>28153.11</v>
      </c>
      <c r="E92" s="64" t="s">
        <v>44</v>
      </c>
      <c r="F92" s="65">
        <f t="shared" si="2"/>
        <v>28153.11</v>
      </c>
    </row>
    <row r="93" spans="1:6" ht="22.5">
      <c r="A93" s="24" t="s">
        <v>320</v>
      </c>
      <c r="B93" s="63" t="s">
        <v>194</v>
      </c>
      <c r="C93" s="26" t="s">
        <v>321</v>
      </c>
      <c r="D93" s="27">
        <v>63000</v>
      </c>
      <c r="E93" s="64" t="s">
        <v>44</v>
      </c>
      <c r="F93" s="65">
        <f t="shared" si="2"/>
        <v>63000</v>
      </c>
    </row>
    <row r="94" spans="1:6">
      <c r="A94" s="24" t="s">
        <v>214</v>
      </c>
      <c r="B94" s="63" t="s">
        <v>194</v>
      </c>
      <c r="C94" s="26" t="s">
        <v>322</v>
      </c>
      <c r="D94" s="27">
        <v>63000</v>
      </c>
      <c r="E94" s="64" t="s">
        <v>44</v>
      </c>
      <c r="F94" s="65">
        <f t="shared" si="2"/>
        <v>63000</v>
      </c>
    </row>
    <row r="95" spans="1:6" ht="33.75">
      <c r="A95" s="24" t="s">
        <v>323</v>
      </c>
      <c r="B95" s="63" t="s">
        <v>194</v>
      </c>
      <c r="C95" s="26" t="s">
        <v>324</v>
      </c>
      <c r="D95" s="27">
        <v>1190357.02</v>
      </c>
      <c r="E95" s="64">
        <v>20068</v>
      </c>
      <c r="F95" s="65">
        <f t="shared" si="2"/>
        <v>1170289.02</v>
      </c>
    </row>
    <row r="96" spans="1:6">
      <c r="A96" s="24" t="s">
        <v>214</v>
      </c>
      <c r="B96" s="63" t="s">
        <v>194</v>
      </c>
      <c r="C96" s="26" t="s">
        <v>325</v>
      </c>
      <c r="D96" s="27">
        <v>780348</v>
      </c>
      <c r="E96" s="64">
        <v>20068</v>
      </c>
      <c r="F96" s="65">
        <f t="shared" si="2"/>
        <v>760280</v>
      </c>
    </row>
    <row r="97" spans="1:6">
      <c r="A97" s="24" t="s">
        <v>214</v>
      </c>
      <c r="B97" s="63" t="s">
        <v>194</v>
      </c>
      <c r="C97" s="26" t="s">
        <v>326</v>
      </c>
      <c r="D97" s="27">
        <v>410009.02</v>
      </c>
      <c r="E97" s="64" t="s">
        <v>44</v>
      </c>
      <c r="F97" s="65">
        <f t="shared" si="2"/>
        <v>410009.02</v>
      </c>
    </row>
    <row r="98" spans="1:6" ht="22.5">
      <c r="A98" s="24" t="s">
        <v>327</v>
      </c>
      <c r="B98" s="63" t="s">
        <v>194</v>
      </c>
      <c r="C98" s="26" t="s">
        <v>328</v>
      </c>
      <c r="D98" s="27">
        <v>88578.16</v>
      </c>
      <c r="E98" s="64" t="s">
        <v>44</v>
      </c>
      <c r="F98" s="65">
        <f t="shared" si="2"/>
        <v>88578.16</v>
      </c>
    </row>
    <row r="99" spans="1:6">
      <c r="A99" s="24" t="s">
        <v>214</v>
      </c>
      <c r="B99" s="63" t="s">
        <v>194</v>
      </c>
      <c r="C99" s="26" t="s">
        <v>329</v>
      </c>
      <c r="D99" s="27">
        <v>88578.16</v>
      </c>
      <c r="E99" s="64" t="s">
        <v>44</v>
      </c>
      <c r="F99" s="65">
        <f t="shared" si="2"/>
        <v>88578.16</v>
      </c>
    </row>
    <row r="100" spans="1:6" ht="33.75">
      <c r="A100" s="24" t="s">
        <v>330</v>
      </c>
      <c r="B100" s="63" t="s">
        <v>194</v>
      </c>
      <c r="C100" s="26" t="s">
        <v>331</v>
      </c>
      <c r="D100" s="27">
        <v>493459.42</v>
      </c>
      <c r="E100" s="64">
        <v>82243.240000000005</v>
      </c>
      <c r="F100" s="65">
        <f t="shared" si="2"/>
        <v>411216.18</v>
      </c>
    </row>
    <row r="101" spans="1:6">
      <c r="A101" s="24" t="s">
        <v>164</v>
      </c>
      <c r="B101" s="63" t="s">
        <v>194</v>
      </c>
      <c r="C101" s="26" t="s">
        <v>332</v>
      </c>
      <c r="D101" s="27">
        <v>493459.42</v>
      </c>
      <c r="E101" s="64">
        <v>82243.240000000005</v>
      </c>
      <c r="F101" s="65">
        <f t="shared" si="2"/>
        <v>411216.18</v>
      </c>
    </row>
    <row r="102" spans="1:6" ht="33.75">
      <c r="A102" s="24" t="s">
        <v>333</v>
      </c>
      <c r="B102" s="63" t="s">
        <v>194</v>
      </c>
      <c r="C102" s="26" t="s">
        <v>334</v>
      </c>
      <c r="D102" s="27">
        <v>61525</v>
      </c>
      <c r="E102" s="64" t="s">
        <v>44</v>
      </c>
      <c r="F102" s="65">
        <f t="shared" si="2"/>
        <v>61525</v>
      </c>
    </row>
    <row r="103" spans="1:6">
      <c r="A103" s="24" t="s">
        <v>214</v>
      </c>
      <c r="B103" s="63" t="s">
        <v>194</v>
      </c>
      <c r="C103" s="26" t="s">
        <v>335</v>
      </c>
      <c r="D103" s="27">
        <v>61525</v>
      </c>
      <c r="E103" s="64" t="s">
        <v>44</v>
      </c>
      <c r="F103" s="65">
        <f t="shared" si="2"/>
        <v>61525</v>
      </c>
    </row>
    <row r="104" spans="1:6" ht="22.5">
      <c r="A104" s="24" t="s">
        <v>336</v>
      </c>
      <c r="B104" s="63" t="s">
        <v>194</v>
      </c>
      <c r="C104" s="26" t="s">
        <v>337</v>
      </c>
      <c r="D104" s="27">
        <v>41860.46</v>
      </c>
      <c r="E104" s="64" t="s">
        <v>44</v>
      </c>
      <c r="F104" s="65">
        <f t="shared" si="2"/>
        <v>41860.46</v>
      </c>
    </row>
    <row r="105" spans="1:6">
      <c r="A105" s="24" t="s">
        <v>214</v>
      </c>
      <c r="B105" s="63" t="s">
        <v>194</v>
      </c>
      <c r="C105" s="26" t="s">
        <v>338</v>
      </c>
      <c r="D105" s="27">
        <v>41860.46</v>
      </c>
      <c r="E105" s="64" t="s">
        <v>44</v>
      </c>
      <c r="F105" s="65">
        <f t="shared" si="2"/>
        <v>41860.46</v>
      </c>
    </row>
    <row r="106" spans="1:6" ht="22.5">
      <c r="A106" s="24" t="s">
        <v>339</v>
      </c>
      <c r="B106" s="63" t="s">
        <v>194</v>
      </c>
      <c r="C106" s="26" t="s">
        <v>340</v>
      </c>
      <c r="D106" s="27">
        <v>11110.12</v>
      </c>
      <c r="E106" s="64" t="s">
        <v>44</v>
      </c>
      <c r="F106" s="65">
        <f t="shared" si="2"/>
        <v>11110.12</v>
      </c>
    </row>
    <row r="107" spans="1:6">
      <c r="A107" s="24" t="s">
        <v>214</v>
      </c>
      <c r="B107" s="63" t="s">
        <v>194</v>
      </c>
      <c r="C107" s="26" t="s">
        <v>341</v>
      </c>
      <c r="D107" s="27">
        <v>11110.12</v>
      </c>
      <c r="E107" s="64" t="s">
        <v>44</v>
      </c>
      <c r="F107" s="65">
        <f t="shared" si="2"/>
        <v>11110.12</v>
      </c>
    </row>
    <row r="108" spans="1:6" ht="22.5">
      <c r="A108" s="24" t="s">
        <v>342</v>
      </c>
      <c r="B108" s="63" t="s">
        <v>194</v>
      </c>
      <c r="C108" s="26" t="s">
        <v>343</v>
      </c>
      <c r="D108" s="27">
        <v>200000</v>
      </c>
      <c r="E108" s="64" t="s">
        <v>44</v>
      </c>
      <c r="F108" s="65">
        <f t="shared" si="2"/>
        <v>200000</v>
      </c>
    </row>
    <row r="109" spans="1:6">
      <c r="A109" s="24" t="s">
        <v>214</v>
      </c>
      <c r="B109" s="63" t="s">
        <v>194</v>
      </c>
      <c r="C109" s="26" t="s">
        <v>344</v>
      </c>
      <c r="D109" s="27">
        <v>200000</v>
      </c>
      <c r="E109" s="64" t="s">
        <v>44</v>
      </c>
      <c r="F109" s="65">
        <f t="shared" si="2"/>
        <v>200000</v>
      </c>
    </row>
    <row r="110" spans="1:6" ht="56.25">
      <c r="A110" s="24" t="s">
        <v>345</v>
      </c>
      <c r="B110" s="63" t="s">
        <v>194</v>
      </c>
      <c r="C110" s="26" t="s">
        <v>346</v>
      </c>
      <c r="D110" s="27">
        <v>403313.89</v>
      </c>
      <c r="E110" s="64" t="s">
        <v>44</v>
      </c>
      <c r="F110" s="65">
        <f t="shared" si="2"/>
        <v>403313.89</v>
      </c>
    </row>
    <row r="111" spans="1:6">
      <c r="A111" s="24" t="s">
        <v>214</v>
      </c>
      <c r="B111" s="63" t="s">
        <v>194</v>
      </c>
      <c r="C111" s="26" t="s">
        <v>347</v>
      </c>
      <c r="D111" s="27">
        <v>403313.89</v>
      </c>
      <c r="E111" s="64" t="s">
        <v>44</v>
      </c>
      <c r="F111" s="65">
        <f t="shared" ref="F111:F135" si="3">IF(OR(D111="-",IF(E111="-",0,E111)&gt;=IF(D111="-",0,D111)),"-",IF(D111="-",0,D111)-IF(E111="-",0,E111))</f>
        <v>403313.89</v>
      </c>
    </row>
    <row r="112" spans="1:6" ht="22.5">
      <c r="A112" s="24" t="s">
        <v>348</v>
      </c>
      <c r="B112" s="63" t="s">
        <v>194</v>
      </c>
      <c r="C112" s="26" t="s">
        <v>349</v>
      </c>
      <c r="D112" s="27">
        <v>35026.949999999997</v>
      </c>
      <c r="E112" s="64">
        <v>5837.82</v>
      </c>
      <c r="F112" s="65">
        <f t="shared" si="3"/>
        <v>29189.129999999997</v>
      </c>
    </row>
    <row r="113" spans="1:6" ht="22.5">
      <c r="A113" s="24" t="s">
        <v>350</v>
      </c>
      <c r="B113" s="63" t="s">
        <v>194</v>
      </c>
      <c r="C113" s="26" t="s">
        <v>351</v>
      </c>
      <c r="D113" s="27">
        <v>35026.949999999997</v>
      </c>
      <c r="E113" s="64">
        <v>5837.82</v>
      </c>
      <c r="F113" s="65">
        <f t="shared" si="3"/>
        <v>29189.129999999997</v>
      </c>
    </row>
    <row r="114" spans="1:6">
      <c r="A114" s="24" t="s">
        <v>164</v>
      </c>
      <c r="B114" s="63" t="s">
        <v>194</v>
      </c>
      <c r="C114" s="26" t="s">
        <v>352</v>
      </c>
      <c r="D114" s="27">
        <v>35026.949999999997</v>
      </c>
      <c r="E114" s="64">
        <v>5837.82</v>
      </c>
      <c r="F114" s="65">
        <f t="shared" si="3"/>
        <v>29189.129999999997</v>
      </c>
    </row>
    <row r="115" spans="1:6">
      <c r="A115" s="24" t="s">
        <v>353</v>
      </c>
      <c r="B115" s="63" t="s">
        <v>194</v>
      </c>
      <c r="C115" s="26" t="s">
        <v>354</v>
      </c>
      <c r="D115" s="27">
        <v>5256404.51</v>
      </c>
      <c r="E115" s="64">
        <v>427863.68</v>
      </c>
      <c r="F115" s="65">
        <f t="shared" si="3"/>
        <v>4828540.83</v>
      </c>
    </row>
    <row r="116" spans="1:6">
      <c r="A116" s="24" t="s">
        <v>355</v>
      </c>
      <c r="B116" s="63" t="s">
        <v>194</v>
      </c>
      <c r="C116" s="26" t="s">
        <v>356</v>
      </c>
      <c r="D116" s="27">
        <v>5256404.51</v>
      </c>
      <c r="E116" s="64">
        <v>427863.68</v>
      </c>
      <c r="F116" s="65">
        <f t="shared" si="3"/>
        <v>4828540.83</v>
      </c>
    </row>
    <row r="117" spans="1:6" ht="33.75">
      <c r="A117" s="24" t="s">
        <v>357</v>
      </c>
      <c r="B117" s="63" t="s">
        <v>194</v>
      </c>
      <c r="C117" s="26" t="s">
        <v>358</v>
      </c>
      <c r="D117" s="27">
        <v>2697570.33</v>
      </c>
      <c r="E117" s="64">
        <v>341158.6</v>
      </c>
      <c r="F117" s="65">
        <f t="shared" si="3"/>
        <v>2356411.73</v>
      </c>
    </row>
    <row r="118" spans="1:6">
      <c r="A118" s="24" t="s">
        <v>164</v>
      </c>
      <c r="B118" s="63" t="s">
        <v>194</v>
      </c>
      <c r="C118" s="26" t="s">
        <v>359</v>
      </c>
      <c r="D118" s="27">
        <v>2697570.33</v>
      </c>
      <c r="E118" s="64">
        <v>341158.6</v>
      </c>
      <c r="F118" s="65">
        <f t="shared" si="3"/>
        <v>2356411.73</v>
      </c>
    </row>
    <row r="119" spans="1:6" ht="33.75">
      <c r="A119" s="24" t="s">
        <v>360</v>
      </c>
      <c r="B119" s="63" t="s">
        <v>194</v>
      </c>
      <c r="C119" s="26" t="s">
        <v>361</v>
      </c>
      <c r="D119" s="27">
        <v>638834.18000000005</v>
      </c>
      <c r="E119" s="64">
        <v>86705.08</v>
      </c>
      <c r="F119" s="65">
        <f t="shared" si="3"/>
        <v>552129.10000000009</v>
      </c>
    </row>
    <row r="120" spans="1:6">
      <c r="A120" s="24" t="s">
        <v>164</v>
      </c>
      <c r="B120" s="63" t="s">
        <v>194</v>
      </c>
      <c r="C120" s="26" t="s">
        <v>362</v>
      </c>
      <c r="D120" s="27">
        <v>638834.18000000005</v>
      </c>
      <c r="E120" s="64">
        <v>86705.08</v>
      </c>
      <c r="F120" s="65">
        <f t="shared" si="3"/>
        <v>552129.10000000009</v>
      </c>
    </row>
    <row r="121" spans="1:6" ht="22.5">
      <c r="A121" s="24" t="s">
        <v>363</v>
      </c>
      <c r="B121" s="63" t="s">
        <v>194</v>
      </c>
      <c r="C121" s="26" t="s">
        <v>364</v>
      </c>
      <c r="D121" s="27">
        <v>1920000</v>
      </c>
      <c r="E121" s="64" t="s">
        <v>44</v>
      </c>
      <c r="F121" s="65">
        <f t="shared" si="3"/>
        <v>1920000</v>
      </c>
    </row>
    <row r="122" spans="1:6" ht="33.75">
      <c r="A122" s="24" t="s">
        <v>365</v>
      </c>
      <c r="B122" s="63" t="s">
        <v>194</v>
      </c>
      <c r="C122" s="26" t="s">
        <v>366</v>
      </c>
      <c r="D122" s="27">
        <v>1920000</v>
      </c>
      <c r="E122" s="64" t="s">
        <v>44</v>
      </c>
      <c r="F122" s="65">
        <f t="shared" si="3"/>
        <v>1920000</v>
      </c>
    </row>
    <row r="123" spans="1:6">
      <c r="A123" s="24" t="s">
        <v>367</v>
      </c>
      <c r="B123" s="63" t="s">
        <v>194</v>
      </c>
      <c r="C123" s="26" t="s">
        <v>368</v>
      </c>
      <c r="D123" s="27">
        <v>369981.21</v>
      </c>
      <c r="E123" s="64">
        <v>30831.77</v>
      </c>
      <c r="F123" s="65">
        <f t="shared" si="3"/>
        <v>339149.44</v>
      </c>
    </row>
    <row r="124" spans="1:6">
      <c r="A124" s="24" t="s">
        <v>369</v>
      </c>
      <c r="B124" s="63" t="s">
        <v>194</v>
      </c>
      <c r="C124" s="26" t="s">
        <v>370</v>
      </c>
      <c r="D124" s="27">
        <v>369981.21</v>
      </c>
      <c r="E124" s="64">
        <v>30831.77</v>
      </c>
      <c r="F124" s="65">
        <f t="shared" si="3"/>
        <v>339149.44</v>
      </c>
    </row>
    <row r="125" spans="1:6" ht="33.75">
      <c r="A125" s="24" t="s">
        <v>231</v>
      </c>
      <c r="B125" s="63" t="s">
        <v>194</v>
      </c>
      <c r="C125" s="26" t="s">
        <v>371</v>
      </c>
      <c r="D125" s="27">
        <v>369981.21</v>
      </c>
      <c r="E125" s="64">
        <v>30831.77</v>
      </c>
      <c r="F125" s="65">
        <f t="shared" si="3"/>
        <v>339149.44</v>
      </c>
    </row>
    <row r="126" spans="1:6" ht="22.5">
      <c r="A126" s="24" t="s">
        <v>372</v>
      </c>
      <c r="B126" s="63" t="s">
        <v>194</v>
      </c>
      <c r="C126" s="26" t="s">
        <v>373</v>
      </c>
      <c r="D126" s="27">
        <v>369981.21</v>
      </c>
      <c r="E126" s="64">
        <v>30831.77</v>
      </c>
      <c r="F126" s="65">
        <f t="shared" si="3"/>
        <v>339149.44</v>
      </c>
    </row>
    <row r="127" spans="1:6">
      <c r="A127" s="24" t="s">
        <v>374</v>
      </c>
      <c r="B127" s="63" t="s">
        <v>194</v>
      </c>
      <c r="C127" s="26" t="s">
        <v>375</v>
      </c>
      <c r="D127" s="27">
        <v>20000</v>
      </c>
      <c r="E127" s="64" t="s">
        <v>44</v>
      </c>
      <c r="F127" s="65">
        <f t="shared" si="3"/>
        <v>20000</v>
      </c>
    </row>
    <row r="128" spans="1:6">
      <c r="A128" s="24" t="s">
        <v>376</v>
      </c>
      <c r="B128" s="63" t="s">
        <v>194</v>
      </c>
      <c r="C128" s="26" t="s">
        <v>377</v>
      </c>
      <c r="D128" s="27">
        <v>20000</v>
      </c>
      <c r="E128" s="64" t="s">
        <v>44</v>
      </c>
      <c r="F128" s="65">
        <f t="shared" si="3"/>
        <v>20000</v>
      </c>
    </row>
    <row r="129" spans="1:6" ht="33.75">
      <c r="A129" s="24" t="s">
        <v>378</v>
      </c>
      <c r="B129" s="63" t="s">
        <v>194</v>
      </c>
      <c r="C129" s="26" t="s">
        <v>379</v>
      </c>
      <c r="D129" s="27">
        <v>20000</v>
      </c>
      <c r="E129" s="64" t="s">
        <v>44</v>
      </c>
      <c r="F129" s="65">
        <f t="shared" si="3"/>
        <v>20000</v>
      </c>
    </row>
    <row r="130" spans="1:6">
      <c r="A130" s="24" t="s">
        <v>214</v>
      </c>
      <c r="B130" s="63" t="s">
        <v>194</v>
      </c>
      <c r="C130" s="26" t="s">
        <v>380</v>
      </c>
      <c r="D130" s="27">
        <v>20000</v>
      </c>
      <c r="E130" s="64" t="s">
        <v>44</v>
      </c>
      <c r="F130" s="65">
        <f t="shared" si="3"/>
        <v>20000</v>
      </c>
    </row>
    <row r="131" spans="1:6" ht="22.5">
      <c r="A131" s="24" t="s">
        <v>381</v>
      </c>
      <c r="B131" s="63" t="s">
        <v>194</v>
      </c>
      <c r="C131" s="26" t="s">
        <v>382</v>
      </c>
      <c r="D131" s="27">
        <v>117001.91</v>
      </c>
      <c r="E131" s="64" t="s">
        <v>44</v>
      </c>
      <c r="F131" s="65">
        <f t="shared" si="3"/>
        <v>117001.91</v>
      </c>
    </row>
    <row r="132" spans="1:6">
      <c r="A132" s="24" t="s">
        <v>200</v>
      </c>
      <c r="B132" s="63" t="s">
        <v>194</v>
      </c>
      <c r="C132" s="26" t="s">
        <v>383</v>
      </c>
      <c r="D132" s="27">
        <v>117001.91</v>
      </c>
      <c r="E132" s="64" t="s">
        <v>44</v>
      </c>
      <c r="F132" s="65">
        <f t="shared" si="3"/>
        <v>117001.91</v>
      </c>
    </row>
    <row r="133" spans="1:6">
      <c r="A133" s="24" t="s">
        <v>384</v>
      </c>
      <c r="B133" s="63" t="s">
        <v>194</v>
      </c>
      <c r="C133" s="26" t="s">
        <v>385</v>
      </c>
      <c r="D133" s="27">
        <v>117001.91</v>
      </c>
      <c r="E133" s="64" t="s">
        <v>44</v>
      </c>
      <c r="F133" s="65">
        <f t="shared" si="3"/>
        <v>117001.91</v>
      </c>
    </row>
    <row r="134" spans="1:6" ht="33.75">
      <c r="A134" s="24" t="s">
        <v>231</v>
      </c>
      <c r="B134" s="63" t="s">
        <v>194</v>
      </c>
      <c r="C134" s="26" t="s">
        <v>386</v>
      </c>
      <c r="D134" s="27">
        <v>117001.91</v>
      </c>
      <c r="E134" s="64" t="s">
        <v>44</v>
      </c>
      <c r="F134" s="65">
        <f t="shared" si="3"/>
        <v>117001.91</v>
      </c>
    </row>
    <row r="135" spans="1:6">
      <c r="A135" s="24" t="s">
        <v>387</v>
      </c>
      <c r="B135" s="63" t="s">
        <v>194</v>
      </c>
      <c r="C135" s="26" t="s">
        <v>388</v>
      </c>
      <c r="D135" s="27">
        <v>117001.91</v>
      </c>
      <c r="E135" s="64" t="s">
        <v>44</v>
      </c>
      <c r="F135" s="65">
        <f t="shared" si="3"/>
        <v>117001.91</v>
      </c>
    </row>
    <row r="136" spans="1:6" ht="9" customHeight="1">
      <c r="A136" s="66"/>
      <c r="B136" s="67"/>
      <c r="C136" s="68"/>
      <c r="D136" s="69"/>
      <c r="E136" s="67"/>
      <c r="F136" s="67"/>
    </row>
    <row r="137" spans="1:6" ht="13.5" customHeight="1">
      <c r="A137" s="70" t="s">
        <v>389</v>
      </c>
      <c r="B137" s="71" t="s">
        <v>390</v>
      </c>
      <c r="C137" s="72" t="s">
        <v>195</v>
      </c>
      <c r="D137" s="73">
        <v>-250007.51</v>
      </c>
      <c r="E137" s="73">
        <v>1970173.44</v>
      </c>
      <c r="F137" s="74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opLeftCell="A10" workbookViewId="0">
      <selection activeCell="J29" sqref="J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7" t="s">
        <v>392</v>
      </c>
      <c r="B1" s="137"/>
      <c r="C1" s="137"/>
      <c r="D1" s="137"/>
      <c r="E1" s="137"/>
      <c r="F1" s="137"/>
    </row>
    <row r="2" spans="1:6" ht="13.15" customHeight="1">
      <c r="A2" s="109" t="s">
        <v>393</v>
      </c>
      <c r="B2" s="109"/>
      <c r="C2" s="109"/>
      <c r="D2" s="109"/>
      <c r="E2" s="109"/>
      <c r="F2" s="109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0" t="s">
        <v>19</v>
      </c>
      <c r="B4" s="114" t="s">
        <v>20</v>
      </c>
      <c r="C4" s="126" t="s">
        <v>394</v>
      </c>
      <c r="D4" s="117" t="s">
        <v>22</v>
      </c>
      <c r="E4" s="117" t="s">
        <v>23</v>
      </c>
      <c r="F4" s="123" t="s">
        <v>24</v>
      </c>
    </row>
    <row r="5" spans="1:6" ht="4.9000000000000004" customHeight="1">
      <c r="A5" s="121"/>
      <c r="B5" s="115"/>
      <c r="C5" s="127"/>
      <c r="D5" s="118"/>
      <c r="E5" s="118"/>
      <c r="F5" s="124"/>
    </row>
    <row r="6" spans="1:6" ht="6" customHeight="1">
      <c r="A6" s="121"/>
      <c r="B6" s="115"/>
      <c r="C6" s="127"/>
      <c r="D6" s="118"/>
      <c r="E6" s="118"/>
      <c r="F6" s="124"/>
    </row>
    <row r="7" spans="1:6" ht="4.9000000000000004" customHeight="1">
      <c r="A7" s="121"/>
      <c r="B7" s="115"/>
      <c r="C7" s="127"/>
      <c r="D7" s="118"/>
      <c r="E7" s="118"/>
      <c r="F7" s="124"/>
    </row>
    <row r="8" spans="1:6" ht="6" customHeight="1">
      <c r="A8" s="121"/>
      <c r="B8" s="115"/>
      <c r="C8" s="127"/>
      <c r="D8" s="118"/>
      <c r="E8" s="118"/>
      <c r="F8" s="124"/>
    </row>
    <row r="9" spans="1:6" ht="6" customHeight="1">
      <c r="A9" s="121"/>
      <c r="B9" s="115"/>
      <c r="C9" s="127"/>
      <c r="D9" s="118"/>
      <c r="E9" s="118"/>
      <c r="F9" s="124"/>
    </row>
    <row r="10" spans="1:6" ht="18" customHeight="1">
      <c r="A10" s="122"/>
      <c r="B10" s="116"/>
      <c r="C10" s="138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395</v>
      </c>
      <c r="B12" s="77" t="s">
        <v>396</v>
      </c>
      <c r="C12" s="78" t="s">
        <v>195</v>
      </c>
      <c r="D12" s="90">
        <f>D17</f>
        <v>250007.51000000164</v>
      </c>
      <c r="E12" s="90">
        <f>E17</f>
        <v>-1970173.4400000004</v>
      </c>
      <c r="F12" s="91">
        <f>D12-E12</f>
        <v>2220180.950000002</v>
      </c>
    </row>
    <row r="13" spans="1:6">
      <c r="A13" s="79" t="s">
        <v>31</v>
      </c>
      <c r="B13" s="80"/>
      <c r="C13" s="81"/>
      <c r="D13" s="94"/>
      <c r="E13" s="94"/>
      <c r="F13" s="95"/>
    </row>
    <row r="14" spans="1:6" ht="22.5">
      <c r="A14" s="82" t="s">
        <v>397</v>
      </c>
      <c r="B14" s="83" t="s">
        <v>398</v>
      </c>
      <c r="C14" s="84" t="s">
        <v>195</v>
      </c>
      <c r="D14" s="92" t="s">
        <v>44</v>
      </c>
      <c r="E14" s="92" t="s">
        <v>44</v>
      </c>
      <c r="F14" s="93" t="s">
        <v>44</v>
      </c>
    </row>
    <row r="15" spans="1:6">
      <c r="A15" s="82" t="s">
        <v>399</v>
      </c>
      <c r="B15" s="83" t="s">
        <v>400</v>
      </c>
      <c r="C15" s="84" t="s">
        <v>195</v>
      </c>
      <c r="D15" s="94"/>
      <c r="E15" s="94"/>
      <c r="F15" s="95"/>
    </row>
    <row r="16" spans="1:6">
      <c r="A16" s="76" t="s">
        <v>401</v>
      </c>
      <c r="B16" s="77" t="s">
        <v>402</v>
      </c>
      <c r="C16" s="78" t="s">
        <v>403</v>
      </c>
      <c r="D16" s="92">
        <f>D17</f>
        <v>250007.51000000164</v>
      </c>
      <c r="E16" s="92">
        <f>E17</f>
        <v>-1970173.4400000004</v>
      </c>
      <c r="F16" s="93">
        <f>D16-E16</f>
        <v>2220180.950000002</v>
      </c>
    </row>
    <row r="17" spans="1:6" ht="22.5">
      <c r="A17" s="76" t="s">
        <v>404</v>
      </c>
      <c r="B17" s="77" t="s">
        <v>402</v>
      </c>
      <c r="C17" s="78" t="s">
        <v>405</v>
      </c>
      <c r="D17" s="94">
        <f>D22+D26</f>
        <v>250007.51000000164</v>
      </c>
      <c r="E17" s="94">
        <f>E22+E26</f>
        <v>-1970173.4400000004</v>
      </c>
      <c r="F17" s="95">
        <f>D17-E17</f>
        <v>2220180.950000002</v>
      </c>
    </row>
    <row r="18" spans="1:6" ht="45">
      <c r="A18" s="76" t="s">
        <v>435</v>
      </c>
      <c r="B18" s="77" t="s">
        <v>402</v>
      </c>
      <c r="C18" s="78" t="s">
        <v>436</v>
      </c>
      <c r="D18" s="90"/>
      <c r="E18" s="90"/>
      <c r="F18" s="91"/>
    </row>
    <row r="19" spans="1:6">
      <c r="A19" s="76" t="s">
        <v>437</v>
      </c>
      <c r="B19" s="77" t="s">
        <v>406</v>
      </c>
      <c r="C19" s="78" t="s">
        <v>407</v>
      </c>
      <c r="D19" s="90">
        <v>-20296406</v>
      </c>
      <c r="E19" s="90">
        <v>-6582008.6100000003</v>
      </c>
      <c r="F19" s="91" t="s">
        <v>391</v>
      </c>
    </row>
    <row r="20" spans="1:6">
      <c r="A20" s="85" t="s">
        <v>438</v>
      </c>
      <c r="B20" s="86" t="s">
        <v>406</v>
      </c>
      <c r="C20" s="87" t="s">
        <v>439</v>
      </c>
      <c r="D20" s="88">
        <v>-20296406</v>
      </c>
      <c r="E20" s="88">
        <v>-6582008.6100000003</v>
      </c>
      <c r="F20" s="89" t="s">
        <v>391</v>
      </c>
    </row>
    <row r="21" spans="1:6" ht="22.5">
      <c r="A21" s="85" t="s">
        <v>440</v>
      </c>
      <c r="B21" s="86" t="s">
        <v>406</v>
      </c>
      <c r="C21" s="87" t="s">
        <v>441</v>
      </c>
      <c r="D21" s="88">
        <v>-20296406</v>
      </c>
      <c r="E21" s="88">
        <v>-6582008.6100000003</v>
      </c>
      <c r="F21" s="89" t="s">
        <v>391</v>
      </c>
    </row>
    <row r="22" spans="1:6" ht="22.5">
      <c r="A22" s="85" t="s">
        <v>408</v>
      </c>
      <c r="B22" s="86" t="s">
        <v>406</v>
      </c>
      <c r="C22" s="87" t="s">
        <v>409</v>
      </c>
      <c r="D22" s="88">
        <v>-20296406</v>
      </c>
      <c r="E22" s="88">
        <v>-6582008.6100000003</v>
      </c>
      <c r="F22" s="89" t="s">
        <v>391</v>
      </c>
    </row>
    <row r="23" spans="1:6">
      <c r="A23" s="76" t="s">
        <v>442</v>
      </c>
      <c r="B23" s="77" t="s">
        <v>410</v>
      </c>
      <c r="C23" s="78" t="s">
        <v>411</v>
      </c>
      <c r="D23" s="90">
        <v>20546413.510000002</v>
      </c>
      <c r="E23" s="90">
        <v>4611835.17</v>
      </c>
      <c r="F23" s="91" t="s">
        <v>391</v>
      </c>
    </row>
    <row r="24" spans="1:6" ht="12.75" customHeight="1">
      <c r="A24" s="85" t="s">
        <v>443</v>
      </c>
      <c r="B24" s="86" t="s">
        <v>410</v>
      </c>
      <c r="C24" s="87" t="s">
        <v>444</v>
      </c>
      <c r="D24" s="88">
        <v>20546413.510000002</v>
      </c>
      <c r="E24" s="88">
        <v>4611835.17</v>
      </c>
      <c r="F24" s="89" t="s">
        <v>391</v>
      </c>
    </row>
    <row r="25" spans="1:6" ht="21" customHeight="1">
      <c r="A25" s="85" t="s">
        <v>445</v>
      </c>
      <c r="B25" s="86" t="s">
        <v>410</v>
      </c>
      <c r="C25" s="87" t="s">
        <v>446</v>
      </c>
      <c r="D25" s="88">
        <v>20546413.510000002</v>
      </c>
      <c r="E25" s="88">
        <v>4611835.17</v>
      </c>
      <c r="F25" s="89" t="s">
        <v>391</v>
      </c>
    </row>
    <row r="26" spans="1:6" ht="21" customHeight="1">
      <c r="A26" s="85" t="s">
        <v>412</v>
      </c>
      <c r="B26" s="86" t="s">
        <v>410</v>
      </c>
      <c r="C26" s="87" t="s">
        <v>413</v>
      </c>
      <c r="D26" s="88">
        <v>20546413.510000002</v>
      </c>
      <c r="E26" s="88">
        <v>4611835.17</v>
      </c>
      <c r="F26" s="89" t="s">
        <v>391</v>
      </c>
    </row>
    <row r="28" spans="1:6" ht="12.75" customHeight="1">
      <c r="A28" s="96"/>
      <c r="B28" s="97"/>
      <c r="C28" s="97"/>
      <c r="D28" s="98"/>
      <c r="E28" s="133"/>
      <c r="F28" s="134"/>
    </row>
    <row r="29" spans="1:6" ht="12.75" customHeight="1">
      <c r="A29" s="99"/>
      <c r="B29" s="135"/>
      <c r="C29" s="135"/>
      <c r="D29" s="135"/>
      <c r="E29" s="135"/>
      <c r="F29" s="100"/>
    </row>
    <row r="30" spans="1:6" ht="12.75" customHeight="1">
      <c r="A30" s="101"/>
      <c r="B30" s="101"/>
      <c r="C30" s="101"/>
      <c r="D30" s="101"/>
      <c r="E30" s="101"/>
      <c r="F30" s="101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2"/>
      <c r="B32" s="103"/>
      <c r="C32" s="103"/>
      <c r="D32" s="104"/>
      <c r="E32" s="136"/>
      <c r="F32" s="134"/>
    </row>
    <row r="33" spans="1:6" ht="12.75" customHeight="1">
      <c r="A33" s="105"/>
      <c r="B33" s="135"/>
      <c r="C33" s="135"/>
      <c r="D33" s="135"/>
      <c r="E33" s="135"/>
      <c r="F33" s="106"/>
    </row>
    <row r="35" spans="1:6" ht="12.75" customHeight="1">
      <c r="A35" s="107"/>
    </row>
    <row r="36" spans="1:6" ht="12.75" customHeight="1">
      <c r="A36" s="107"/>
    </row>
    <row r="37" spans="1:6" ht="12.75" customHeight="1">
      <c r="A37" s="107"/>
    </row>
    <row r="38" spans="1:6" ht="12.75" customHeight="1">
      <c r="A38" s="107"/>
      <c r="D38" s="108"/>
    </row>
    <row r="39" spans="1:6" ht="12.75" customHeight="1">
      <c r="A39" s="107"/>
    </row>
    <row r="40" spans="1:6" ht="12.75" customHeight="1">
      <c r="A40" s="107"/>
      <c r="D40" s="108"/>
    </row>
    <row r="41" spans="1:6" ht="12.75" customHeight="1">
      <c r="A41" s="107"/>
      <c r="D41" s="108"/>
    </row>
    <row r="42" spans="1:6" ht="12.75" customHeight="1">
      <c r="A42" s="107"/>
      <c r="D42" s="108"/>
    </row>
    <row r="44" spans="1:6" ht="12.75" customHeight="1">
      <c r="A44" s="107"/>
      <c r="D44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8:F28"/>
    <mergeCell ref="B29:C29"/>
    <mergeCell ref="D29:E29"/>
    <mergeCell ref="E32:F32"/>
    <mergeCell ref="B33:C33"/>
    <mergeCell ref="D33:E33"/>
  </mergeCells>
  <conditionalFormatting sqref="F15:F17 E13:F13 E15">
    <cfRule type="cellIs" priority="7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E101:F101">
    <cfRule type="cellIs" priority="10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28:F28">
    <cfRule type="cellIs" priority="5" stopIfTrue="1" operator="equal">
      <formula>0</formula>
    </cfRule>
  </conditionalFormatting>
  <conditionalFormatting sqref="E29:F29">
    <cfRule type="cellIs" priority="4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414</v>
      </c>
      <c r="B1" t="s">
        <v>415</v>
      </c>
    </row>
    <row r="2" spans="1:2">
      <c r="A2" t="s">
        <v>416</v>
      </c>
      <c r="B2" t="s">
        <v>417</v>
      </c>
    </row>
    <row r="3" spans="1:2">
      <c r="A3" t="s">
        <v>418</v>
      </c>
      <c r="B3" t="s">
        <v>6</v>
      </c>
    </row>
    <row r="4" spans="1:2">
      <c r="A4" t="s">
        <v>419</v>
      </c>
      <c r="B4" t="s">
        <v>420</v>
      </c>
    </row>
    <row r="5" spans="1:2">
      <c r="A5" t="s">
        <v>421</v>
      </c>
      <c r="B5" t="s">
        <v>422</v>
      </c>
    </row>
    <row r="6" spans="1:2">
      <c r="A6" t="s">
        <v>423</v>
      </c>
      <c r="B6" t="s">
        <v>415</v>
      </c>
    </row>
    <row r="7" spans="1:2">
      <c r="A7" t="s">
        <v>424</v>
      </c>
      <c r="B7" t="s">
        <v>425</v>
      </c>
    </row>
    <row r="8" spans="1:2">
      <c r="A8" t="s">
        <v>426</v>
      </c>
      <c r="B8" t="s">
        <v>425</v>
      </c>
    </row>
    <row r="9" spans="1:2">
      <c r="A9" t="s">
        <v>427</v>
      </c>
      <c r="B9" t="s">
        <v>428</v>
      </c>
    </row>
    <row r="10" spans="1:2">
      <c r="A10" t="s">
        <v>429</v>
      </c>
      <c r="B10" t="s">
        <v>430</v>
      </c>
    </row>
    <row r="11" spans="1:2">
      <c r="A11" t="s">
        <v>431</v>
      </c>
      <c r="B11" t="s">
        <v>422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rep:2.47.0.110</dc:description>
  <cp:lastModifiedBy>Татьяна Игнатьева</cp:lastModifiedBy>
  <cp:lastPrinted>2019-03-11T14:58:35Z</cp:lastPrinted>
  <dcterms:created xsi:type="dcterms:W3CDTF">2019-03-05T07:01:14Z</dcterms:created>
  <dcterms:modified xsi:type="dcterms:W3CDTF">2019-03-13T05:07:45Z</dcterms:modified>
</cp:coreProperties>
</file>