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8475" windowHeight="4305" activeTab="0"/>
  </bookViews>
  <sheets>
    <sheet name="Лист1" sheetId="1" r:id="rId1"/>
    <sheet name="Лист2" sheetId="2" r:id="rId2"/>
  </sheets>
  <definedNames>
    <definedName name="_xlnm.Print_Area" localSheetId="0">'Лист1'!$A$1:$E$104</definedName>
  </definedNames>
  <calcPr fullCalcOnLoad="1"/>
</workbook>
</file>

<file path=xl/sharedStrings.xml><?xml version="1.0" encoding="utf-8"?>
<sst xmlns="http://schemas.openxmlformats.org/spreadsheetml/2006/main" count="198" uniqueCount="150">
  <si>
    <t>Земельный налог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</si>
  <si>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</si>
  <si>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</si>
  <si>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</si>
  <si>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</si>
  <si>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</si>
  <si>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</si>
  <si>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</si>
  <si>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Прочие неналоговые доходы</t>
  </si>
  <si>
    <t>До х о д ы бюджета - итого</t>
  </si>
  <si>
    <t xml:space="preserve"> 1 01 02000 </t>
  </si>
  <si>
    <t xml:space="preserve"> 1 00 00000 </t>
  </si>
  <si>
    <t xml:space="preserve">Код  дохода </t>
  </si>
  <si>
    <t>Вид  дохода</t>
  </si>
  <si>
    <t xml:space="preserve"> 1 05 02000 </t>
  </si>
  <si>
    <t xml:space="preserve"> 1 05 03000 </t>
  </si>
  <si>
    <t xml:space="preserve"> 1 06 01000 </t>
  </si>
  <si>
    <t xml:space="preserve"> 1 06 06000 </t>
  </si>
  <si>
    <t xml:space="preserve"> 1 08 00000</t>
  </si>
  <si>
    <t xml:space="preserve"> 1 09 00000 </t>
  </si>
  <si>
    <t xml:space="preserve"> 1 11 00000 </t>
  </si>
  <si>
    <t>Налоговые и неналоговые доходы</t>
  </si>
  <si>
    <t xml:space="preserve"> 1 11 05010</t>
  </si>
  <si>
    <t xml:space="preserve"> 1 12 00000 </t>
  </si>
  <si>
    <t xml:space="preserve"> 1 13 00000 </t>
  </si>
  <si>
    <t xml:space="preserve"> 1 14 00000</t>
  </si>
  <si>
    <t xml:space="preserve"> 1 15 00000 </t>
  </si>
  <si>
    <t xml:space="preserve"> 1 16 00000 </t>
  </si>
  <si>
    <t xml:space="preserve"> 1 17 00000 </t>
  </si>
  <si>
    <t xml:space="preserve"> 2 00 00000 </t>
  </si>
  <si>
    <t>Безвозмездные поступления</t>
  </si>
  <si>
    <t>2 07 04000</t>
  </si>
  <si>
    <t>Прочие безвозмездные поступления в бюджеты городских округов</t>
  </si>
  <si>
    <t xml:space="preserve"> (тыс.руб.)</t>
  </si>
  <si>
    <t xml:space="preserve"> 2 02 00000 </t>
  </si>
  <si>
    <t>Безвозмездные поступления от других бюджетов бюджетной системы РФ</t>
  </si>
  <si>
    <t>Дотации на выравнивание бюджетной обеспеченности</t>
  </si>
  <si>
    <t>Дотации, в том числе:</t>
  </si>
  <si>
    <t>Иные межбюджетные трансферты, в том числе:</t>
  </si>
  <si>
    <t xml:space="preserve"> 2 19 00000 </t>
  </si>
  <si>
    <t>Доходы, получаемые в виде арендной платы за земельные участки, государств. собственность на которые не разграничена, а также средства от продажи права на заключение договоров аренды указанных участков</t>
  </si>
  <si>
    <t>Налог, взимаемый в связи с применением патентной системы налогообложения</t>
  </si>
  <si>
    <t>1 05 04000</t>
  </si>
  <si>
    <t>2 18 00000</t>
  </si>
  <si>
    <t xml:space="preserve"> 1 11 05074 </t>
  </si>
  <si>
    <t>Акцизы по подакцизным товарам (продукции), производимым на территории РФ</t>
  </si>
  <si>
    <t xml:space="preserve">1 03 02000 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</si>
  <si>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</si>
  <si>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</si>
  <si>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Государственная пошлина</t>
  </si>
  <si>
    <t>Субсидии бюджетам бюджетной системы РФ (межбюджетные субсидии), в том числе:</t>
  </si>
  <si>
    <t>Доходы от использования имущества, находящегося в государственной и муниципальной собственности, в том числе:</t>
  </si>
  <si>
    <t>Доходы бюджетов городских округов от возврата организациями остатков субсидий прошлых лет</t>
  </si>
  <si>
    <t xml:space="preserve">Субсидии на кап.ремонт, приведение в соотв-е с требов-ми пожарн. безопас-ти и санит. закон-ва зданий и помещений муниц. образовательных организаций </t>
  </si>
  <si>
    <t>Субсидии на приобрет-е и (или) замену, оснащение аппаратурой спутниковой навигации ГЛОНАСС, тахографами автобусов для подвоза обучающихся в муниц. общеобразовательные организации</t>
  </si>
  <si>
    <t>% исполнения годовых назначений</t>
  </si>
  <si>
    <t>Налог, взимаемый в связи с применением упрощенной системы налогообложения</t>
  </si>
  <si>
    <t xml:space="preserve"> 1 05 01000 </t>
  </si>
  <si>
    <t>Доходы от сдачи в аренду имущества, составляющего казну городских округов (за исключением земельных участков)</t>
  </si>
  <si>
    <t>Фактическое исполнение</t>
  </si>
  <si>
    <t xml:space="preserve">Субсидии на развитие матер.-технич. базы муниц. организаций доп. образования детей – детско-юношеских спорт. школ и специализированных детско-юношеских спорт. школ олимпийского резерва </t>
  </si>
  <si>
    <t>Субсидии на реализацию мероприятий гос.программы РФ «Доступная среда» на 2011 - 2020 годы</t>
  </si>
  <si>
    <t xml:space="preserve"> 2 02 15001 </t>
  </si>
  <si>
    <t xml:space="preserve"> 2 02 20000 </t>
  </si>
  <si>
    <t xml:space="preserve"> 2 02 10000 </t>
  </si>
  <si>
    <t>2 02 29999</t>
  </si>
  <si>
    <t xml:space="preserve">2 02 30000 </t>
  </si>
  <si>
    <t xml:space="preserve">2 02 30022 </t>
  </si>
  <si>
    <t xml:space="preserve">2 02 30024 </t>
  </si>
  <si>
    <t xml:space="preserve">2 02 35250 </t>
  </si>
  <si>
    <t xml:space="preserve">2 02 39999 </t>
  </si>
  <si>
    <t>Субвенции бюджетам бюджетной системы Российской Федерации, в том числе:</t>
  </si>
  <si>
    <t>2 02 20077</t>
  </si>
  <si>
    <t>2 02 25027</t>
  </si>
  <si>
    <t>2 02 49999</t>
  </si>
  <si>
    <t>Возврат остатков субсидий, субвенций и иных МБТ, имеющих целевое назначение, прошлых лет</t>
  </si>
  <si>
    <t>Субсидии на обеспечение мероприятий по оборудованию спортивных площадок в муниципальных общеобразовательных организациях</t>
  </si>
  <si>
    <t xml:space="preserve">Субсидии на кап. ремонт зданий и помещений муниц. общеобр-х орг-ций, осуществляемый в рамках программы "Содействие созданию в субъектах РФ новых мест в общеобразовательных организациях" на 2016 - 2025 годы
</t>
  </si>
  <si>
    <t>2 02 25555</t>
  </si>
  <si>
    <t>Субсидии на предоставление региональных социальных выплат молодым семьям на улучшение жилищных условий</t>
  </si>
  <si>
    <t xml:space="preserve">Субсидии на подготовку молодых граждан к военной службе </t>
  </si>
  <si>
    <t xml:space="preserve"> 2 02 40000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</si>
  <si>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</si>
  <si>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2 02 35120 </t>
  </si>
  <si>
    <t>Межбюдж. трансферт на обеспеч-е меры соц.поддержки по бесплатному получению художественного образования в муниц. организациях доп. образования, домах детского творчества, школах искусств, детям-сиротам, иным категориям несовершеннолетних граждан, нуждающихся в соц. поддержке</t>
  </si>
  <si>
    <t>Межбюдж. трансферт из резервного фонда Прав-ва СО на приобретение спортивного оборудования и инвентаря для МБУ ФКиС «Физкультурно-спортивный центр» АГО</t>
  </si>
  <si>
    <t>Субсидии на реализацию мер по обеспечению целевых показателей, устан-х указами Президента РФ по повышению оплаты труда работников муниц. учреждений культуры</t>
  </si>
  <si>
    <t>Субсидии на реализацию мер по обеспечению целевых показателей, устан-х указами Президента РФ по повышению оплаты труда работников муниц. архивных учреждений</t>
  </si>
  <si>
    <t>2 02 25497</t>
  </si>
  <si>
    <t>Субсидии бюджетам городских округов на реализацию мероприятий по обеспечению жильем молодых семей</t>
  </si>
  <si>
    <t>Штрафы, санкции, возмещение ущерба</t>
  </si>
  <si>
    <r>
      <t xml:space="preserve">Исполнение бюджета муниципального образования </t>
    </r>
    <r>
      <rPr>
        <b/>
        <i/>
        <u val="single"/>
        <sz val="10"/>
        <rFont val="Times New Roman"/>
        <family val="1"/>
      </rPr>
      <t>Асбестовский городской округ</t>
    </r>
    <r>
      <rPr>
        <b/>
        <i/>
        <sz val="10"/>
        <rFont val="Times New Roman"/>
        <family val="1"/>
      </rPr>
      <t xml:space="preserve"> </t>
    </r>
  </si>
  <si>
    <t>Субсидии бюджетам городских округов на реализацию  программ 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</si>
  <si>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</si>
  <si>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2 02 20216</t>
  </si>
  <si>
    <t>2 02 25169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</si>
  <si>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</si>
  <si>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</si>
  <si>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реализацию мероприятий по поэтапному внедрению всероссийского физкультурно-спортивного комплекса «Готов к труду и обороне» (ГТО)</t>
  </si>
  <si>
    <t>2 02 25081</t>
  </si>
  <si>
    <t>Субсидии на подготовку молодых граждан к военной службе</t>
  </si>
  <si>
    <t>Субсидии на внедрение механизмов инициативного бюджетирования на территории Свердловской области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</si>
  <si>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</si>
  <si>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 xml:space="preserve">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</t>
  </si>
  <si>
    <t xml:space="preserve">Субсидии на обеспечение осуществления оплаты труда работников муниципальных архивных учреждений с учетом установленных указами Президента Российской Федерации показателей соотношения заработной платы для данной категории работников
</t>
  </si>
  <si>
    <t>Межбюджетные трансферты из Резервного фонда Правительства Свердловской области на приобретение художественной литературы для Муниципального бюджетного учреждения культуры "Централизованная библиотечная система" Асбестовского городского округа</t>
  </si>
  <si>
    <t>2 02 25519</t>
  </si>
  <si>
    <t xml:space="preserve">Субсидия бюджетам городских округов на поддержку отрасли культуры
</t>
  </si>
  <si>
    <t>Субсидии на организацию деятельности по сбору (в том числе раздельному сбору), транспортированию, обработке утилизации, обезвреживанию и захоронению твердых коммунальных отходов</t>
  </si>
  <si>
    <t>Субсидии на обеспечение осуществления оплаты труда работников муниципальных организаций дополнительного образования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</si>
  <si>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</si>
  <si>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</si>
  <si>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</si>
  <si>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</si>
  <si>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</si>
  <si>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</si>
  <si>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</si>
  <si>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 xml:space="preserve"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</si>
  <si>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</si>
  <si>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</si>
  <si>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</si>
  <si>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Субвенции бюджетам городских округов на проведение Всероссийской переписи населения 2020 года
</t>
  </si>
  <si>
    <t>2 02 35469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</si>
  <si>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</si>
  <si>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</si>
  <si>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на создание спортивных площадок (оснащение спортивным оборудованием)для занятий уличной гимнастикой</t>
  </si>
  <si>
    <t>Субсидии на реализации мероприятий по замене лифтов в многоквартирных домах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</si>
  <si>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</si>
  <si>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2 02 35462</t>
  </si>
  <si>
    <t>Межбюджетные трансферты из резервного фонда Правительства Свердловской области на возмещение расходов управляющих организаций на приобретение дезинфицирующих средств</t>
  </si>
  <si>
    <t>Межбюджетные трансферты из резервного фонда Правительства Свердловской области на проведение профилактической дезинфекционной обработки мест общего пользования в многоквартирных домах, расположенных на территории Свердловской области</t>
  </si>
  <si>
    <t>-</t>
  </si>
  <si>
    <t>Межбюджетные трансферты из областного бюджета бюджетам муниципальных образований, расположенных на территории Свердловской области,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</si>
  <si>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Субсидия на реализацию проектов по приоритетным направлениям работы с молодежью на территории Свердловской области</t>
  </si>
  <si>
    <t>Субсидия на создание и обеспечение деятельности молодежных "коворкинг-центров"</t>
  </si>
  <si>
    <t>Субсидия на организацию военно-патриотического воспитания и пдопризывной подготовки молодых граждан</t>
  </si>
  <si>
    <t xml:space="preserve">Субвенции бюджетам городских округов на оплату жилищно-коммунальных услуг отдельным категориям граждан    </t>
  </si>
  <si>
    <t>Межбюджетные трансферты из областного бюджета бюджетам муниципальных образований на оплату услуг по организации мест для временного пребывания пациентов с легким и бессимптомным течением новой коронавирусной инфекции и медицинских работников, оказывающих медицинскую помощь пациентам с новой коронавирусной инфекцией</t>
  </si>
  <si>
    <t>Межбюджетные трансферты из областного бюджета бюджетам муниципальных образований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</si>
  <si>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2 02 45303</t>
  </si>
  <si>
    <t>2 02 25304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</si>
  <si>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</si>
  <si>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</si>
  <si>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внедрение механизмов инициативного бюджетирования на территории Свердловской области в 2020 году</t>
  </si>
  <si>
    <t xml:space="preserve">по доходам по состоянию на 01.02.2021 </t>
  </si>
  <si>
    <t xml:space="preserve"> 2 02 15002 </t>
  </si>
  <si>
    <t>Дотации бюджетам городских округов на поддержку мер по обеспечению сбалансированности бюджетов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</si>
  <si>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</si>
  <si>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</si>
  <si>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Годовые назначения                          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</si>
</sst>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#,##0.0"/>
    <numFmt numFmtId="174" formatCode="#,##0.000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wrapText="1"/>
    </xf>
    <xf numFmtId="173" fontId="8" fillId="33" borderId="12" xfId="0" applyNumberFormat="1" applyFont="1" applyFill="1" applyBorder="1" applyAlignment="1">
      <alignment wrapText="1"/>
    </xf>
    <xf numFmtId="173" fontId="4" fillId="33" borderId="0" xfId="0" applyNumberFormat="1" applyFont="1" applyFill="1" applyAlignment="1">
      <alignment/>
    </xf>
    <xf numFmtId="172" fontId="4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173" fontId="4" fillId="33" borderId="15" xfId="0" applyNumberFormat="1" applyFont="1" applyFill="1" applyBorder="1" applyAlignment="1">
      <alignment/>
    </xf>
    <xf numFmtId="173" fontId="4" fillId="33" borderId="15" xfId="0" applyNumberFormat="1" applyFont="1" applyFill="1" applyBorder="1" applyAlignment="1">
      <alignment wrapText="1"/>
    </xf>
    <xf numFmtId="172" fontId="4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top" wrapText="1"/>
    </xf>
    <xf numFmtId="173" fontId="4" fillId="33" borderId="16" xfId="0" applyNumberFormat="1" applyFont="1" applyFill="1" applyBorder="1" applyAlignment="1">
      <alignment/>
    </xf>
    <xf numFmtId="173" fontId="4" fillId="33" borderId="16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73" fontId="4" fillId="33" borderId="0" xfId="0" applyNumberFormat="1" applyFont="1" applyFill="1" applyAlignment="1">
      <alignment horizontal="center"/>
    </xf>
    <xf numFmtId="0" fontId="4" fillId="33" borderId="17" xfId="0" applyFont="1" applyFill="1" applyBorder="1" applyAlignment="1">
      <alignment vertical="top"/>
    </xf>
    <xf numFmtId="49" fontId="5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center"/>
    </xf>
    <xf numFmtId="173" fontId="4" fillId="33" borderId="16" xfId="0" applyNumberFormat="1" applyFont="1" applyFill="1" applyBorder="1" applyAlignment="1">
      <alignment horizontal="right" wrapText="1"/>
    </xf>
    <xf numFmtId="49" fontId="4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vertical="top"/>
    </xf>
    <xf numFmtId="173" fontId="4" fillId="33" borderId="18" xfId="0" applyNumberFormat="1" applyFont="1" applyFill="1" applyBorder="1" applyAlignment="1">
      <alignment/>
    </xf>
    <xf numFmtId="49" fontId="8" fillId="33" borderId="12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left" wrapText="1"/>
    </xf>
    <xf numFmtId="173" fontId="8" fillId="33" borderId="12" xfId="0" applyNumberFormat="1" applyFont="1" applyFill="1" applyBorder="1" applyAlignment="1">
      <alignment/>
    </xf>
    <xf numFmtId="4" fontId="4" fillId="33" borderId="0" xfId="0" applyNumberFormat="1" applyFont="1" applyFill="1" applyAlignment="1">
      <alignment horizontal="center"/>
    </xf>
    <xf numFmtId="0" fontId="4" fillId="33" borderId="13" xfId="0" applyNumberFormat="1" applyFont="1" applyFill="1" applyBorder="1" applyAlignment="1">
      <alignment horizontal="left" vertical="center" wrapText="1"/>
    </xf>
    <xf numFmtId="173" fontId="4" fillId="33" borderId="12" xfId="0" applyNumberFormat="1" applyFont="1" applyFill="1" applyBorder="1" applyAlignment="1">
      <alignment/>
    </xf>
    <xf numFmtId="173" fontId="4" fillId="33" borderId="12" xfId="0" applyNumberFormat="1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173" fontId="4" fillId="33" borderId="22" xfId="0" applyNumberFormat="1" applyFont="1" applyFill="1" applyBorder="1" applyAlignment="1">
      <alignment/>
    </xf>
    <xf numFmtId="173" fontId="4" fillId="33" borderId="20" xfId="0" applyNumberFormat="1" applyFont="1" applyFill="1" applyBorder="1" applyAlignment="1">
      <alignment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 wrapText="1"/>
    </xf>
    <xf numFmtId="173" fontId="9" fillId="33" borderId="20" xfId="0" applyNumberFormat="1" applyFont="1" applyFill="1" applyBorder="1" applyAlignment="1">
      <alignment/>
    </xf>
    <xf numFmtId="173" fontId="9" fillId="33" borderId="20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 vertical="center" wrapText="1"/>
    </xf>
    <xf numFmtId="2" fontId="4" fillId="33" borderId="0" xfId="0" applyNumberFormat="1" applyFont="1" applyFill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 wrapText="1"/>
    </xf>
    <xf numFmtId="173" fontId="9" fillId="33" borderId="16" xfId="0" applyNumberFormat="1" applyFont="1" applyFill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top" wrapText="1"/>
    </xf>
    <xf numFmtId="173" fontId="9" fillId="33" borderId="16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173" fontId="9" fillId="33" borderId="16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9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 wrapText="1"/>
    </xf>
    <xf numFmtId="173" fontId="4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17" xfId="0" applyNumberFormat="1" applyFont="1" applyFill="1" applyBorder="1" applyAlignment="1">
      <alignment vertical="top" wrapText="1"/>
    </xf>
    <xf numFmtId="173" fontId="9" fillId="33" borderId="24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left"/>
    </xf>
    <xf numFmtId="0" fontId="10" fillId="33" borderId="27" xfId="0" applyFont="1" applyFill="1" applyBorder="1" applyAlignment="1">
      <alignment horizontal="left"/>
    </xf>
    <xf numFmtId="173" fontId="8" fillId="33" borderId="28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view="pageBreakPreview" zoomScale="160" zoomScaleNormal="145" zoomScaleSheetLayoutView="160" zoomScalePageLayoutView="0" workbookViewId="0" topLeftCell="A4">
      <selection activeCell="G12" sqref="G12"/>
    </sheetView>
  </sheetViews>
  <sheetFormatPr defaultColWidth="8.875" defaultRowHeight="12.75"/>
  <cols>
    <col min="1" max="1" width="13.75390625" style="1" customWidth="1"/>
    <col min="2" max="2" width="50.75390625" style="1" customWidth="1"/>
    <col min="3" max="3" width="13.125" style="1" customWidth="1"/>
    <col min="4" max="4" width="13.25390625" style="1" customWidth="1"/>
    <col min="5" max="5" width="12.00390625" style="1" customWidth="1"/>
    <col min="6" max="6" width="11.25390625" style="2" customWidth="1"/>
    <col min="7" max="7" width="14.75390625" style="2" customWidth="1"/>
    <col min="8" max="8" width="18.875" style="2" customWidth="1"/>
    <col min="9" max="16384" width="8.875" style="1" customWidth="1"/>
  </cols>
  <sheetData>
    <row r="1" spans="3:5" ht="12.75" hidden="1">
      <c r="C1" s="2"/>
      <c r="E1" s="3"/>
    </row>
    <row r="2" spans="3:5" ht="12.75" hidden="1">
      <c r="C2" s="3"/>
      <c r="D2" s="3"/>
      <c r="E2" s="3"/>
    </row>
    <row r="3" spans="3:5" ht="12.75" hidden="1">
      <c r="C3" s="3"/>
      <c r="D3" s="3"/>
      <c r="E3" s="3"/>
    </row>
    <row r="4" spans="2:9" ht="10.5" customHeight="1">
      <c r="B4" s="3"/>
      <c r="C4" s="3"/>
      <c r="D4" s="3"/>
      <c r="I4" s="3"/>
    </row>
    <row r="5" spans="1:5" ht="13.5">
      <c r="A5" s="68" t="s">
        <v>91</v>
      </c>
      <c r="B5" s="68"/>
      <c r="C5" s="68"/>
      <c r="D5" s="68"/>
      <c r="E5" s="68"/>
    </row>
    <row r="6" spans="1:5" ht="13.5">
      <c r="A6" s="68" t="s">
        <v>144</v>
      </c>
      <c r="B6" s="68"/>
      <c r="C6" s="68"/>
      <c r="D6" s="68"/>
      <c r="E6" s="68"/>
    </row>
    <row r="7" ht="11.25" customHeight="1"/>
    <row r="8" spans="4:5" ht="13.5" customHeight="1" thickBot="1">
      <c r="D8" s="4"/>
      <c r="E8" s="4" t="s">
        <v>33</v>
      </c>
    </row>
    <row r="9" spans="1:5" ht="12.75" customHeight="1">
      <c r="A9" s="70" t="s">
        <v>12</v>
      </c>
      <c r="B9" s="73" t="s">
        <v>13</v>
      </c>
      <c r="C9" s="79" t="s">
        <v>149</v>
      </c>
      <c r="D9" s="76" t="s">
        <v>59</v>
      </c>
      <c r="E9" s="82" t="s">
        <v>55</v>
      </c>
    </row>
    <row r="10" spans="1:5" ht="9.75" customHeight="1">
      <c r="A10" s="71"/>
      <c r="B10" s="74"/>
      <c r="C10" s="80"/>
      <c r="D10" s="77"/>
      <c r="E10" s="83"/>
    </row>
    <row r="11" spans="1:5" ht="13.5" customHeight="1" thickBot="1">
      <c r="A11" s="72"/>
      <c r="B11" s="75"/>
      <c r="C11" s="81"/>
      <c r="D11" s="78"/>
      <c r="E11" s="84"/>
    </row>
    <row r="12" spans="1:10" ht="16.5" customHeight="1" thickBot="1">
      <c r="A12" s="5" t="s">
        <v>11</v>
      </c>
      <c r="B12" s="6" t="s">
        <v>21</v>
      </c>
      <c r="C12" s="7">
        <f>C13+C14+C15+C16+C17+C18+C19+C20+C21+C22+C23+C26+C27+C28+C29+C30+C31</f>
        <v>741133</v>
      </c>
      <c r="D12" s="7">
        <f>D13+D14+D15+D16+D17+D18+D19+D20+D21+D22+D23+D26+D27+D28+D29+D30+D31</f>
        <v>42132.09999999999</v>
      </c>
      <c r="E12" s="7">
        <f aca="true" t="shared" si="0" ref="E12:E21">ROUND(D12/C12*100,1)</f>
        <v>5.7</v>
      </c>
      <c r="J12" s="8"/>
    </row>
    <row r="13" spans="1:11" ht="15" customHeight="1">
      <c r="A13" s="9" t="s">
        <v>10</v>
      </c>
      <c r="B13" s="10" t="s">
        <v>1</v>
      </c>
      <c r="C13" s="11">
        <v>390976.9</v>
      </c>
      <c r="D13" s="11">
        <v>29242.8</v>
      </c>
      <c r="E13" s="12">
        <f>ROUND(D13/C13*100,1)</f>
        <v>7.5</v>
      </c>
      <c r="I13" s="8"/>
      <c r="J13" s="8"/>
      <c r="K13" s="8"/>
    </row>
    <row r="14" spans="1:11" ht="27" customHeight="1">
      <c r="A14" s="13" t="s">
        <v>46</v>
      </c>
      <c r="B14" s="14" t="s">
        <v>45</v>
      </c>
      <c r="C14" s="15">
        <v>28757.8</v>
      </c>
      <c r="D14" s="15">
        <v>2773.3</v>
      </c>
      <c r="E14" s="16">
        <f t="shared" si="0"/>
        <v>9.6</v>
      </c>
      <c r="I14" s="8"/>
      <c r="J14" s="8"/>
      <c r="K14" s="8"/>
    </row>
    <row r="15" spans="1:11" ht="27" customHeight="1">
      <c r="A15" s="17" t="s">
        <v>57</v>
      </c>
      <c r="B15" s="14" t="s">
        <v>56</v>
      </c>
      <c r="C15" s="15">
        <v>30450</v>
      </c>
      <c r="D15" s="15">
        <v>2071.6</v>
      </c>
      <c r="E15" s="16">
        <f t="shared" si="0"/>
        <v>6.8</v>
      </c>
      <c r="I15" s="8"/>
      <c r="J15" s="8"/>
      <c r="K15" s="8"/>
    </row>
    <row r="16" spans="1:10" ht="24.75" customHeight="1">
      <c r="A16" s="17" t="s">
        <v>14</v>
      </c>
      <c r="B16" s="14" t="s">
        <v>2</v>
      </c>
      <c r="C16" s="15">
        <v>5450</v>
      </c>
      <c r="D16" s="15">
        <v>4717.6</v>
      </c>
      <c r="E16" s="16">
        <f t="shared" si="0"/>
        <v>86.6</v>
      </c>
      <c r="I16" s="8"/>
      <c r="J16" s="8"/>
    </row>
    <row r="17" spans="1:5" ht="13.5" customHeight="1">
      <c r="A17" s="18" t="s">
        <v>15</v>
      </c>
      <c r="B17" s="14" t="s">
        <v>3</v>
      </c>
      <c r="C17" s="15">
        <v>1</v>
      </c>
      <c r="D17" s="15">
        <v>0</v>
      </c>
      <c r="E17" s="16">
        <f t="shared" si="0"/>
        <v>0</v>
      </c>
    </row>
    <row r="18" spans="1:6" ht="24.75" customHeight="1">
      <c r="A18" s="18" t="s">
        <v>42</v>
      </c>
      <c r="B18" s="14" t="s">
        <v>41</v>
      </c>
      <c r="C18" s="15">
        <v>5640</v>
      </c>
      <c r="D18" s="15">
        <v>162.1</v>
      </c>
      <c r="E18" s="16">
        <f t="shared" si="0"/>
        <v>2.9</v>
      </c>
      <c r="F18" s="19"/>
    </row>
    <row r="19" spans="1:10" ht="13.5" customHeight="1">
      <c r="A19" s="18" t="s">
        <v>16</v>
      </c>
      <c r="B19" s="14" t="s">
        <v>4</v>
      </c>
      <c r="C19" s="15">
        <v>23088.3</v>
      </c>
      <c r="D19" s="15">
        <v>509.8</v>
      </c>
      <c r="E19" s="16">
        <f t="shared" si="0"/>
        <v>2.2</v>
      </c>
      <c r="I19" s="8"/>
      <c r="J19" s="8"/>
    </row>
    <row r="20" spans="1:10" ht="13.5" customHeight="1">
      <c r="A20" s="17" t="s">
        <v>17</v>
      </c>
      <c r="B20" s="20" t="s">
        <v>0</v>
      </c>
      <c r="C20" s="15">
        <v>46717</v>
      </c>
      <c r="D20" s="15">
        <v>-801</v>
      </c>
      <c r="E20" s="16">
        <f t="shared" si="0"/>
        <v>-1.7</v>
      </c>
      <c r="J20" s="8"/>
    </row>
    <row r="21" spans="1:5" ht="12.75" customHeight="1">
      <c r="A21" s="17" t="s">
        <v>18</v>
      </c>
      <c r="B21" s="20" t="s">
        <v>49</v>
      </c>
      <c r="C21" s="15">
        <v>15899.5</v>
      </c>
      <c r="D21" s="15">
        <v>710.9</v>
      </c>
      <c r="E21" s="16">
        <f t="shared" si="0"/>
        <v>4.5</v>
      </c>
    </row>
    <row r="22" spans="1:5" ht="30" customHeight="1">
      <c r="A22" s="17" t="s">
        <v>19</v>
      </c>
      <c r="B22" s="14" t="s">
        <v>47</v>
      </c>
      <c r="C22" s="15">
        <v>0</v>
      </c>
      <c r="D22" s="15">
        <v>0</v>
      </c>
      <c r="E22" s="24" t="s">
        <v>131</v>
      </c>
    </row>
    <row r="23" spans="1:5" ht="30.75" customHeight="1">
      <c r="A23" s="17" t="s">
        <v>20</v>
      </c>
      <c r="B23" s="14" t="s">
        <v>51</v>
      </c>
      <c r="C23" s="15">
        <v>157991.5</v>
      </c>
      <c r="D23" s="15">
        <v>1476.9</v>
      </c>
      <c r="E23" s="16">
        <f aca="true" t="shared" si="1" ref="E23:E28">ROUND(D23/C23*100,1)</f>
        <v>0.9</v>
      </c>
    </row>
    <row r="24" spans="1:5" ht="46.5" customHeight="1">
      <c r="A24" s="21" t="s">
        <v>22</v>
      </c>
      <c r="B24" s="66" t="s">
        <v>40</v>
      </c>
      <c r="C24" s="15">
        <v>90395.2</v>
      </c>
      <c r="D24" s="15">
        <v>392.1</v>
      </c>
      <c r="E24" s="16">
        <f t="shared" si="1"/>
        <v>0.4</v>
      </c>
    </row>
    <row r="25" spans="1:5" ht="24.75" customHeight="1">
      <c r="A25" s="21" t="s">
        <v>44</v>
      </c>
      <c r="B25" s="66" t="s">
        <v>58</v>
      </c>
      <c r="C25" s="15">
        <v>47174.3</v>
      </c>
      <c r="D25" s="15">
        <v>565</v>
      </c>
      <c r="E25" s="16">
        <f t="shared" si="1"/>
        <v>1.2</v>
      </c>
    </row>
    <row r="26" spans="1:10" ht="15" customHeight="1">
      <c r="A26" s="17" t="s">
        <v>23</v>
      </c>
      <c r="B26" s="22" t="s">
        <v>5</v>
      </c>
      <c r="C26" s="15">
        <v>6987.6</v>
      </c>
      <c r="D26" s="15">
        <v>0</v>
      </c>
      <c r="E26" s="16">
        <f t="shared" si="1"/>
        <v>0</v>
      </c>
      <c r="J26" s="8"/>
    </row>
    <row r="27" spans="1:5" ht="25.5">
      <c r="A27" s="17" t="s">
        <v>24</v>
      </c>
      <c r="B27" s="14" t="s">
        <v>48</v>
      </c>
      <c r="C27" s="15">
        <v>451.1</v>
      </c>
      <c r="D27" s="15">
        <v>0</v>
      </c>
      <c r="E27" s="16">
        <f t="shared" si="1"/>
        <v>0</v>
      </c>
    </row>
    <row r="28" spans="1:5" ht="14.25" customHeight="1">
      <c r="A28" s="17" t="s">
        <v>25</v>
      </c>
      <c r="B28" s="14" t="s">
        <v>6</v>
      </c>
      <c r="C28" s="15">
        <v>23799.9</v>
      </c>
      <c r="D28" s="15">
        <v>667.2</v>
      </c>
      <c r="E28" s="16">
        <f t="shared" si="1"/>
        <v>2.8</v>
      </c>
    </row>
    <row r="29" spans="1:5" ht="12.75" customHeight="1">
      <c r="A29" s="23" t="s">
        <v>26</v>
      </c>
      <c r="B29" s="14" t="s">
        <v>7</v>
      </c>
      <c r="C29" s="15">
        <v>0</v>
      </c>
      <c r="D29" s="15">
        <v>0</v>
      </c>
      <c r="E29" s="24">
        <v>0</v>
      </c>
    </row>
    <row r="30" spans="1:5" ht="15.75" customHeight="1">
      <c r="A30" s="17" t="s">
        <v>27</v>
      </c>
      <c r="B30" s="14" t="s">
        <v>90</v>
      </c>
      <c r="C30" s="15">
        <v>4672.4</v>
      </c>
      <c r="D30" s="15">
        <v>95.7</v>
      </c>
      <c r="E30" s="16">
        <f>ROUND(D30/C30*100,1)</f>
        <v>2</v>
      </c>
    </row>
    <row r="31" spans="1:5" ht="16.5" customHeight="1" thickBot="1">
      <c r="A31" s="25" t="s">
        <v>28</v>
      </c>
      <c r="B31" s="26" t="s">
        <v>8</v>
      </c>
      <c r="C31" s="27">
        <v>250</v>
      </c>
      <c r="D31" s="27">
        <v>505.2</v>
      </c>
      <c r="E31" s="16">
        <f>ROUND(D31/C31*100,1)</f>
        <v>202.1</v>
      </c>
    </row>
    <row r="32" spans="1:7" ht="16.5" customHeight="1" thickBot="1">
      <c r="A32" s="28" t="s">
        <v>29</v>
      </c>
      <c r="B32" s="29" t="s">
        <v>30</v>
      </c>
      <c r="C32" s="30">
        <f>C33+C103+C101+C102</f>
        <v>1385988.8</v>
      </c>
      <c r="D32" s="30">
        <f>D33+D103+D101+D102</f>
        <v>103415.4</v>
      </c>
      <c r="E32" s="7">
        <f>D32/C32*100</f>
        <v>7.4614888662880965</v>
      </c>
      <c r="F32" s="31"/>
      <c r="G32" s="31"/>
    </row>
    <row r="33" spans="1:6" ht="25.5" customHeight="1" thickBot="1">
      <c r="A33" s="28" t="s">
        <v>34</v>
      </c>
      <c r="B33" s="32" t="s">
        <v>35</v>
      </c>
      <c r="C33" s="33">
        <f>C34+C37+C74+C90</f>
        <v>1385988.8</v>
      </c>
      <c r="D33" s="33">
        <f>D34+D37+D74+D90</f>
        <v>111023.4</v>
      </c>
      <c r="E33" s="34">
        <f>D33/C33*100</f>
        <v>8.01041105094067</v>
      </c>
      <c r="F33" s="19"/>
    </row>
    <row r="34" spans="1:5" ht="18" customHeight="1">
      <c r="A34" s="35" t="s">
        <v>64</v>
      </c>
      <c r="B34" s="36" t="s">
        <v>37</v>
      </c>
      <c r="C34" s="37">
        <f>SUM(C35:C36)</f>
        <v>389201</v>
      </c>
      <c r="D34" s="37">
        <f>SUM(D35:D36)</f>
        <v>32433</v>
      </c>
      <c r="E34" s="38">
        <f aca="true" t="shared" si="2" ref="E34:E79">ROUND(D34/C34*100,1)</f>
        <v>8.3</v>
      </c>
    </row>
    <row r="35" spans="1:5" ht="18" customHeight="1">
      <c r="A35" s="39" t="s">
        <v>62</v>
      </c>
      <c r="B35" s="40" t="s">
        <v>36</v>
      </c>
      <c r="C35" s="41">
        <v>242569</v>
      </c>
      <c r="D35" s="41">
        <v>20214</v>
      </c>
      <c r="E35" s="38">
        <f t="shared" si="2"/>
        <v>8.3</v>
      </c>
    </row>
    <row r="36" spans="1:5" ht="25.5" customHeight="1">
      <c r="A36" s="39" t="s">
        <v>145</v>
      </c>
      <c r="B36" s="40" t="s">
        <v>146</v>
      </c>
      <c r="C36" s="41">
        <v>146632</v>
      </c>
      <c r="D36" s="41">
        <v>12219</v>
      </c>
      <c r="E36" s="38">
        <f t="shared" si="2"/>
        <v>8.3</v>
      </c>
    </row>
    <row r="37" spans="1:9" ht="28.5" customHeight="1">
      <c r="A37" s="17" t="s">
        <v>63</v>
      </c>
      <c r="B37" s="43" t="s">
        <v>50</v>
      </c>
      <c r="C37" s="15">
        <f>SUM(C38:C73)</f>
        <v>79453.6</v>
      </c>
      <c r="D37" s="15">
        <f>SUM(D38:D73)</f>
        <v>0</v>
      </c>
      <c r="E37" s="42">
        <f t="shared" si="2"/>
        <v>0</v>
      </c>
      <c r="G37" s="44"/>
      <c r="I37" s="8"/>
    </row>
    <row r="38" spans="1:9" ht="32.25" customHeight="1" hidden="1">
      <c r="A38" s="45" t="s">
        <v>72</v>
      </c>
      <c r="B38" s="46" t="s">
        <v>93</v>
      </c>
      <c r="C38" s="47"/>
      <c r="D38" s="47"/>
      <c r="E38" s="42" t="e">
        <f t="shared" si="2"/>
        <v>#DIV/0!</v>
      </c>
      <c r="I38" s="8"/>
    </row>
    <row r="39" spans="1:5" ht="33.75" customHeight="1" hidden="1">
      <c r="A39" s="45" t="s">
        <v>94</v>
      </c>
      <c r="B39" s="46" t="s">
        <v>97</v>
      </c>
      <c r="C39" s="47"/>
      <c r="D39" s="47"/>
      <c r="E39" s="42" t="e">
        <f t="shared" si="2"/>
        <v>#DIV/0!</v>
      </c>
    </row>
    <row r="40" spans="1:9" ht="33.75" customHeight="1" hidden="1">
      <c r="A40" s="45" t="s">
        <v>95</v>
      </c>
      <c r="B40" s="46" t="s">
        <v>96</v>
      </c>
      <c r="C40" s="47"/>
      <c r="D40" s="47"/>
      <c r="E40" s="42" t="e">
        <f t="shared" si="2"/>
        <v>#DIV/0!</v>
      </c>
      <c r="I40" s="8"/>
    </row>
    <row r="41" spans="1:9" ht="38.25" customHeight="1" hidden="1">
      <c r="A41" s="45" t="s">
        <v>73</v>
      </c>
      <c r="B41" s="46" t="s">
        <v>61</v>
      </c>
      <c r="C41" s="47"/>
      <c r="D41" s="47"/>
      <c r="E41" s="42" t="e">
        <f t="shared" si="2"/>
        <v>#DIV/0!</v>
      </c>
      <c r="I41" s="8"/>
    </row>
    <row r="42" spans="1:9" ht="45" customHeight="1" hidden="1">
      <c r="A42" s="45" t="s">
        <v>140</v>
      </c>
      <c r="B42" s="46" t="s">
        <v>141</v>
      </c>
      <c r="C42" s="47"/>
      <c r="D42" s="47"/>
      <c r="E42" s="42" t="e">
        <f t="shared" si="2"/>
        <v>#DIV/0!</v>
      </c>
      <c r="I42" s="8"/>
    </row>
    <row r="43" spans="1:9" ht="28.5" customHeight="1" hidden="1">
      <c r="A43" s="39" t="s">
        <v>88</v>
      </c>
      <c r="B43" s="48" t="s">
        <v>89</v>
      </c>
      <c r="C43" s="47"/>
      <c r="D43" s="47"/>
      <c r="E43" s="42" t="e">
        <f t="shared" si="2"/>
        <v>#DIV/0!</v>
      </c>
      <c r="I43" s="8"/>
    </row>
    <row r="44" spans="1:5" ht="25.5" customHeight="1" hidden="1">
      <c r="A44" s="45" t="s">
        <v>106</v>
      </c>
      <c r="B44" s="49" t="s">
        <v>107</v>
      </c>
      <c r="C44" s="47"/>
      <c r="D44" s="47"/>
      <c r="E44" s="42" t="e">
        <f t="shared" si="2"/>
        <v>#DIV/0!</v>
      </c>
    </row>
    <row r="45" spans="1:6" ht="27" customHeight="1">
      <c r="A45" s="45" t="s">
        <v>78</v>
      </c>
      <c r="B45" s="46" t="s">
        <v>92</v>
      </c>
      <c r="C45" s="47">
        <v>27054.9</v>
      </c>
      <c r="D45" s="47">
        <v>0</v>
      </c>
      <c r="E45" s="42">
        <f t="shared" si="2"/>
        <v>0</v>
      </c>
      <c r="F45" s="31"/>
    </row>
    <row r="46" spans="1:5" ht="51" customHeight="1" hidden="1">
      <c r="A46" s="45" t="s">
        <v>99</v>
      </c>
      <c r="B46" s="46" t="s">
        <v>142</v>
      </c>
      <c r="C46" s="47"/>
      <c r="D46" s="47"/>
      <c r="E46" s="42" t="e">
        <f>ROUND(D46/C46*100,1)</f>
        <v>#DIV/0!</v>
      </c>
    </row>
    <row r="47" spans="1:15" ht="96" customHeight="1" hidden="1">
      <c r="A47" s="45" t="s">
        <v>65</v>
      </c>
      <c r="B47" s="46" t="s">
        <v>102</v>
      </c>
      <c r="C47" s="47"/>
      <c r="D47" s="47"/>
      <c r="E47" s="42" t="e">
        <f>ROUND(D47/C47*100,1)</f>
        <v>#DIV/0!</v>
      </c>
      <c r="F47" s="19"/>
      <c r="G47" s="19"/>
      <c r="H47" s="19"/>
      <c r="I47" s="51"/>
      <c r="J47" s="51"/>
      <c r="K47" s="51"/>
      <c r="L47" s="51"/>
      <c r="M47" s="51"/>
      <c r="N47" s="51"/>
      <c r="O47" s="51"/>
    </row>
    <row r="48" spans="1:15" ht="40.5" customHeight="1">
      <c r="A48" s="45" t="s">
        <v>65</v>
      </c>
      <c r="B48" s="46" t="s">
        <v>111</v>
      </c>
      <c r="C48" s="47">
        <v>22216.7</v>
      </c>
      <c r="D48" s="47">
        <v>0</v>
      </c>
      <c r="E48" s="52">
        <f t="shared" si="2"/>
        <v>0</v>
      </c>
      <c r="F48" s="19"/>
      <c r="H48" s="53"/>
      <c r="I48" s="51"/>
      <c r="J48" s="51"/>
      <c r="K48" s="51"/>
      <c r="L48" s="51"/>
      <c r="M48" s="51"/>
      <c r="N48" s="51"/>
      <c r="O48" s="51"/>
    </row>
    <row r="49" spans="1:15" ht="33" customHeight="1">
      <c r="A49" s="45" t="s">
        <v>65</v>
      </c>
      <c r="B49" s="46" t="s">
        <v>110</v>
      </c>
      <c r="C49" s="47">
        <v>30182</v>
      </c>
      <c r="D49" s="47">
        <v>0</v>
      </c>
      <c r="E49" s="42">
        <f t="shared" si="2"/>
        <v>0</v>
      </c>
      <c r="F49" s="19"/>
      <c r="H49" s="53"/>
      <c r="I49" s="51"/>
      <c r="J49" s="51"/>
      <c r="K49" s="51"/>
      <c r="L49" s="51"/>
      <c r="M49" s="51"/>
      <c r="N49" s="51"/>
      <c r="O49" s="51"/>
    </row>
    <row r="50" spans="1:15" ht="49.5" customHeight="1" hidden="1">
      <c r="A50" s="45" t="s">
        <v>65</v>
      </c>
      <c r="B50" s="46" t="s">
        <v>100</v>
      </c>
      <c r="C50" s="47"/>
      <c r="D50" s="47"/>
      <c r="E50" s="42" t="e">
        <f t="shared" si="2"/>
        <v>#DIV/0!</v>
      </c>
      <c r="F50" s="19"/>
      <c r="H50" s="53"/>
      <c r="I50" s="51"/>
      <c r="J50" s="51"/>
      <c r="K50" s="51"/>
      <c r="L50" s="51"/>
      <c r="M50" s="51"/>
      <c r="N50" s="51"/>
      <c r="O50" s="51"/>
    </row>
    <row r="51" spans="1:6" ht="25.5" customHeight="1" hidden="1">
      <c r="A51" s="45" t="s">
        <v>65</v>
      </c>
      <c r="B51" s="46" t="s">
        <v>125</v>
      </c>
      <c r="C51" s="47"/>
      <c r="D51" s="47"/>
      <c r="E51" s="42" t="e">
        <f t="shared" si="2"/>
        <v>#DIV/0!</v>
      </c>
      <c r="F51" s="19"/>
    </row>
    <row r="52" spans="1:7" ht="35.25" customHeight="1" hidden="1">
      <c r="A52" s="45" t="s">
        <v>65</v>
      </c>
      <c r="B52" s="54" t="s">
        <v>98</v>
      </c>
      <c r="C52" s="47"/>
      <c r="D52" s="47"/>
      <c r="E52" s="42" t="e">
        <f t="shared" si="2"/>
        <v>#DIV/0!</v>
      </c>
      <c r="G52" s="19"/>
    </row>
    <row r="53" spans="1:5" ht="27" customHeight="1" hidden="1">
      <c r="A53" s="45" t="s">
        <v>65</v>
      </c>
      <c r="B53" s="46" t="s">
        <v>126</v>
      </c>
      <c r="C53" s="47"/>
      <c r="D53" s="47"/>
      <c r="E53" s="42" t="e">
        <f t="shared" si="2"/>
        <v>#DIV/0!</v>
      </c>
    </row>
    <row r="54" spans="1:5" ht="49.5" customHeight="1" hidden="1">
      <c r="A54" s="45" t="s">
        <v>65</v>
      </c>
      <c r="B54" s="46" t="s">
        <v>53</v>
      </c>
      <c r="C54" s="47"/>
      <c r="D54" s="47"/>
      <c r="E54" s="42" t="e">
        <f t="shared" si="2"/>
        <v>#DIV/0!</v>
      </c>
    </row>
    <row r="55" spans="1:5" ht="49.5" customHeight="1" hidden="1">
      <c r="A55" s="45" t="s">
        <v>65</v>
      </c>
      <c r="B55" s="46" t="s">
        <v>76</v>
      </c>
      <c r="C55" s="47"/>
      <c r="D55" s="47"/>
      <c r="E55" s="42" t="e">
        <f t="shared" si="2"/>
        <v>#DIV/0!</v>
      </c>
    </row>
    <row r="56" spans="1:5" ht="49.5" customHeight="1" hidden="1">
      <c r="A56" s="45" t="s">
        <v>65</v>
      </c>
      <c r="B56" s="46" t="s">
        <v>77</v>
      </c>
      <c r="C56" s="47"/>
      <c r="D56" s="47"/>
      <c r="E56" s="42" t="e">
        <f t="shared" si="2"/>
        <v>#DIV/0!</v>
      </c>
    </row>
    <row r="57" spans="1:5" ht="49.5" customHeight="1" hidden="1">
      <c r="A57" s="45" t="s">
        <v>65</v>
      </c>
      <c r="B57" s="46" t="s">
        <v>101</v>
      </c>
      <c r="C57" s="47"/>
      <c r="D57" s="47"/>
      <c r="E57" s="42" t="e">
        <f t="shared" si="2"/>
        <v>#DIV/0!</v>
      </c>
    </row>
    <row r="58" spans="1:8" ht="49.5" customHeight="1" hidden="1">
      <c r="A58" s="45" t="s">
        <v>65</v>
      </c>
      <c r="B58" s="46" t="s">
        <v>79</v>
      </c>
      <c r="C58" s="47"/>
      <c r="D58" s="47"/>
      <c r="E58" s="42" t="e">
        <f t="shared" si="2"/>
        <v>#DIV/0!</v>
      </c>
      <c r="G58" s="19"/>
      <c r="H58" s="19"/>
    </row>
    <row r="59" spans="1:5" ht="49.5" customHeight="1" hidden="1">
      <c r="A59" s="45" t="s">
        <v>65</v>
      </c>
      <c r="B59" s="46" t="s">
        <v>109</v>
      </c>
      <c r="C59" s="47"/>
      <c r="D59" s="47"/>
      <c r="E59" s="42" t="e">
        <f t="shared" si="2"/>
        <v>#DIV/0!</v>
      </c>
    </row>
    <row r="60" spans="1:5" ht="49.5" customHeight="1" hidden="1">
      <c r="A60" s="45" t="s">
        <v>65</v>
      </c>
      <c r="B60" s="46" t="s">
        <v>80</v>
      </c>
      <c r="C60" s="47"/>
      <c r="D60" s="47"/>
      <c r="E60" s="42" t="e">
        <f t="shared" si="2"/>
        <v>#DIV/0!</v>
      </c>
    </row>
    <row r="61" spans="1:5" ht="49.5" customHeight="1" hidden="1">
      <c r="A61" s="45" t="s">
        <v>65</v>
      </c>
      <c r="B61" s="46" t="s">
        <v>86</v>
      </c>
      <c r="C61" s="47"/>
      <c r="D61" s="47"/>
      <c r="E61" s="42" t="e">
        <f t="shared" si="2"/>
        <v>#DIV/0!</v>
      </c>
    </row>
    <row r="62" spans="1:5" ht="49.5" customHeight="1" hidden="1">
      <c r="A62" s="45" t="s">
        <v>65</v>
      </c>
      <c r="B62" s="46" t="s">
        <v>87</v>
      </c>
      <c r="C62" s="47"/>
      <c r="D62" s="47"/>
      <c r="E62" s="42" t="e">
        <f t="shared" si="2"/>
        <v>#DIV/0!</v>
      </c>
    </row>
    <row r="63" spans="1:5" ht="49.5" customHeight="1" hidden="1">
      <c r="A63" s="45" t="s">
        <v>65</v>
      </c>
      <c r="B63" s="46" t="s">
        <v>60</v>
      </c>
      <c r="C63" s="47"/>
      <c r="D63" s="47"/>
      <c r="E63" s="42" t="e">
        <f t="shared" si="2"/>
        <v>#DIV/0!</v>
      </c>
    </row>
    <row r="64" spans="1:5" ht="49.5" customHeight="1" hidden="1">
      <c r="A64" s="45" t="s">
        <v>65</v>
      </c>
      <c r="B64" s="46" t="s">
        <v>54</v>
      </c>
      <c r="C64" s="47"/>
      <c r="D64" s="47"/>
      <c r="E64" s="42" t="e">
        <f t="shared" si="2"/>
        <v>#DIV/0!</v>
      </c>
    </row>
    <row r="65" spans="1:5" ht="49.5" customHeight="1" hidden="1">
      <c r="A65" s="45" t="s">
        <v>65</v>
      </c>
      <c r="B65" s="46" t="s">
        <v>108</v>
      </c>
      <c r="C65" s="47"/>
      <c r="D65" s="47"/>
      <c r="E65" s="42" t="e">
        <f t="shared" si="2"/>
        <v>#DIV/0!</v>
      </c>
    </row>
    <row r="66" spans="1:6" ht="49.5" customHeight="1" hidden="1">
      <c r="A66" s="45" t="s">
        <v>65</v>
      </c>
      <c r="B66" s="46" t="s">
        <v>103</v>
      </c>
      <c r="C66" s="50"/>
      <c r="D66" s="47"/>
      <c r="E66" s="42" t="e">
        <f t="shared" si="2"/>
        <v>#DIV/0!</v>
      </c>
      <c r="F66" s="19"/>
    </row>
    <row r="67" spans="1:8" ht="49.5" customHeight="1" hidden="1">
      <c r="A67" s="45" t="s">
        <v>65</v>
      </c>
      <c r="B67" s="40" t="s">
        <v>102</v>
      </c>
      <c r="C67" s="47"/>
      <c r="D67" s="47"/>
      <c r="E67" s="42" t="e">
        <f t="shared" si="2"/>
        <v>#DIV/0!</v>
      </c>
      <c r="H67" s="19"/>
    </row>
    <row r="68" spans="1:8" ht="49.5" customHeight="1" hidden="1">
      <c r="A68" s="45" t="s">
        <v>65</v>
      </c>
      <c r="B68" s="54" t="s">
        <v>104</v>
      </c>
      <c r="C68" s="47"/>
      <c r="D68" s="47"/>
      <c r="E68" s="42" t="e">
        <f t="shared" si="2"/>
        <v>#DIV/0!</v>
      </c>
      <c r="H68" s="19"/>
    </row>
    <row r="69" spans="1:7" ht="24" customHeight="1" hidden="1">
      <c r="A69" s="45" t="s">
        <v>65</v>
      </c>
      <c r="B69" s="46" t="s">
        <v>79</v>
      </c>
      <c r="C69" s="50"/>
      <c r="D69" s="50"/>
      <c r="E69" s="42" t="e">
        <f t="shared" si="2"/>
        <v>#DIV/0!</v>
      </c>
      <c r="G69" s="19"/>
    </row>
    <row r="70" spans="1:7" ht="23.25" customHeight="1" hidden="1">
      <c r="A70" s="45" t="s">
        <v>65</v>
      </c>
      <c r="B70" s="40" t="s">
        <v>134</v>
      </c>
      <c r="C70" s="50"/>
      <c r="D70" s="50"/>
      <c r="E70" s="42" t="e">
        <f t="shared" si="2"/>
        <v>#DIV/0!</v>
      </c>
      <c r="G70" s="19"/>
    </row>
    <row r="71" spans="1:7" ht="33" customHeight="1" hidden="1">
      <c r="A71" s="45" t="s">
        <v>65</v>
      </c>
      <c r="B71" s="46" t="s">
        <v>133</v>
      </c>
      <c r="C71" s="50"/>
      <c r="D71" s="50"/>
      <c r="E71" s="42" t="e">
        <f t="shared" si="2"/>
        <v>#DIV/0!</v>
      </c>
      <c r="G71" s="19"/>
    </row>
    <row r="72" spans="1:7" ht="27.75" customHeight="1" hidden="1">
      <c r="A72" s="45" t="s">
        <v>65</v>
      </c>
      <c r="B72" s="40" t="s">
        <v>135</v>
      </c>
      <c r="C72" s="50"/>
      <c r="D72" s="50"/>
      <c r="E72" s="42" t="e">
        <f t="shared" si="2"/>
        <v>#DIV/0!</v>
      </c>
      <c r="G72" s="19"/>
    </row>
    <row r="73" spans="1:7" ht="35.25" customHeight="1" hidden="1">
      <c r="A73" s="45" t="s">
        <v>65</v>
      </c>
      <c r="B73" s="40" t="s">
        <v>143</v>
      </c>
      <c r="C73" s="50"/>
      <c r="D73" s="50"/>
      <c r="E73" s="42" t="e">
        <f t="shared" si="2"/>
        <v>#DIV/0!</v>
      </c>
      <c r="G73" s="19"/>
    </row>
    <row r="74" spans="1:7" ht="27.75" customHeight="1">
      <c r="A74" s="17" t="s">
        <v>66</v>
      </c>
      <c r="B74" s="55" t="s">
        <v>71</v>
      </c>
      <c r="C74" s="15">
        <f>SUM(C75:C89)</f>
        <v>850230.3999999999</v>
      </c>
      <c r="D74" s="15">
        <f>SUM(D75:D89)</f>
        <v>78590.4</v>
      </c>
      <c r="E74" s="42">
        <f t="shared" si="2"/>
        <v>9.2</v>
      </c>
      <c r="F74" s="19"/>
      <c r="G74" s="19"/>
    </row>
    <row r="75" spans="1:6" ht="35.25" customHeight="1">
      <c r="A75" s="45" t="s">
        <v>67</v>
      </c>
      <c r="B75" s="49" t="s">
        <v>112</v>
      </c>
      <c r="C75" s="47">
        <v>15951.4</v>
      </c>
      <c r="D75" s="47">
        <v>2096.3</v>
      </c>
      <c r="E75" s="42">
        <f t="shared" si="2"/>
        <v>13.1</v>
      </c>
      <c r="F75" s="19"/>
    </row>
    <row r="76" spans="1:9" ht="49.5" customHeight="1">
      <c r="A76" s="45" t="s">
        <v>68</v>
      </c>
      <c r="B76" s="49" t="s">
        <v>113</v>
      </c>
      <c r="C76" s="47">
        <v>800</v>
      </c>
      <c r="D76" s="47">
        <v>0</v>
      </c>
      <c r="E76" s="52">
        <f t="shared" si="2"/>
        <v>0</v>
      </c>
      <c r="F76" s="19"/>
      <c r="G76" s="19"/>
      <c r="H76" s="19"/>
      <c r="I76" s="8"/>
    </row>
    <row r="77" spans="1:9" ht="48" customHeight="1">
      <c r="A77" s="45" t="s">
        <v>68</v>
      </c>
      <c r="B77" s="49" t="s">
        <v>114</v>
      </c>
      <c r="C77" s="47">
        <v>109612.4</v>
      </c>
      <c r="D77" s="47">
        <v>19554.9</v>
      </c>
      <c r="E77" s="52">
        <f t="shared" si="2"/>
        <v>17.8</v>
      </c>
      <c r="F77" s="19"/>
      <c r="G77" s="19"/>
      <c r="I77" s="8"/>
    </row>
    <row r="78" spans="1:9" ht="59.25" customHeight="1">
      <c r="A78" s="45" t="s">
        <v>68</v>
      </c>
      <c r="B78" s="49" t="s">
        <v>115</v>
      </c>
      <c r="C78" s="47">
        <v>0.2</v>
      </c>
      <c r="D78" s="47">
        <v>0</v>
      </c>
      <c r="E78" s="52">
        <f t="shared" si="2"/>
        <v>0</v>
      </c>
      <c r="G78" s="19"/>
      <c r="I78" s="8"/>
    </row>
    <row r="79" spans="1:5" ht="24" customHeight="1">
      <c r="A79" s="45" t="s">
        <v>68</v>
      </c>
      <c r="B79" s="49" t="s">
        <v>116</v>
      </c>
      <c r="C79" s="47">
        <v>115.2</v>
      </c>
      <c r="D79" s="47">
        <v>115.2</v>
      </c>
      <c r="E79" s="52">
        <f t="shared" si="2"/>
        <v>100</v>
      </c>
    </row>
    <row r="80" spans="1:7" ht="84.75" customHeight="1">
      <c r="A80" s="45" t="s">
        <v>68</v>
      </c>
      <c r="B80" s="49" t="s">
        <v>117</v>
      </c>
      <c r="C80" s="47">
        <v>0.5</v>
      </c>
      <c r="D80" s="47">
        <v>0</v>
      </c>
      <c r="E80" s="52">
        <f aca="true" t="shared" si="3" ref="E80:E104">ROUND(D80/C80*100,1)</f>
        <v>0</v>
      </c>
      <c r="G80" s="19"/>
    </row>
    <row r="81" spans="1:5" ht="65.25" customHeight="1">
      <c r="A81" s="45" t="s">
        <v>68</v>
      </c>
      <c r="B81" s="49" t="s">
        <v>118</v>
      </c>
      <c r="C81" s="47">
        <v>27</v>
      </c>
      <c r="D81" s="47">
        <v>0</v>
      </c>
      <c r="E81" s="52">
        <f>ROUND(D81/C81*100,1)</f>
        <v>0</v>
      </c>
    </row>
    <row r="82" spans="1:5" ht="46.5" customHeight="1">
      <c r="A82" s="45" t="s">
        <v>68</v>
      </c>
      <c r="B82" s="49" t="s">
        <v>119</v>
      </c>
      <c r="C82" s="47">
        <v>1507.7</v>
      </c>
      <c r="D82" s="47">
        <v>0</v>
      </c>
      <c r="E82" s="52">
        <f t="shared" si="3"/>
        <v>0</v>
      </c>
    </row>
    <row r="83" spans="1:8" ht="75" customHeight="1">
      <c r="A83" s="45" t="s">
        <v>68</v>
      </c>
      <c r="B83" s="49" t="s">
        <v>120</v>
      </c>
      <c r="C83" s="47">
        <v>2697.5</v>
      </c>
      <c r="D83" s="47">
        <v>0</v>
      </c>
      <c r="E83" s="52">
        <f t="shared" si="3"/>
        <v>0</v>
      </c>
      <c r="H83" s="19"/>
    </row>
    <row r="84" spans="1:8" ht="45.75" customHeight="1">
      <c r="A84" s="45" t="s">
        <v>83</v>
      </c>
      <c r="B84" s="49" t="s">
        <v>82</v>
      </c>
      <c r="C84" s="47">
        <v>107</v>
      </c>
      <c r="D84" s="47">
        <v>0</v>
      </c>
      <c r="E84" s="52">
        <f t="shared" si="3"/>
        <v>0</v>
      </c>
      <c r="H84" s="19"/>
    </row>
    <row r="85" spans="1:9" ht="28.5" customHeight="1">
      <c r="A85" s="45" t="s">
        <v>69</v>
      </c>
      <c r="B85" s="46" t="s">
        <v>136</v>
      </c>
      <c r="C85" s="47">
        <v>32707.7</v>
      </c>
      <c r="D85" s="47">
        <v>0</v>
      </c>
      <c r="E85" s="52">
        <f>ROUND(D85/C85*100,1)</f>
        <v>0</v>
      </c>
      <c r="I85" s="8"/>
    </row>
    <row r="86" spans="1:9" ht="50.25" customHeight="1" hidden="1">
      <c r="A86" s="45" t="s">
        <v>128</v>
      </c>
      <c r="B86" s="46" t="s">
        <v>127</v>
      </c>
      <c r="C86" s="47"/>
      <c r="D86" s="47"/>
      <c r="E86" s="52" t="e">
        <f>ROUND(D86/C86*100,1)</f>
        <v>#DIV/0!</v>
      </c>
      <c r="I86" s="8"/>
    </row>
    <row r="87" spans="1:9" ht="30.75" customHeight="1">
      <c r="A87" s="45" t="s">
        <v>122</v>
      </c>
      <c r="B87" s="49" t="s">
        <v>121</v>
      </c>
      <c r="C87" s="47">
        <v>1012.8</v>
      </c>
      <c r="D87" s="47">
        <v>0</v>
      </c>
      <c r="E87" s="52" t="s">
        <v>131</v>
      </c>
      <c r="I87" s="8"/>
    </row>
    <row r="88" spans="1:9" ht="81" customHeight="1">
      <c r="A88" s="45" t="s">
        <v>70</v>
      </c>
      <c r="B88" s="46" t="s">
        <v>123</v>
      </c>
      <c r="C88" s="47">
        <v>341666</v>
      </c>
      <c r="D88" s="47">
        <v>27573</v>
      </c>
      <c r="E88" s="52">
        <f t="shared" si="3"/>
        <v>8.1</v>
      </c>
      <c r="F88" s="19"/>
      <c r="G88" s="19"/>
      <c r="H88" s="19"/>
      <c r="I88" s="8"/>
    </row>
    <row r="89" spans="1:5" ht="47.25" customHeight="1">
      <c r="A89" s="45" t="s">
        <v>70</v>
      </c>
      <c r="B89" s="46" t="s">
        <v>124</v>
      </c>
      <c r="C89" s="47">
        <v>344025</v>
      </c>
      <c r="D89" s="47">
        <v>29251</v>
      </c>
      <c r="E89" s="52">
        <f t="shared" si="3"/>
        <v>8.5</v>
      </c>
    </row>
    <row r="90" spans="1:5" ht="15.75" customHeight="1">
      <c r="A90" s="17" t="s">
        <v>81</v>
      </c>
      <c r="B90" s="56" t="s">
        <v>38</v>
      </c>
      <c r="C90" s="15">
        <f>SUM(C91:C92)</f>
        <v>67103.8</v>
      </c>
      <c r="D90" s="15">
        <f>SUM(D91:D92)</f>
        <v>0</v>
      </c>
      <c r="E90" s="52">
        <f t="shared" si="3"/>
        <v>0</v>
      </c>
    </row>
    <row r="91" spans="1:5" ht="60">
      <c r="A91" s="45" t="s">
        <v>139</v>
      </c>
      <c r="B91" s="46" t="s">
        <v>147</v>
      </c>
      <c r="C91" s="47">
        <v>29557.5</v>
      </c>
      <c r="D91" s="47">
        <v>0</v>
      </c>
      <c r="E91" s="52">
        <f t="shared" si="3"/>
        <v>0</v>
      </c>
    </row>
    <row r="92" spans="1:5" ht="47.25" customHeight="1">
      <c r="A92" s="45" t="s">
        <v>74</v>
      </c>
      <c r="B92" s="46" t="s">
        <v>148</v>
      </c>
      <c r="C92" s="47">
        <v>37546.3</v>
      </c>
      <c r="D92" s="47">
        <v>0</v>
      </c>
      <c r="E92" s="52">
        <f t="shared" si="3"/>
        <v>0</v>
      </c>
    </row>
    <row r="93" spans="1:6" ht="47.25" customHeight="1" hidden="1">
      <c r="A93" s="45" t="s">
        <v>74</v>
      </c>
      <c r="B93" s="57" t="s">
        <v>84</v>
      </c>
      <c r="C93" s="47"/>
      <c r="D93" s="47"/>
      <c r="E93" s="52" t="e">
        <f t="shared" si="3"/>
        <v>#DIV/0!</v>
      </c>
      <c r="F93" s="19"/>
    </row>
    <row r="94" spans="1:5" ht="47.25" customHeight="1" hidden="1">
      <c r="A94" s="45" t="s">
        <v>74</v>
      </c>
      <c r="B94" s="49" t="s">
        <v>105</v>
      </c>
      <c r="C94" s="47"/>
      <c r="D94" s="47"/>
      <c r="E94" s="52" t="e">
        <f t="shared" si="3"/>
        <v>#DIV/0!</v>
      </c>
    </row>
    <row r="95" spans="1:5" ht="47.25" customHeight="1" hidden="1">
      <c r="A95" s="45" t="s">
        <v>74</v>
      </c>
      <c r="B95" s="57" t="s">
        <v>85</v>
      </c>
      <c r="C95" s="47"/>
      <c r="D95" s="47"/>
      <c r="E95" s="52" t="e">
        <f t="shared" si="3"/>
        <v>#DIV/0!</v>
      </c>
    </row>
    <row r="96" spans="1:5" ht="71.25" customHeight="1" hidden="1">
      <c r="A96" s="45" t="s">
        <v>74</v>
      </c>
      <c r="B96" s="49" t="s">
        <v>132</v>
      </c>
      <c r="C96" s="47"/>
      <c r="D96" s="47"/>
      <c r="E96" s="52" t="e">
        <f t="shared" si="3"/>
        <v>#DIV/0!</v>
      </c>
    </row>
    <row r="97" spans="1:5" ht="75" customHeight="1" hidden="1">
      <c r="A97" s="45" t="s">
        <v>74</v>
      </c>
      <c r="B97" s="49" t="s">
        <v>137</v>
      </c>
      <c r="C97" s="47"/>
      <c r="D97" s="47"/>
      <c r="E97" s="52" t="e">
        <f t="shared" si="3"/>
        <v>#DIV/0!</v>
      </c>
    </row>
    <row r="98" spans="1:5" ht="75" customHeight="1" hidden="1">
      <c r="A98" s="45" t="s">
        <v>74</v>
      </c>
      <c r="B98" s="49" t="s">
        <v>138</v>
      </c>
      <c r="C98" s="47"/>
      <c r="D98" s="47"/>
      <c r="E98" s="52" t="e">
        <f t="shared" si="3"/>
        <v>#DIV/0!</v>
      </c>
    </row>
    <row r="99" spans="1:5" ht="47.25" customHeight="1" hidden="1">
      <c r="A99" s="45" t="s">
        <v>74</v>
      </c>
      <c r="B99" s="49" t="s">
        <v>129</v>
      </c>
      <c r="C99" s="47"/>
      <c r="D99" s="47"/>
      <c r="E99" s="52" t="e">
        <f t="shared" si="3"/>
        <v>#DIV/0!</v>
      </c>
    </row>
    <row r="100" spans="1:5" ht="58.5" customHeight="1" hidden="1">
      <c r="A100" s="45" t="s">
        <v>74</v>
      </c>
      <c r="B100" s="49" t="s">
        <v>130</v>
      </c>
      <c r="C100" s="47"/>
      <c r="D100" s="47"/>
      <c r="E100" s="52" t="e">
        <f t="shared" si="3"/>
        <v>#DIV/0!</v>
      </c>
    </row>
    <row r="101" spans="1:5" ht="28.5" customHeight="1">
      <c r="A101" s="17" t="s">
        <v>31</v>
      </c>
      <c r="B101" s="43" t="s">
        <v>32</v>
      </c>
      <c r="C101" s="15">
        <v>0</v>
      </c>
      <c r="D101" s="15">
        <v>4</v>
      </c>
      <c r="E101" s="50" t="s">
        <v>131</v>
      </c>
    </row>
    <row r="102" spans="1:5" ht="28.5" customHeight="1">
      <c r="A102" s="17" t="s">
        <v>43</v>
      </c>
      <c r="B102" s="43" t="s">
        <v>52</v>
      </c>
      <c r="C102" s="15">
        <v>0</v>
      </c>
      <c r="D102" s="15">
        <v>3645.7</v>
      </c>
      <c r="E102" s="50" t="s">
        <v>131</v>
      </c>
    </row>
    <row r="103" spans="1:5" ht="28.5" customHeight="1" thickBot="1">
      <c r="A103" s="58" t="s">
        <v>39</v>
      </c>
      <c r="B103" s="59" t="s">
        <v>75</v>
      </c>
      <c r="C103" s="60">
        <v>0</v>
      </c>
      <c r="D103" s="60">
        <v>-11257.7</v>
      </c>
      <c r="E103" s="67" t="s">
        <v>131</v>
      </c>
    </row>
    <row r="104" spans="1:5" ht="18" customHeight="1" thickBot="1">
      <c r="A104" s="85" t="s">
        <v>9</v>
      </c>
      <c r="B104" s="86"/>
      <c r="C104" s="30">
        <f>C12+C32</f>
        <v>2127121.8</v>
      </c>
      <c r="D104" s="30">
        <f>D12+D32</f>
        <v>145547.5</v>
      </c>
      <c r="E104" s="87">
        <f t="shared" si="3"/>
        <v>6.8</v>
      </c>
    </row>
    <row r="105" ht="30" customHeight="1">
      <c r="A105" s="61"/>
    </row>
    <row r="106" spans="1:2" ht="15">
      <c r="A106" s="69"/>
      <c r="B106" s="69"/>
    </row>
    <row r="107" spans="1:5" ht="15">
      <c r="A107" s="62"/>
      <c r="B107" s="62"/>
      <c r="E107" s="63"/>
    </row>
    <row r="108" spans="1:2" ht="12" customHeight="1">
      <c r="A108" s="62"/>
      <c r="B108" s="62"/>
    </row>
    <row r="109" ht="12.75">
      <c r="A109" s="64"/>
    </row>
    <row r="110" ht="12.75">
      <c r="A110" s="65"/>
    </row>
  </sheetData>
  <sheetProtection/>
  <mergeCells count="9">
    <mergeCell ref="A5:E5"/>
    <mergeCell ref="A6:E6"/>
    <mergeCell ref="A106:B106"/>
    <mergeCell ref="A9:A11"/>
    <mergeCell ref="B9:B11"/>
    <mergeCell ref="D9:D11"/>
    <mergeCell ref="C9:C11"/>
    <mergeCell ref="E9:E11"/>
    <mergeCell ref="A104:B104"/>
  </mergeCells>
  <printOptions/>
  <pageMargins left="0.984251968503937" right="0" top="0.3937007874015748" bottom="0.1968503937007874" header="0" footer="0"/>
  <pageSetup horizontalDpi="600" verticalDpi="600" orientation="portrait" paperSize="9" scale="80" r:id="rId1"/>
  <rowBreaks count="1" manualBreakCount="1">
    <brk id="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00390625" defaultRowHeight="12.75"/>
  <sheetData/>
  <sheetProtection/>
  <printOptions/>
  <pageMargins left="0.6692913385826772" right="0.31496062992125984" top="0.7086614173228347" bottom="0.35433070866141736" header="0.196850393700787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Южный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Екимова</dc:creator>
  <cp:keywords/>
  <dc:description/>
  <cp:lastModifiedBy>Елена А. Тэйн</cp:lastModifiedBy>
  <cp:lastPrinted>2021-02-26T06:10:43Z</cp:lastPrinted>
  <dcterms:created xsi:type="dcterms:W3CDTF">2006-09-04T04:04:34Z</dcterms:created>
  <dcterms:modified xsi:type="dcterms:W3CDTF">2021-02-26T06:11:51Z</dcterms:modified>
  <cp:category/>
  <cp:version/>
  <cp:contentType/>
  <cp:contentStatus/>
</cp:coreProperties>
</file>