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/>
  </bookViews>
  <sheets>
    <sheet name="1 лист" sheetId="7" r:id="rId1"/>
  </sheets>
  <definedNames>
    <definedName name="_xlnm.Print_Titles" localSheetId="0">'1 лист'!$11:$11</definedName>
    <definedName name="_xlnm.Print_Area" localSheetId="0">'1 лист'!$A$1:$K$345</definedName>
  </definedNames>
  <calcPr calcId="145621"/>
</workbook>
</file>

<file path=xl/calcChain.xml><?xml version="1.0" encoding="utf-8"?>
<calcChain xmlns="http://schemas.openxmlformats.org/spreadsheetml/2006/main">
  <c r="G302" i="7"/>
  <c r="J20" l="1"/>
  <c r="I20"/>
  <c r="H20"/>
  <c r="G20"/>
  <c r="F20"/>
  <c r="E20"/>
  <c r="D20"/>
  <c r="J19"/>
  <c r="I19"/>
  <c r="H19"/>
  <c r="G19"/>
  <c r="F19"/>
  <c r="E19"/>
  <c r="D19"/>
  <c r="J18"/>
  <c r="I18"/>
  <c r="H18"/>
  <c r="G18"/>
  <c r="F18"/>
  <c r="E18"/>
  <c r="D18"/>
  <c r="J17"/>
  <c r="I17"/>
  <c r="H17"/>
  <c r="G17"/>
  <c r="F17"/>
  <c r="E17"/>
  <c r="D17"/>
  <c r="J176"/>
  <c r="I176"/>
  <c r="H176"/>
  <c r="G176"/>
  <c r="F176"/>
  <c r="E176"/>
  <c r="D176"/>
  <c r="J175"/>
  <c r="I175"/>
  <c r="H175"/>
  <c r="G175"/>
  <c r="F175"/>
  <c r="E175"/>
  <c r="D175"/>
  <c r="J174"/>
  <c r="I174"/>
  <c r="H174"/>
  <c r="F174"/>
  <c r="E174"/>
  <c r="D174"/>
  <c r="J181"/>
  <c r="J178" s="1"/>
  <c r="I181"/>
  <c r="H181"/>
  <c r="G181"/>
  <c r="F181"/>
  <c r="E181"/>
  <c r="J180"/>
  <c r="J179"/>
  <c r="D179"/>
  <c r="J183"/>
  <c r="D180"/>
  <c r="I44" l="1"/>
  <c r="J35" l="1"/>
  <c r="I35"/>
  <c r="H35"/>
  <c r="G35"/>
  <c r="F35"/>
  <c r="E35"/>
  <c r="J34"/>
  <c r="I34"/>
  <c r="H34"/>
  <c r="G34"/>
  <c r="F34"/>
  <c r="E34"/>
  <c r="J33"/>
  <c r="I33"/>
  <c r="H33"/>
  <c r="G33"/>
  <c r="F33"/>
  <c r="E33"/>
  <c r="D35"/>
  <c r="D34"/>
  <c r="D33"/>
  <c r="J191" l="1"/>
  <c r="I191"/>
  <c r="H191"/>
  <c r="F191"/>
  <c r="E191"/>
  <c r="D191"/>
  <c r="J190"/>
  <c r="I190"/>
  <c r="H190"/>
  <c r="F190"/>
  <c r="E190"/>
  <c r="D190"/>
  <c r="J189"/>
  <c r="I189"/>
  <c r="H189"/>
  <c r="F189"/>
  <c r="E189"/>
  <c r="D189"/>
  <c r="G192"/>
  <c r="G191"/>
  <c r="G190"/>
  <c r="G189"/>
  <c r="G174" s="1"/>
  <c r="C233"/>
  <c r="C232"/>
  <c r="C231"/>
  <c r="J230"/>
  <c r="I230"/>
  <c r="H230"/>
  <c r="G230"/>
  <c r="F230"/>
  <c r="E230"/>
  <c r="D230"/>
  <c r="C51"/>
  <c r="C50"/>
  <c r="C49"/>
  <c r="J48"/>
  <c r="I48"/>
  <c r="H48"/>
  <c r="G48"/>
  <c r="F48"/>
  <c r="E48"/>
  <c r="D48"/>
  <c r="C48" l="1"/>
  <c r="C230"/>
  <c r="J91"/>
  <c r="I91"/>
  <c r="H91"/>
  <c r="G91"/>
  <c r="F91"/>
  <c r="E91"/>
  <c r="D91"/>
  <c r="J90"/>
  <c r="I90"/>
  <c r="H90"/>
  <c r="G90"/>
  <c r="F90"/>
  <c r="E90"/>
  <c r="D90"/>
  <c r="J89"/>
  <c r="I89"/>
  <c r="H89"/>
  <c r="F89"/>
  <c r="E89"/>
  <c r="D89"/>
  <c r="G89"/>
  <c r="C155"/>
  <c r="C154"/>
  <c r="C153"/>
  <c r="J152"/>
  <c r="I152"/>
  <c r="H152"/>
  <c r="G152"/>
  <c r="F152"/>
  <c r="E152"/>
  <c r="D152"/>
  <c r="C152" l="1"/>
  <c r="E100"/>
  <c r="E104"/>
  <c r="C107"/>
  <c r="C106"/>
  <c r="C105"/>
  <c r="J104"/>
  <c r="I104"/>
  <c r="H104"/>
  <c r="G104"/>
  <c r="F104"/>
  <c r="D104"/>
  <c r="C104" l="1"/>
  <c r="G341"/>
  <c r="D304"/>
  <c r="D206"/>
  <c r="G68"/>
  <c r="E52" l="1"/>
  <c r="C34" l="1"/>
  <c r="C67" l="1"/>
  <c r="C66"/>
  <c r="C65"/>
  <c r="J64"/>
  <c r="I64"/>
  <c r="H64"/>
  <c r="G64"/>
  <c r="F64"/>
  <c r="E64"/>
  <c r="D64"/>
  <c r="C64" l="1"/>
  <c r="C63"/>
  <c r="C62"/>
  <c r="C61"/>
  <c r="J60"/>
  <c r="I60"/>
  <c r="H60"/>
  <c r="G60"/>
  <c r="F60"/>
  <c r="E60"/>
  <c r="D60"/>
  <c r="C60" l="1"/>
  <c r="J247"/>
  <c r="I247"/>
  <c r="H247"/>
  <c r="G247"/>
  <c r="F247"/>
  <c r="E247"/>
  <c r="J246"/>
  <c r="I246"/>
  <c r="H246"/>
  <c r="G246"/>
  <c r="F246"/>
  <c r="E246"/>
  <c r="D246"/>
  <c r="J245"/>
  <c r="I245"/>
  <c r="H245"/>
  <c r="G245"/>
  <c r="F245"/>
  <c r="E245"/>
  <c r="D245"/>
  <c r="D247"/>
  <c r="C287"/>
  <c r="C286"/>
  <c r="C285"/>
  <c r="J284"/>
  <c r="I284"/>
  <c r="H284"/>
  <c r="G284"/>
  <c r="F284"/>
  <c r="E284"/>
  <c r="D284"/>
  <c r="C284" l="1"/>
  <c r="J222"/>
  <c r="I222"/>
  <c r="H222"/>
  <c r="G222"/>
  <c r="F222"/>
  <c r="E222"/>
  <c r="D222"/>
  <c r="C225"/>
  <c r="C224"/>
  <c r="C223"/>
  <c r="J340"/>
  <c r="J335" s="1"/>
  <c r="I340"/>
  <c r="I335" s="1"/>
  <c r="H340"/>
  <c r="H335" s="1"/>
  <c r="G340"/>
  <c r="G335" s="1"/>
  <c r="F340"/>
  <c r="F335" s="1"/>
  <c r="E340"/>
  <c r="D340"/>
  <c r="D335" s="1"/>
  <c r="J339"/>
  <c r="J334" s="1"/>
  <c r="I339"/>
  <c r="I334" s="1"/>
  <c r="H339"/>
  <c r="G339"/>
  <c r="G334" s="1"/>
  <c r="F339"/>
  <c r="F334" s="1"/>
  <c r="E339"/>
  <c r="E334" s="1"/>
  <c r="D339"/>
  <c r="D334" s="1"/>
  <c r="J338"/>
  <c r="J333" s="1"/>
  <c r="I338"/>
  <c r="H338"/>
  <c r="H333" s="1"/>
  <c r="G338"/>
  <c r="F338"/>
  <c r="F333" s="1"/>
  <c r="E338"/>
  <c r="D338"/>
  <c r="D333" s="1"/>
  <c r="J341"/>
  <c r="I341"/>
  <c r="H341"/>
  <c r="F341"/>
  <c r="E341"/>
  <c r="D341"/>
  <c r="C344"/>
  <c r="C343"/>
  <c r="C342"/>
  <c r="F327"/>
  <c r="J201"/>
  <c r="I201"/>
  <c r="H201"/>
  <c r="G201"/>
  <c r="F201"/>
  <c r="E201"/>
  <c r="D201"/>
  <c r="C203"/>
  <c r="E148"/>
  <c r="J196"/>
  <c r="I196"/>
  <c r="H196"/>
  <c r="G196"/>
  <c r="F196"/>
  <c r="E196"/>
  <c r="C198"/>
  <c r="D196"/>
  <c r="E210"/>
  <c r="E319"/>
  <c r="C43"/>
  <c r="C41"/>
  <c r="C39"/>
  <c r="J37"/>
  <c r="I37"/>
  <c r="H37"/>
  <c r="G37"/>
  <c r="F37"/>
  <c r="E37"/>
  <c r="D37"/>
  <c r="J36"/>
  <c r="I36"/>
  <c r="H36"/>
  <c r="G36"/>
  <c r="F36"/>
  <c r="E36"/>
  <c r="D36"/>
  <c r="J303"/>
  <c r="J297" s="1"/>
  <c r="I303"/>
  <c r="I297" s="1"/>
  <c r="H303"/>
  <c r="H297" s="1"/>
  <c r="G303"/>
  <c r="G297" s="1"/>
  <c r="F303"/>
  <c r="F297" s="1"/>
  <c r="E303"/>
  <c r="E297" s="1"/>
  <c r="J302"/>
  <c r="J296" s="1"/>
  <c r="I302"/>
  <c r="I296" s="1"/>
  <c r="H302"/>
  <c r="H296" s="1"/>
  <c r="G296"/>
  <c r="F302"/>
  <c r="F296" s="1"/>
  <c r="E302"/>
  <c r="E296" s="1"/>
  <c r="J301"/>
  <c r="J295" s="1"/>
  <c r="I301"/>
  <c r="I295" s="1"/>
  <c r="H301"/>
  <c r="H295" s="1"/>
  <c r="G301"/>
  <c r="G295" s="1"/>
  <c r="F301"/>
  <c r="F295" s="1"/>
  <c r="E301"/>
  <c r="E295" s="1"/>
  <c r="J300"/>
  <c r="J294" s="1"/>
  <c r="I300"/>
  <c r="I294" s="1"/>
  <c r="H300"/>
  <c r="H294" s="1"/>
  <c r="G300"/>
  <c r="G294" s="1"/>
  <c r="F300"/>
  <c r="F294" s="1"/>
  <c r="E300"/>
  <c r="D300"/>
  <c r="D294" s="1"/>
  <c r="F206"/>
  <c r="E327"/>
  <c r="D80"/>
  <c r="C80" s="1"/>
  <c r="C330"/>
  <c r="C329"/>
  <c r="C328"/>
  <c r="J327"/>
  <c r="I327"/>
  <c r="H327"/>
  <c r="G327"/>
  <c r="D327"/>
  <c r="C326"/>
  <c r="C325"/>
  <c r="C324"/>
  <c r="J323"/>
  <c r="I323"/>
  <c r="H323"/>
  <c r="G323"/>
  <c r="F323"/>
  <c r="E323"/>
  <c r="D323"/>
  <c r="C322"/>
  <c r="C321"/>
  <c r="C320"/>
  <c r="J319"/>
  <c r="I319"/>
  <c r="H319"/>
  <c r="G319"/>
  <c r="F319"/>
  <c r="D319"/>
  <c r="J318"/>
  <c r="J313" s="1"/>
  <c r="I318"/>
  <c r="H318"/>
  <c r="H25" s="1"/>
  <c r="G318"/>
  <c r="F318"/>
  <c r="F313" s="1"/>
  <c r="E318"/>
  <c r="E313" s="1"/>
  <c r="D318"/>
  <c r="D313" s="1"/>
  <c r="J317"/>
  <c r="J312" s="1"/>
  <c r="I317"/>
  <c r="H317"/>
  <c r="H312" s="1"/>
  <c r="G317"/>
  <c r="G312" s="1"/>
  <c r="F317"/>
  <c r="F312" s="1"/>
  <c r="E317"/>
  <c r="E312" s="1"/>
  <c r="D317"/>
  <c r="D312" s="1"/>
  <c r="J316"/>
  <c r="J311" s="1"/>
  <c r="I316"/>
  <c r="I311" s="1"/>
  <c r="H316"/>
  <c r="G316"/>
  <c r="F316"/>
  <c r="F311" s="1"/>
  <c r="E316"/>
  <c r="E311" s="1"/>
  <c r="D316"/>
  <c r="D311" s="1"/>
  <c r="I313"/>
  <c r="H313"/>
  <c r="G313"/>
  <c r="C308"/>
  <c r="C307"/>
  <c r="C306"/>
  <c r="C305"/>
  <c r="J304"/>
  <c r="I304"/>
  <c r="H304"/>
  <c r="G304"/>
  <c r="F304"/>
  <c r="E304"/>
  <c r="D303"/>
  <c r="D297" s="1"/>
  <c r="D302"/>
  <c r="D301"/>
  <c r="D295" s="1"/>
  <c r="C291"/>
  <c r="C290"/>
  <c r="C289"/>
  <c r="J288"/>
  <c r="I288"/>
  <c r="H288"/>
  <c r="G288"/>
  <c r="F288"/>
  <c r="E288"/>
  <c r="D288"/>
  <c r="C283"/>
  <c r="C282"/>
  <c r="C281"/>
  <c r="J280"/>
  <c r="I280"/>
  <c r="H280"/>
  <c r="G280"/>
  <c r="F280"/>
  <c r="E280"/>
  <c r="D280"/>
  <c r="C279"/>
  <c r="C278"/>
  <c r="C277"/>
  <c r="J276"/>
  <c r="I276"/>
  <c r="H276"/>
  <c r="G276"/>
  <c r="F276"/>
  <c r="E276"/>
  <c r="D276"/>
  <c r="C275"/>
  <c r="C274"/>
  <c r="C273"/>
  <c r="J272"/>
  <c r="I272"/>
  <c r="H272"/>
  <c r="G272"/>
  <c r="F272"/>
  <c r="E272"/>
  <c r="D272"/>
  <c r="C271"/>
  <c r="C270"/>
  <c r="J268"/>
  <c r="I268"/>
  <c r="H268"/>
  <c r="G268"/>
  <c r="F268"/>
  <c r="E268"/>
  <c r="D268"/>
  <c r="C267"/>
  <c r="C266"/>
  <c r="C265"/>
  <c r="J264"/>
  <c r="I264"/>
  <c r="H264"/>
  <c r="G264"/>
  <c r="F264"/>
  <c r="E264"/>
  <c r="C263"/>
  <c r="C262"/>
  <c r="C261"/>
  <c r="J260"/>
  <c r="I260"/>
  <c r="H260"/>
  <c r="G260"/>
  <c r="F260"/>
  <c r="E260"/>
  <c r="D260"/>
  <c r="C259"/>
  <c r="C258"/>
  <c r="C257"/>
  <c r="J256"/>
  <c r="I256"/>
  <c r="H256"/>
  <c r="G256"/>
  <c r="F256"/>
  <c r="E256"/>
  <c r="D256"/>
  <c r="C255"/>
  <c r="C254"/>
  <c r="C253"/>
  <c r="J252"/>
  <c r="I252"/>
  <c r="H252"/>
  <c r="G252"/>
  <c r="F252"/>
  <c r="E252"/>
  <c r="D252"/>
  <c r="C251"/>
  <c r="C250"/>
  <c r="C249"/>
  <c r="J248"/>
  <c r="I248"/>
  <c r="H248"/>
  <c r="G248"/>
  <c r="F248"/>
  <c r="E248"/>
  <c r="D248"/>
  <c r="I242"/>
  <c r="E242"/>
  <c r="G241"/>
  <c r="D241"/>
  <c r="J240"/>
  <c r="F240"/>
  <c r="I244"/>
  <c r="J242"/>
  <c r="G242"/>
  <c r="F242"/>
  <c r="J241"/>
  <c r="I241"/>
  <c r="H241"/>
  <c r="F241"/>
  <c r="E241"/>
  <c r="I240"/>
  <c r="H240"/>
  <c r="G240"/>
  <c r="E240"/>
  <c r="C237"/>
  <c r="C236"/>
  <c r="C235"/>
  <c r="J234"/>
  <c r="I234"/>
  <c r="H234"/>
  <c r="G234"/>
  <c r="F234"/>
  <c r="E234"/>
  <c r="D234"/>
  <c r="C229"/>
  <c r="C228"/>
  <c r="C227"/>
  <c r="J226"/>
  <c r="I226"/>
  <c r="H226"/>
  <c r="G226"/>
  <c r="F226"/>
  <c r="E226"/>
  <c r="D226"/>
  <c r="C221"/>
  <c r="C220"/>
  <c r="C219"/>
  <c r="J218"/>
  <c r="I218"/>
  <c r="H218"/>
  <c r="G218"/>
  <c r="F218"/>
  <c r="E218"/>
  <c r="D218"/>
  <c r="C217"/>
  <c r="C216"/>
  <c r="C215"/>
  <c r="J214"/>
  <c r="I214"/>
  <c r="H214"/>
  <c r="G214"/>
  <c r="F214"/>
  <c r="E214"/>
  <c r="D214"/>
  <c r="C213"/>
  <c r="C212"/>
  <c r="C211"/>
  <c r="J210"/>
  <c r="I210"/>
  <c r="H210"/>
  <c r="G210"/>
  <c r="F210"/>
  <c r="D210"/>
  <c r="C209"/>
  <c r="C208"/>
  <c r="C207"/>
  <c r="J206"/>
  <c r="I206"/>
  <c r="H206"/>
  <c r="G206"/>
  <c r="E206"/>
  <c r="C205"/>
  <c r="C204"/>
  <c r="C202"/>
  <c r="C200"/>
  <c r="C199"/>
  <c r="C197"/>
  <c r="C195"/>
  <c r="C194"/>
  <c r="C193"/>
  <c r="J192"/>
  <c r="I192"/>
  <c r="H192"/>
  <c r="F192"/>
  <c r="E192"/>
  <c r="D192"/>
  <c r="C171"/>
  <c r="C170"/>
  <c r="C169"/>
  <c r="J168"/>
  <c r="I168"/>
  <c r="H168"/>
  <c r="G168"/>
  <c r="F168"/>
  <c r="E168"/>
  <c r="D168"/>
  <c r="C167"/>
  <c r="C166"/>
  <c r="C165"/>
  <c r="J164"/>
  <c r="I164"/>
  <c r="H164"/>
  <c r="G164"/>
  <c r="F164"/>
  <c r="E164"/>
  <c r="D164"/>
  <c r="C163"/>
  <c r="C162"/>
  <c r="C161"/>
  <c r="J160"/>
  <c r="I160"/>
  <c r="H160"/>
  <c r="G160"/>
  <c r="F160"/>
  <c r="E160"/>
  <c r="D160"/>
  <c r="C159"/>
  <c r="C158"/>
  <c r="C157"/>
  <c r="J156"/>
  <c r="I156"/>
  <c r="H156"/>
  <c r="G156"/>
  <c r="F156"/>
  <c r="E156"/>
  <c r="D156"/>
  <c r="C151"/>
  <c r="C150"/>
  <c r="C149"/>
  <c r="J148"/>
  <c r="I148"/>
  <c r="H148"/>
  <c r="G148"/>
  <c r="F148"/>
  <c r="D148"/>
  <c r="C147"/>
  <c r="C146"/>
  <c r="C145"/>
  <c r="J144"/>
  <c r="I144"/>
  <c r="H144"/>
  <c r="G144"/>
  <c r="F144"/>
  <c r="E144"/>
  <c r="D144"/>
  <c r="C143"/>
  <c r="C142"/>
  <c r="C141"/>
  <c r="J140"/>
  <c r="I140"/>
  <c r="H140"/>
  <c r="G140"/>
  <c r="F140"/>
  <c r="E140"/>
  <c r="D140"/>
  <c r="C139"/>
  <c r="C138"/>
  <c r="C137"/>
  <c r="J136"/>
  <c r="I136"/>
  <c r="H136"/>
  <c r="G136"/>
  <c r="F136"/>
  <c r="E136"/>
  <c r="D136"/>
  <c r="C135"/>
  <c r="C134"/>
  <c r="C133"/>
  <c r="J132"/>
  <c r="I132"/>
  <c r="H132"/>
  <c r="G132"/>
  <c r="F132"/>
  <c r="E132"/>
  <c r="D132"/>
  <c r="C131"/>
  <c r="C130"/>
  <c r="C129"/>
  <c r="J128"/>
  <c r="I128"/>
  <c r="H128"/>
  <c r="G128"/>
  <c r="F128"/>
  <c r="E128"/>
  <c r="D128"/>
  <c r="C127"/>
  <c r="C126"/>
  <c r="C125"/>
  <c r="J124"/>
  <c r="I124"/>
  <c r="H124"/>
  <c r="G124"/>
  <c r="F124"/>
  <c r="E124"/>
  <c r="D124"/>
  <c r="C123"/>
  <c r="C122"/>
  <c r="C121"/>
  <c r="J120"/>
  <c r="I120"/>
  <c r="H120"/>
  <c r="G120"/>
  <c r="F120"/>
  <c r="D120"/>
  <c r="C119"/>
  <c r="C118"/>
  <c r="C117"/>
  <c r="J116"/>
  <c r="I116"/>
  <c r="H116"/>
  <c r="G116"/>
  <c r="F116"/>
  <c r="E116"/>
  <c r="D116"/>
  <c r="C115"/>
  <c r="C114"/>
  <c r="C113"/>
  <c r="J112"/>
  <c r="I112"/>
  <c r="H112"/>
  <c r="G112"/>
  <c r="F112"/>
  <c r="E112"/>
  <c r="D112"/>
  <c r="C111"/>
  <c r="C110"/>
  <c r="C109"/>
  <c r="J108"/>
  <c r="I108"/>
  <c r="H108"/>
  <c r="G108"/>
  <c r="F108"/>
  <c r="E108"/>
  <c r="D108"/>
  <c r="C103"/>
  <c r="C102"/>
  <c r="C101"/>
  <c r="J100"/>
  <c r="I100"/>
  <c r="H100"/>
  <c r="G100"/>
  <c r="F100"/>
  <c r="D100"/>
  <c r="C99"/>
  <c r="C98"/>
  <c r="C97"/>
  <c r="J96"/>
  <c r="I96"/>
  <c r="H96"/>
  <c r="G96"/>
  <c r="F96"/>
  <c r="E96"/>
  <c r="D96"/>
  <c r="C95"/>
  <c r="C94"/>
  <c r="C93"/>
  <c r="J92"/>
  <c r="I92"/>
  <c r="H92"/>
  <c r="G92"/>
  <c r="F92"/>
  <c r="E92"/>
  <c r="D92"/>
  <c r="I76"/>
  <c r="I75"/>
  <c r="G75"/>
  <c r="E75"/>
  <c r="H74"/>
  <c r="F74"/>
  <c r="E74"/>
  <c r="D86"/>
  <c r="C86" s="1"/>
  <c r="I85"/>
  <c r="H85"/>
  <c r="G85"/>
  <c r="F85"/>
  <c r="E85"/>
  <c r="I84"/>
  <c r="H84"/>
  <c r="G84"/>
  <c r="F84"/>
  <c r="E84"/>
  <c r="D84"/>
  <c r="J83"/>
  <c r="J81"/>
  <c r="J76" s="1"/>
  <c r="H78"/>
  <c r="G81"/>
  <c r="F81"/>
  <c r="F78" s="1"/>
  <c r="E81"/>
  <c r="C79"/>
  <c r="I78"/>
  <c r="D78"/>
  <c r="D76"/>
  <c r="J75"/>
  <c r="F75"/>
  <c r="D75"/>
  <c r="D74"/>
  <c r="C71"/>
  <c r="C70"/>
  <c r="C69"/>
  <c r="J68"/>
  <c r="I68"/>
  <c r="H68"/>
  <c r="F68"/>
  <c r="E68"/>
  <c r="D68"/>
  <c r="C59"/>
  <c r="C58"/>
  <c r="C57"/>
  <c r="J56"/>
  <c r="I56"/>
  <c r="H56"/>
  <c r="G56"/>
  <c r="F56"/>
  <c r="E56"/>
  <c r="D56"/>
  <c r="C55"/>
  <c r="C54"/>
  <c r="C53"/>
  <c r="J52"/>
  <c r="I52"/>
  <c r="H52"/>
  <c r="G52"/>
  <c r="F52"/>
  <c r="D52"/>
  <c r="C47"/>
  <c r="C46"/>
  <c r="C45"/>
  <c r="J44"/>
  <c r="H44"/>
  <c r="G44"/>
  <c r="F44"/>
  <c r="E44"/>
  <c r="D44"/>
  <c r="C42"/>
  <c r="C40"/>
  <c r="C38"/>
  <c r="I32"/>
  <c r="F32"/>
  <c r="E28"/>
  <c r="H32"/>
  <c r="J30"/>
  <c r="I30"/>
  <c r="H30"/>
  <c r="G30"/>
  <c r="F30"/>
  <c r="E30"/>
  <c r="D30"/>
  <c r="J29"/>
  <c r="I29"/>
  <c r="H29"/>
  <c r="G29"/>
  <c r="F29"/>
  <c r="E29"/>
  <c r="D29"/>
  <c r="J28"/>
  <c r="I28"/>
  <c r="H28"/>
  <c r="D28"/>
  <c r="F23"/>
  <c r="F14" s="1"/>
  <c r="E78" l="1"/>
  <c r="D83"/>
  <c r="C168"/>
  <c r="G337"/>
  <c r="G315"/>
  <c r="D25"/>
  <c r="D16" s="1"/>
  <c r="C280"/>
  <c r="E299"/>
  <c r="F25"/>
  <c r="E76"/>
  <c r="E73" s="1"/>
  <c r="C140"/>
  <c r="C148"/>
  <c r="C264"/>
  <c r="H315"/>
  <c r="H311"/>
  <c r="H310" s="1"/>
  <c r="I315"/>
  <c r="E337"/>
  <c r="I337"/>
  <c r="C19"/>
  <c r="C18"/>
  <c r="J25"/>
  <c r="J78"/>
  <c r="C108"/>
  <c r="C327"/>
  <c r="F16"/>
  <c r="D299"/>
  <c r="J337"/>
  <c r="H337"/>
  <c r="C341"/>
  <c r="G311"/>
  <c r="G299"/>
  <c r="C196"/>
  <c r="C201"/>
  <c r="F337"/>
  <c r="C340"/>
  <c r="I299"/>
  <c r="I293"/>
  <c r="H293"/>
  <c r="J88"/>
  <c r="E239"/>
  <c r="I239"/>
  <c r="E244"/>
  <c r="F239"/>
  <c r="J239"/>
  <c r="C247"/>
  <c r="H244"/>
  <c r="G25"/>
  <c r="G16" s="1"/>
  <c r="D22"/>
  <c r="D13" s="1"/>
  <c r="C222"/>
  <c r="J27"/>
  <c r="D27"/>
  <c r="H27"/>
  <c r="H22"/>
  <c r="H13" s="1"/>
  <c r="E24"/>
  <c r="E15" s="1"/>
  <c r="I24"/>
  <c r="I15" s="1"/>
  <c r="G88"/>
  <c r="H88"/>
  <c r="E88"/>
  <c r="J22"/>
  <c r="J13" s="1"/>
  <c r="G24"/>
  <c r="G15" s="1"/>
  <c r="H75"/>
  <c r="C75" s="1"/>
  <c r="H188"/>
  <c r="I27"/>
  <c r="D24"/>
  <c r="E25"/>
  <c r="E16" s="1"/>
  <c r="I25"/>
  <c r="I16" s="1"/>
  <c r="F24"/>
  <c r="F15" s="1"/>
  <c r="J24"/>
  <c r="J15" s="1"/>
  <c r="J310"/>
  <c r="F332"/>
  <c r="J332"/>
  <c r="G239"/>
  <c r="D332"/>
  <c r="G333"/>
  <c r="G332" s="1"/>
  <c r="H334"/>
  <c r="C334" s="1"/>
  <c r="J32"/>
  <c r="G32"/>
  <c r="G76"/>
  <c r="G78"/>
  <c r="C81"/>
  <c r="J244"/>
  <c r="G244"/>
  <c r="C246"/>
  <c r="C252"/>
  <c r="C268"/>
  <c r="F299"/>
  <c r="J299"/>
  <c r="E315"/>
  <c r="E310"/>
  <c r="F22"/>
  <c r="C338"/>
  <c r="H16"/>
  <c r="E23"/>
  <c r="E14" s="1"/>
  <c r="J23"/>
  <c r="J14" s="1"/>
  <c r="D315"/>
  <c r="E335"/>
  <c r="C335" s="1"/>
  <c r="D73"/>
  <c r="I88"/>
  <c r="C92"/>
  <c r="C120"/>
  <c r="F244"/>
  <c r="G310"/>
  <c r="C313"/>
  <c r="F315"/>
  <c r="F310"/>
  <c r="J315"/>
  <c r="F293"/>
  <c r="J293"/>
  <c r="C339"/>
  <c r="D337"/>
  <c r="E333"/>
  <c r="I333"/>
  <c r="I332" s="1"/>
  <c r="I22"/>
  <c r="I13" s="1"/>
  <c r="G23"/>
  <c r="G14" s="1"/>
  <c r="D32"/>
  <c r="H83"/>
  <c r="C91"/>
  <c r="D242"/>
  <c r="H242"/>
  <c r="H239" s="1"/>
  <c r="H299"/>
  <c r="C302"/>
  <c r="I312"/>
  <c r="I310" s="1"/>
  <c r="C318"/>
  <c r="G293"/>
  <c r="C36"/>
  <c r="E22"/>
  <c r="E13" s="1"/>
  <c r="H23"/>
  <c r="H14" s="1"/>
  <c r="G22"/>
  <c r="G13" s="1"/>
  <c r="D23"/>
  <c r="D14" s="1"/>
  <c r="I23"/>
  <c r="I14" s="1"/>
  <c r="F188"/>
  <c r="F173"/>
  <c r="F88"/>
  <c r="I74"/>
  <c r="I73" s="1"/>
  <c r="C100"/>
  <c r="F28"/>
  <c r="F27" s="1"/>
  <c r="J188"/>
  <c r="E188"/>
  <c r="G188"/>
  <c r="I188"/>
  <c r="C191"/>
  <c r="C124"/>
  <c r="C44"/>
  <c r="C56"/>
  <c r="C176"/>
  <c r="C288"/>
  <c r="D296"/>
  <c r="D293" s="1"/>
  <c r="C84"/>
  <c r="F83"/>
  <c r="C90"/>
  <c r="C116"/>
  <c r="C241"/>
  <c r="D310"/>
  <c r="C300"/>
  <c r="E294"/>
  <c r="E293" s="1"/>
  <c r="C37"/>
  <c r="C30"/>
  <c r="C35"/>
  <c r="E27"/>
  <c r="G28"/>
  <c r="G27" s="1"/>
  <c r="C245"/>
  <c r="C248"/>
  <c r="E32"/>
  <c r="C301"/>
  <c r="C164"/>
  <c r="G74"/>
  <c r="C136"/>
  <c r="C128"/>
  <c r="C89"/>
  <c r="C29"/>
  <c r="J173"/>
  <c r="I173"/>
  <c r="H173"/>
  <c r="G173"/>
  <c r="C218"/>
  <c r="C214"/>
  <c r="E173"/>
  <c r="C189"/>
  <c r="C33"/>
  <c r="C190"/>
  <c r="C304"/>
  <c r="D240"/>
  <c r="D244"/>
  <c r="D188"/>
  <c r="C206"/>
  <c r="E83"/>
  <c r="G83"/>
  <c r="I83"/>
  <c r="D88"/>
  <c r="C160"/>
  <c r="C175"/>
  <c r="C192"/>
  <c r="C256"/>
  <c r="C276"/>
  <c r="C295"/>
  <c r="C297"/>
  <c r="C323"/>
  <c r="C52"/>
  <c r="C68"/>
  <c r="C96"/>
  <c r="C112"/>
  <c r="C132"/>
  <c r="C144"/>
  <c r="C156"/>
  <c r="C226"/>
  <c r="C260"/>
  <c r="C272"/>
  <c r="C303"/>
  <c r="C317"/>
  <c r="C316"/>
  <c r="C319"/>
  <c r="C234"/>
  <c r="C210"/>
  <c r="C85"/>
  <c r="H76"/>
  <c r="J74"/>
  <c r="J73" s="1"/>
  <c r="F76"/>
  <c r="F73" s="1"/>
  <c r="E332" l="1"/>
  <c r="D15"/>
  <c r="D12" s="1"/>
  <c r="C311"/>
  <c r="C17"/>
  <c r="H24"/>
  <c r="H15" s="1"/>
  <c r="C78"/>
  <c r="J16"/>
  <c r="J12" s="1"/>
  <c r="H332"/>
  <c r="C337"/>
  <c r="C310"/>
  <c r="C315"/>
  <c r="C299"/>
  <c r="H73"/>
  <c r="C244"/>
  <c r="H21"/>
  <c r="E12"/>
  <c r="G12"/>
  <c r="G21"/>
  <c r="C83"/>
  <c r="F21"/>
  <c r="G73"/>
  <c r="C28"/>
  <c r="I21"/>
  <c r="C296"/>
  <c r="C23"/>
  <c r="C242"/>
  <c r="C312"/>
  <c r="C294"/>
  <c r="C14"/>
  <c r="I12"/>
  <c r="C20"/>
  <c r="C32"/>
  <c r="E21"/>
  <c r="C27"/>
  <c r="D21"/>
  <c r="J21"/>
  <c r="C333"/>
  <c r="C22"/>
  <c r="F13"/>
  <c r="F12" s="1"/>
  <c r="C188"/>
  <c r="C25"/>
  <c r="C74"/>
  <c r="C293"/>
  <c r="C240"/>
  <c r="D239"/>
  <c r="C239" s="1"/>
  <c r="C88"/>
  <c r="C174"/>
  <c r="D173"/>
  <c r="C173" s="1"/>
  <c r="C76"/>
  <c r="C15" l="1"/>
  <c r="C332"/>
  <c r="C16"/>
  <c r="C24"/>
  <c r="H12"/>
  <c r="C12" s="1"/>
  <c r="C73"/>
  <c r="C21"/>
  <c r="C13"/>
  <c r="C186"/>
  <c r="D181"/>
  <c r="D178" s="1"/>
  <c r="D183"/>
  <c r="C181" l="1"/>
  <c r="E179"/>
  <c r="I183"/>
  <c r="I179"/>
  <c r="I178" s="1"/>
  <c r="C185"/>
  <c r="H183"/>
  <c r="C184"/>
  <c r="F183"/>
  <c r="F179"/>
  <c r="F178" s="1"/>
  <c r="F180"/>
  <c r="H179"/>
  <c r="H178"/>
  <c r="E178"/>
  <c r="E180"/>
  <c r="E183"/>
  <c r="H180"/>
  <c r="I180"/>
  <c r="G183"/>
  <c r="G179"/>
  <c r="G180"/>
  <c r="C183" l="1"/>
  <c r="G178"/>
  <c r="C178" s="1"/>
  <c r="C180"/>
  <c r="C179"/>
</calcChain>
</file>

<file path=xl/sharedStrings.xml><?xml version="1.0" encoding="utf-8"?>
<sst xmlns="http://schemas.openxmlformats.org/spreadsheetml/2006/main" count="444" uniqueCount="192">
  <si>
    <t>№ строки</t>
  </si>
  <si>
    <t>Наименование мероприятия 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</si>
  <si>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</si>
  <si>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</si>
  <si>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</si>
  <si>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</si>
  <si>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</si>
  <si>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</si>
  <si>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</si>
  <si>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</si>
  <si>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Номер строки целевых показателей, на достижение которых направлены             мероприятия</t>
  </si>
  <si>
    <t>ПЛАН МЕРОПРИЯТИЙ</t>
  </si>
  <si>
    <t>ПО ВЫПОЛНЕНИЮ МУНИЦИПАЛЬНОЙ ПРОГРАММЫ</t>
  </si>
  <si>
    <t>"РАЗВИТИЕ ЖИЛИЩНО-КОММУНАЛЬНОГО ХОЗЯЙСТВА И ПОВЫШЕНИЕ ЭНЕРГЕТИЧЕСКОЙ     ЭФФЕКТИВНОСТИ</t>
  </si>
  <si>
    <t>В АСБЕСТОВСКОМ ГОРОДСКОМ ОКРУГЕ  ДО 2020  ГОДА"</t>
  </si>
  <si>
    <t>ВСЕГО ПО МУНИЦИПАЛЬНОЙ ПРОГРАММЕ, В ТОМ ЧИСЛЕ</t>
  </si>
  <si>
    <t xml:space="preserve">местный бюджет 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</si>
  <si>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</si>
  <si>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</si>
  <si>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</si>
  <si>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</si>
  <si>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1. Капитальные вложения            </t>
  </si>
  <si>
    <t>Всего по направлению "Прочие нужды", в том числе</t>
  </si>
  <si>
    <t>Бюджетные инвестиции в объекты капитального строительства , всего, 
в том числе</t>
  </si>
  <si>
    <t>Всего по направлению "Капитальные вложения",  
в том числе</t>
  </si>
  <si>
    <t>ВСЕГО ПО ПОДПРОГРАММЕ  2, 
В ТОМ ЧИСЛЕ</t>
  </si>
  <si>
    <t>Всего по направлению "Прочие нужды", 
в том числе</t>
  </si>
  <si>
    <t>ВСЕГО ПО ПОДПРОГРАММЕ  4, 
В ТОМ ЧИСЛЕ</t>
  </si>
  <si>
    <t>ВСЕГО ПО ПОДПРОГРАММЕ  5, 
В ТОМ ЧИСЛЕ</t>
  </si>
  <si>
    <t>Мероприятие 1. Модернизация лифтового хозяйства в многоквар-тирных жилых домах, всего, 
из них:</t>
  </si>
  <si>
    <t>3.  Прочие нужды</t>
  </si>
  <si>
    <t>3.Прочие нужды</t>
  </si>
  <si>
    <t>3. Прочие нужды</t>
  </si>
  <si>
    <t>ПОДПРОГРАММА 2. "Развитие и модернизация систем теплоснабжения, водоснабжения, водоотведения и объектов размещения отходов в  Асбестовском городском округе"</t>
  </si>
  <si>
    <t>федеральный бюджет</t>
  </si>
  <si>
    <t>ПОДПРОГРАММА 5. "Обеспечение жильем молодых семей на территории Асбестовского городского округа "</t>
  </si>
  <si>
    <t>ВСЕГО ПО ПОДПРОГРАММЕ  6, 
В ТОМ ЧИСЛЕ</t>
  </si>
  <si>
    <t>ПОДПРОГРАММА 1. "Повышение качества условий проживания населения Асбестовского городского округа"</t>
  </si>
  <si>
    <t>Мероприятие 2. Расходы на осуществление полномочия по капитальному ремонту  общего имущества муниципального жилого фонда, всего, 
из них:</t>
  </si>
  <si>
    <t>Мероприятие 3. Расходы на проведение ремонта жилых помещений в социальном жилом доме "Дом "Ветеран", всего, 
из них:</t>
  </si>
  <si>
    <t>Мероприятие 4. Расходы на предоставление субсидий на содержание муниципального имущества социального жилого дома "Дом "Ветеран", всего, 
из них:</t>
  </si>
  <si>
    <t>Мероприятие 5. Расходы  на содержание общежития, расположенного по адресу: г. Асбест, ул. Челюскинцев,д.15, всего, 
из них:</t>
  </si>
  <si>
    <t>Мероприятие 6. Ремонт кирпичной дымовой трубы на котельной № 3, всего, 
из них:</t>
  </si>
  <si>
    <t>Мероприятие 7. Замена изношенных трубопроводов отопления и горячего водоснабжения, всего, 
из них</t>
  </si>
  <si>
    <t>Мероприятие 9. Техническое перевооружение теплового пункта № 9 (ТП-9), всего, 
из них:</t>
  </si>
  <si>
    <t>Мероприятие 11. Реконструкция системы горячего водоснабжения поселка Белокаменного с заменой баков-накопителей, всего, 
из них:</t>
  </si>
  <si>
    <t>Мероприятие 13. Модернизация водопроводных сетей  с применением новых технологий и материалов , всего, 
из них</t>
  </si>
  <si>
    <t>Мероприятие 14. Внедрение системы управления комплексом водоснабжения , всего, 
из них</t>
  </si>
  <si>
    <t>Мероприятие 15. Оборудование системы очистки и обеззараживания питьевой воды, внедрение технологий водоподготовки, всего, 
из них</t>
  </si>
  <si>
    <t>Мероприятие 16. Реконструкция и модернизация очистных сооружений, процесса очистки сточных вод  всего, 
из них</t>
  </si>
  <si>
    <t>ВСЕГО ПО ПОДПРОГРАММЕ  1,  В ТОМ ЧИСЛЕ</t>
  </si>
  <si>
    <t>Приложение № 2</t>
  </si>
  <si>
    <t>ПОДПРОГРАММА 3. "Благоустройство территории Асбестовского городского округа"</t>
  </si>
  <si>
    <t>ПОДПРОГРАММА 4. "Энергосбережение и повышение энергетической эффективности Асбестовского городского округа"</t>
  </si>
  <si>
    <t>Мероприятие 12. Разработка и утверждение схемы водоснабжения и водоотведения Асбестовского городского округа, всего, 
из них:</t>
  </si>
  <si>
    <t>Мероприятие 17.   Разработка и экспертиза проектно-сметной документации   на строительство очистных сооружений дождевых вод, всего, 
из них</t>
  </si>
  <si>
    <t>Мероприятие 20. Организация радиационного контроля на полигоне твердых бытовых отходов (приобретение и монтаж установки стационарного дозиметрического контроля), всего, 
из них</t>
  </si>
  <si>
    <t>Мероприятие 21. Организация обезвреживания ртутьсодержащих отходов, всего, 
из них:</t>
  </si>
  <si>
    <t>Мероприятие 22. Приобретение и монтаж линии  для компостирования органической части коммунальных отходов, всего, 
из них:</t>
  </si>
  <si>
    <t>Мероприятие 23. Разработка и экспертиза проектно-сметной документации на строительство комплекса для сортировки твердых бытовых отходов с выделением вторичных материалов и материальных ресурсов, всего, 
из них:</t>
  </si>
  <si>
    <t>Мероприятие 24. Комплексное благоустройство дворовых территорий, всего, 
из них:</t>
  </si>
  <si>
    <t>Мероприятие 25. Субсидии на возмещение расходов, связанных с предоставлением услуг по сбору, транспортировке и очистке ливневых вод, всего, 
из них</t>
  </si>
  <si>
    <t>Мероприятие 33. Установка в многоквартирных домах коллективных (общедомовых) приборов учета тепловой, электрической энергии, холодной, горячей воды, всего, 
из них:</t>
  </si>
  <si>
    <t>Мероприятие 34. Тепловизионное обследование многоквартирных домов, всего, 
из них</t>
  </si>
  <si>
    <t>Мероприятие 35. Замена ламп накаливания на энергосберегающие лампы для освещения мест общего пользования, всего, 
из них:</t>
  </si>
  <si>
    <t>Мероприятие 36. Утепление наружных стен многоквартирных домов, всего, 
из них:</t>
  </si>
  <si>
    <t>Мероприятие 37. Проведение обязательных энергетических обследований организаций с участием муниципального образования, всего, 
из них:</t>
  </si>
  <si>
    <t>Мероприятие 38. Установка и ввод в эксплуатацию приборов учета потребления тепловой, электрической энергии, холодной воды в зданиях, находящихся в муниципальной собственности и используемых для размещения организаций с участием муниципального образования, всего, 
из них:</t>
  </si>
  <si>
    <t>Мероприятие 39. Замена светильников уличного освещения с лампами ДРЛ на светильники с лампами ДНаТ, всего, 
из них:</t>
  </si>
  <si>
    <t>Мероприятие 40. Установка частотных преобразователей на электродвигатели насосного оборудования, всего, 
из них:</t>
  </si>
  <si>
    <t>Мероприятие 41. Замена насосов на менее энергоемкие, всего, 
из них:</t>
  </si>
  <si>
    <t>Мероприятие 42. Проведение обязательных энергетических обследований организаций, осуществляющих регулируемые виды деятельности, всего, 
из них</t>
  </si>
  <si>
    <t>Мероприятие 43. "Обеспечение жильем молодых семей"
из них:</t>
  </si>
  <si>
    <t>Мероприятие 44. Обеспечение деятельности подведомственных учреждений, всего, 
из них:</t>
  </si>
  <si>
    <t>п.7 приложения 1</t>
  </si>
  <si>
    <t>п.9 приложения 1</t>
  </si>
  <si>
    <t>Мероприятие 45. Проектирование 2 и 3 очереди строительства кладбища № 3, всего, 
из них:</t>
  </si>
  <si>
    <t>Мероприятие 32. Формирование кроны деревьев, удаление деревьев и обрезка кустарников, всего, 
из них:</t>
  </si>
  <si>
    <t>ВСЕГО ПО ПОДПРОГРАММЕ  3, 
В ТОМ ЧИСЛЕ</t>
  </si>
  <si>
    <t>в том числе кредиторская задолженность прошлых лет</t>
  </si>
  <si>
    <t>Объем расходов на выполнение мероприятия за счет всех источников ресурсного обеспечения, тыс. руб.</t>
  </si>
  <si>
    <t>ПОДПРОГРАММА 7. "Предоставление региональной поддержки молодым семьям на улучшение жилищных условий"</t>
  </si>
  <si>
    <t>ВСЕГО ПО ПОДПРОГРАММЕ  7, 
В ТОМ ЧИСЛЕ</t>
  </si>
  <si>
    <t>Мероприятие 47. Предоставление региональной поддержки молодым семьям на улучшение жилищных условий, всего, 
из них:</t>
  </si>
  <si>
    <t>в том числе исполнение судебных актов</t>
  </si>
  <si>
    <t>в том числе задолженность прошлых лет</t>
  </si>
  <si>
    <t>Мероприятие 8. Разработка, актуализация и утверждение схемы теплоснабжения Асбестовского городского округа, всего, 
из них:</t>
  </si>
  <si>
    <t>Мероприятие 10. Разработка и экспертиза проектно-сметной документации на реконструкцию системы теплоснабжения поселка Белокаменного, всего, 
из них:</t>
  </si>
  <si>
    <t>Мероприятие 30. Сбор, вывоз и размещение отходов от регулирования численности безнадзорных животных в г. Асбесте и п. Белокаменный, всего, 
из них:</t>
  </si>
  <si>
    <t>Мероприятие 30.1. Организация и проведение мероприятий по регулированию численности безнадзорных собак, всего, 
из них:</t>
  </si>
  <si>
    <t>Мероприятие 4.1. Монтаж системы диспетчерской связи в социальном жилом доме "Дом "Ветеран", всего, 
из них:</t>
  </si>
  <si>
    <t>к муниципальной программе «Развитие жилищно-коммунального хозяйства и  повышение энергетической эффективности в Асбестовском городском округе до 2020 года»</t>
  </si>
  <si>
    <t>Мероприятие 42.1.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 лицами, осуществляющими управление многоквартирным домом, всего, 
из них</t>
  </si>
  <si>
    <t>-</t>
  </si>
  <si>
    <t>Мероприятие 4.2. Капитальный ремонт мягкой кровли социального жилого дома "Дом "Ветеран", всего, 
из них:</t>
  </si>
  <si>
    <t>п.11 приложения 1</t>
  </si>
  <si>
    <t>п.4, 5 приложения 1</t>
  </si>
  <si>
    <t xml:space="preserve"> </t>
  </si>
  <si>
    <t>Мероприятие 26. Организация уличного освещения в городе Асбесте и поселке Белокаменный, всего, 
из них:</t>
  </si>
  <si>
    <t>Мероприятие 27. Организация и содержание цветников, всего, 
из них:</t>
  </si>
  <si>
    <t>Мероприятие 28. Содержание и обустройство мест массового отдыха Асбестовского городского округа, всего, 
из них:</t>
  </si>
  <si>
    <t>Мероприятие 29. Сбор, вывоз и размещение мусора с несанкционированных свалок, всего, 
из них:</t>
  </si>
  <si>
    <t>Мероприятие 31. Субсидии на возмещение расходов, связанных с предоставлением услуг по проведению субботников, всего, 
из них:</t>
  </si>
  <si>
    <t>Мероприятие 46. Обеспечение противопаводковых мер в области использования охраны водных объектов и гидротехнических сооружений, всего, 
из них:</t>
  </si>
  <si>
    <t>Мероприятие 8.1. Разработка и актуализация программы комплексного развития систем коммунальной инфраструктуры Асбестовского городского округа, всего, 
из них:</t>
  </si>
  <si>
    <t>Мероприятие 19.1. Субсидии на организацию мероприятий по охране окружающей среды, всего, 
из них</t>
  </si>
  <si>
    <t>Мероприятие 19.   Разработка и экспертиза проектно-сметной документации   на строительство системы хозяйственно-питьевого водоснабжения в п.Белокаменный,    всего, 
из них</t>
  </si>
  <si>
    <t>Мероприятие 18. Внедрение системы управления комплексом водоотведения, всего, 
из них</t>
  </si>
  <si>
    <t>Мероприятие 2.1. Переселение граждан из аварийного и ветхого жилищного фонда, всего, 
из них:</t>
  </si>
  <si>
    <t>Мероприятие 32.1. Разработка и утверждение схемы генеральной очистки населенных пунктов Асбестовского городского округа, всего, 
из них:</t>
  </si>
  <si>
    <t>п.11.2 приложения 1</t>
  </si>
  <si>
    <t>п.15 приложения 1</t>
  </si>
  <si>
    <t xml:space="preserve"> п. 20 приложения 1</t>
  </si>
  <si>
    <t xml:space="preserve"> п. 21.1 приложения 1</t>
  </si>
  <si>
    <t>п. 21 приложения 1</t>
  </si>
  <si>
    <t>пп 23, 24  приложения 1</t>
  </si>
  <si>
    <t>п.п.26, 28 приложения 1</t>
  </si>
  <si>
    <t>п.27 приложения 1</t>
  </si>
  <si>
    <t>п.31 приложения 1</t>
  </si>
  <si>
    <t>п.41 приложения 1</t>
  </si>
  <si>
    <t>п. 55.2 приложения 1</t>
  </si>
  <si>
    <t>п.п. 63, 67, 68 приложения 1</t>
  </si>
  <si>
    <t>п. 185 приложения 1</t>
  </si>
  <si>
    <t>п. 189 приложения 1</t>
  </si>
  <si>
    <t>п. 183 приложения 1</t>
  </si>
  <si>
    <t>п.п.178, 179 приложения 1</t>
  </si>
  <si>
    <t>п. 68, 69 приложения 1</t>
  </si>
  <si>
    <t>п. 63 приложения 1</t>
  </si>
  <si>
    <t>п.п. 61, 65, 66 приложения 1</t>
  </si>
  <si>
    <t>п.п. 67, 68 приложения 1</t>
  </si>
  <si>
    <t>п.п. 63, 76-100 приложения 1</t>
  </si>
  <si>
    <t>п.п. 62, 103 приложения 1</t>
  </si>
  <si>
    <t>п.п. 61, 67, 68 приложения 1</t>
  </si>
  <si>
    <t>п.п. 119, 120 приложения 1</t>
  </si>
  <si>
    <t>п.п.60-63, 121-153 приложения 1</t>
  </si>
  <si>
    <t>п. 46 приложения 1</t>
  </si>
  <si>
    <t>п.48
приложения 1</t>
  </si>
  <si>
    <t>п.48 приложения 1</t>
  </si>
  <si>
    <t>пп 43,44 приложения 1</t>
  </si>
  <si>
    <t>п. 41, 55 приложения 1</t>
  </si>
  <si>
    <t>п. 37 приложения 1</t>
  </si>
  <si>
    <t>п.39 приложения 1</t>
  </si>
  <si>
    <t>п.п.  50, 51  приложения 1</t>
  </si>
  <si>
    <t>п.п. 32, 33 приложения 1</t>
  </si>
  <si>
    <t>п.33.2 приложения 1</t>
  </si>
  <si>
    <t xml:space="preserve"> п. 67, 68, 71, 72 приложения 1</t>
  </si>
  <si>
    <t xml:space="preserve"> п. 25, 27, 170 приложения 1</t>
  </si>
  <si>
    <t>п.п.169, 170 приложения 1</t>
  </si>
  <si>
    <t>п.п.15, 69, 72, 73, 74 приложения 1</t>
  </si>
  <si>
    <t>п. 169 приложения 1</t>
  </si>
  <si>
    <t>пп 16, 17, 169, 170 приложения 1</t>
  </si>
  <si>
    <t>36.1</t>
  </si>
  <si>
    <t>36.2</t>
  </si>
  <si>
    <t>36.3</t>
  </si>
  <si>
    <t>36.4</t>
  </si>
  <si>
    <t>44.1</t>
  </si>
  <si>
    <t>44.2</t>
  </si>
  <si>
    <t>44.3</t>
  </si>
  <si>
    <t>44.4</t>
  </si>
  <si>
    <t>44.5</t>
  </si>
  <si>
    <t>44.6</t>
  </si>
  <si>
    <t>44.7</t>
  </si>
  <si>
    <t>44.8</t>
  </si>
  <si>
    <t>80.1</t>
  </si>
  <si>
    <t>80.2</t>
  </si>
  <si>
    <t>80.3</t>
  </si>
  <si>
    <t>80.4</t>
  </si>
  <si>
    <t>124.1</t>
  </si>
  <si>
    <t>124.2</t>
  </si>
  <si>
    <t>124.3</t>
  </si>
  <si>
    <t>124.4</t>
  </si>
  <si>
    <t>192.1</t>
  </si>
  <si>
    <t>192.2</t>
  </si>
  <si>
    <t>192.3</t>
  </si>
  <si>
    <t>192.4</t>
  </si>
  <si>
    <t>242.1</t>
  </si>
  <si>
    <t>242.2</t>
  </si>
  <si>
    <t>242.3</t>
  </si>
  <si>
    <t>242.4</t>
  </si>
  <si>
    <t>145.1</t>
  </si>
  <si>
    <t>145.2</t>
  </si>
  <si>
    <t>145.3</t>
  </si>
  <si>
    <t>145.4</t>
  </si>
  <si>
    <t>145.5</t>
  </si>
  <si>
    <t>145.6</t>
  </si>
  <si>
    <t>145.7</t>
  </si>
  <si>
    <t>145.8</t>
  </si>
  <si>
    <t>145.9</t>
  </si>
  <si>
    <t>145.10</t>
  </si>
  <si>
    <t>ПОДПРОГРАММА 6. "Обеспечение реализации муниципальной программы"</t>
  </si>
  <si>
    <t>п. 53, 54 приложения 1</t>
  </si>
  <si>
    <t>1.1 Бюджетные инвестиции в объекты капитального строительства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</si>
</sst>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 applyAlignment="1">
      <alignment vertical="top" wrapText="1"/>
    </xf>
    <xf numFmtId="0" fontId="0" fillId="8" borderId="0" xfId="0" applyFill="1"/>
    <xf numFmtId="164" fontId="1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Alignment="1">
      <alignment horizontal="left" vertical="top" wrapText="1" indent="3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9"/>
  <sheetViews>
    <sheetView tabSelected="1" view="pageBreakPreview" topLeftCell="A334" zoomScaleSheetLayoutView="100" workbookViewId="0">
      <selection activeCell="H341" sqref="H341"/>
    </sheetView>
  </sheetViews>
  <sheetFormatPr defaultRowHeight="15"/>
  <cols>
    <col min="1" max="1" width="6.28515625" style="28" customWidth="1"/>
    <col min="2" max="2" width="32.28515625" style="28" customWidth="1"/>
    <col min="3" max="3" width="11" style="28" customWidth="1"/>
    <col min="4" max="4" width="10.85546875" style="28" customWidth="1"/>
    <col min="5" max="9" width="10.85546875" style="28" bestFit="1" customWidth="1"/>
    <col min="10" max="10" width="10.85546875" style="28" customWidth="1"/>
    <col min="11" max="11" width="14" style="28" customWidth="1"/>
  </cols>
  <sheetData>
    <row r="1" spans="1:14">
      <c r="A1" s="21"/>
      <c r="B1" s="21"/>
      <c r="C1" s="21"/>
      <c r="D1" s="21"/>
      <c r="E1" s="21"/>
      <c r="F1" s="21"/>
      <c r="G1" s="21"/>
      <c r="H1" s="48" t="s">
        <v>51</v>
      </c>
      <c r="I1" s="48"/>
      <c r="J1" s="48"/>
      <c r="K1" s="48"/>
    </row>
    <row r="2" spans="1:14" ht="74.25" customHeight="1">
      <c r="A2" s="21"/>
      <c r="B2" s="21"/>
      <c r="C2" s="21"/>
      <c r="D2" s="21"/>
      <c r="E2" s="21"/>
      <c r="F2" s="21"/>
      <c r="G2" s="21"/>
      <c r="H2" s="49" t="s">
        <v>91</v>
      </c>
      <c r="I2" s="49"/>
      <c r="J2" s="49"/>
      <c r="K2" s="49"/>
    </row>
    <row r="3" spans="1:1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>
      <c r="A4" s="21"/>
      <c r="B4" s="21"/>
      <c r="C4" s="50" t="s">
        <v>11</v>
      </c>
      <c r="D4" s="50"/>
      <c r="E4" s="50"/>
      <c r="F4" s="50"/>
      <c r="G4" s="50"/>
      <c r="H4" s="50"/>
      <c r="I4" s="21"/>
      <c r="J4" s="21"/>
      <c r="K4" s="21"/>
    </row>
    <row r="5" spans="1:14">
      <c r="A5" s="21"/>
      <c r="B5" s="50" t="s">
        <v>12</v>
      </c>
      <c r="C5" s="50"/>
      <c r="D5" s="50"/>
      <c r="E5" s="50"/>
      <c r="F5" s="50"/>
      <c r="G5" s="50"/>
      <c r="H5" s="50"/>
      <c r="I5" s="50"/>
      <c r="J5" s="50"/>
      <c r="K5" s="21"/>
    </row>
    <row r="6" spans="1:14">
      <c r="A6" s="21"/>
      <c r="B6" s="50" t="s">
        <v>13</v>
      </c>
      <c r="C6" s="50"/>
      <c r="D6" s="50"/>
      <c r="E6" s="50"/>
      <c r="F6" s="50"/>
      <c r="G6" s="50"/>
      <c r="H6" s="50"/>
      <c r="I6" s="50"/>
      <c r="J6" s="50"/>
      <c r="K6" s="50"/>
    </row>
    <row r="7" spans="1:14">
      <c r="A7" s="21"/>
      <c r="B7" s="50" t="s">
        <v>14</v>
      </c>
      <c r="C7" s="50"/>
      <c r="D7" s="50"/>
      <c r="E7" s="50"/>
      <c r="F7" s="50"/>
      <c r="G7" s="50"/>
      <c r="H7" s="50"/>
      <c r="I7" s="50"/>
      <c r="J7" s="50"/>
      <c r="K7" s="50"/>
    </row>
    <row r="8" spans="1:14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4" ht="52.5" customHeight="1">
      <c r="A9" s="47" t="s">
        <v>0</v>
      </c>
      <c r="B9" s="47" t="s">
        <v>1</v>
      </c>
      <c r="C9" s="47" t="s">
        <v>80</v>
      </c>
      <c r="D9" s="47"/>
      <c r="E9" s="47"/>
      <c r="F9" s="47"/>
      <c r="G9" s="47"/>
      <c r="H9" s="47"/>
      <c r="I9" s="47"/>
      <c r="J9" s="47"/>
      <c r="K9" s="47" t="s">
        <v>10</v>
      </c>
      <c r="L9" s="1"/>
      <c r="M9" s="1"/>
      <c r="N9" s="1"/>
    </row>
    <row r="10" spans="1:14" ht="53.25" customHeight="1">
      <c r="A10" s="47"/>
      <c r="B10" s="47"/>
      <c r="C10" s="30" t="s">
        <v>2</v>
      </c>
      <c r="D10" s="30" t="s">
        <v>3</v>
      </c>
      <c r="E10" s="30" t="s">
        <v>4</v>
      </c>
      <c r="F10" s="30" t="s">
        <v>5</v>
      </c>
      <c r="G10" s="35" t="s">
        <v>6</v>
      </c>
      <c r="H10" s="30" t="s">
        <v>7</v>
      </c>
      <c r="I10" s="30" t="s">
        <v>8</v>
      </c>
      <c r="J10" s="30" t="s">
        <v>9</v>
      </c>
      <c r="K10" s="47"/>
      <c r="L10" s="1"/>
      <c r="M10" s="1"/>
      <c r="N10" s="1"/>
    </row>
    <row r="11" spans="1:14">
      <c r="A11" s="30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34">
        <v>7</v>
      </c>
      <c r="H11" s="29">
        <v>8</v>
      </c>
      <c r="I11" s="29">
        <v>9</v>
      </c>
      <c r="J11" s="29">
        <v>10</v>
      </c>
      <c r="K11" s="29">
        <v>11</v>
      </c>
      <c r="L11" s="1"/>
      <c r="M11" s="1"/>
      <c r="N11" s="1"/>
    </row>
    <row r="12" spans="1:14" ht="33.75" customHeight="1">
      <c r="A12" s="30">
        <v>1</v>
      </c>
      <c r="B12" s="11" t="s">
        <v>15</v>
      </c>
      <c r="C12" s="12">
        <f>SUM(D12:J12)</f>
        <v>859128.8</v>
      </c>
      <c r="D12" s="12">
        <f t="shared" ref="D12:E12" si="0">SUM(D13:D16)</f>
        <v>142384</v>
      </c>
      <c r="E12" s="12">
        <f t="shared" si="0"/>
        <v>89462.7</v>
      </c>
      <c r="F12" s="12">
        <f t="shared" ref="F12" si="1">SUM(F13:F16)</f>
        <v>102651.4</v>
      </c>
      <c r="G12" s="12">
        <f t="shared" ref="G12:J12" si="2">SUM(G13:G16)</f>
        <v>98253.5</v>
      </c>
      <c r="H12" s="12">
        <f t="shared" si="2"/>
        <v>120179.90000000001</v>
      </c>
      <c r="I12" s="12">
        <f t="shared" si="2"/>
        <v>113083.6</v>
      </c>
      <c r="J12" s="12">
        <f t="shared" si="2"/>
        <v>193113.7</v>
      </c>
      <c r="K12" s="11"/>
      <c r="L12" s="1"/>
      <c r="M12" s="1"/>
      <c r="N12" s="1"/>
    </row>
    <row r="13" spans="1:14">
      <c r="A13" s="30">
        <v>2</v>
      </c>
      <c r="B13" s="11" t="s">
        <v>16</v>
      </c>
      <c r="C13" s="12">
        <f t="shared" ref="C13:C25" si="3">SUM(D13:J13)</f>
        <v>593623.29999999993</v>
      </c>
      <c r="D13" s="12">
        <f t="shared" ref="D13:E13" si="4">SUM(D18+D22)</f>
        <v>101726.69999999998</v>
      </c>
      <c r="E13" s="12">
        <f t="shared" si="4"/>
        <v>58135.1</v>
      </c>
      <c r="F13" s="12">
        <f t="shared" ref="F13" si="5">SUM(F18+F22)</f>
        <v>74249.099999999991</v>
      </c>
      <c r="G13" s="12">
        <f t="shared" ref="G13:J13" si="6">SUM(G18+G22)</f>
        <v>84277.9</v>
      </c>
      <c r="H13" s="12">
        <f t="shared" si="6"/>
        <v>70023.3</v>
      </c>
      <c r="I13" s="12">
        <f t="shared" si="6"/>
        <v>69728.800000000003</v>
      </c>
      <c r="J13" s="12">
        <f t="shared" si="6"/>
        <v>135482.4</v>
      </c>
      <c r="K13" s="11"/>
      <c r="L13" s="1"/>
      <c r="M13" s="1"/>
      <c r="N13" s="1"/>
    </row>
    <row r="14" spans="1:14">
      <c r="A14" s="30">
        <v>3</v>
      </c>
      <c r="B14" s="11" t="s">
        <v>34</v>
      </c>
      <c r="C14" s="12">
        <f t="shared" si="3"/>
        <v>746.40000000000009</v>
      </c>
      <c r="D14" s="12">
        <f t="shared" ref="D14:E14" si="7">D23</f>
        <v>343.6</v>
      </c>
      <c r="E14" s="12">
        <f t="shared" si="7"/>
        <v>402.8</v>
      </c>
      <c r="F14" s="12">
        <f t="shared" ref="F14" si="8">F23</f>
        <v>0</v>
      </c>
      <c r="G14" s="12">
        <f t="shared" ref="G14:J14" si="9">G23</f>
        <v>0</v>
      </c>
      <c r="H14" s="12">
        <f t="shared" si="9"/>
        <v>0</v>
      </c>
      <c r="I14" s="12">
        <f t="shared" si="9"/>
        <v>0</v>
      </c>
      <c r="J14" s="12">
        <f t="shared" si="9"/>
        <v>0</v>
      </c>
      <c r="K14" s="11"/>
      <c r="L14" s="1"/>
      <c r="M14" s="1"/>
      <c r="N14" s="1"/>
    </row>
    <row r="15" spans="1:14">
      <c r="A15" s="30">
        <v>4</v>
      </c>
      <c r="B15" s="11" t="s">
        <v>17</v>
      </c>
      <c r="C15" s="12">
        <f t="shared" si="3"/>
        <v>87380.6</v>
      </c>
      <c r="D15" s="12">
        <f t="shared" ref="D15:E15" si="10">SUM(D19+D24)</f>
        <v>17921.5</v>
      </c>
      <c r="E15" s="12">
        <f t="shared" si="10"/>
        <v>9676.5999999999985</v>
      </c>
      <c r="F15" s="12">
        <f t="shared" ref="F15:F16" si="11">SUM(F19+F24)</f>
        <v>4258.5</v>
      </c>
      <c r="G15" s="12">
        <f t="shared" ref="G15:J15" si="12">SUM(G19+G24)</f>
        <v>4958.8</v>
      </c>
      <c r="H15" s="12">
        <f t="shared" si="12"/>
        <v>1551.8</v>
      </c>
      <c r="I15" s="12">
        <f t="shared" si="12"/>
        <v>1535.6</v>
      </c>
      <c r="J15" s="12">
        <f t="shared" si="12"/>
        <v>47477.8</v>
      </c>
      <c r="K15" s="11"/>
      <c r="L15" s="1"/>
      <c r="M15" s="1"/>
      <c r="N15" s="1"/>
    </row>
    <row r="16" spans="1:14">
      <c r="A16" s="30">
        <v>5</v>
      </c>
      <c r="B16" s="11" t="s">
        <v>18</v>
      </c>
      <c r="C16" s="12">
        <f t="shared" si="3"/>
        <v>177378.5</v>
      </c>
      <c r="D16" s="12">
        <f t="shared" ref="D16:E16" si="13">SUM(D20+D25)</f>
        <v>22392.2</v>
      </c>
      <c r="E16" s="12">
        <f t="shared" si="13"/>
        <v>21248.2</v>
      </c>
      <c r="F16" s="12">
        <f t="shared" si="11"/>
        <v>24143.8</v>
      </c>
      <c r="G16" s="12">
        <f t="shared" ref="G16:J16" si="14">SUM(G20+G25)</f>
        <v>9016.7999999999993</v>
      </c>
      <c r="H16" s="12">
        <f t="shared" si="14"/>
        <v>48604.800000000003</v>
      </c>
      <c r="I16" s="12">
        <f t="shared" si="14"/>
        <v>41819.199999999997</v>
      </c>
      <c r="J16" s="12">
        <f t="shared" si="14"/>
        <v>10153.5</v>
      </c>
      <c r="K16" s="11"/>
      <c r="L16" s="1"/>
      <c r="M16" s="1"/>
      <c r="N16" s="1"/>
    </row>
    <row r="17" spans="1:15">
      <c r="A17" s="30">
        <v>6</v>
      </c>
      <c r="B17" s="11" t="s">
        <v>19</v>
      </c>
      <c r="C17" s="12">
        <f t="shared" si="3"/>
        <v>146528.1</v>
      </c>
      <c r="D17" s="12">
        <f>D178+D78</f>
        <v>33920.100000000006</v>
      </c>
      <c r="E17" s="12">
        <f t="shared" ref="E17:J17" si="15">E178+E78</f>
        <v>0</v>
      </c>
      <c r="F17" s="12">
        <f t="shared" si="15"/>
        <v>0</v>
      </c>
      <c r="G17" s="12">
        <f t="shared" si="15"/>
        <v>6559.2</v>
      </c>
      <c r="H17" s="12">
        <f t="shared" si="15"/>
        <v>32258.400000000001</v>
      </c>
      <c r="I17" s="12">
        <f t="shared" si="15"/>
        <v>31532</v>
      </c>
      <c r="J17" s="12">
        <f t="shared" si="15"/>
        <v>42258.400000000001</v>
      </c>
      <c r="K17" s="11"/>
      <c r="L17" s="1"/>
      <c r="M17" s="1"/>
      <c r="N17" s="1"/>
    </row>
    <row r="18" spans="1:15">
      <c r="A18" s="30">
        <v>7</v>
      </c>
      <c r="B18" s="11" t="s">
        <v>16</v>
      </c>
      <c r="C18" s="12">
        <f t="shared" si="3"/>
        <v>49694.3</v>
      </c>
      <c r="D18" s="12">
        <f t="shared" ref="D18:J18" si="16">D179+D79</f>
        <v>25285.4</v>
      </c>
      <c r="E18" s="12">
        <f t="shared" si="16"/>
        <v>0</v>
      </c>
      <c r="F18" s="12">
        <f t="shared" si="16"/>
        <v>0</v>
      </c>
      <c r="G18" s="12">
        <f t="shared" si="16"/>
        <v>3279.7</v>
      </c>
      <c r="H18" s="12">
        <f t="shared" si="16"/>
        <v>0</v>
      </c>
      <c r="I18" s="12">
        <f t="shared" si="16"/>
        <v>0</v>
      </c>
      <c r="J18" s="12">
        <f t="shared" si="16"/>
        <v>21129.200000000001</v>
      </c>
      <c r="K18" s="11"/>
      <c r="L18" s="1"/>
      <c r="M18" s="1"/>
      <c r="N18" s="1"/>
    </row>
    <row r="19" spans="1:15">
      <c r="A19" s="30">
        <v>8</v>
      </c>
      <c r="B19" s="11" t="s">
        <v>17</v>
      </c>
      <c r="C19" s="12">
        <f t="shared" si="3"/>
        <v>33043.4</v>
      </c>
      <c r="D19" s="12">
        <f t="shared" ref="D19:J19" si="17">D180+D80</f>
        <v>8634.7000000000007</v>
      </c>
      <c r="E19" s="12">
        <f t="shared" si="17"/>
        <v>0</v>
      </c>
      <c r="F19" s="12">
        <f t="shared" si="17"/>
        <v>0</v>
      </c>
      <c r="G19" s="12">
        <f t="shared" si="17"/>
        <v>3279.5</v>
      </c>
      <c r="H19" s="12">
        <f t="shared" si="17"/>
        <v>0</v>
      </c>
      <c r="I19" s="12">
        <f t="shared" si="17"/>
        <v>0</v>
      </c>
      <c r="J19" s="12">
        <f t="shared" si="17"/>
        <v>21129.200000000001</v>
      </c>
      <c r="K19" s="11"/>
      <c r="L19" s="1"/>
      <c r="M19" s="1"/>
      <c r="N19" s="1"/>
    </row>
    <row r="20" spans="1:15">
      <c r="A20" s="30">
        <v>9</v>
      </c>
      <c r="B20" s="11" t="s">
        <v>18</v>
      </c>
      <c r="C20" s="12">
        <f t="shared" si="3"/>
        <v>63790.400000000001</v>
      </c>
      <c r="D20" s="12">
        <f t="shared" ref="D20:J20" si="18">D181+D81</f>
        <v>0</v>
      </c>
      <c r="E20" s="12">
        <f t="shared" si="18"/>
        <v>0</v>
      </c>
      <c r="F20" s="12">
        <f t="shared" si="18"/>
        <v>0</v>
      </c>
      <c r="G20" s="12">
        <f t="shared" si="18"/>
        <v>0</v>
      </c>
      <c r="H20" s="12">
        <f t="shared" si="18"/>
        <v>32258.400000000001</v>
      </c>
      <c r="I20" s="12">
        <f t="shared" si="18"/>
        <v>31532</v>
      </c>
      <c r="J20" s="12">
        <f t="shared" si="18"/>
        <v>0</v>
      </c>
      <c r="K20" s="11"/>
      <c r="L20" s="1"/>
      <c r="M20" s="1"/>
      <c r="N20" s="1"/>
    </row>
    <row r="21" spans="1:15">
      <c r="A21" s="30">
        <v>10</v>
      </c>
      <c r="B21" s="11" t="s">
        <v>20</v>
      </c>
      <c r="C21" s="12">
        <f t="shared" si="3"/>
        <v>712600.7</v>
      </c>
      <c r="D21" s="12">
        <f t="shared" ref="D21:J21" si="19">SUM(D32+D88+D188+D244+D299+D315+D337)</f>
        <v>108463.9</v>
      </c>
      <c r="E21" s="12">
        <f t="shared" si="19"/>
        <v>89462.700000000012</v>
      </c>
      <c r="F21" s="12">
        <f t="shared" si="19"/>
        <v>102651.40000000001</v>
      </c>
      <c r="G21" s="12">
        <f t="shared" si="19"/>
        <v>91694.3</v>
      </c>
      <c r="H21" s="12">
        <f t="shared" si="19"/>
        <v>87921.5</v>
      </c>
      <c r="I21" s="12">
        <f t="shared" si="19"/>
        <v>81551.599999999991</v>
      </c>
      <c r="J21" s="12">
        <f t="shared" si="19"/>
        <v>150855.29999999999</v>
      </c>
      <c r="K21" s="11"/>
      <c r="L21" s="1"/>
      <c r="M21" s="1"/>
      <c r="N21" s="1"/>
    </row>
    <row r="22" spans="1:15">
      <c r="A22" s="30">
        <v>11</v>
      </c>
      <c r="B22" s="11" t="s">
        <v>16</v>
      </c>
      <c r="C22" s="12">
        <f t="shared" si="3"/>
        <v>543929</v>
      </c>
      <c r="D22" s="12">
        <f t="shared" ref="D22:J22" si="20">SUM(D33+D89+D189+D245+D301+D316+D338)</f>
        <v>76441.299999999988</v>
      </c>
      <c r="E22" s="12">
        <f t="shared" si="20"/>
        <v>58135.1</v>
      </c>
      <c r="F22" s="12">
        <f t="shared" si="20"/>
        <v>74249.099999999991</v>
      </c>
      <c r="G22" s="12">
        <f t="shared" si="20"/>
        <v>80998.2</v>
      </c>
      <c r="H22" s="12">
        <f t="shared" si="20"/>
        <v>70023.3</v>
      </c>
      <c r="I22" s="12">
        <f t="shared" si="20"/>
        <v>69728.800000000003</v>
      </c>
      <c r="J22" s="12">
        <f t="shared" si="20"/>
        <v>114353.2</v>
      </c>
      <c r="K22" s="11"/>
      <c r="L22" s="1"/>
      <c r="M22" s="1"/>
      <c r="N22" s="1"/>
    </row>
    <row r="23" spans="1:15">
      <c r="A23" s="30">
        <v>12</v>
      </c>
      <c r="B23" s="11" t="s">
        <v>34</v>
      </c>
      <c r="C23" s="12">
        <f t="shared" si="3"/>
        <v>746.40000000000009</v>
      </c>
      <c r="D23" s="12">
        <f t="shared" ref="D23:E23" si="21">D300</f>
        <v>343.6</v>
      </c>
      <c r="E23" s="12">
        <f t="shared" si="21"/>
        <v>402.8</v>
      </c>
      <c r="F23" s="12">
        <f t="shared" ref="F23" si="22">F300</f>
        <v>0</v>
      </c>
      <c r="G23" s="12">
        <f t="shared" ref="G23:J23" si="23">G300</f>
        <v>0</v>
      </c>
      <c r="H23" s="12">
        <f t="shared" si="23"/>
        <v>0</v>
      </c>
      <c r="I23" s="12">
        <f t="shared" si="23"/>
        <v>0</v>
      </c>
      <c r="J23" s="12">
        <f t="shared" si="23"/>
        <v>0</v>
      </c>
      <c r="K23" s="11"/>
      <c r="L23" s="1"/>
      <c r="M23" s="1"/>
      <c r="N23" s="1"/>
    </row>
    <row r="24" spans="1:15">
      <c r="A24" s="30">
        <v>13</v>
      </c>
      <c r="B24" s="11" t="s">
        <v>17</v>
      </c>
      <c r="C24" s="12">
        <f t="shared" si="3"/>
        <v>54337.2</v>
      </c>
      <c r="D24" s="12">
        <f t="shared" ref="D24:J24" si="24">SUM(D34+D90+D190+D246+D302+D317+D334)</f>
        <v>9286.7999999999993</v>
      </c>
      <c r="E24" s="12">
        <f t="shared" si="24"/>
        <v>9676.5999999999985</v>
      </c>
      <c r="F24" s="12">
        <f t="shared" si="24"/>
        <v>4258.5</v>
      </c>
      <c r="G24" s="12">
        <f t="shared" si="24"/>
        <v>1679.3</v>
      </c>
      <c r="H24" s="12">
        <f t="shared" si="24"/>
        <v>1551.8</v>
      </c>
      <c r="I24" s="12">
        <f t="shared" si="24"/>
        <v>1535.6</v>
      </c>
      <c r="J24" s="12">
        <f t="shared" si="24"/>
        <v>26348.6</v>
      </c>
      <c r="K24" s="11"/>
      <c r="L24" s="1"/>
      <c r="M24" s="1"/>
      <c r="N24" s="1"/>
    </row>
    <row r="25" spans="1:15">
      <c r="A25" s="30">
        <v>14</v>
      </c>
      <c r="B25" s="11" t="s">
        <v>18</v>
      </c>
      <c r="C25" s="12">
        <f t="shared" si="3"/>
        <v>113588.09999999999</v>
      </c>
      <c r="D25" s="12">
        <f t="shared" ref="D25:J25" si="25">SUM(D35+D91+D191+D247+D303+D318+D340)</f>
        <v>22392.2</v>
      </c>
      <c r="E25" s="12">
        <f t="shared" si="25"/>
        <v>21248.2</v>
      </c>
      <c r="F25" s="12">
        <f t="shared" si="25"/>
        <v>24143.8</v>
      </c>
      <c r="G25" s="12">
        <f t="shared" si="25"/>
        <v>9016.7999999999993</v>
      </c>
      <c r="H25" s="12">
        <f t="shared" si="25"/>
        <v>16346.4</v>
      </c>
      <c r="I25" s="12">
        <f t="shared" si="25"/>
        <v>10287.200000000001</v>
      </c>
      <c r="J25" s="12">
        <f t="shared" si="25"/>
        <v>10153.5</v>
      </c>
      <c r="K25" s="11"/>
      <c r="L25" s="1"/>
      <c r="M25" s="1"/>
      <c r="N25" s="1"/>
    </row>
    <row r="26" spans="1:15" s="6" customFormat="1">
      <c r="A26" s="30">
        <v>15</v>
      </c>
      <c r="B26" s="43" t="s">
        <v>37</v>
      </c>
      <c r="C26" s="43"/>
      <c r="D26" s="43"/>
      <c r="E26" s="43"/>
      <c r="F26" s="43"/>
      <c r="G26" s="43"/>
      <c r="H26" s="43"/>
      <c r="I26" s="43"/>
      <c r="J26" s="43"/>
      <c r="K26" s="43"/>
      <c r="L26" s="8"/>
      <c r="M26" s="8"/>
      <c r="N26" s="8"/>
      <c r="O26" s="9"/>
    </row>
    <row r="27" spans="1:15" s="6" customFormat="1" ht="36" customHeight="1">
      <c r="A27" s="30">
        <v>16</v>
      </c>
      <c r="B27" s="11" t="s">
        <v>50</v>
      </c>
      <c r="C27" s="12">
        <f>SUM(D27:J27)</f>
        <v>141204.4</v>
      </c>
      <c r="D27" s="12">
        <f t="shared" ref="D27:J27" si="26">SUM(D28:D30)</f>
        <v>23407.799999999996</v>
      </c>
      <c r="E27" s="12">
        <f t="shared" si="26"/>
        <v>13966.2</v>
      </c>
      <c r="F27" s="12">
        <f t="shared" si="26"/>
        <v>14731.2</v>
      </c>
      <c r="G27" s="12">
        <f t="shared" si="26"/>
        <v>18512.2</v>
      </c>
      <c r="H27" s="12">
        <f t="shared" si="26"/>
        <v>10635.2</v>
      </c>
      <c r="I27" s="12">
        <f t="shared" si="26"/>
        <v>10635.2</v>
      </c>
      <c r="J27" s="12">
        <f t="shared" si="26"/>
        <v>49316.6</v>
      </c>
      <c r="K27" s="11"/>
      <c r="L27" s="8"/>
      <c r="M27" s="8"/>
      <c r="N27" s="8"/>
      <c r="O27" s="9"/>
    </row>
    <row r="28" spans="1:15" s="6" customFormat="1">
      <c r="A28" s="30">
        <v>17</v>
      </c>
      <c r="B28" s="11" t="s">
        <v>16</v>
      </c>
      <c r="C28" s="12">
        <f>SUM(D28:J28)</f>
        <v>104148.4</v>
      </c>
      <c r="D28" s="12">
        <f t="shared" ref="D28:J30" si="27">D33</f>
        <v>14147.3</v>
      </c>
      <c r="E28" s="12">
        <f t="shared" si="27"/>
        <v>4288.8</v>
      </c>
      <c r="F28" s="12">
        <f t="shared" si="27"/>
        <v>14731.2</v>
      </c>
      <c r="G28" s="12">
        <f t="shared" si="27"/>
        <v>18512.2</v>
      </c>
      <c r="H28" s="12">
        <f t="shared" si="27"/>
        <v>10635.2</v>
      </c>
      <c r="I28" s="12">
        <f t="shared" si="27"/>
        <v>10635.2</v>
      </c>
      <c r="J28" s="12">
        <f t="shared" si="27"/>
        <v>31198.5</v>
      </c>
      <c r="K28" s="11"/>
      <c r="L28" s="8"/>
      <c r="M28" s="8"/>
      <c r="N28" s="8"/>
      <c r="O28" s="9"/>
    </row>
    <row r="29" spans="1:15" s="6" customFormat="1">
      <c r="A29" s="30">
        <v>18</v>
      </c>
      <c r="B29" s="11" t="s">
        <v>17</v>
      </c>
      <c r="C29" s="12">
        <f>SUM(D29:J29)</f>
        <v>33212.399999999994</v>
      </c>
      <c r="D29" s="12">
        <f t="shared" si="27"/>
        <v>8409.9</v>
      </c>
      <c r="E29" s="12">
        <f t="shared" si="27"/>
        <v>8409.9</v>
      </c>
      <c r="F29" s="12">
        <f t="shared" si="27"/>
        <v>0</v>
      </c>
      <c r="G29" s="12">
        <f t="shared" si="27"/>
        <v>0</v>
      </c>
      <c r="H29" s="12">
        <f t="shared" si="27"/>
        <v>0</v>
      </c>
      <c r="I29" s="12">
        <f t="shared" si="27"/>
        <v>0</v>
      </c>
      <c r="J29" s="12">
        <f t="shared" si="27"/>
        <v>16392.599999999999</v>
      </c>
      <c r="K29" s="11"/>
      <c r="L29" s="8"/>
      <c r="M29" s="8"/>
      <c r="N29" s="8"/>
      <c r="O29" s="9"/>
    </row>
    <row r="30" spans="1:15" s="6" customFormat="1">
      <c r="A30" s="30">
        <v>19</v>
      </c>
      <c r="B30" s="11" t="s">
        <v>18</v>
      </c>
      <c r="C30" s="12">
        <f>SUM(D30:J30)</f>
        <v>3843.6</v>
      </c>
      <c r="D30" s="13">
        <f t="shared" si="27"/>
        <v>850.6</v>
      </c>
      <c r="E30" s="13">
        <f t="shared" si="27"/>
        <v>1267.5</v>
      </c>
      <c r="F30" s="13">
        <f t="shared" si="27"/>
        <v>0</v>
      </c>
      <c r="G30" s="13">
        <f t="shared" si="27"/>
        <v>0</v>
      </c>
      <c r="H30" s="13">
        <f t="shared" si="27"/>
        <v>0</v>
      </c>
      <c r="I30" s="13">
        <f t="shared" si="27"/>
        <v>0</v>
      </c>
      <c r="J30" s="13">
        <f t="shared" si="27"/>
        <v>1725.5</v>
      </c>
      <c r="K30" s="11"/>
      <c r="L30" s="8"/>
      <c r="M30" s="8"/>
      <c r="N30" s="8"/>
      <c r="O30" s="9"/>
    </row>
    <row r="31" spans="1:15" s="6" customFormat="1">
      <c r="A31" s="30">
        <v>20</v>
      </c>
      <c r="B31" s="42" t="s">
        <v>30</v>
      </c>
      <c r="C31" s="42"/>
      <c r="D31" s="42"/>
      <c r="E31" s="42"/>
      <c r="F31" s="42"/>
      <c r="G31" s="42"/>
      <c r="H31" s="42"/>
      <c r="I31" s="42"/>
      <c r="J31" s="42"/>
      <c r="K31" s="42"/>
      <c r="L31" s="8"/>
      <c r="M31" s="8"/>
      <c r="N31" s="8"/>
      <c r="O31" s="9"/>
    </row>
    <row r="32" spans="1:15" s="6" customFormat="1" ht="30">
      <c r="A32" s="30">
        <v>21</v>
      </c>
      <c r="B32" s="11" t="s">
        <v>22</v>
      </c>
      <c r="C32" s="12">
        <f t="shared" ref="C32:C71" si="28">SUM(D32:J32)</f>
        <v>141204.4</v>
      </c>
      <c r="D32" s="12">
        <f t="shared" ref="D32:J32" si="29">SUM(D33:D35)</f>
        <v>23407.799999999996</v>
      </c>
      <c r="E32" s="12">
        <f t="shared" si="29"/>
        <v>13966.2</v>
      </c>
      <c r="F32" s="12">
        <f t="shared" si="29"/>
        <v>14731.2</v>
      </c>
      <c r="G32" s="12">
        <f t="shared" si="29"/>
        <v>18512.2</v>
      </c>
      <c r="H32" s="12">
        <f t="shared" si="29"/>
        <v>10635.2</v>
      </c>
      <c r="I32" s="12">
        <f t="shared" si="29"/>
        <v>10635.2</v>
      </c>
      <c r="J32" s="12">
        <f t="shared" si="29"/>
        <v>49316.6</v>
      </c>
      <c r="K32" s="11"/>
      <c r="L32" s="8"/>
      <c r="M32" s="8"/>
      <c r="N32" s="8"/>
      <c r="O32" s="9"/>
    </row>
    <row r="33" spans="1:15" s="6" customFormat="1">
      <c r="A33" s="30">
        <v>22</v>
      </c>
      <c r="B33" s="11" t="s">
        <v>16</v>
      </c>
      <c r="C33" s="12">
        <f t="shared" si="28"/>
        <v>104148.4</v>
      </c>
      <c r="D33" s="12">
        <f>D38+D45+D49+D53+D57+D61+D65+D69</f>
        <v>14147.3</v>
      </c>
      <c r="E33" s="12">
        <f t="shared" ref="E33:J33" si="30">E38+E45+E49+E53+E57+E61+E65+E69</f>
        <v>4288.8</v>
      </c>
      <c r="F33" s="12">
        <f t="shared" si="30"/>
        <v>14731.2</v>
      </c>
      <c r="G33" s="12">
        <f t="shared" si="30"/>
        <v>18512.2</v>
      </c>
      <c r="H33" s="12">
        <f t="shared" si="30"/>
        <v>10635.2</v>
      </c>
      <c r="I33" s="12">
        <f t="shared" si="30"/>
        <v>10635.2</v>
      </c>
      <c r="J33" s="12">
        <f t="shared" si="30"/>
        <v>31198.5</v>
      </c>
      <c r="K33" s="11"/>
      <c r="L33" s="8"/>
      <c r="M33" s="8"/>
      <c r="N33" s="8"/>
      <c r="O33" s="9"/>
    </row>
    <row r="34" spans="1:15" s="6" customFormat="1">
      <c r="A34" s="30">
        <v>23</v>
      </c>
      <c r="B34" s="11" t="s">
        <v>17</v>
      </c>
      <c r="C34" s="12">
        <f t="shared" si="28"/>
        <v>33212.399999999994</v>
      </c>
      <c r="D34" s="12">
        <f>D40+D46+D50+D54+D58+D62+D66+D70</f>
        <v>8409.9</v>
      </c>
      <c r="E34" s="12">
        <f t="shared" ref="E34:J34" si="31">E40+E46+E50+E54+E58+E62+E66+E70</f>
        <v>8409.9</v>
      </c>
      <c r="F34" s="12">
        <f t="shared" si="31"/>
        <v>0</v>
      </c>
      <c r="G34" s="12">
        <f t="shared" si="31"/>
        <v>0</v>
      </c>
      <c r="H34" s="12">
        <f t="shared" si="31"/>
        <v>0</v>
      </c>
      <c r="I34" s="12">
        <f t="shared" si="31"/>
        <v>0</v>
      </c>
      <c r="J34" s="12">
        <f t="shared" si="31"/>
        <v>16392.599999999999</v>
      </c>
      <c r="K34" s="11"/>
      <c r="L34" s="8"/>
      <c r="M34" s="8"/>
      <c r="N34" s="8"/>
      <c r="O34" s="9"/>
    </row>
    <row r="35" spans="1:15" s="6" customFormat="1">
      <c r="A35" s="30">
        <v>24</v>
      </c>
      <c r="B35" s="11" t="s">
        <v>18</v>
      </c>
      <c r="C35" s="12">
        <f t="shared" si="28"/>
        <v>3843.6</v>
      </c>
      <c r="D35" s="13">
        <f>D42+D47+D51+D55+D59+D63+D67+D71</f>
        <v>850.6</v>
      </c>
      <c r="E35" s="13">
        <f t="shared" ref="E35:J35" si="32">E42+E47+E51+E55+E59+E63+E67+E71</f>
        <v>1267.5</v>
      </c>
      <c r="F35" s="13">
        <f t="shared" si="32"/>
        <v>0</v>
      </c>
      <c r="G35" s="13">
        <f t="shared" si="32"/>
        <v>0</v>
      </c>
      <c r="H35" s="13">
        <f t="shared" si="32"/>
        <v>0</v>
      </c>
      <c r="I35" s="13">
        <f t="shared" si="32"/>
        <v>0</v>
      </c>
      <c r="J35" s="13">
        <f t="shared" si="32"/>
        <v>1725.5</v>
      </c>
      <c r="K35" s="14"/>
      <c r="L35" s="8"/>
      <c r="M35" s="8"/>
      <c r="N35" s="8"/>
      <c r="O35" s="9"/>
    </row>
    <row r="36" spans="1:15" s="6" customFormat="1" ht="60">
      <c r="A36" s="30">
        <v>25</v>
      </c>
      <c r="B36" s="11" t="s">
        <v>29</v>
      </c>
      <c r="C36" s="12">
        <f>SUM(D36:J36)</f>
        <v>61893.2</v>
      </c>
      <c r="D36" s="12">
        <f>D38+D40+D42</f>
        <v>17705.099999999999</v>
      </c>
      <c r="E36" s="12">
        <f t="shared" ref="E36:J36" si="33">E38+E40+E42</f>
        <v>9677.4</v>
      </c>
      <c r="F36" s="12">
        <f t="shared" si="33"/>
        <v>0</v>
      </c>
      <c r="G36" s="12">
        <f t="shared" si="33"/>
        <v>0</v>
      </c>
      <c r="H36" s="12">
        <f t="shared" si="33"/>
        <v>0</v>
      </c>
      <c r="I36" s="12">
        <f t="shared" si="33"/>
        <v>0</v>
      </c>
      <c r="J36" s="12">
        <f t="shared" si="33"/>
        <v>34510.699999999997</v>
      </c>
      <c r="K36" s="11" t="s">
        <v>96</v>
      </c>
      <c r="L36" s="8"/>
      <c r="M36" s="8"/>
      <c r="N36" s="8"/>
      <c r="O36" s="9"/>
    </row>
    <row r="37" spans="1:15" s="6" customFormat="1" ht="30">
      <c r="A37" s="30">
        <v>26</v>
      </c>
      <c r="B37" s="11" t="s">
        <v>79</v>
      </c>
      <c r="C37" s="12">
        <f>SUM(D37:J37)</f>
        <v>8409.9</v>
      </c>
      <c r="D37" s="12">
        <f>D39+D41+D43</f>
        <v>0</v>
      </c>
      <c r="E37" s="12">
        <f t="shared" ref="E37:J37" si="34">E39+E41+E43</f>
        <v>8409.9</v>
      </c>
      <c r="F37" s="12">
        <f t="shared" si="34"/>
        <v>0</v>
      </c>
      <c r="G37" s="12">
        <f t="shared" si="34"/>
        <v>0</v>
      </c>
      <c r="H37" s="12">
        <f t="shared" si="34"/>
        <v>0</v>
      </c>
      <c r="I37" s="12">
        <f t="shared" si="34"/>
        <v>0</v>
      </c>
      <c r="J37" s="12">
        <f t="shared" si="34"/>
        <v>0</v>
      </c>
      <c r="K37" s="11"/>
      <c r="L37" s="8"/>
      <c r="M37" s="8"/>
      <c r="N37" s="8"/>
      <c r="O37" s="9"/>
    </row>
    <row r="38" spans="1:15" s="6" customFormat="1">
      <c r="A38" s="30">
        <v>27</v>
      </c>
      <c r="B38" s="11" t="s">
        <v>16</v>
      </c>
      <c r="C38" s="12">
        <f t="shared" si="28"/>
        <v>24837.199999999997</v>
      </c>
      <c r="D38" s="12">
        <v>8444.6</v>
      </c>
      <c r="E38" s="12">
        <v>0</v>
      </c>
      <c r="F38" s="12">
        <v>0</v>
      </c>
      <c r="G38" s="15">
        <v>0</v>
      </c>
      <c r="H38" s="15">
        <v>0</v>
      </c>
      <c r="I38" s="15">
        <v>0</v>
      </c>
      <c r="J38" s="15">
        <v>16392.599999999999</v>
      </c>
      <c r="K38" s="16"/>
      <c r="L38" s="8"/>
      <c r="M38" s="8"/>
      <c r="N38" s="8"/>
      <c r="O38" s="9"/>
    </row>
    <row r="39" spans="1:15" s="6" customFormat="1" ht="30">
      <c r="A39" s="30">
        <v>28</v>
      </c>
      <c r="B39" s="11" t="s">
        <v>79</v>
      </c>
      <c r="C39" s="12">
        <f>SUM(D39:J39)</f>
        <v>0</v>
      </c>
      <c r="D39" s="12">
        <v>0</v>
      </c>
      <c r="E39" s="12">
        <v>0</v>
      </c>
      <c r="F39" s="12">
        <v>0</v>
      </c>
      <c r="G39" s="15">
        <v>0</v>
      </c>
      <c r="H39" s="15">
        <v>0</v>
      </c>
      <c r="I39" s="15">
        <v>0</v>
      </c>
      <c r="J39" s="15">
        <v>0</v>
      </c>
      <c r="K39" s="16"/>
      <c r="L39" s="8"/>
      <c r="M39" s="8"/>
      <c r="N39" s="8"/>
      <c r="O39" s="9"/>
    </row>
    <row r="40" spans="1:15" s="6" customFormat="1">
      <c r="A40" s="30">
        <v>29</v>
      </c>
      <c r="B40" s="11" t="s">
        <v>17</v>
      </c>
      <c r="C40" s="12">
        <f t="shared" si="28"/>
        <v>33212.399999999994</v>
      </c>
      <c r="D40" s="12">
        <v>8409.9</v>
      </c>
      <c r="E40" s="12">
        <v>8409.9</v>
      </c>
      <c r="F40" s="12">
        <v>0</v>
      </c>
      <c r="G40" s="15">
        <v>0</v>
      </c>
      <c r="H40" s="15">
        <v>0</v>
      </c>
      <c r="I40" s="15">
        <v>0</v>
      </c>
      <c r="J40" s="15">
        <v>16392.599999999999</v>
      </c>
      <c r="K40" s="16"/>
      <c r="L40" s="8"/>
      <c r="M40" s="8"/>
      <c r="N40" s="8"/>
      <c r="O40" s="9"/>
    </row>
    <row r="41" spans="1:15" s="6" customFormat="1" ht="30">
      <c r="A41" s="30">
        <v>30</v>
      </c>
      <c r="B41" s="11" t="s">
        <v>79</v>
      </c>
      <c r="C41" s="12">
        <f>SUM(D41:J41)</f>
        <v>8409.9</v>
      </c>
      <c r="D41" s="12">
        <v>0</v>
      </c>
      <c r="E41" s="12">
        <v>8409.9</v>
      </c>
      <c r="F41" s="12">
        <v>0</v>
      </c>
      <c r="G41" s="15">
        <v>0</v>
      </c>
      <c r="H41" s="15">
        <v>0</v>
      </c>
      <c r="I41" s="15">
        <v>0</v>
      </c>
      <c r="J41" s="15">
        <v>0</v>
      </c>
      <c r="K41" s="16"/>
      <c r="L41" s="8"/>
      <c r="M41" s="8"/>
      <c r="N41" s="8"/>
      <c r="O41" s="9"/>
    </row>
    <row r="42" spans="1:15" s="6" customFormat="1">
      <c r="A42" s="30">
        <v>31</v>
      </c>
      <c r="B42" s="11" t="s">
        <v>18</v>
      </c>
      <c r="C42" s="12">
        <f t="shared" si="28"/>
        <v>3843.6</v>
      </c>
      <c r="D42" s="15">
        <v>850.6</v>
      </c>
      <c r="E42" s="15">
        <v>1267.5</v>
      </c>
      <c r="F42" s="15">
        <v>0</v>
      </c>
      <c r="G42" s="15">
        <v>0</v>
      </c>
      <c r="H42" s="15">
        <v>0</v>
      </c>
      <c r="I42" s="15">
        <v>0</v>
      </c>
      <c r="J42" s="15">
        <v>1725.5</v>
      </c>
      <c r="K42" s="16"/>
      <c r="L42" s="8"/>
      <c r="M42" s="8"/>
      <c r="N42" s="8"/>
      <c r="O42" s="9"/>
    </row>
    <row r="43" spans="1:15" s="6" customFormat="1" ht="30">
      <c r="A43" s="30">
        <v>32</v>
      </c>
      <c r="B43" s="11" t="s">
        <v>79</v>
      </c>
      <c r="C43" s="12">
        <f>SUM(D43:J43)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/>
      <c r="L43" s="8"/>
      <c r="M43" s="8"/>
      <c r="N43" s="8"/>
      <c r="O43" s="9"/>
    </row>
    <row r="44" spans="1:15" s="6" customFormat="1" ht="90">
      <c r="A44" s="30">
        <v>33</v>
      </c>
      <c r="B44" s="11" t="s">
        <v>38</v>
      </c>
      <c r="C44" s="12">
        <f t="shared" si="28"/>
        <v>45617.3</v>
      </c>
      <c r="D44" s="12">
        <f t="shared" ref="D44:J44" si="35">SUM(D45:D47)</f>
        <v>2857.4</v>
      </c>
      <c r="E44" s="12">
        <f t="shared" si="35"/>
        <v>0</v>
      </c>
      <c r="F44" s="12">
        <f t="shared" si="35"/>
        <v>8956.9</v>
      </c>
      <c r="G44" s="12">
        <f t="shared" si="35"/>
        <v>8652</v>
      </c>
      <c r="H44" s="12">
        <f t="shared" si="35"/>
        <v>7375</v>
      </c>
      <c r="I44" s="12">
        <f>SUM(I45:I47)</f>
        <v>7375</v>
      </c>
      <c r="J44" s="12">
        <f t="shared" si="35"/>
        <v>10401</v>
      </c>
      <c r="K44" s="11" t="s">
        <v>74</v>
      </c>
      <c r="L44" s="8"/>
      <c r="M44" s="8"/>
      <c r="N44" s="8"/>
      <c r="O44" s="9"/>
    </row>
    <row r="45" spans="1:15" s="6" customFormat="1">
      <c r="A45" s="30">
        <v>34</v>
      </c>
      <c r="B45" s="11" t="s">
        <v>16</v>
      </c>
      <c r="C45" s="12">
        <f t="shared" si="28"/>
        <v>45617.3</v>
      </c>
      <c r="D45" s="12">
        <v>2857.4</v>
      </c>
      <c r="E45" s="12">
        <v>0</v>
      </c>
      <c r="F45" s="12">
        <v>8956.9</v>
      </c>
      <c r="G45" s="13">
        <v>8652</v>
      </c>
      <c r="H45" s="13">
        <v>7375</v>
      </c>
      <c r="I45" s="13">
        <v>7375</v>
      </c>
      <c r="J45" s="13">
        <v>10401</v>
      </c>
      <c r="K45" s="16"/>
      <c r="L45" s="8"/>
      <c r="M45" s="8"/>
      <c r="N45" s="8"/>
      <c r="O45" s="9"/>
    </row>
    <row r="46" spans="1:15" s="6" customFormat="1">
      <c r="A46" s="30">
        <v>35</v>
      </c>
      <c r="B46" s="11" t="s">
        <v>17</v>
      </c>
      <c r="C46" s="12">
        <f t="shared" si="28"/>
        <v>0</v>
      </c>
      <c r="D46" s="12">
        <v>0</v>
      </c>
      <c r="E46" s="12">
        <v>0</v>
      </c>
      <c r="F46" s="12">
        <v>0</v>
      </c>
      <c r="G46" s="13">
        <v>0</v>
      </c>
      <c r="H46" s="13">
        <v>0</v>
      </c>
      <c r="I46" s="13">
        <v>0</v>
      </c>
      <c r="J46" s="13">
        <v>0</v>
      </c>
      <c r="K46" s="16"/>
      <c r="L46" s="8"/>
      <c r="M46" s="8"/>
      <c r="N46" s="8"/>
      <c r="O46" s="9"/>
    </row>
    <row r="47" spans="1:15" s="6" customFormat="1">
      <c r="A47" s="30">
        <v>36</v>
      </c>
      <c r="B47" s="11" t="s">
        <v>18</v>
      </c>
      <c r="C47" s="12">
        <f t="shared" si="28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6"/>
      <c r="L47" s="8"/>
      <c r="M47" s="8"/>
      <c r="N47" s="8"/>
      <c r="O47" s="9"/>
    </row>
    <row r="48" spans="1:15" s="6" customFormat="1" ht="60">
      <c r="A48" s="30" t="s">
        <v>151</v>
      </c>
      <c r="B48" s="11" t="s">
        <v>108</v>
      </c>
      <c r="C48" s="12">
        <f t="shared" ref="C48:C51" si="36">SUM(D48:J48)</f>
        <v>6600</v>
      </c>
      <c r="D48" s="13">
        <f t="shared" ref="D48:J48" si="37">SUM(D49:D51)</f>
        <v>0</v>
      </c>
      <c r="E48" s="13">
        <f t="shared" si="37"/>
        <v>0</v>
      </c>
      <c r="F48" s="13">
        <f t="shared" si="37"/>
        <v>0</v>
      </c>
      <c r="G48" s="13">
        <f t="shared" si="37"/>
        <v>6600</v>
      </c>
      <c r="H48" s="13">
        <f t="shared" si="37"/>
        <v>0</v>
      </c>
      <c r="I48" s="13">
        <f t="shared" si="37"/>
        <v>0</v>
      </c>
      <c r="J48" s="13">
        <f t="shared" si="37"/>
        <v>0</v>
      </c>
      <c r="K48" s="11" t="s">
        <v>110</v>
      </c>
      <c r="L48" s="8"/>
      <c r="M48" s="8"/>
      <c r="N48" s="8"/>
      <c r="O48" s="9"/>
    </row>
    <row r="49" spans="1:15" s="6" customFormat="1">
      <c r="A49" s="30" t="s">
        <v>152</v>
      </c>
      <c r="B49" s="11" t="s">
        <v>16</v>
      </c>
      <c r="C49" s="12">
        <f t="shared" si="36"/>
        <v>6600</v>
      </c>
      <c r="D49" s="13">
        <v>0</v>
      </c>
      <c r="E49" s="13">
        <v>0</v>
      </c>
      <c r="F49" s="13">
        <v>0</v>
      </c>
      <c r="G49" s="13">
        <v>6600</v>
      </c>
      <c r="H49" s="13">
        <v>0</v>
      </c>
      <c r="I49" s="13">
        <v>0</v>
      </c>
      <c r="J49" s="13">
        <v>0</v>
      </c>
      <c r="K49" s="16"/>
      <c r="L49" s="8"/>
      <c r="M49" s="8"/>
      <c r="N49" s="8"/>
      <c r="O49" s="9"/>
    </row>
    <row r="50" spans="1:15" s="6" customFormat="1">
      <c r="A50" s="30" t="s">
        <v>153</v>
      </c>
      <c r="B50" s="11" t="s">
        <v>17</v>
      </c>
      <c r="C50" s="12">
        <f t="shared" si="36"/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6"/>
      <c r="L50" s="8"/>
      <c r="M50" s="8"/>
      <c r="N50" s="8"/>
      <c r="O50" s="9"/>
    </row>
    <row r="51" spans="1:15" s="6" customFormat="1">
      <c r="A51" s="30" t="s">
        <v>154</v>
      </c>
      <c r="B51" s="11" t="s">
        <v>18</v>
      </c>
      <c r="C51" s="12">
        <f t="shared" si="36"/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6"/>
      <c r="L51" s="8"/>
      <c r="M51" s="8"/>
      <c r="N51" s="8"/>
      <c r="O51" s="9"/>
    </row>
    <row r="52" spans="1:15" s="6" customFormat="1" ht="75">
      <c r="A52" s="30">
        <v>37</v>
      </c>
      <c r="B52" s="11" t="s">
        <v>39</v>
      </c>
      <c r="C52" s="12">
        <f t="shared" si="28"/>
        <v>1322</v>
      </c>
      <c r="D52" s="12">
        <f t="shared" ref="D52:J52" si="38">SUM(D53:D55)</f>
        <v>0</v>
      </c>
      <c r="E52" s="12">
        <f>SUM(E53:E55)</f>
        <v>0</v>
      </c>
      <c r="F52" s="12">
        <f t="shared" si="38"/>
        <v>54.1</v>
      </c>
      <c r="G52" s="12">
        <f t="shared" si="38"/>
        <v>0</v>
      </c>
      <c r="H52" s="12">
        <f t="shared" si="38"/>
        <v>0</v>
      </c>
      <c r="I52" s="12">
        <f t="shared" si="38"/>
        <v>0</v>
      </c>
      <c r="J52" s="12">
        <f t="shared" si="38"/>
        <v>1267.9000000000001</v>
      </c>
      <c r="K52" s="11" t="s">
        <v>75</v>
      </c>
      <c r="L52" s="8"/>
      <c r="M52" s="8"/>
      <c r="N52" s="8"/>
      <c r="O52" s="9"/>
    </row>
    <row r="53" spans="1:15" s="6" customFormat="1">
      <c r="A53" s="31">
        <v>38</v>
      </c>
      <c r="B53" s="11" t="s">
        <v>16</v>
      </c>
      <c r="C53" s="12">
        <f t="shared" si="28"/>
        <v>1322</v>
      </c>
      <c r="D53" s="12">
        <v>0</v>
      </c>
      <c r="E53" s="12">
        <v>0</v>
      </c>
      <c r="F53" s="12">
        <v>54.1</v>
      </c>
      <c r="G53" s="13">
        <v>0</v>
      </c>
      <c r="H53" s="13">
        <v>0</v>
      </c>
      <c r="I53" s="13">
        <v>0</v>
      </c>
      <c r="J53" s="13">
        <v>1267.9000000000001</v>
      </c>
      <c r="K53" s="16"/>
      <c r="L53" s="8"/>
      <c r="M53" s="8"/>
      <c r="N53" s="8"/>
      <c r="O53" s="9"/>
    </row>
    <row r="54" spans="1:15" s="6" customFormat="1">
      <c r="A54" s="31">
        <v>39</v>
      </c>
      <c r="B54" s="11" t="s">
        <v>17</v>
      </c>
      <c r="C54" s="12">
        <f t="shared" si="28"/>
        <v>0</v>
      </c>
      <c r="D54" s="12">
        <v>0</v>
      </c>
      <c r="E54" s="12">
        <v>0</v>
      </c>
      <c r="F54" s="12">
        <v>0</v>
      </c>
      <c r="G54" s="13">
        <v>0</v>
      </c>
      <c r="H54" s="13">
        <v>0</v>
      </c>
      <c r="I54" s="13">
        <v>0</v>
      </c>
      <c r="J54" s="13">
        <v>0</v>
      </c>
      <c r="K54" s="16"/>
      <c r="L54" s="8"/>
      <c r="M54" s="8"/>
      <c r="N54" s="8"/>
      <c r="O54" s="9"/>
    </row>
    <row r="55" spans="1:15" s="6" customFormat="1">
      <c r="A55" s="31">
        <v>40</v>
      </c>
      <c r="B55" s="11" t="s">
        <v>18</v>
      </c>
      <c r="C55" s="12">
        <f t="shared" si="28"/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6"/>
      <c r="L55" s="8"/>
      <c r="M55" s="8"/>
      <c r="N55" s="8"/>
      <c r="O55" s="9"/>
    </row>
    <row r="56" spans="1:15" s="6" customFormat="1" ht="90">
      <c r="A56" s="31">
        <v>41</v>
      </c>
      <c r="B56" s="11" t="s">
        <v>40</v>
      </c>
      <c r="C56" s="12">
        <f t="shared" si="28"/>
        <v>10289.199999999999</v>
      </c>
      <c r="D56" s="12">
        <f t="shared" ref="D56:J56" si="39">SUM(D57:D59)</f>
        <v>1375.3</v>
      </c>
      <c r="E56" s="12">
        <f t="shared" si="39"/>
        <v>2162.5</v>
      </c>
      <c r="F56" s="12">
        <f t="shared" si="39"/>
        <v>1833.1</v>
      </c>
      <c r="G56" s="12">
        <f t="shared" si="39"/>
        <v>1134</v>
      </c>
      <c r="H56" s="12">
        <f t="shared" si="39"/>
        <v>1134</v>
      </c>
      <c r="I56" s="12">
        <f t="shared" si="39"/>
        <v>1134</v>
      </c>
      <c r="J56" s="12">
        <f t="shared" si="39"/>
        <v>1516.3</v>
      </c>
      <c r="K56" s="11" t="s">
        <v>75</v>
      </c>
      <c r="L56" s="8"/>
      <c r="M56" s="8"/>
      <c r="N56" s="8"/>
      <c r="O56" s="9"/>
    </row>
    <row r="57" spans="1:15" s="6" customFormat="1">
      <c r="A57" s="31">
        <v>42</v>
      </c>
      <c r="B57" s="11" t="s">
        <v>16</v>
      </c>
      <c r="C57" s="12">
        <f t="shared" si="28"/>
        <v>10289.199999999999</v>
      </c>
      <c r="D57" s="12">
        <v>1375.3</v>
      </c>
      <c r="E57" s="12">
        <v>2162.5</v>
      </c>
      <c r="F57" s="13">
        <v>1833.1</v>
      </c>
      <c r="G57" s="13">
        <v>1134</v>
      </c>
      <c r="H57" s="13">
        <v>1134</v>
      </c>
      <c r="I57" s="13">
        <v>1134</v>
      </c>
      <c r="J57" s="13">
        <v>1516.3</v>
      </c>
      <c r="K57" s="16"/>
      <c r="L57" s="8"/>
      <c r="M57" s="8"/>
      <c r="N57" s="8"/>
      <c r="O57" s="9"/>
    </row>
    <row r="58" spans="1:15" s="6" customFormat="1">
      <c r="A58" s="31">
        <v>43</v>
      </c>
      <c r="B58" s="11" t="s">
        <v>17</v>
      </c>
      <c r="C58" s="12">
        <f t="shared" si="28"/>
        <v>0</v>
      </c>
      <c r="D58" s="12">
        <v>0</v>
      </c>
      <c r="E58" s="12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6"/>
      <c r="L58" s="8"/>
      <c r="M58" s="8"/>
      <c r="N58" s="8"/>
      <c r="O58" s="9"/>
    </row>
    <row r="59" spans="1:15" s="6" customFormat="1">
      <c r="A59" s="31">
        <v>44</v>
      </c>
      <c r="B59" s="11" t="s">
        <v>18</v>
      </c>
      <c r="C59" s="12">
        <f t="shared" si="28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6"/>
      <c r="L59" s="8"/>
      <c r="M59" s="8"/>
      <c r="N59" s="8"/>
      <c r="O59" s="9"/>
    </row>
    <row r="60" spans="1:15" s="6" customFormat="1" ht="75">
      <c r="A60" s="30" t="s">
        <v>155</v>
      </c>
      <c r="B60" s="11" t="s">
        <v>90</v>
      </c>
      <c r="C60" s="12">
        <f t="shared" ref="C60:C67" si="40">SUM(D60:J60)</f>
        <v>189.8</v>
      </c>
      <c r="D60" s="15">
        <f t="shared" ref="D60:J60" si="41">SUM(D61:D63)</f>
        <v>0</v>
      </c>
      <c r="E60" s="15">
        <f t="shared" si="41"/>
        <v>0</v>
      </c>
      <c r="F60" s="15">
        <f t="shared" si="41"/>
        <v>189.8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1" t="s">
        <v>75</v>
      </c>
      <c r="L60" s="8"/>
      <c r="M60" s="8"/>
      <c r="N60" s="8"/>
      <c r="O60" s="9"/>
    </row>
    <row r="61" spans="1:15" s="6" customFormat="1">
      <c r="A61" s="30" t="s">
        <v>156</v>
      </c>
      <c r="B61" s="11" t="s">
        <v>16</v>
      </c>
      <c r="C61" s="12">
        <f t="shared" si="40"/>
        <v>189.8</v>
      </c>
      <c r="D61" s="13">
        <v>0</v>
      </c>
      <c r="E61" s="13">
        <v>0</v>
      </c>
      <c r="F61" s="13">
        <v>189.8</v>
      </c>
      <c r="G61" s="13">
        <v>0</v>
      </c>
      <c r="H61" s="13">
        <v>0</v>
      </c>
      <c r="I61" s="13">
        <v>0</v>
      </c>
      <c r="J61" s="13">
        <v>0</v>
      </c>
      <c r="K61" s="16"/>
      <c r="L61" s="8"/>
      <c r="M61" s="8"/>
      <c r="N61" s="8"/>
      <c r="O61" s="9"/>
    </row>
    <row r="62" spans="1:15" s="6" customFormat="1">
      <c r="A62" s="30" t="s">
        <v>157</v>
      </c>
      <c r="B62" s="11" t="s">
        <v>17</v>
      </c>
      <c r="C62" s="12">
        <f t="shared" si="40"/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6"/>
      <c r="L62" s="8"/>
      <c r="M62" s="8"/>
      <c r="N62" s="8"/>
      <c r="O62" s="9"/>
    </row>
    <row r="63" spans="1:15" s="6" customFormat="1">
      <c r="A63" s="30" t="s">
        <v>158</v>
      </c>
      <c r="B63" s="11" t="s">
        <v>18</v>
      </c>
      <c r="C63" s="12">
        <f t="shared" si="40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6"/>
      <c r="L63" s="8"/>
      <c r="M63" s="8"/>
      <c r="N63" s="8"/>
      <c r="O63" s="9"/>
    </row>
    <row r="64" spans="1:15" s="6" customFormat="1" ht="75">
      <c r="A64" s="30" t="s">
        <v>159</v>
      </c>
      <c r="B64" s="11" t="s">
        <v>94</v>
      </c>
      <c r="C64" s="12">
        <f t="shared" si="40"/>
        <v>1571.1</v>
      </c>
      <c r="D64" s="15">
        <f t="shared" ref="D64:J64" si="42">SUM(D65:D67)</f>
        <v>0</v>
      </c>
      <c r="E64" s="15">
        <f t="shared" si="42"/>
        <v>0</v>
      </c>
      <c r="F64" s="15">
        <f t="shared" si="42"/>
        <v>1571.1</v>
      </c>
      <c r="G64" s="15">
        <f t="shared" si="42"/>
        <v>0</v>
      </c>
      <c r="H64" s="15">
        <f t="shared" si="42"/>
        <v>0</v>
      </c>
      <c r="I64" s="15">
        <f t="shared" si="42"/>
        <v>0</v>
      </c>
      <c r="J64" s="15">
        <f t="shared" si="42"/>
        <v>0</v>
      </c>
      <c r="K64" s="11" t="s">
        <v>95</v>
      </c>
      <c r="L64" s="8"/>
      <c r="M64" s="8"/>
      <c r="N64" s="8"/>
      <c r="O64" s="9"/>
    </row>
    <row r="65" spans="1:15" s="6" customFormat="1">
      <c r="A65" s="30" t="s">
        <v>160</v>
      </c>
      <c r="B65" s="11" t="s">
        <v>16</v>
      </c>
      <c r="C65" s="12">
        <f t="shared" si="40"/>
        <v>1571.1</v>
      </c>
      <c r="D65" s="13">
        <v>0</v>
      </c>
      <c r="E65" s="13">
        <v>0</v>
      </c>
      <c r="F65" s="13">
        <v>1571.1</v>
      </c>
      <c r="G65" s="13">
        <v>0</v>
      </c>
      <c r="H65" s="13">
        <v>0</v>
      </c>
      <c r="I65" s="13">
        <v>0</v>
      </c>
      <c r="J65" s="13">
        <v>0</v>
      </c>
      <c r="K65" s="16"/>
      <c r="L65" s="8"/>
      <c r="M65" s="8"/>
      <c r="N65" s="8"/>
      <c r="O65" s="9"/>
    </row>
    <row r="66" spans="1:15" s="6" customFormat="1">
      <c r="A66" s="30" t="s">
        <v>161</v>
      </c>
      <c r="B66" s="11" t="s">
        <v>17</v>
      </c>
      <c r="C66" s="12">
        <f t="shared" si="40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6"/>
      <c r="L66" s="8"/>
      <c r="M66" s="8"/>
      <c r="N66" s="8"/>
      <c r="O66" s="9"/>
    </row>
    <row r="67" spans="1:15" s="6" customFormat="1">
      <c r="A67" s="30" t="s">
        <v>162</v>
      </c>
      <c r="B67" s="11" t="s">
        <v>18</v>
      </c>
      <c r="C67" s="12">
        <f t="shared" si="40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6"/>
      <c r="L67" s="8"/>
      <c r="M67" s="8"/>
      <c r="N67" s="8"/>
      <c r="O67" s="9"/>
    </row>
    <row r="68" spans="1:15" s="6" customFormat="1" ht="77.25" customHeight="1">
      <c r="A68" s="30">
        <v>45</v>
      </c>
      <c r="B68" s="11" t="s">
        <v>41</v>
      </c>
      <c r="C68" s="12">
        <f t="shared" si="28"/>
        <v>13721.8</v>
      </c>
      <c r="D68" s="12">
        <f t="shared" ref="D68:J68" si="43">SUM(D69:D71)</f>
        <v>1470</v>
      </c>
      <c r="E68" s="12">
        <f t="shared" si="43"/>
        <v>2126.3000000000002</v>
      </c>
      <c r="F68" s="12">
        <f t="shared" si="43"/>
        <v>2126.1999999999998</v>
      </c>
      <c r="G68" s="12">
        <f>SUM(G69:G71)</f>
        <v>2126.1999999999998</v>
      </c>
      <c r="H68" s="12">
        <f t="shared" si="43"/>
        <v>2126.1999999999998</v>
      </c>
      <c r="I68" s="12">
        <f t="shared" si="43"/>
        <v>2126.1999999999998</v>
      </c>
      <c r="J68" s="12">
        <f t="shared" si="43"/>
        <v>1620.7</v>
      </c>
      <c r="K68" s="11" t="s">
        <v>75</v>
      </c>
      <c r="L68" s="8"/>
      <c r="M68" s="8"/>
      <c r="N68" s="8"/>
      <c r="O68" s="9"/>
    </row>
    <row r="69" spans="1:15" s="6" customFormat="1">
      <c r="A69" s="31">
        <v>46</v>
      </c>
      <c r="B69" s="11" t="s">
        <v>16</v>
      </c>
      <c r="C69" s="12">
        <f t="shared" si="28"/>
        <v>13721.8</v>
      </c>
      <c r="D69" s="12">
        <v>1470</v>
      </c>
      <c r="E69" s="12">
        <v>2126.3000000000002</v>
      </c>
      <c r="F69" s="13">
        <v>2126.1999999999998</v>
      </c>
      <c r="G69" s="13">
        <v>2126.1999999999998</v>
      </c>
      <c r="H69" s="13">
        <v>2126.1999999999998</v>
      </c>
      <c r="I69" s="13">
        <v>2126.1999999999998</v>
      </c>
      <c r="J69" s="13">
        <v>1620.7</v>
      </c>
      <c r="K69" s="16"/>
      <c r="L69" s="8"/>
      <c r="M69" s="8"/>
      <c r="N69" s="8"/>
      <c r="O69" s="9"/>
    </row>
    <row r="70" spans="1:15" s="6" customFormat="1">
      <c r="A70" s="31">
        <v>47</v>
      </c>
      <c r="B70" s="11" t="s">
        <v>17</v>
      </c>
      <c r="C70" s="12">
        <f t="shared" si="28"/>
        <v>0</v>
      </c>
      <c r="D70" s="12">
        <v>0</v>
      </c>
      <c r="E70" s="12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6"/>
      <c r="L70" s="8"/>
      <c r="M70" s="8"/>
      <c r="N70" s="8"/>
      <c r="O70" s="9"/>
    </row>
    <row r="71" spans="1:15" s="6" customFormat="1">
      <c r="A71" s="31">
        <v>48</v>
      </c>
      <c r="B71" s="11" t="s">
        <v>18</v>
      </c>
      <c r="C71" s="12">
        <f t="shared" si="28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6"/>
      <c r="L71" s="8"/>
      <c r="M71" s="8"/>
      <c r="N71" s="8"/>
      <c r="O71" s="9"/>
    </row>
    <row r="72" spans="1:15" s="5" customFormat="1" ht="31.5" customHeight="1">
      <c r="A72" s="31">
        <v>49</v>
      </c>
      <c r="B72" s="43" t="s">
        <v>33</v>
      </c>
      <c r="C72" s="43"/>
      <c r="D72" s="43"/>
      <c r="E72" s="43"/>
      <c r="F72" s="43"/>
      <c r="G72" s="43"/>
      <c r="H72" s="43"/>
      <c r="I72" s="43"/>
      <c r="J72" s="43"/>
      <c r="K72" s="43"/>
      <c r="L72" s="8"/>
      <c r="M72" s="8"/>
      <c r="N72" s="8"/>
      <c r="O72" s="9"/>
    </row>
    <row r="73" spans="1:15" s="5" customFormat="1" ht="31.5" customHeight="1">
      <c r="A73" s="31">
        <v>50</v>
      </c>
      <c r="B73" s="11" t="s">
        <v>25</v>
      </c>
      <c r="C73" s="17">
        <f t="shared" ref="C73:C76" si="44">SUM(D73:J73)</f>
        <v>231311</v>
      </c>
      <c r="D73" s="17">
        <f>SUM(D74:D76)</f>
        <v>45711.700000000004</v>
      </c>
      <c r="E73" s="17">
        <f t="shared" ref="E73:J73" si="45">SUM(E74:E76)</f>
        <v>8040.0999999999995</v>
      </c>
      <c r="F73" s="17">
        <f t="shared" si="45"/>
        <v>16523.599999999999</v>
      </c>
      <c r="G73" s="17">
        <f t="shared" si="45"/>
        <v>6468.0999999999995</v>
      </c>
      <c r="H73" s="17">
        <f t="shared" si="45"/>
        <v>35698.300000000003</v>
      </c>
      <c r="I73" s="17">
        <f t="shared" si="45"/>
        <v>34691.800000000003</v>
      </c>
      <c r="J73" s="17">
        <f t="shared" si="45"/>
        <v>84177.4</v>
      </c>
      <c r="K73" s="11"/>
      <c r="L73" s="8"/>
      <c r="M73" s="8"/>
      <c r="N73" s="8"/>
      <c r="O73" s="9"/>
    </row>
    <row r="74" spans="1:15" s="5" customFormat="1">
      <c r="A74" s="31">
        <v>51</v>
      </c>
      <c r="B74" s="11" t="s">
        <v>16</v>
      </c>
      <c r="C74" s="17">
        <f t="shared" si="44"/>
        <v>92959.3</v>
      </c>
      <c r="D74" s="17">
        <f t="shared" ref="D74:J76" si="46">D79+D89</f>
        <v>30985.4</v>
      </c>
      <c r="E74" s="17">
        <f t="shared" si="46"/>
        <v>821.4</v>
      </c>
      <c r="F74" s="17">
        <f t="shared" si="46"/>
        <v>2992.5</v>
      </c>
      <c r="G74" s="17">
        <f t="shared" si="46"/>
        <v>4468.0999999999995</v>
      </c>
      <c r="H74" s="17">
        <f t="shared" si="46"/>
        <v>1439.9</v>
      </c>
      <c r="I74" s="17">
        <f t="shared" si="46"/>
        <v>1159.8</v>
      </c>
      <c r="J74" s="17">
        <f t="shared" si="46"/>
        <v>51092.2</v>
      </c>
      <c r="K74" s="11"/>
      <c r="L74" s="8"/>
      <c r="M74" s="8"/>
      <c r="N74" s="8"/>
      <c r="O74" s="9"/>
    </row>
    <row r="75" spans="1:15" s="5" customFormat="1">
      <c r="A75" s="31">
        <v>52</v>
      </c>
      <c r="B75" s="11" t="s">
        <v>17</v>
      </c>
      <c r="C75" s="17">
        <f t="shared" si="44"/>
        <v>39719.9</v>
      </c>
      <c r="D75" s="17">
        <f t="shared" si="46"/>
        <v>8634.7000000000007</v>
      </c>
      <c r="E75" s="17">
        <f t="shared" si="46"/>
        <v>0</v>
      </c>
      <c r="F75" s="17">
        <f t="shared" si="46"/>
        <v>0</v>
      </c>
      <c r="G75" s="17">
        <f t="shared" si="46"/>
        <v>0</v>
      </c>
      <c r="H75" s="17">
        <f t="shared" si="46"/>
        <v>0</v>
      </c>
      <c r="I75" s="17">
        <f t="shared" si="46"/>
        <v>0</v>
      </c>
      <c r="J75" s="17">
        <f t="shared" si="46"/>
        <v>31085.200000000001</v>
      </c>
      <c r="K75" s="11"/>
      <c r="L75" s="8"/>
      <c r="M75" s="8"/>
      <c r="N75" s="8"/>
      <c r="O75" s="9"/>
    </row>
    <row r="76" spans="1:15" s="5" customFormat="1">
      <c r="A76" s="31">
        <v>53</v>
      </c>
      <c r="B76" s="11" t="s">
        <v>18</v>
      </c>
      <c r="C76" s="17">
        <f t="shared" si="44"/>
        <v>98631.8</v>
      </c>
      <c r="D76" s="17">
        <f t="shared" si="46"/>
        <v>6091.6</v>
      </c>
      <c r="E76" s="17">
        <f t="shared" si="46"/>
        <v>7218.7</v>
      </c>
      <c r="F76" s="17">
        <f t="shared" si="46"/>
        <v>13531.1</v>
      </c>
      <c r="G76" s="17">
        <f t="shared" si="46"/>
        <v>2000</v>
      </c>
      <c r="H76" s="17">
        <f t="shared" si="46"/>
        <v>34258.400000000001</v>
      </c>
      <c r="I76" s="17">
        <f t="shared" si="46"/>
        <v>33532</v>
      </c>
      <c r="J76" s="17">
        <f t="shared" si="46"/>
        <v>2000</v>
      </c>
      <c r="K76" s="11"/>
      <c r="L76" s="8"/>
      <c r="M76" s="8"/>
      <c r="N76" s="8"/>
      <c r="O76" s="9"/>
    </row>
    <row r="77" spans="1:15" s="5" customFormat="1">
      <c r="A77" s="31">
        <v>54</v>
      </c>
      <c r="B77" s="42" t="s">
        <v>21</v>
      </c>
      <c r="C77" s="42"/>
      <c r="D77" s="42"/>
      <c r="E77" s="42"/>
      <c r="F77" s="42"/>
      <c r="G77" s="42"/>
      <c r="H77" s="42"/>
      <c r="I77" s="42"/>
      <c r="J77" s="42"/>
      <c r="K77" s="42"/>
      <c r="L77" s="8"/>
      <c r="M77" s="8"/>
      <c r="N77" s="8"/>
      <c r="O77" s="9"/>
    </row>
    <row r="78" spans="1:15" s="5" customFormat="1" ht="45">
      <c r="A78" s="31">
        <v>55</v>
      </c>
      <c r="B78" s="11" t="s">
        <v>24</v>
      </c>
      <c r="C78" s="17">
        <f>SUM(D78:J78)</f>
        <v>139968.9</v>
      </c>
      <c r="D78" s="17">
        <f t="shared" ref="D78:J78" si="47">SUM(D79:D81)</f>
        <v>33920.100000000006</v>
      </c>
      <c r="E78" s="17">
        <f t="shared" si="47"/>
        <v>0</v>
      </c>
      <c r="F78" s="17">
        <f t="shared" si="47"/>
        <v>0</v>
      </c>
      <c r="G78" s="17">
        <f t="shared" si="47"/>
        <v>0</v>
      </c>
      <c r="H78" s="17">
        <f t="shared" si="47"/>
        <v>32258.400000000001</v>
      </c>
      <c r="I78" s="17">
        <f t="shared" si="47"/>
        <v>31532</v>
      </c>
      <c r="J78" s="17">
        <f t="shared" si="47"/>
        <v>42258.400000000001</v>
      </c>
      <c r="K78" s="11"/>
      <c r="L78" s="8"/>
      <c r="M78" s="8"/>
      <c r="N78" s="8"/>
      <c r="O78" s="9"/>
    </row>
    <row r="79" spans="1:15" s="5" customFormat="1">
      <c r="A79" s="31">
        <v>56</v>
      </c>
      <c r="B79" s="11" t="s">
        <v>16</v>
      </c>
      <c r="C79" s="17">
        <f t="shared" ref="C79:C81" si="48">SUM(D79:J79)</f>
        <v>46414.600000000006</v>
      </c>
      <c r="D79" s="17">
        <v>25285.4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21129.200000000001</v>
      </c>
      <c r="K79" s="11"/>
      <c r="L79" s="8"/>
      <c r="M79" s="8"/>
      <c r="N79" s="8"/>
      <c r="O79" s="9"/>
    </row>
    <row r="80" spans="1:15" s="5" customFormat="1">
      <c r="A80" s="31">
        <v>57</v>
      </c>
      <c r="B80" s="11" t="s">
        <v>17</v>
      </c>
      <c r="C80" s="17">
        <f t="shared" si="48"/>
        <v>29763.9</v>
      </c>
      <c r="D80" s="17">
        <f>D85</f>
        <v>8634.7000000000007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21129.200000000001</v>
      </c>
      <c r="K80" s="11"/>
      <c r="L80" s="8"/>
      <c r="M80" s="8"/>
      <c r="N80" s="8"/>
      <c r="O80" s="9"/>
    </row>
    <row r="81" spans="1:15" s="5" customFormat="1">
      <c r="A81" s="31">
        <v>58</v>
      </c>
      <c r="B81" s="11" t="s">
        <v>18</v>
      </c>
      <c r="C81" s="17">
        <f t="shared" si="48"/>
        <v>63790.400000000001</v>
      </c>
      <c r="D81" s="17">
        <v>0</v>
      </c>
      <c r="E81" s="17">
        <f t="shared" ref="E81:J81" si="49">E86</f>
        <v>0</v>
      </c>
      <c r="F81" s="17">
        <f t="shared" si="49"/>
        <v>0</v>
      </c>
      <c r="G81" s="17">
        <f t="shared" si="49"/>
        <v>0</v>
      </c>
      <c r="H81" s="17">
        <v>32258.400000000001</v>
      </c>
      <c r="I81" s="17">
        <v>31532</v>
      </c>
      <c r="J81" s="17">
        <f t="shared" si="49"/>
        <v>0</v>
      </c>
      <c r="K81" s="11"/>
      <c r="L81" s="8"/>
      <c r="M81" s="8"/>
      <c r="N81" s="8"/>
      <c r="O81" s="9"/>
    </row>
    <row r="82" spans="1:15" s="5" customFormat="1">
      <c r="A82" s="31">
        <v>59</v>
      </c>
      <c r="B82" s="42" t="s">
        <v>191</v>
      </c>
      <c r="C82" s="42"/>
      <c r="D82" s="42"/>
      <c r="E82" s="42"/>
      <c r="F82" s="42"/>
      <c r="G82" s="42"/>
      <c r="H82" s="42"/>
      <c r="I82" s="42"/>
      <c r="J82" s="42"/>
      <c r="K82" s="42"/>
      <c r="L82" s="8"/>
      <c r="M82" s="8"/>
      <c r="N82" s="8"/>
      <c r="O82" s="9"/>
    </row>
    <row r="83" spans="1:15" s="5" customFormat="1" ht="45.75" customHeight="1">
      <c r="A83" s="31">
        <v>60</v>
      </c>
      <c r="B83" s="11" t="s">
        <v>23</v>
      </c>
      <c r="C83" s="17">
        <f t="shared" ref="C83:C86" si="50">SUM(D83:J83)</f>
        <v>76178.5</v>
      </c>
      <c r="D83" s="17">
        <f t="shared" ref="D83:J83" si="51">SUM(D84:D86)</f>
        <v>33920.100000000006</v>
      </c>
      <c r="E83" s="17">
        <f t="shared" si="51"/>
        <v>0</v>
      </c>
      <c r="F83" s="17">
        <f t="shared" si="51"/>
        <v>0</v>
      </c>
      <c r="G83" s="17">
        <f t="shared" si="51"/>
        <v>0</v>
      </c>
      <c r="H83" s="17">
        <f t="shared" si="51"/>
        <v>0</v>
      </c>
      <c r="I83" s="17">
        <f t="shared" si="51"/>
        <v>0</v>
      </c>
      <c r="J83" s="17">
        <f t="shared" si="51"/>
        <v>42258.400000000001</v>
      </c>
      <c r="K83" s="11"/>
      <c r="L83" s="8"/>
      <c r="M83" s="8"/>
      <c r="N83" s="8"/>
      <c r="O83" s="9"/>
    </row>
    <row r="84" spans="1:15" s="5" customFormat="1">
      <c r="A84" s="31">
        <v>61</v>
      </c>
      <c r="B84" s="11" t="s">
        <v>16</v>
      </c>
      <c r="C84" s="17">
        <f t="shared" si="50"/>
        <v>46414.600000000006</v>
      </c>
      <c r="D84" s="17">
        <f t="shared" ref="D84:I85" si="52">D79</f>
        <v>25285.4</v>
      </c>
      <c r="E84" s="17">
        <f t="shared" si="52"/>
        <v>0</v>
      </c>
      <c r="F84" s="17">
        <f t="shared" si="52"/>
        <v>0</v>
      </c>
      <c r="G84" s="17">
        <f t="shared" si="52"/>
        <v>0</v>
      </c>
      <c r="H84" s="17">
        <f t="shared" si="52"/>
        <v>0</v>
      </c>
      <c r="I84" s="17">
        <f t="shared" si="52"/>
        <v>0</v>
      </c>
      <c r="J84" s="17">
        <v>21129.200000000001</v>
      </c>
      <c r="K84" s="11"/>
      <c r="L84" s="8"/>
      <c r="M84" s="8"/>
      <c r="N84" s="8"/>
      <c r="O84" s="9"/>
    </row>
    <row r="85" spans="1:15" s="5" customFormat="1">
      <c r="A85" s="31">
        <v>62</v>
      </c>
      <c r="B85" s="11" t="s">
        <v>17</v>
      </c>
      <c r="C85" s="17">
        <f t="shared" si="50"/>
        <v>29763.9</v>
      </c>
      <c r="D85" s="17">
        <v>8634.7000000000007</v>
      </c>
      <c r="E85" s="17">
        <f t="shared" si="52"/>
        <v>0</v>
      </c>
      <c r="F85" s="17">
        <f t="shared" si="52"/>
        <v>0</v>
      </c>
      <c r="G85" s="17">
        <f t="shared" si="52"/>
        <v>0</v>
      </c>
      <c r="H85" s="17">
        <f t="shared" si="52"/>
        <v>0</v>
      </c>
      <c r="I85" s="17">
        <f t="shared" si="52"/>
        <v>0</v>
      </c>
      <c r="J85" s="17">
        <v>21129.200000000001</v>
      </c>
      <c r="K85" s="11"/>
      <c r="L85" s="8"/>
      <c r="M85" s="8"/>
      <c r="N85" s="8"/>
      <c r="O85" s="9"/>
    </row>
    <row r="86" spans="1:15" s="5" customFormat="1">
      <c r="A86" s="31">
        <v>63</v>
      </c>
      <c r="B86" s="11" t="s">
        <v>18</v>
      </c>
      <c r="C86" s="17">
        <f t="shared" si="50"/>
        <v>0</v>
      </c>
      <c r="D86" s="17">
        <f>D81</f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1"/>
      <c r="L86" s="8"/>
      <c r="M86" s="8"/>
      <c r="N86" s="8"/>
      <c r="O86" s="9"/>
    </row>
    <row r="87" spans="1:15" s="5" customFormat="1">
      <c r="A87" s="31">
        <v>64</v>
      </c>
      <c r="B87" s="42" t="s">
        <v>31</v>
      </c>
      <c r="C87" s="42"/>
      <c r="D87" s="42"/>
      <c r="E87" s="42"/>
      <c r="F87" s="42"/>
      <c r="G87" s="42"/>
      <c r="H87" s="42"/>
      <c r="I87" s="42"/>
      <c r="J87" s="42"/>
      <c r="K87" s="42"/>
      <c r="L87" s="8"/>
      <c r="M87" s="8"/>
      <c r="N87" s="8"/>
      <c r="O87" s="9"/>
    </row>
    <row r="88" spans="1:15" s="5" customFormat="1" ht="45">
      <c r="A88" s="31">
        <v>65</v>
      </c>
      <c r="B88" s="11" t="s">
        <v>26</v>
      </c>
      <c r="C88" s="17">
        <f t="shared" ref="C88:C159" si="53">SUM(D88:J88)</f>
        <v>91342.1</v>
      </c>
      <c r="D88" s="17">
        <f t="shared" ref="D88:J88" si="54">SUM(D89:D91)</f>
        <v>11791.6</v>
      </c>
      <c r="E88" s="17">
        <f t="shared" si="54"/>
        <v>8040.0999999999995</v>
      </c>
      <c r="F88" s="17">
        <f t="shared" si="54"/>
        <v>16523.599999999999</v>
      </c>
      <c r="G88" s="17">
        <f t="shared" si="54"/>
        <v>6468.0999999999995</v>
      </c>
      <c r="H88" s="17">
        <f t="shared" si="54"/>
        <v>3439.9</v>
      </c>
      <c r="I88" s="17">
        <f t="shared" si="54"/>
        <v>3159.8</v>
      </c>
      <c r="J88" s="17">
        <f t="shared" si="54"/>
        <v>41919</v>
      </c>
      <c r="K88" s="11"/>
      <c r="L88" s="8"/>
      <c r="M88" s="8"/>
      <c r="N88" s="8"/>
      <c r="O88" s="9"/>
    </row>
    <row r="89" spans="1:15" s="5" customFormat="1">
      <c r="A89" s="31">
        <v>66</v>
      </c>
      <c r="B89" s="11" t="s">
        <v>16</v>
      </c>
      <c r="C89" s="17">
        <f t="shared" si="53"/>
        <v>46544.7</v>
      </c>
      <c r="D89" s="17">
        <f t="shared" ref="D89:F89" si="55">D93+D97+D101+D105+D109+D113+D117+D121+D125+D129+D133+D137+D141+D145+D149+D153+D157+D161+D165+D169</f>
        <v>5700</v>
      </c>
      <c r="E89" s="17">
        <f t="shared" si="55"/>
        <v>821.4</v>
      </c>
      <c r="F89" s="17">
        <f t="shared" si="55"/>
        <v>2992.5</v>
      </c>
      <c r="G89" s="17">
        <f>G93+G97+G101+G105+G109+G113+G117+G121+G125+G129+G133+G137+G141+G145+G149+G153+G157+G161+G165+G169</f>
        <v>4468.0999999999995</v>
      </c>
      <c r="H89" s="17">
        <f t="shared" ref="H89:J89" si="56">H93+H97+H101+H105+H109+H113+H117+H121+H125+H129+H133+H137+H141+H145+H149+H153+H157+H161+H165+H169</f>
        <v>1439.9</v>
      </c>
      <c r="I89" s="17">
        <f t="shared" si="56"/>
        <v>1159.8</v>
      </c>
      <c r="J89" s="17">
        <f t="shared" si="56"/>
        <v>29963</v>
      </c>
      <c r="K89" s="11"/>
      <c r="L89" s="8"/>
      <c r="M89" s="8"/>
      <c r="N89" s="8"/>
      <c r="O89" s="9"/>
    </row>
    <row r="90" spans="1:15" s="5" customFormat="1">
      <c r="A90" s="31">
        <v>67</v>
      </c>
      <c r="B90" s="11" t="s">
        <v>17</v>
      </c>
      <c r="C90" s="17">
        <f t="shared" si="53"/>
        <v>9956</v>
      </c>
      <c r="D90" s="17">
        <f t="shared" ref="D90:J90" si="57">D94+D98+D102+D106+D110+D114+D118+D122+D126+D130+D134+D138+D142+D146+D150+D154+D158+D162+D166+D170</f>
        <v>0</v>
      </c>
      <c r="E90" s="17">
        <f t="shared" si="57"/>
        <v>0</v>
      </c>
      <c r="F90" s="17">
        <f t="shared" si="57"/>
        <v>0</v>
      </c>
      <c r="G90" s="17">
        <f t="shared" si="57"/>
        <v>0</v>
      </c>
      <c r="H90" s="17">
        <f t="shared" si="57"/>
        <v>0</v>
      </c>
      <c r="I90" s="17">
        <f t="shared" si="57"/>
        <v>0</v>
      </c>
      <c r="J90" s="17">
        <f t="shared" si="57"/>
        <v>9956</v>
      </c>
      <c r="K90" s="11"/>
      <c r="L90" s="8"/>
      <c r="M90" s="8"/>
      <c r="N90" s="8"/>
      <c r="O90" s="9"/>
    </row>
    <row r="91" spans="1:15" s="5" customFormat="1">
      <c r="A91" s="31">
        <v>68</v>
      </c>
      <c r="B91" s="11" t="s">
        <v>18</v>
      </c>
      <c r="C91" s="18">
        <f t="shared" si="53"/>
        <v>34841.4</v>
      </c>
      <c r="D91" s="18">
        <f t="shared" ref="D91:J91" si="58">D95+D99+D103+D107+D111+D115+D119+D123+D127+D131+D135+D139+D143+D147+D151+D155+D159+D163+D167+D171</f>
        <v>6091.6</v>
      </c>
      <c r="E91" s="18">
        <f t="shared" si="58"/>
        <v>7218.7</v>
      </c>
      <c r="F91" s="18">
        <f t="shared" si="58"/>
        <v>13531.1</v>
      </c>
      <c r="G91" s="18">
        <f t="shared" si="58"/>
        <v>2000</v>
      </c>
      <c r="H91" s="18">
        <f t="shared" si="58"/>
        <v>2000</v>
      </c>
      <c r="I91" s="18">
        <f t="shared" si="58"/>
        <v>2000</v>
      </c>
      <c r="J91" s="18">
        <f t="shared" si="58"/>
        <v>2000</v>
      </c>
      <c r="K91" s="16"/>
      <c r="L91" s="9"/>
      <c r="M91" s="9"/>
      <c r="N91" s="9"/>
      <c r="O91" s="9"/>
    </row>
    <row r="92" spans="1:15" s="5" customFormat="1" ht="60">
      <c r="A92" s="31">
        <v>69</v>
      </c>
      <c r="B92" s="11" t="s">
        <v>42</v>
      </c>
      <c r="C92" s="18">
        <f t="shared" si="53"/>
        <v>832.5</v>
      </c>
      <c r="D92" s="18">
        <f t="shared" ref="D92:J92" si="59">SUM(D93:D95)</f>
        <v>832.5</v>
      </c>
      <c r="E92" s="18">
        <f t="shared" si="59"/>
        <v>0</v>
      </c>
      <c r="F92" s="18">
        <f t="shared" si="59"/>
        <v>0</v>
      </c>
      <c r="G92" s="18">
        <f t="shared" si="59"/>
        <v>0</v>
      </c>
      <c r="H92" s="18">
        <f t="shared" si="59"/>
        <v>0</v>
      </c>
      <c r="I92" s="18">
        <f t="shared" si="59"/>
        <v>0</v>
      </c>
      <c r="J92" s="18">
        <f t="shared" si="59"/>
        <v>0</v>
      </c>
      <c r="K92" s="11" t="s">
        <v>111</v>
      </c>
      <c r="L92" s="9"/>
      <c r="M92" s="9"/>
      <c r="N92" s="9"/>
      <c r="O92" s="9"/>
    </row>
    <row r="93" spans="1:15" s="5" customFormat="1">
      <c r="A93" s="31">
        <v>70</v>
      </c>
      <c r="B93" s="11" t="s">
        <v>16</v>
      </c>
      <c r="C93" s="18">
        <f t="shared" si="53"/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6"/>
      <c r="L93" s="9"/>
      <c r="M93" s="9"/>
      <c r="N93" s="9"/>
      <c r="O93" s="9"/>
    </row>
    <row r="94" spans="1:15" s="5" customFormat="1">
      <c r="A94" s="31">
        <v>71</v>
      </c>
      <c r="B94" s="11" t="s">
        <v>17</v>
      </c>
      <c r="C94" s="18">
        <f t="shared" si="53"/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6"/>
      <c r="L94" s="9"/>
      <c r="M94" s="9"/>
      <c r="N94" s="9"/>
      <c r="O94" s="9"/>
    </row>
    <row r="95" spans="1:15" s="5" customFormat="1">
      <c r="A95" s="31">
        <v>72</v>
      </c>
      <c r="B95" s="11" t="s">
        <v>18</v>
      </c>
      <c r="C95" s="18">
        <f t="shared" si="53"/>
        <v>832.5</v>
      </c>
      <c r="D95" s="18">
        <v>832.5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6"/>
      <c r="L95" s="9"/>
      <c r="M95" s="9"/>
      <c r="N95" s="9"/>
      <c r="O95" s="9"/>
    </row>
    <row r="96" spans="1:15" s="5" customFormat="1" ht="61.5" customHeight="1">
      <c r="A96" s="31">
        <v>73</v>
      </c>
      <c r="B96" s="11" t="s">
        <v>43</v>
      </c>
      <c r="C96" s="18">
        <f t="shared" si="53"/>
        <v>16000</v>
      </c>
      <c r="D96" s="18">
        <f t="shared" ref="D96:J96" si="60">SUM(D97:D99)</f>
        <v>2000</v>
      </c>
      <c r="E96" s="18">
        <f t="shared" si="60"/>
        <v>2000</v>
      </c>
      <c r="F96" s="18">
        <f t="shared" si="60"/>
        <v>2000</v>
      </c>
      <c r="G96" s="18">
        <f t="shared" si="60"/>
        <v>2000</v>
      </c>
      <c r="H96" s="18">
        <f t="shared" si="60"/>
        <v>2000</v>
      </c>
      <c r="I96" s="18">
        <f t="shared" si="60"/>
        <v>2000</v>
      </c>
      <c r="J96" s="18">
        <f t="shared" si="60"/>
        <v>4000</v>
      </c>
      <c r="K96" s="19" t="s">
        <v>150</v>
      </c>
      <c r="L96" s="9"/>
      <c r="M96" s="9"/>
      <c r="N96" s="9"/>
      <c r="O96" s="9"/>
    </row>
    <row r="97" spans="1:15" s="5" customFormat="1">
      <c r="A97" s="31">
        <v>74</v>
      </c>
      <c r="B97" s="11" t="s">
        <v>16</v>
      </c>
      <c r="C97" s="18">
        <f t="shared" si="53"/>
        <v>2000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2000</v>
      </c>
      <c r="K97" s="16"/>
      <c r="L97" s="9"/>
      <c r="M97" s="9"/>
      <c r="N97" s="9"/>
      <c r="O97" s="9"/>
    </row>
    <row r="98" spans="1:15" s="5" customFormat="1">
      <c r="A98" s="31">
        <v>75</v>
      </c>
      <c r="B98" s="11" t="s">
        <v>17</v>
      </c>
      <c r="C98" s="18">
        <f t="shared" si="53"/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6"/>
      <c r="L98" s="9"/>
      <c r="M98" s="9"/>
      <c r="N98" s="9"/>
      <c r="O98" s="9"/>
    </row>
    <row r="99" spans="1:15" s="5" customFormat="1">
      <c r="A99" s="31">
        <v>76</v>
      </c>
      <c r="B99" s="11" t="s">
        <v>18</v>
      </c>
      <c r="C99" s="18">
        <f t="shared" si="53"/>
        <v>14000</v>
      </c>
      <c r="D99" s="18">
        <v>2000</v>
      </c>
      <c r="E99" s="18">
        <v>2000</v>
      </c>
      <c r="F99" s="18">
        <v>2000</v>
      </c>
      <c r="G99" s="18">
        <v>2000</v>
      </c>
      <c r="H99" s="18">
        <v>2000</v>
      </c>
      <c r="I99" s="18">
        <v>2000</v>
      </c>
      <c r="J99" s="18">
        <v>2000</v>
      </c>
      <c r="K99" s="16"/>
      <c r="L99" s="9"/>
      <c r="M99" s="9"/>
      <c r="N99" s="9"/>
      <c r="O99" s="9"/>
    </row>
    <row r="100" spans="1:15" s="5" customFormat="1" ht="90">
      <c r="A100" s="31">
        <v>77</v>
      </c>
      <c r="B100" s="11" t="s">
        <v>86</v>
      </c>
      <c r="C100" s="18">
        <f t="shared" si="53"/>
        <v>3183.7999999999997</v>
      </c>
      <c r="D100" s="18">
        <f t="shared" ref="D100:J100" si="61">SUM(D101:D103)</f>
        <v>2500</v>
      </c>
      <c r="E100" s="18">
        <f t="shared" si="61"/>
        <v>257</v>
      </c>
      <c r="F100" s="18">
        <f t="shared" si="61"/>
        <v>44.6</v>
      </c>
      <c r="G100" s="18">
        <f t="shared" si="61"/>
        <v>88.2</v>
      </c>
      <c r="H100" s="18">
        <f t="shared" si="61"/>
        <v>98</v>
      </c>
      <c r="I100" s="18">
        <f t="shared" si="61"/>
        <v>98</v>
      </c>
      <c r="J100" s="18">
        <f t="shared" si="61"/>
        <v>98</v>
      </c>
      <c r="K100" s="19" t="s">
        <v>112</v>
      </c>
      <c r="L100" s="9"/>
      <c r="M100" s="9"/>
      <c r="N100" s="9"/>
      <c r="O100" s="9"/>
    </row>
    <row r="101" spans="1:15" s="5" customFormat="1">
      <c r="A101" s="31">
        <v>78</v>
      </c>
      <c r="B101" s="11" t="s">
        <v>16</v>
      </c>
      <c r="C101" s="18">
        <f t="shared" si="53"/>
        <v>3183.7999999999997</v>
      </c>
      <c r="D101" s="18">
        <v>2500</v>
      </c>
      <c r="E101" s="18">
        <v>257</v>
      </c>
      <c r="F101" s="18">
        <v>44.6</v>
      </c>
      <c r="G101" s="18">
        <v>88.2</v>
      </c>
      <c r="H101" s="18">
        <v>98</v>
      </c>
      <c r="I101" s="18">
        <v>98</v>
      </c>
      <c r="J101" s="18">
        <v>98</v>
      </c>
      <c r="K101" s="16"/>
      <c r="L101" s="9"/>
      <c r="M101" s="9"/>
      <c r="N101" s="9"/>
      <c r="O101" s="9"/>
    </row>
    <row r="102" spans="1:15" s="5" customFormat="1">
      <c r="A102" s="31">
        <v>79</v>
      </c>
      <c r="B102" s="11" t="s">
        <v>17</v>
      </c>
      <c r="C102" s="18">
        <f t="shared" si="53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6"/>
      <c r="L102" s="9"/>
      <c r="M102" s="9"/>
      <c r="N102" s="9"/>
      <c r="O102" s="9"/>
    </row>
    <row r="103" spans="1:15" s="5" customFormat="1">
      <c r="A103" s="31">
        <v>80</v>
      </c>
      <c r="B103" s="11" t="s">
        <v>18</v>
      </c>
      <c r="C103" s="18">
        <f t="shared" si="53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6"/>
      <c r="L103" s="9"/>
      <c r="M103" s="9"/>
      <c r="N103" s="9"/>
      <c r="O103" s="9"/>
    </row>
    <row r="104" spans="1:15" s="5" customFormat="1" ht="105">
      <c r="A104" s="30" t="s">
        <v>163</v>
      </c>
      <c r="B104" s="11" t="s">
        <v>104</v>
      </c>
      <c r="C104" s="18">
        <f t="shared" ref="C104:C107" si="62">SUM(D104:J104)</f>
        <v>1033</v>
      </c>
      <c r="D104" s="18">
        <f t="shared" ref="D104" si="63">SUM(D105:D107)</f>
        <v>0</v>
      </c>
      <c r="E104" s="18">
        <f t="shared" ref="E104:J104" si="64">SUM(E105:E107)</f>
        <v>0</v>
      </c>
      <c r="F104" s="18">
        <f t="shared" si="64"/>
        <v>0</v>
      </c>
      <c r="G104" s="18">
        <f t="shared" si="64"/>
        <v>1033</v>
      </c>
      <c r="H104" s="18">
        <f t="shared" si="64"/>
        <v>0</v>
      </c>
      <c r="I104" s="18">
        <f t="shared" si="64"/>
        <v>0</v>
      </c>
      <c r="J104" s="18">
        <f t="shared" si="64"/>
        <v>0</v>
      </c>
      <c r="K104" s="19" t="s">
        <v>113</v>
      </c>
      <c r="L104" s="9"/>
      <c r="M104" s="9"/>
      <c r="N104" s="9"/>
      <c r="O104" s="9"/>
    </row>
    <row r="105" spans="1:15" s="5" customFormat="1">
      <c r="A105" s="30" t="s">
        <v>164</v>
      </c>
      <c r="B105" s="11" t="s">
        <v>16</v>
      </c>
      <c r="C105" s="18">
        <f t="shared" si="62"/>
        <v>1033</v>
      </c>
      <c r="D105" s="18">
        <v>0</v>
      </c>
      <c r="E105" s="18">
        <v>0</v>
      </c>
      <c r="F105" s="18">
        <v>0</v>
      </c>
      <c r="G105" s="18">
        <v>1033</v>
      </c>
      <c r="H105" s="18">
        <v>0</v>
      </c>
      <c r="I105" s="18">
        <v>0</v>
      </c>
      <c r="J105" s="18">
        <v>0</v>
      </c>
      <c r="K105" s="16"/>
      <c r="L105" s="9"/>
      <c r="M105" s="9"/>
      <c r="N105" s="9"/>
      <c r="O105" s="9"/>
    </row>
    <row r="106" spans="1:15" s="5" customFormat="1">
      <c r="A106" s="30" t="s">
        <v>165</v>
      </c>
      <c r="B106" s="11" t="s">
        <v>17</v>
      </c>
      <c r="C106" s="18">
        <f t="shared" si="62"/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6"/>
      <c r="L106" s="9"/>
      <c r="M106" s="9"/>
      <c r="N106" s="9"/>
      <c r="O106" s="9"/>
    </row>
    <row r="107" spans="1:15" s="5" customFormat="1">
      <c r="A107" s="30" t="s">
        <v>166</v>
      </c>
      <c r="B107" s="11" t="s">
        <v>18</v>
      </c>
      <c r="C107" s="18">
        <f t="shared" si="62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6"/>
      <c r="L107" s="9"/>
      <c r="M107" s="9"/>
      <c r="N107" s="9"/>
      <c r="O107" s="9"/>
    </row>
    <row r="108" spans="1:15" s="5" customFormat="1" ht="60">
      <c r="A108" s="30">
        <v>81</v>
      </c>
      <c r="B108" s="11" t="s">
        <v>44</v>
      </c>
      <c r="C108" s="17">
        <f t="shared" si="53"/>
        <v>1750</v>
      </c>
      <c r="D108" s="17">
        <f t="shared" ref="D108:J108" si="65">SUM(D109:D111)</f>
        <v>1750</v>
      </c>
      <c r="E108" s="17">
        <f t="shared" si="65"/>
        <v>0</v>
      </c>
      <c r="F108" s="17">
        <f t="shared" si="65"/>
        <v>0</v>
      </c>
      <c r="G108" s="17">
        <f t="shared" si="65"/>
        <v>0</v>
      </c>
      <c r="H108" s="17">
        <f t="shared" si="65"/>
        <v>0</v>
      </c>
      <c r="I108" s="17">
        <f t="shared" si="65"/>
        <v>0</v>
      </c>
      <c r="J108" s="17">
        <f t="shared" si="65"/>
        <v>0</v>
      </c>
      <c r="K108" s="19" t="s">
        <v>149</v>
      </c>
      <c r="L108" s="9"/>
      <c r="M108" s="9"/>
      <c r="N108" s="9"/>
      <c r="O108" s="9"/>
    </row>
    <row r="109" spans="1:15" s="5" customFormat="1">
      <c r="A109" s="31">
        <v>82</v>
      </c>
      <c r="B109" s="11" t="s">
        <v>16</v>
      </c>
      <c r="C109" s="17">
        <f t="shared" si="53"/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6"/>
      <c r="L109" s="9"/>
      <c r="M109" s="9"/>
      <c r="N109" s="9"/>
      <c r="O109" s="9"/>
    </row>
    <row r="110" spans="1:15" s="5" customFormat="1">
      <c r="A110" s="31">
        <v>83</v>
      </c>
      <c r="B110" s="11" t="s">
        <v>17</v>
      </c>
      <c r="C110" s="17">
        <f t="shared" si="53"/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6"/>
      <c r="L110" s="9"/>
      <c r="M110" s="9"/>
      <c r="N110" s="9"/>
      <c r="O110" s="9"/>
    </row>
    <row r="111" spans="1:15" s="5" customFormat="1">
      <c r="A111" s="31">
        <v>84</v>
      </c>
      <c r="B111" s="11" t="s">
        <v>18</v>
      </c>
      <c r="C111" s="17">
        <f t="shared" si="53"/>
        <v>1750</v>
      </c>
      <c r="D111" s="17">
        <v>1750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6"/>
      <c r="L111" s="9"/>
      <c r="M111" s="9"/>
      <c r="N111" s="9"/>
      <c r="O111" s="9"/>
    </row>
    <row r="112" spans="1:15" s="5" customFormat="1" ht="90">
      <c r="A112" s="31">
        <v>85</v>
      </c>
      <c r="B112" s="11" t="s">
        <v>87</v>
      </c>
      <c r="C112" s="17">
        <f t="shared" si="53"/>
        <v>3267</v>
      </c>
      <c r="D112" s="17">
        <f t="shared" ref="D112:J112" si="66">SUM(D113:D115)</f>
        <v>0</v>
      </c>
      <c r="E112" s="17">
        <f t="shared" si="66"/>
        <v>0</v>
      </c>
      <c r="F112" s="17">
        <f t="shared" si="66"/>
        <v>1633.5</v>
      </c>
      <c r="G112" s="17">
        <f t="shared" si="66"/>
        <v>1633.5</v>
      </c>
      <c r="H112" s="17">
        <f t="shared" si="66"/>
        <v>0</v>
      </c>
      <c r="I112" s="17">
        <f t="shared" si="66"/>
        <v>0</v>
      </c>
      <c r="J112" s="17">
        <f t="shared" si="66"/>
        <v>0</v>
      </c>
      <c r="K112" s="11" t="s">
        <v>148</v>
      </c>
      <c r="L112" s="9"/>
      <c r="M112" s="9"/>
      <c r="N112" s="9"/>
      <c r="O112" s="9"/>
    </row>
    <row r="113" spans="1:15" s="5" customFormat="1">
      <c r="A113" s="31">
        <v>86</v>
      </c>
      <c r="B113" s="11" t="s">
        <v>16</v>
      </c>
      <c r="C113" s="17">
        <f t="shared" si="53"/>
        <v>3267</v>
      </c>
      <c r="D113" s="17">
        <v>0</v>
      </c>
      <c r="E113" s="17">
        <v>0</v>
      </c>
      <c r="F113" s="17">
        <v>1633.5</v>
      </c>
      <c r="G113" s="17">
        <v>1633.5</v>
      </c>
      <c r="H113" s="17">
        <v>0</v>
      </c>
      <c r="I113" s="17">
        <v>0</v>
      </c>
      <c r="J113" s="17">
        <v>0</v>
      </c>
      <c r="K113" s="16"/>
      <c r="L113" s="9"/>
      <c r="M113" s="9"/>
      <c r="N113" s="9"/>
      <c r="O113" s="9"/>
    </row>
    <row r="114" spans="1:15" s="5" customFormat="1">
      <c r="A114" s="31">
        <v>87</v>
      </c>
      <c r="B114" s="11" t="s">
        <v>17</v>
      </c>
      <c r="C114" s="17">
        <f t="shared" si="53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6"/>
      <c r="L114" s="9"/>
      <c r="M114" s="9"/>
      <c r="N114" s="9"/>
      <c r="O114" s="9"/>
    </row>
    <row r="115" spans="1:15" s="5" customFormat="1">
      <c r="A115" s="31">
        <v>88</v>
      </c>
      <c r="B115" s="11" t="s">
        <v>18</v>
      </c>
      <c r="C115" s="17">
        <f t="shared" si="53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6"/>
      <c r="L115" s="9"/>
      <c r="M115" s="9"/>
      <c r="N115" s="9"/>
      <c r="O115" s="9"/>
    </row>
    <row r="116" spans="1:15" s="5" customFormat="1" ht="75">
      <c r="A116" s="31">
        <v>89</v>
      </c>
      <c r="B116" s="11" t="s">
        <v>45</v>
      </c>
      <c r="C116" s="17">
        <f t="shared" si="53"/>
        <v>0</v>
      </c>
      <c r="D116" s="17">
        <f t="shared" ref="D116:J116" si="67">SUM(D117:D119)</f>
        <v>0</v>
      </c>
      <c r="E116" s="17">
        <f t="shared" si="67"/>
        <v>0</v>
      </c>
      <c r="F116" s="17">
        <f t="shared" si="67"/>
        <v>0</v>
      </c>
      <c r="G116" s="17">
        <f t="shared" si="67"/>
        <v>0</v>
      </c>
      <c r="H116" s="17">
        <f t="shared" si="67"/>
        <v>0</v>
      </c>
      <c r="I116" s="17">
        <f t="shared" si="67"/>
        <v>0</v>
      </c>
      <c r="J116" s="17">
        <f t="shared" si="67"/>
        <v>0</v>
      </c>
      <c r="K116" s="11" t="s">
        <v>147</v>
      </c>
      <c r="L116" s="9"/>
      <c r="M116" s="9"/>
      <c r="N116" s="9"/>
      <c r="O116" s="9"/>
    </row>
    <row r="117" spans="1:15" s="5" customFormat="1">
      <c r="A117" s="31">
        <v>90</v>
      </c>
      <c r="B117" s="11" t="s">
        <v>16</v>
      </c>
      <c r="C117" s="17">
        <f t="shared" si="53"/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6"/>
      <c r="L117" s="9"/>
      <c r="M117" s="9"/>
      <c r="N117" s="9"/>
      <c r="O117" s="9"/>
    </row>
    <row r="118" spans="1:15" s="5" customFormat="1">
      <c r="A118" s="31">
        <v>91</v>
      </c>
      <c r="B118" s="11" t="s">
        <v>17</v>
      </c>
      <c r="C118" s="17">
        <f t="shared" si="53"/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6"/>
      <c r="L118" s="9"/>
      <c r="M118" s="9"/>
      <c r="N118" s="9"/>
      <c r="O118" s="9"/>
    </row>
    <row r="119" spans="1:15" s="5" customFormat="1">
      <c r="A119" s="31">
        <v>92</v>
      </c>
      <c r="B119" s="11" t="s">
        <v>18</v>
      </c>
      <c r="C119" s="17">
        <f t="shared" si="53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6"/>
      <c r="L119" s="9"/>
      <c r="M119" s="9"/>
      <c r="N119" s="9"/>
      <c r="O119" s="9"/>
    </row>
    <row r="120" spans="1:15" s="3" customFormat="1" ht="90.75" customHeight="1">
      <c r="A120" s="31">
        <v>93</v>
      </c>
      <c r="B120" s="11" t="s">
        <v>54</v>
      </c>
      <c r="C120" s="18">
        <f t="shared" si="53"/>
        <v>2690</v>
      </c>
      <c r="D120" s="18">
        <f t="shared" ref="D120:J120" si="68">SUM(D121:D123)</f>
        <v>2500</v>
      </c>
      <c r="E120" s="18">
        <v>190</v>
      </c>
      <c r="F120" s="18">
        <f t="shared" si="68"/>
        <v>0</v>
      </c>
      <c r="G120" s="18">
        <f>SUM(G121:G123)</f>
        <v>0</v>
      </c>
      <c r="H120" s="18">
        <f t="shared" si="68"/>
        <v>0</v>
      </c>
      <c r="I120" s="18">
        <f t="shared" si="68"/>
        <v>0</v>
      </c>
      <c r="J120" s="18">
        <f t="shared" si="68"/>
        <v>0</v>
      </c>
      <c r="K120" s="19" t="s">
        <v>114</v>
      </c>
      <c r="L120" s="9"/>
      <c r="M120" s="9"/>
      <c r="N120" s="9"/>
      <c r="O120" s="9"/>
    </row>
    <row r="121" spans="1:15" s="3" customFormat="1">
      <c r="A121" s="31">
        <v>94</v>
      </c>
      <c r="B121" s="11" t="s">
        <v>16</v>
      </c>
      <c r="C121" s="18">
        <f t="shared" si="53"/>
        <v>2690</v>
      </c>
      <c r="D121" s="18">
        <v>2500</v>
      </c>
      <c r="E121" s="18">
        <v>190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6"/>
      <c r="L121" s="9"/>
      <c r="M121" s="9"/>
      <c r="N121" s="9"/>
      <c r="O121" s="9"/>
    </row>
    <row r="122" spans="1:15" s="3" customFormat="1">
      <c r="A122" s="31">
        <v>95</v>
      </c>
      <c r="B122" s="11" t="s">
        <v>17</v>
      </c>
      <c r="C122" s="18">
        <f t="shared" si="53"/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6"/>
      <c r="L122" s="9"/>
      <c r="M122" s="9"/>
      <c r="N122" s="9"/>
      <c r="O122" s="9"/>
    </row>
    <row r="123" spans="1:15" s="3" customFormat="1">
      <c r="A123" s="31">
        <v>96</v>
      </c>
      <c r="B123" s="11" t="s">
        <v>18</v>
      </c>
      <c r="C123" s="18">
        <f t="shared" si="53"/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6"/>
      <c r="L123" s="9"/>
      <c r="M123" s="9"/>
      <c r="N123" s="9"/>
      <c r="O123" s="9"/>
    </row>
    <row r="124" spans="1:15" s="3" customFormat="1" ht="61.5" customHeight="1">
      <c r="A124" s="31">
        <v>97</v>
      </c>
      <c r="B124" s="11" t="s">
        <v>46</v>
      </c>
      <c r="C124" s="18">
        <f t="shared" si="53"/>
        <v>29385.1</v>
      </c>
      <c r="D124" s="18">
        <f t="shared" ref="D124:J124" si="69">SUM(D125:D127)</f>
        <v>2209.1</v>
      </c>
      <c r="E124" s="18">
        <f t="shared" si="69"/>
        <v>5593.0999999999995</v>
      </c>
      <c r="F124" s="18">
        <f t="shared" si="69"/>
        <v>0</v>
      </c>
      <c r="G124" s="18">
        <f t="shared" si="69"/>
        <v>1279.2</v>
      </c>
      <c r="H124" s="18">
        <f t="shared" si="69"/>
        <v>1341.9</v>
      </c>
      <c r="I124" s="18">
        <f t="shared" si="69"/>
        <v>1061.8</v>
      </c>
      <c r="J124" s="18">
        <f t="shared" si="69"/>
        <v>17900</v>
      </c>
      <c r="K124" s="19" t="s">
        <v>146</v>
      </c>
      <c r="L124" s="9"/>
      <c r="M124" s="9"/>
      <c r="N124" s="9"/>
      <c r="O124" s="9"/>
    </row>
    <row r="125" spans="1:15" s="3" customFormat="1">
      <c r="A125" s="31">
        <v>98</v>
      </c>
      <c r="B125" s="11" t="s">
        <v>16</v>
      </c>
      <c r="C125" s="18">
        <f t="shared" si="53"/>
        <v>22657.3</v>
      </c>
      <c r="D125" s="18">
        <v>700</v>
      </c>
      <c r="E125" s="18">
        <v>374.4</v>
      </c>
      <c r="F125" s="18">
        <v>0</v>
      </c>
      <c r="G125" s="18">
        <v>1279.2</v>
      </c>
      <c r="H125" s="18">
        <v>1341.9</v>
      </c>
      <c r="I125" s="18">
        <v>1061.8</v>
      </c>
      <c r="J125" s="18">
        <v>17900</v>
      </c>
      <c r="K125" s="16"/>
      <c r="L125" s="9" t="s">
        <v>97</v>
      </c>
      <c r="M125" s="9"/>
      <c r="N125" s="9"/>
      <c r="O125" s="9"/>
    </row>
    <row r="126" spans="1:15" s="3" customFormat="1">
      <c r="A126" s="31">
        <v>99</v>
      </c>
      <c r="B126" s="11" t="s">
        <v>17</v>
      </c>
      <c r="C126" s="18">
        <f t="shared" si="53"/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6"/>
      <c r="L126" s="9"/>
      <c r="M126" s="9"/>
      <c r="N126" s="9"/>
      <c r="O126" s="9"/>
    </row>
    <row r="127" spans="1:15" s="3" customFormat="1">
      <c r="A127" s="31">
        <v>100</v>
      </c>
      <c r="B127" s="11" t="s">
        <v>18</v>
      </c>
      <c r="C127" s="18">
        <f t="shared" si="53"/>
        <v>6727.7999999999993</v>
      </c>
      <c r="D127" s="18">
        <v>1509.1</v>
      </c>
      <c r="E127" s="18">
        <v>5218.7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6"/>
      <c r="L127" s="9"/>
      <c r="M127" s="9"/>
      <c r="N127" s="9"/>
      <c r="O127" s="9"/>
    </row>
    <row r="128" spans="1:15" s="3" customFormat="1" ht="60">
      <c r="A128" s="31">
        <v>101</v>
      </c>
      <c r="B128" s="11" t="s">
        <v>47</v>
      </c>
      <c r="C128" s="18">
        <f t="shared" si="53"/>
        <v>0</v>
      </c>
      <c r="D128" s="18">
        <f t="shared" ref="D128:J128" si="70">SUM(D129:D131)</f>
        <v>0</v>
      </c>
      <c r="E128" s="18">
        <f t="shared" si="70"/>
        <v>0</v>
      </c>
      <c r="F128" s="18">
        <f t="shared" si="70"/>
        <v>0</v>
      </c>
      <c r="G128" s="18">
        <f t="shared" si="70"/>
        <v>0</v>
      </c>
      <c r="H128" s="18">
        <f t="shared" si="70"/>
        <v>0</v>
      </c>
      <c r="I128" s="18">
        <f t="shared" si="70"/>
        <v>0</v>
      </c>
      <c r="J128" s="18">
        <f t="shared" si="70"/>
        <v>0</v>
      </c>
      <c r="K128" s="19" t="s">
        <v>145</v>
      </c>
      <c r="L128" s="9"/>
      <c r="M128" s="9"/>
      <c r="N128" s="9"/>
      <c r="O128" s="9"/>
    </row>
    <row r="129" spans="1:15" s="3" customFormat="1">
      <c r="A129" s="31">
        <v>102</v>
      </c>
      <c r="B129" s="11" t="s">
        <v>16</v>
      </c>
      <c r="C129" s="18">
        <f t="shared" si="53"/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6"/>
      <c r="L129" s="9"/>
      <c r="M129" s="9"/>
      <c r="N129" s="9"/>
      <c r="O129" s="9"/>
    </row>
    <row r="130" spans="1:15" s="3" customFormat="1">
      <c r="A130" s="31">
        <v>103</v>
      </c>
      <c r="B130" s="11" t="s">
        <v>17</v>
      </c>
      <c r="C130" s="18">
        <f t="shared" si="53"/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6"/>
      <c r="L130" s="9"/>
      <c r="M130" s="9"/>
      <c r="N130" s="9"/>
      <c r="O130" s="9"/>
    </row>
    <row r="131" spans="1:15" s="3" customFormat="1">
      <c r="A131" s="31">
        <v>104</v>
      </c>
      <c r="B131" s="11" t="s">
        <v>18</v>
      </c>
      <c r="C131" s="18">
        <f t="shared" si="53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6"/>
      <c r="L131" s="9"/>
      <c r="M131" s="9"/>
      <c r="N131" s="9"/>
      <c r="O131" s="9"/>
    </row>
    <row r="132" spans="1:15" s="3" customFormat="1" ht="90">
      <c r="A132" s="31">
        <v>105</v>
      </c>
      <c r="B132" s="11" t="s">
        <v>48</v>
      </c>
      <c r="C132" s="18">
        <f t="shared" si="53"/>
        <v>0</v>
      </c>
      <c r="D132" s="18">
        <f t="shared" ref="D132:J132" si="71">SUM(D133:D135)</f>
        <v>0</v>
      </c>
      <c r="E132" s="18">
        <f t="shared" si="71"/>
        <v>0</v>
      </c>
      <c r="F132" s="18">
        <f t="shared" si="71"/>
        <v>0</v>
      </c>
      <c r="G132" s="18">
        <f t="shared" si="71"/>
        <v>0</v>
      </c>
      <c r="H132" s="18">
        <f t="shared" si="71"/>
        <v>0</v>
      </c>
      <c r="I132" s="18">
        <f t="shared" si="71"/>
        <v>0</v>
      </c>
      <c r="J132" s="18">
        <f t="shared" si="71"/>
        <v>0</v>
      </c>
      <c r="K132" s="11" t="s">
        <v>115</v>
      </c>
      <c r="L132" s="9"/>
      <c r="M132" s="9"/>
      <c r="N132" s="9"/>
      <c r="O132" s="9"/>
    </row>
    <row r="133" spans="1:15" s="3" customFormat="1">
      <c r="A133" s="31">
        <v>106</v>
      </c>
      <c r="B133" s="11" t="s">
        <v>16</v>
      </c>
      <c r="C133" s="18">
        <f t="shared" si="53"/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6"/>
      <c r="L133" s="9"/>
      <c r="M133" s="9"/>
      <c r="N133" s="9"/>
      <c r="O133" s="9"/>
    </row>
    <row r="134" spans="1:15" s="3" customFormat="1">
      <c r="A134" s="31">
        <v>107</v>
      </c>
      <c r="B134" s="11" t="s">
        <v>17</v>
      </c>
      <c r="C134" s="18">
        <f t="shared" si="53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6"/>
      <c r="L134" s="9"/>
      <c r="M134" s="9"/>
      <c r="N134" s="9"/>
      <c r="O134" s="9"/>
    </row>
    <row r="135" spans="1:15" s="3" customFormat="1">
      <c r="A135" s="31">
        <v>108</v>
      </c>
      <c r="B135" s="11" t="s">
        <v>18</v>
      </c>
      <c r="C135" s="18">
        <f t="shared" si="53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6"/>
      <c r="L135" s="9"/>
      <c r="M135" s="9"/>
      <c r="N135" s="9"/>
      <c r="O135" s="9"/>
    </row>
    <row r="136" spans="1:15" s="3" customFormat="1" ht="75">
      <c r="A136" s="31">
        <v>109</v>
      </c>
      <c r="B136" s="11" t="s">
        <v>49</v>
      </c>
      <c r="C136" s="18">
        <f t="shared" si="53"/>
        <v>11531.1</v>
      </c>
      <c r="D136" s="18">
        <f t="shared" ref="D136:J136" si="72">SUM(D137:D139)</f>
        <v>0</v>
      </c>
      <c r="E136" s="18">
        <f t="shared" si="72"/>
        <v>0</v>
      </c>
      <c r="F136" s="18">
        <f t="shared" si="72"/>
        <v>11531.1</v>
      </c>
      <c r="G136" s="18">
        <f t="shared" si="72"/>
        <v>0</v>
      </c>
      <c r="H136" s="18">
        <f t="shared" si="72"/>
        <v>0</v>
      </c>
      <c r="I136" s="18">
        <f t="shared" si="72"/>
        <v>0</v>
      </c>
      <c r="J136" s="18">
        <f t="shared" si="72"/>
        <v>0</v>
      </c>
      <c r="K136" s="11" t="s">
        <v>116</v>
      </c>
      <c r="L136" s="9"/>
      <c r="M136" s="9"/>
      <c r="N136" s="9"/>
      <c r="O136" s="9"/>
    </row>
    <row r="137" spans="1:15" s="3" customFormat="1">
      <c r="A137" s="31">
        <v>110</v>
      </c>
      <c r="B137" s="11" t="s">
        <v>16</v>
      </c>
      <c r="C137" s="18">
        <f t="shared" si="53"/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6"/>
      <c r="L137" s="9"/>
      <c r="M137" s="9"/>
      <c r="N137" s="9"/>
      <c r="O137" s="9"/>
    </row>
    <row r="138" spans="1:15" s="3" customFormat="1">
      <c r="A138" s="31">
        <v>111</v>
      </c>
      <c r="B138" s="11" t="s">
        <v>17</v>
      </c>
      <c r="C138" s="18">
        <f t="shared" si="53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6"/>
      <c r="L138" s="9"/>
      <c r="M138" s="9"/>
      <c r="N138" s="9"/>
      <c r="O138" s="9"/>
    </row>
    <row r="139" spans="1:15" s="3" customFormat="1">
      <c r="A139" s="31">
        <v>112</v>
      </c>
      <c r="B139" s="11" t="s">
        <v>18</v>
      </c>
      <c r="C139" s="18">
        <f t="shared" si="53"/>
        <v>11531.1</v>
      </c>
      <c r="D139" s="18">
        <v>0</v>
      </c>
      <c r="E139" s="18">
        <v>0</v>
      </c>
      <c r="F139" s="18">
        <v>11531.1</v>
      </c>
      <c r="G139" s="18">
        <v>0</v>
      </c>
      <c r="H139" s="18">
        <v>0</v>
      </c>
      <c r="I139" s="18">
        <v>0</v>
      </c>
      <c r="J139" s="18">
        <v>0</v>
      </c>
      <c r="K139" s="16"/>
      <c r="L139" s="9"/>
      <c r="M139" s="9"/>
      <c r="N139" s="9"/>
      <c r="O139" s="9"/>
    </row>
    <row r="140" spans="1:15" s="3" customFormat="1" ht="90">
      <c r="A140" s="31">
        <v>113</v>
      </c>
      <c r="B140" s="11" t="s">
        <v>55</v>
      </c>
      <c r="C140" s="18">
        <f t="shared" si="53"/>
        <v>0</v>
      </c>
      <c r="D140" s="18">
        <f t="shared" ref="D140:J140" si="73">SUM(D141:D143)</f>
        <v>0</v>
      </c>
      <c r="E140" s="18">
        <f t="shared" si="73"/>
        <v>0</v>
      </c>
      <c r="F140" s="18">
        <f t="shared" si="73"/>
        <v>0</v>
      </c>
      <c r="G140" s="18">
        <f t="shared" si="73"/>
        <v>0</v>
      </c>
      <c r="H140" s="18">
        <f t="shared" si="73"/>
        <v>0</v>
      </c>
      <c r="I140" s="18">
        <f t="shared" si="73"/>
        <v>0</v>
      </c>
      <c r="J140" s="18">
        <f t="shared" si="73"/>
        <v>0</v>
      </c>
      <c r="K140" s="16"/>
      <c r="L140" s="9"/>
      <c r="M140" s="9"/>
      <c r="N140" s="9"/>
      <c r="O140" s="9"/>
    </row>
    <row r="141" spans="1:15" s="3" customFormat="1">
      <c r="A141" s="31">
        <v>114</v>
      </c>
      <c r="B141" s="11" t="s">
        <v>16</v>
      </c>
      <c r="C141" s="18">
        <f t="shared" si="53"/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6"/>
      <c r="L141" s="9"/>
      <c r="M141" s="9"/>
      <c r="N141" s="9"/>
      <c r="O141" s="9"/>
    </row>
    <row r="142" spans="1:15" s="3" customFormat="1">
      <c r="A142" s="31">
        <v>115</v>
      </c>
      <c r="B142" s="11" t="s">
        <v>17</v>
      </c>
      <c r="C142" s="18">
        <f t="shared" si="53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6"/>
      <c r="L142" s="9"/>
      <c r="M142" s="9"/>
      <c r="N142" s="9"/>
      <c r="O142" s="9"/>
    </row>
    <row r="143" spans="1:15" s="3" customFormat="1">
      <c r="A143" s="31">
        <v>116</v>
      </c>
      <c r="B143" s="11" t="s">
        <v>18</v>
      </c>
      <c r="C143" s="18">
        <f t="shared" si="53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6"/>
      <c r="L143" s="9"/>
      <c r="M143" s="9"/>
      <c r="N143" s="9"/>
      <c r="O143" s="9"/>
    </row>
    <row r="144" spans="1:15" s="3" customFormat="1" ht="59.25" customHeight="1">
      <c r="A144" s="31">
        <v>117</v>
      </c>
      <c r="B144" s="11" t="s">
        <v>107</v>
      </c>
      <c r="C144" s="18">
        <f t="shared" si="53"/>
        <v>0</v>
      </c>
      <c r="D144" s="18">
        <f t="shared" ref="D144:J144" si="74">SUM(D145:D147)</f>
        <v>0</v>
      </c>
      <c r="E144" s="18">
        <f t="shared" si="74"/>
        <v>0</v>
      </c>
      <c r="F144" s="18">
        <f t="shared" si="74"/>
        <v>0</v>
      </c>
      <c r="G144" s="18">
        <f t="shared" si="74"/>
        <v>0</v>
      </c>
      <c r="H144" s="18">
        <f t="shared" si="74"/>
        <v>0</v>
      </c>
      <c r="I144" s="18">
        <f t="shared" si="74"/>
        <v>0</v>
      </c>
      <c r="J144" s="18">
        <f t="shared" si="74"/>
        <v>0</v>
      </c>
      <c r="K144" s="11" t="s">
        <v>129</v>
      </c>
      <c r="L144" s="9"/>
      <c r="M144" s="9"/>
      <c r="N144" s="9"/>
      <c r="O144" s="9"/>
    </row>
    <row r="145" spans="1:15" s="3" customFormat="1">
      <c r="A145" s="31">
        <v>118</v>
      </c>
      <c r="B145" s="11" t="s">
        <v>16</v>
      </c>
      <c r="C145" s="18">
        <f t="shared" si="53"/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6"/>
      <c r="L145" s="9"/>
      <c r="M145" s="9"/>
      <c r="N145" s="9"/>
      <c r="O145" s="9"/>
    </row>
    <row r="146" spans="1:15" s="3" customFormat="1">
      <c r="A146" s="31">
        <v>119</v>
      </c>
      <c r="B146" s="11" t="s">
        <v>17</v>
      </c>
      <c r="C146" s="18">
        <f t="shared" si="53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6"/>
      <c r="L146" s="9"/>
      <c r="M146" s="9"/>
      <c r="N146" s="9"/>
      <c r="O146" s="9"/>
    </row>
    <row r="147" spans="1:15" s="3" customFormat="1">
      <c r="A147" s="31">
        <v>120</v>
      </c>
      <c r="B147" s="11" t="s">
        <v>18</v>
      </c>
      <c r="C147" s="18">
        <f t="shared" si="53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6"/>
      <c r="L147" s="9"/>
      <c r="M147" s="9"/>
      <c r="N147" s="9"/>
      <c r="O147" s="9"/>
    </row>
    <row r="148" spans="1:15" s="3" customFormat="1" ht="105">
      <c r="A148" s="31">
        <v>121</v>
      </c>
      <c r="B148" s="11" t="s">
        <v>106</v>
      </c>
      <c r="C148" s="18">
        <f t="shared" si="53"/>
        <v>1314.4</v>
      </c>
      <c r="D148" s="18">
        <f t="shared" ref="D148:J148" si="75">SUM(D149:D151)</f>
        <v>0</v>
      </c>
      <c r="E148" s="18">
        <f t="shared" si="75"/>
        <v>0</v>
      </c>
      <c r="F148" s="18">
        <f t="shared" si="75"/>
        <v>1314.4</v>
      </c>
      <c r="G148" s="18">
        <f t="shared" si="75"/>
        <v>0</v>
      </c>
      <c r="H148" s="18">
        <f t="shared" si="75"/>
        <v>0</v>
      </c>
      <c r="I148" s="18">
        <f t="shared" si="75"/>
        <v>0</v>
      </c>
      <c r="J148" s="18">
        <f t="shared" si="75"/>
        <v>0</v>
      </c>
      <c r="K148" s="11" t="s">
        <v>117</v>
      </c>
      <c r="L148" s="9"/>
      <c r="M148" s="9"/>
      <c r="N148" s="9"/>
      <c r="O148" s="9"/>
    </row>
    <row r="149" spans="1:15" s="3" customFormat="1">
      <c r="A149" s="31">
        <v>122</v>
      </c>
      <c r="B149" s="11" t="s">
        <v>16</v>
      </c>
      <c r="C149" s="18">
        <f t="shared" si="53"/>
        <v>1314.4</v>
      </c>
      <c r="D149" s="18">
        <v>0</v>
      </c>
      <c r="E149" s="18">
        <v>0</v>
      </c>
      <c r="F149" s="18">
        <v>1314.4</v>
      </c>
      <c r="G149" s="18">
        <v>0</v>
      </c>
      <c r="H149" s="18">
        <v>0</v>
      </c>
      <c r="I149" s="18">
        <v>0</v>
      </c>
      <c r="J149" s="18">
        <v>0</v>
      </c>
      <c r="K149" s="16"/>
      <c r="L149" s="9"/>
      <c r="M149" s="9"/>
      <c r="N149" s="9"/>
      <c r="O149" s="9"/>
    </row>
    <row r="150" spans="1:15" s="3" customFormat="1">
      <c r="A150" s="31">
        <v>123</v>
      </c>
      <c r="B150" s="11" t="s">
        <v>17</v>
      </c>
      <c r="C150" s="18">
        <f t="shared" si="53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6"/>
      <c r="L150" s="9"/>
      <c r="M150" s="9"/>
      <c r="N150" s="9"/>
      <c r="O150" s="9"/>
    </row>
    <row r="151" spans="1:15" s="3" customFormat="1">
      <c r="A151" s="31">
        <v>124</v>
      </c>
      <c r="B151" s="11" t="s">
        <v>18</v>
      </c>
      <c r="C151" s="18">
        <f t="shared" si="53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6"/>
      <c r="L151" s="9"/>
      <c r="M151" s="9"/>
      <c r="N151" s="9"/>
      <c r="O151" s="9"/>
    </row>
    <row r="152" spans="1:15" s="3" customFormat="1" ht="60">
      <c r="A152" s="30" t="s">
        <v>167</v>
      </c>
      <c r="B152" s="11" t="s">
        <v>105</v>
      </c>
      <c r="C152" s="18">
        <f t="shared" ref="C152:C155" si="76">SUM(D152:J152)</f>
        <v>434.2</v>
      </c>
      <c r="D152" s="18">
        <f t="shared" ref="D152:J152" si="77">SUM(D153:D155)</f>
        <v>0</v>
      </c>
      <c r="E152" s="18">
        <f t="shared" si="77"/>
        <v>0</v>
      </c>
      <c r="F152" s="18">
        <f t="shared" si="77"/>
        <v>0</v>
      </c>
      <c r="G152" s="18">
        <f t="shared" si="77"/>
        <v>434.2</v>
      </c>
      <c r="H152" s="18">
        <f t="shared" si="77"/>
        <v>0</v>
      </c>
      <c r="I152" s="18">
        <f t="shared" si="77"/>
        <v>0</v>
      </c>
      <c r="J152" s="18">
        <f t="shared" si="77"/>
        <v>0</v>
      </c>
      <c r="K152" s="11" t="s">
        <v>144</v>
      </c>
      <c r="L152" s="9"/>
      <c r="M152" s="9"/>
      <c r="N152" s="9"/>
      <c r="O152" s="9"/>
    </row>
    <row r="153" spans="1:15" s="3" customFormat="1">
      <c r="A153" s="30" t="s">
        <v>168</v>
      </c>
      <c r="B153" s="11" t="s">
        <v>16</v>
      </c>
      <c r="C153" s="18">
        <f t="shared" si="76"/>
        <v>434.2</v>
      </c>
      <c r="D153" s="18">
        <v>0</v>
      </c>
      <c r="E153" s="18">
        <v>0</v>
      </c>
      <c r="F153" s="18">
        <v>0</v>
      </c>
      <c r="G153" s="18">
        <v>434.2</v>
      </c>
      <c r="H153" s="18">
        <v>0</v>
      </c>
      <c r="I153" s="18">
        <v>0</v>
      </c>
      <c r="J153" s="18">
        <v>0</v>
      </c>
      <c r="K153" s="16"/>
      <c r="L153" s="9"/>
      <c r="M153" s="9"/>
      <c r="N153" s="9"/>
      <c r="O153" s="9"/>
    </row>
    <row r="154" spans="1:15" s="3" customFormat="1">
      <c r="A154" s="30" t="s">
        <v>169</v>
      </c>
      <c r="B154" s="11" t="s">
        <v>17</v>
      </c>
      <c r="C154" s="18">
        <f t="shared" si="76"/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6"/>
      <c r="L154" s="9"/>
      <c r="M154" s="9"/>
      <c r="N154" s="9"/>
      <c r="O154" s="9"/>
    </row>
    <row r="155" spans="1:15" s="3" customFormat="1">
      <c r="A155" s="30" t="s">
        <v>170</v>
      </c>
      <c r="B155" s="11" t="s">
        <v>18</v>
      </c>
      <c r="C155" s="18">
        <f t="shared" si="76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6"/>
      <c r="L155" s="9"/>
      <c r="M155" s="9"/>
      <c r="N155" s="9"/>
      <c r="O155" s="9"/>
    </row>
    <row r="156" spans="1:15" s="7" customFormat="1" ht="107.25" customHeight="1">
      <c r="A156" s="30">
        <v>125</v>
      </c>
      <c r="B156" s="11" t="s">
        <v>56</v>
      </c>
      <c r="C156" s="18">
        <f t="shared" si="53"/>
        <v>0</v>
      </c>
      <c r="D156" s="18">
        <f t="shared" ref="D156:F156" si="78">SUM(D157:D159)</f>
        <v>0</v>
      </c>
      <c r="E156" s="18">
        <f t="shared" si="78"/>
        <v>0</v>
      </c>
      <c r="F156" s="18">
        <f t="shared" si="78"/>
        <v>0</v>
      </c>
      <c r="G156" s="18">
        <f>SUM(G157:G159)</f>
        <v>0</v>
      </c>
      <c r="H156" s="18">
        <f t="shared" ref="H156:J156" si="79">SUM(H157:H159)</f>
        <v>0</v>
      </c>
      <c r="I156" s="18">
        <f t="shared" si="79"/>
        <v>0</v>
      </c>
      <c r="J156" s="18">
        <f t="shared" si="79"/>
        <v>0</v>
      </c>
      <c r="K156" s="11" t="s">
        <v>118</v>
      </c>
      <c r="L156" s="9"/>
      <c r="M156" s="9"/>
      <c r="N156" s="9"/>
      <c r="O156" s="9"/>
    </row>
    <row r="157" spans="1:15" s="7" customFormat="1">
      <c r="A157" s="31">
        <v>126</v>
      </c>
      <c r="B157" s="11" t="s">
        <v>16</v>
      </c>
      <c r="C157" s="18">
        <f t="shared" si="53"/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6"/>
      <c r="L157" s="9"/>
      <c r="M157" s="9"/>
      <c r="N157" s="9"/>
      <c r="O157" s="9"/>
    </row>
    <row r="158" spans="1:15" s="7" customFormat="1">
      <c r="A158" s="31">
        <v>127</v>
      </c>
      <c r="B158" s="11" t="s">
        <v>17</v>
      </c>
      <c r="C158" s="18">
        <f t="shared" si="53"/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6"/>
      <c r="L158" s="9"/>
      <c r="M158" s="9"/>
      <c r="N158" s="9"/>
      <c r="O158" s="9"/>
    </row>
    <row r="159" spans="1:15" s="7" customFormat="1">
      <c r="A159" s="31">
        <v>128</v>
      </c>
      <c r="B159" s="11" t="s">
        <v>18</v>
      </c>
      <c r="C159" s="18">
        <f t="shared" si="53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6"/>
      <c r="L159" s="9"/>
      <c r="M159" s="9"/>
      <c r="N159" s="9"/>
      <c r="O159" s="9"/>
    </row>
    <row r="160" spans="1:15" s="7" customFormat="1" ht="60">
      <c r="A160" s="31">
        <v>129</v>
      </c>
      <c r="B160" s="11" t="s">
        <v>57</v>
      </c>
      <c r="C160" s="18">
        <f t="shared" ref="C160:C171" si="80">SUM(D160:J160)</f>
        <v>0</v>
      </c>
      <c r="D160" s="18">
        <f t="shared" ref="D160:J160" si="81">SUM(D161:D163)</f>
        <v>0</v>
      </c>
      <c r="E160" s="18">
        <f t="shared" si="81"/>
        <v>0</v>
      </c>
      <c r="F160" s="18">
        <f t="shared" si="81"/>
        <v>0</v>
      </c>
      <c r="G160" s="18">
        <f t="shared" si="81"/>
        <v>0</v>
      </c>
      <c r="H160" s="18">
        <f t="shared" si="81"/>
        <v>0</v>
      </c>
      <c r="I160" s="18">
        <f t="shared" si="81"/>
        <v>0</v>
      </c>
      <c r="J160" s="18">
        <f t="shared" si="81"/>
        <v>0</v>
      </c>
      <c r="K160" s="11" t="s">
        <v>118</v>
      </c>
      <c r="L160" s="9"/>
      <c r="M160" s="9"/>
      <c r="N160" s="9"/>
      <c r="O160" s="9"/>
    </row>
    <row r="161" spans="1:15" s="7" customFormat="1">
      <c r="A161" s="31">
        <v>130</v>
      </c>
      <c r="B161" s="11" t="s">
        <v>16</v>
      </c>
      <c r="C161" s="18">
        <f t="shared" si="80"/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6"/>
      <c r="L161" s="9"/>
      <c r="M161" s="9"/>
      <c r="N161" s="9"/>
      <c r="O161" s="9"/>
    </row>
    <row r="162" spans="1:15" s="7" customFormat="1">
      <c r="A162" s="31">
        <v>131</v>
      </c>
      <c r="B162" s="11" t="s">
        <v>17</v>
      </c>
      <c r="C162" s="18">
        <f t="shared" si="80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6"/>
      <c r="L162" s="9"/>
      <c r="M162" s="9"/>
      <c r="N162" s="9"/>
      <c r="O162" s="9"/>
    </row>
    <row r="163" spans="1:15" s="7" customFormat="1">
      <c r="A163" s="31">
        <v>132</v>
      </c>
      <c r="B163" s="11" t="s">
        <v>18</v>
      </c>
      <c r="C163" s="18">
        <f t="shared" si="80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6"/>
      <c r="L163" s="9"/>
      <c r="M163" s="9"/>
      <c r="N163" s="9"/>
      <c r="O163" s="9"/>
    </row>
    <row r="164" spans="1:15" s="7" customFormat="1" ht="75" customHeight="1">
      <c r="A164" s="31">
        <v>133</v>
      </c>
      <c r="B164" s="11" t="s">
        <v>58</v>
      </c>
      <c r="C164" s="18">
        <f t="shared" si="80"/>
        <v>19921</v>
      </c>
      <c r="D164" s="18">
        <f t="shared" ref="D164:J164" si="82">SUM(D165:D167)</f>
        <v>0</v>
      </c>
      <c r="E164" s="18">
        <f t="shared" si="82"/>
        <v>0</v>
      </c>
      <c r="F164" s="18">
        <f t="shared" si="82"/>
        <v>0</v>
      </c>
      <c r="G164" s="18">
        <f t="shared" si="82"/>
        <v>0</v>
      </c>
      <c r="H164" s="18">
        <f t="shared" si="82"/>
        <v>0</v>
      </c>
      <c r="I164" s="18">
        <f t="shared" si="82"/>
        <v>0</v>
      </c>
      <c r="J164" s="18">
        <f t="shared" si="82"/>
        <v>19921</v>
      </c>
      <c r="K164" s="11" t="s">
        <v>118</v>
      </c>
      <c r="L164" s="9"/>
      <c r="M164" s="9"/>
      <c r="N164" s="9"/>
      <c r="O164" s="9"/>
    </row>
    <row r="165" spans="1:15" s="7" customFormat="1">
      <c r="A165" s="31">
        <v>134</v>
      </c>
      <c r="B165" s="11" t="s">
        <v>16</v>
      </c>
      <c r="C165" s="18">
        <f t="shared" si="80"/>
        <v>9965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9965</v>
      </c>
      <c r="K165" s="16"/>
      <c r="L165" s="9"/>
      <c r="M165" s="9"/>
      <c r="N165" s="9"/>
      <c r="O165" s="9"/>
    </row>
    <row r="166" spans="1:15" s="7" customFormat="1">
      <c r="A166" s="31">
        <v>135</v>
      </c>
      <c r="B166" s="11" t="s">
        <v>17</v>
      </c>
      <c r="C166" s="18">
        <f t="shared" si="80"/>
        <v>9956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9956</v>
      </c>
      <c r="K166" s="16"/>
      <c r="L166" s="9"/>
      <c r="M166" s="9"/>
      <c r="N166" s="9"/>
      <c r="O166" s="9"/>
    </row>
    <row r="167" spans="1:15" s="7" customFormat="1">
      <c r="A167" s="31">
        <v>136</v>
      </c>
      <c r="B167" s="11" t="s">
        <v>18</v>
      </c>
      <c r="C167" s="18">
        <f t="shared" si="80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6"/>
      <c r="L167" s="9"/>
      <c r="M167" s="9"/>
      <c r="N167" s="9"/>
      <c r="O167" s="9"/>
    </row>
    <row r="168" spans="1:15" s="7" customFormat="1" ht="135">
      <c r="A168" s="31">
        <v>137</v>
      </c>
      <c r="B168" s="11" t="s">
        <v>59</v>
      </c>
      <c r="C168" s="17">
        <f t="shared" si="80"/>
        <v>0</v>
      </c>
      <c r="D168" s="17">
        <f t="shared" ref="D168:J168" si="83">SUM(D169:D171)</f>
        <v>0</v>
      </c>
      <c r="E168" s="17">
        <f t="shared" si="83"/>
        <v>0</v>
      </c>
      <c r="F168" s="17">
        <f t="shared" si="83"/>
        <v>0</v>
      </c>
      <c r="G168" s="17">
        <f t="shared" si="83"/>
        <v>0</v>
      </c>
      <c r="H168" s="17">
        <f t="shared" si="83"/>
        <v>0</v>
      </c>
      <c r="I168" s="17">
        <f t="shared" si="83"/>
        <v>0</v>
      </c>
      <c r="J168" s="17">
        <f t="shared" si="83"/>
        <v>0</v>
      </c>
      <c r="K168" s="11" t="s">
        <v>143</v>
      </c>
      <c r="L168" s="9"/>
      <c r="M168" s="9"/>
      <c r="N168" s="9"/>
      <c r="O168" s="9"/>
    </row>
    <row r="169" spans="1:15" s="7" customFormat="1">
      <c r="A169" s="31">
        <v>138</v>
      </c>
      <c r="B169" s="11" t="s">
        <v>16</v>
      </c>
      <c r="C169" s="17">
        <f t="shared" si="80"/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6"/>
      <c r="L169" s="9"/>
      <c r="M169" s="9"/>
      <c r="N169" s="9"/>
      <c r="O169" s="9"/>
    </row>
    <row r="170" spans="1:15" s="7" customFormat="1">
      <c r="A170" s="31">
        <v>139</v>
      </c>
      <c r="B170" s="11" t="s">
        <v>17</v>
      </c>
      <c r="C170" s="17">
        <f t="shared" si="80"/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6"/>
      <c r="L170" s="9"/>
      <c r="M170" s="9"/>
      <c r="N170" s="9"/>
      <c r="O170" s="9"/>
    </row>
    <row r="171" spans="1:15" s="7" customFormat="1">
      <c r="A171" s="31">
        <v>140</v>
      </c>
      <c r="B171" s="11" t="s">
        <v>18</v>
      </c>
      <c r="C171" s="17">
        <f t="shared" si="80"/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6"/>
      <c r="L171" s="9"/>
      <c r="M171" s="9"/>
      <c r="N171" s="9"/>
      <c r="O171" s="9"/>
    </row>
    <row r="172" spans="1:15" s="4" customFormat="1" ht="15" customHeight="1">
      <c r="A172" s="31">
        <v>141</v>
      </c>
      <c r="B172" s="43" t="s">
        <v>52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8"/>
      <c r="M172" s="8"/>
      <c r="N172" s="8"/>
      <c r="O172" s="9"/>
    </row>
    <row r="173" spans="1:15" s="4" customFormat="1" ht="31.5" customHeight="1">
      <c r="A173" s="31">
        <v>142</v>
      </c>
      <c r="B173" s="11" t="s">
        <v>78</v>
      </c>
      <c r="C173" s="17">
        <f t="shared" ref="C173:C176" si="84">SUM(D173:J173)</f>
        <v>237973.69999999998</v>
      </c>
      <c r="D173" s="17">
        <f>SUM(D174:D176)</f>
        <v>34107.1</v>
      </c>
      <c r="E173" s="17">
        <f t="shared" ref="E173:J173" si="85">SUM(E174:E176)</f>
        <v>33793.200000000004</v>
      </c>
      <c r="F173" s="17">
        <f t="shared" si="85"/>
        <v>31007.200000000001</v>
      </c>
      <c r="G173" s="17">
        <f t="shared" si="85"/>
        <v>42863.299999999988</v>
      </c>
      <c r="H173" s="17">
        <f t="shared" si="85"/>
        <v>34011.600000000006</v>
      </c>
      <c r="I173" s="17">
        <f t="shared" si="85"/>
        <v>33995.4</v>
      </c>
      <c r="J173" s="17">
        <f t="shared" si="85"/>
        <v>28195.899999999998</v>
      </c>
      <c r="K173" s="11"/>
      <c r="L173" s="8"/>
      <c r="M173" s="8"/>
      <c r="N173" s="8"/>
      <c r="O173" s="9"/>
    </row>
    <row r="174" spans="1:15" s="4" customFormat="1">
      <c r="A174" s="31">
        <v>143</v>
      </c>
      <c r="B174" s="11" t="s">
        <v>16</v>
      </c>
      <c r="C174" s="17">
        <f t="shared" si="84"/>
        <v>227892.19999999998</v>
      </c>
      <c r="D174" s="17">
        <f t="shared" ref="D174:F174" si="86">D179+D189</f>
        <v>34107.1</v>
      </c>
      <c r="E174" s="17">
        <f t="shared" si="86"/>
        <v>33230.800000000003</v>
      </c>
      <c r="F174" s="17">
        <f t="shared" si="86"/>
        <v>29420.7</v>
      </c>
      <c r="G174" s="17">
        <f>G179+G189</f>
        <v>38018.099999999991</v>
      </c>
      <c r="H174" s="17">
        <f t="shared" ref="H174:J174" si="87">H179+H189</f>
        <v>32459.800000000003</v>
      </c>
      <c r="I174" s="17">
        <f t="shared" si="87"/>
        <v>32459.800000000003</v>
      </c>
      <c r="J174" s="17">
        <f t="shared" si="87"/>
        <v>28195.899999999998</v>
      </c>
      <c r="K174" s="11"/>
      <c r="L174" s="8"/>
      <c r="M174" s="8"/>
      <c r="N174" s="8"/>
      <c r="O174" s="9"/>
    </row>
    <row r="175" spans="1:15" s="4" customFormat="1">
      <c r="A175" s="31">
        <v>144</v>
      </c>
      <c r="B175" s="11" t="s">
        <v>17</v>
      </c>
      <c r="C175" s="17">
        <f t="shared" si="84"/>
        <v>10081.5</v>
      </c>
      <c r="D175" s="17">
        <f t="shared" ref="D175:J175" si="88">D180+D190</f>
        <v>0</v>
      </c>
      <c r="E175" s="17">
        <f t="shared" si="88"/>
        <v>562.4</v>
      </c>
      <c r="F175" s="17">
        <f t="shared" si="88"/>
        <v>1586.5</v>
      </c>
      <c r="G175" s="17">
        <f t="shared" si="88"/>
        <v>4845.2</v>
      </c>
      <c r="H175" s="17">
        <f t="shared" si="88"/>
        <v>1551.8</v>
      </c>
      <c r="I175" s="17">
        <f t="shared" si="88"/>
        <v>1535.6</v>
      </c>
      <c r="J175" s="17">
        <f t="shared" si="88"/>
        <v>0</v>
      </c>
      <c r="K175" s="11"/>
      <c r="L175" s="8"/>
      <c r="M175" s="8"/>
      <c r="N175" s="8"/>
      <c r="O175" s="9"/>
    </row>
    <row r="176" spans="1:15" s="4" customFormat="1">
      <c r="A176" s="31">
        <v>145</v>
      </c>
      <c r="B176" s="11" t="s">
        <v>18</v>
      </c>
      <c r="C176" s="17">
        <f t="shared" si="84"/>
        <v>0</v>
      </c>
      <c r="D176" s="17">
        <f t="shared" ref="D176:J176" si="89">D181+D191</f>
        <v>0</v>
      </c>
      <c r="E176" s="17">
        <f t="shared" si="89"/>
        <v>0</v>
      </c>
      <c r="F176" s="17">
        <f t="shared" si="89"/>
        <v>0</v>
      </c>
      <c r="G176" s="17">
        <f t="shared" si="89"/>
        <v>0</v>
      </c>
      <c r="H176" s="17">
        <f t="shared" si="89"/>
        <v>0</v>
      </c>
      <c r="I176" s="17">
        <f t="shared" si="89"/>
        <v>0</v>
      </c>
      <c r="J176" s="17">
        <f t="shared" si="89"/>
        <v>0</v>
      </c>
      <c r="K176" s="11"/>
      <c r="L176" s="8"/>
      <c r="M176" s="8"/>
      <c r="N176" s="8"/>
      <c r="O176" s="9"/>
    </row>
    <row r="177" spans="1:15" s="4" customFormat="1">
      <c r="A177" s="35" t="s">
        <v>179</v>
      </c>
      <c r="B177" s="44" t="s">
        <v>21</v>
      </c>
      <c r="C177" s="45"/>
      <c r="D177" s="45"/>
      <c r="E177" s="45"/>
      <c r="F177" s="45"/>
      <c r="G177" s="45"/>
      <c r="H177" s="45"/>
      <c r="I177" s="45"/>
      <c r="J177" s="45"/>
      <c r="K177" s="46"/>
      <c r="L177" s="8"/>
      <c r="M177" s="8"/>
      <c r="N177" s="8"/>
      <c r="O177" s="9"/>
    </row>
    <row r="178" spans="1:15" s="4" customFormat="1" ht="45">
      <c r="A178" s="35" t="s">
        <v>180</v>
      </c>
      <c r="B178" s="11" t="s">
        <v>24</v>
      </c>
      <c r="C178" s="17">
        <f>SUM(D178:J178)</f>
        <v>6559.2</v>
      </c>
      <c r="D178" s="17">
        <f t="shared" ref="D178:J178" si="90">SUM(D179:D181)</f>
        <v>0</v>
      </c>
      <c r="E178" s="17">
        <f t="shared" si="90"/>
        <v>0</v>
      </c>
      <c r="F178" s="17">
        <f t="shared" si="90"/>
        <v>0</v>
      </c>
      <c r="G178" s="17">
        <f t="shared" si="90"/>
        <v>6559.2</v>
      </c>
      <c r="H178" s="17">
        <f t="shared" si="90"/>
        <v>0</v>
      </c>
      <c r="I178" s="17">
        <f t="shared" si="90"/>
        <v>0</v>
      </c>
      <c r="J178" s="17">
        <f t="shared" si="90"/>
        <v>0</v>
      </c>
      <c r="K178" s="11"/>
      <c r="L178" s="8"/>
      <c r="M178" s="8"/>
      <c r="N178" s="8"/>
      <c r="O178" s="9"/>
    </row>
    <row r="179" spans="1:15" s="4" customFormat="1">
      <c r="A179" s="35" t="s">
        <v>181</v>
      </c>
      <c r="B179" s="11" t="s">
        <v>16</v>
      </c>
      <c r="C179" s="17">
        <f t="shared" ref="C179:C181" si="91">SUM(D179:J179)</f>
        <v>3279.7</v>
      </c>
      <c r="D179" s="17">
        <f t="shared" ref="D179:J179" si="92">D184</f>
        <v>0</v>
      </c>
      <c r="E179" s="17">
        <f t="shared" si="92"/>
        <v>0</v>
      </c>
      <c r="F179" s="17">
        <f t="shared" si="92"/>
        <v>0</v>
      </c>
      <c r="G179" s="17">
        <f t="shared" si="92"/>
        <v>3279.7</v>
      </c>
      <c r="H179" s="17">
        <f t="shared" si="92"/>
        <v>0</v>
      </c>
      <c r="I179" s="17">
        <f t="shared" si="92"/>
        <v>0</v>
      </c>
      <c r="J179" s="17">
        <f t="shared" si="92"/>
        <v>0</v>
      </c>
      <c r="K179" s="11"/>
      <c r="L179" s="8"/>
      <c r="M179" s="8"/>
      <c r="N179" s="8"/>
      <c r="O179" s="9"/>
    </row>
    <row r="180" spans="1:15" s="4" customFormat="1">
      <c r="A180" s="35" t="s">
        <v>182</v>
      </c>
      <c r="B180" s="11" t="s">
        <v>17</v>
      </c>
      <c r="C180" s="17">
        <f t="shared" si="91"/>
        <v>3279.5</v>
      </c>
      <c r="D180" s="17">
        <f>D185</f>
        <v>0</v>
      </c>
      <c r="E180" s="17">
        <f t="shared" ref="E180:J180" si="93">E185</f>
        <v>0</v>
      </c>
      <c r="F180" s="17">
        <f t="shared" si="93"/>
        <v>0</v>
      </c>
      <c r="G180" s="17">
        <f t="shared" si="93"/>
        <v>3279.5</v>
      </c>
      <c r="H180" s="17">
        <f t="shared" si="93"/>
        <v>0</v>
      </c>
      <c r="I180" s="17">
        <f t="shared" si="93"/>
        <v>0</v>
      </c>
      <c r="J180" s="17">
        <f t="shared" si="93"/>
        <v>0</v>
      </c>
      <c r="K180" s="11"/>
      <c r="L180" s="8"/>
      <c r="M180" s="8"/>
      <c r="N180" s="8"/>
      <c r="O180" s="9"/>
    </row>
    <row r="181" spans="1:15" s="4" customFormat="1">
      <c r="A181" s="35" t="s">
        <v>183</v>
      </c>
      <c r="B181" s="11" t="s">
        <v>18</v>
      </c>
      <c r="C181" s="17">
        <f t="shared" si="91"/>
        <v>0</v>
      </c>
      <c r="D181" s="17">
        <f>D186</f>
        <v>0</v>
      </c>
      <c r="E181" s="17">
        <f t="shared" ref="E181:J181" si="94">E186</f>
        <v>0</v>
      </c>
      <c r="F181" s="17">
        <f t="shared" si="94"/>
        <v>0</v>
      </c>
      <c r="G181" s="17">
        <f t="shared" si="94"/>
        <v>0</v>
      </c>
      <c r="H181" s="17">
        <f t="shared" si="94"/>
        <v>0</v>
      </c>
      <c r="I181" s="17">
        <f t="shared" si="94"/>
        <v>0</v>
      </c>
      <c r="J181" s="17">
        <f t="shared" si="94"/>
        <v>0</v>
      </c>
      <c r="K181" s="11"/>
      <c r="L181" s="8"/>
      <c r="M181" s="8"/>
      <c r="N181" s="8"/>
      <c r="O181" s="9"/>
    </row>
    <row r="182" spans="1:15" s="4" customFormat="1">
      <c r="A182" s="35" t="s">
        <v>184</v>
      </c>
      <c r="B182" s="44" t="s">
        <v>191</v>
      </c>
      <c r="C182" s="45"/>
      <c r="D182" s="45"/>
      <c r="E182" s="45"/>
      <c r="F182" s="45"/>
      <c r="G182" s="45"/>
      <c r="H182" s="45"/>
      <c r="I182" s="45"/>
      <c r="J182" s="45"/>
      <c r="K182" s="46"/>
      <c r="L182" s="8"/>
      <c r="M182" s="8"/>
      <c r="N182" s="8"/>
      <c r="O182" s="9"/>
    </row>
    <row r="183" spans="1:15" s="4" customFormat="1" ht="60">
      <c r="A183" s="35" t="s">
        <v>185</v>
      </c>
      <c r="B183" s="11" t="s">
        <v>23</v>
      </c>
      <c r="C183" s="17">
        <f t="shared" ref="C183:C186" si="95">SUM(D183:J183)</f>
        <v>6559.2</v>
      </c>
      <c r="D183" s="17">
        <f t="shared" ref="D183:J183" si="96">SUM(D184:D186)</f>
        <v>0</v>
      </c>
      <c r="E183" s="17">
        <f t="shared" si="96"/>
        <v>0</v>
      </c>
      <c r="F183" s="17">
        <f t="shared" si="96"/>
        <v>0</v>
      </c>
      <c r="G183" s="17">
        <f t="shared" si="96"/>
        <v>6559.2</v>
      </c>
      <c r="H183" s="17">
        <f t="shared" si="96"/>
        <v>0</v>
      </c>
      <c r="I183" s="17">
        <f t="shared" si="96"/>
        <v>0</v>
      </c>
      <c r="J183" s="17">
        <f t="shared" si="96"/>
        <v>0</v>
      </c>
      <c r="K183" s="11"/>
      <c r="L183" s="8"/>
      <c r="M183" s="8"/>
      <c r="N183" s="8"/>
      <c r="O183" s="9"/>
    </row>
    <row r="184" spans="1:15" s="4" customFormat="1">
      <c r="A184" s="35" t="s">
        <v>186</v>
      </c>
      <c r="B184" s="11" t="s">
        <v>16</v>
      </c>
      <c r="C184" s="17">
        <f t="shared" si="95"/>
        <v>3279.7</v>
      </c>
      <c r="D184" s="17">
        <v>0</v>
      </c>
      <c r="E184" s="17">
        <v>0</v>
      </c>
      <c r="F184" s="17">
        <v>0</v>
      </c>
      <c r="G184" s="17">
        <v>3279.7</v>
      </c>
      <c r="H184" s="17">
        <v>0</v>
      </c>
      <c r="I184" s="17">
        <v>0</v>
      </c>
      <c r="J184" s="17">
        <v>0</v>
      </c>
      <c r="K184" s="11"/>
      <c r="L184" s="8"/>
      <c r="M184" s="8"/>
      <c r="N184" s="8"/>
      <c r="O184" s="9"/>
    </row>
    <row r="185" spans="1:15" s="4" customFormat="1">
      <c r="A185" s="35" t="s">
        <v>187</v>
      </c>
      <c r="B185" s="11" t="s">
        <v>17</v>
      </c>
      <c r="C185" s="17">
        <f t="shared" si="95"/>
        <v>3279.5</v>
      </c>
      <c r="D185" s="17">
        <v>0</v>
      </c>
      <c r="E185" s="17">
        <v>0</v>
      </c>
      <c r="F185" s="17">
        <v>0</v>
      </c>
      <c r="G185" s="17">
        <v>3279.5</v>
      </c>
      <c r="H185" s="17">
        <v>0</v>
      </c>
      <c r="I185" s="17">
        <v>0</v>
      </c>
      <c r="J185" s="17">
        <v>0</v>
      </c>
      <c r="K185" s="11"/>
      <c r="L185" s="8"/>
      <c r="M185" s="8"/>
      <c r="N185" s="8"/>
      <c r="O185" s="9"/>
    </row>
    <row r="186" spans="1:15" s="4" customFormat="1" ht="30">
      <c r="A186" s="35" t="s">
        <v>188</v>
      </c>
      <c r="B186" s="11" t="s">
        <v>18</v>
      </c>
      <c r="C186" s="17">
        <f t="shared" si="95"/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1"/>
      <c r="L186" s="8"/>
      <c r="M186" s="8"/>
      <c r="N186" s="8"/>
      <c r="O186" s="9"/>
    </row>
    <row r="187" spans="1:15" s="4" customFormat="1">
      <c r="A187" s="31">
        <v>146</v>
      </c>
      <c r="B187" s="42" t="s">
        <v>31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8"/>
      <c r="M187" s="8"/>
      <c r="N187" s="8"/>
      <c r="O187" s="9"/>
    </row>
    <row r="188" spans="1:15" s="4" customFormat="1" ht="45">
      <c r="A188" s="31">
        <v>147</v>
      </c>
      <c r="B188" s="11" t="s">
        <v>26</v>
      </c>
      <c r="C188" s="17">
        <f t="shared" ref="C188:C237" si="97">SUM(D188:J188)</f>
        <v>231414.49999999997</v>
      </c>
      <c r="D188" s="17">
        <f t="shared" ref="D188:J188" si="98">SUM(D189:D191)</f>
        <v>34107.1</v>
      </c>
      <c r="E188" s="17">
        <f t="shared" si="98"/>
        <v>33793.200000000004</v>
      </c>
      <c r="F188" s="17">
        <f t="shared" si="98"/>
        <v>31007.200000000001</v>
      </c>
      <c r="G188" s="17">
        <f t="shared" si="98"/>
        <v>36304.099999999991</v>
      </c>
      <c r="H188" s="17">
        <f t="shared" si="98"/>
        <v>34011.600000000006</v>
      </c>
      <c r="I188" s="17">
        <f t="shared" si="98"/>
        <v>33995.4</v>
      </c>
      <c r="J188" s="17">
        <f t="shared" si="98"/>
        <v>28195.899999999998</v>
      </c>
      <c r="K188" s="11"/>
      <c r="L188" s="8"/>
      <c r="M188" s="8"/>
      <c r="N188" s="8"/>
      <c r="O188" s="9"/>
    </row>
    <row r="189" spans="1:15" s="4" customFormat="1">
      <c r="A189" s="31">
        <v>148</v>
      </c>
      <c r="B189" s="11" t="s">
        <v>16</v>
      </c>
      <c r="C189" s="17">
        <f t="shared" si="97"/>
        <v>224612.49999999997</v>
      </c>
      <c r="D189" s="17">
        <f t="shared" ref="D189:F189" si="99">D193+D197+D202+D207+D211+D215+D219+D227+D223+D231+D235</f>
        <v>34107.1</v>
      </c>
      <c r="E189" s="17">
        <f t="shared" si="99"/>
        <v>33230.800000000003</v>
      </c>
      <c r="F189" s="17">
        <f t="shared" si="99"/>
        <v>29420.7</v>
      </c>
      <c r="G189" s="17">
        <f>G193+G197+G202+G207+G211+G215+G219+G227+G223+G231+G235</f>
        <v>34738.399999999994</v>
      </c>
      <c r="H189" s="17">
        <f t="shared" ref="H189:J189" si="100">H193+H197+H202+H207+H211+H215+H219+H227+H223+H231+H235</f>
        <v>32459.800000000003</v>
      </c>
      <c r="I189" s="17">
        <f t="shared" si="100"/>
        <v>32459.800000000003</v>
      </c>
      <c r="J189" s="17">
        <f t="shared" si="100"/>
        <v>28195.899999999998</v>
      </c>
      <c r="K189" s="11"/>
      <c r="L189" s="8"/>
      <c r="M189" s="8"/>
      <c r="N189" s="8"/>
      <c r="O189" s="9"/>
    </row>
    <row r="190" spans="1:15" s="4" customFormat="1">
      <c r="A190" s="31">
        <v>149</v>
      </c>
      <c r="B190" s="11" t="s">
        <v>17</v>
      </c>
      <c r="C190" s="17">
        <f t="shared" si="97"/>
        <v>6802</v>
      </c>
      <c r="D190" s="17">
        <f t="shared" ref="D190:F190" si="101">D194+D199+D204+D208+D212+D216+D220+D228+D224+D232+D236</f>
        <v>0</v>
      </c>
      <c r="E190" s="17">
        <f t="shared" si="101"/>
        <v>562.4</v>
      </c>
      <c r="F190" s="17">
        <f t="shared" si="101"/>
        <v>1586.5</v>
      </c>
      <c r="G190" s="17">
        <f>G194+G199+G204+G208+G212+G216+G220+G228+G224+G232+G236</f>
        <v>1565.7</v>
      </c>
      <c r="H190" s="17">
        <f t="shared" ref="H190:J190" si="102">H194+H199+H204+H208+H212+H216+H220+H228+H224+H232+H236</f>
        <v>1551.8</v>
      </c>
      <c r="I190" s="17">
        <f t="shared" si="102"/>
        <v>1535.6</v>
      </c>
      <c r="J190" s="17">
        <f t="shared" si="102"/>
        <v>0</v>
      </c>
      <c r="K190" s="11"/>
      <c r="L190" s="8"/>
      <c r="M190" s="8"/>
      <c r="N190" s="8"/>
      <c r="O190" s="9"/>
    </row>
    <row r="191" spans="1:15" s="4" customFormat="1">
      <c r="A191" s="31">
        <v>150</v>
      </c>
      <c r="B191" s="11" t="s">
        <v>18</v>
      </c>
      <c r="C191" s="18">
        <f t="shared" si="97"/>
        <v>0</v>
      </c>
      <c r="D191" s="18">
        <f t="shared" ref="D191:F191" si="103">D195+D200+D205+D209+D213+D217+D221+D225+D229+D233+D237</f>
        <v>0</v>
      </c>
      <c r="E191" s="18">
        <f t="shared" si="103"/>
        <v>0</v>
      </c>
      <c r="F191" s="18">
        <f t="shared" si="103"/>
        <v>0</v>
      </c>
      <c r="G191" s="18">
        <f>G195+G200+G205+G209+G213+G217+G221+G225+G229+G233+G237</f>
        <v>0</v>
      </c>
      <c r="H191" s="18">
        <f t="shared" ref="H191:J191" si="104">H195+H200+H205+H209+H213+H217+H221+H225+H229+H233+H237</f>
        <v>0</v>
      </c>
      <c r="I191" s="18">
        <f t="shared" si="104"/>
        <v>0</v>
      </c>
      <c r="J191" s="18">
        <f t="shared" si="104"/>
        <v>0</v>
      </c>
      <c r="K191" s="14"/>
      <c r="L191" s="9"/>
      <c r="M191" s="9"/>
      <c r="N191" s="9"/>
      <c r="O191" s="9"/>
    </row>
    <row r="192" spans="1:15" s="4" customFormat="1" ht="60">
      <c r="A192" s="31">
        <v>151</v>
      </c>
      <c r="B192" s="11" t="s">
        <v>60</v>
      </c>
      <c r="C192" s="18">
        <f t="shared" si="97"/>
        <v>0</v>
      </c>
      <c r="D192" s="18">
        <f t="shared" ref="D192" si="105">SUM(D193:D195)</f>
        <v>0</v>
      </c>
      <c r="E192" s="18">
        <f t="shared" ref="E192:J192" si="106">SUM(E193:E195)</f>
        <v>0</v>
      </c>
      <c r="F192" s="18">
        <f t="shared" si="106"/>
        <v>0</v>
      </c>
      <c r="G192" s="18">
        <f t="shared" si="106"/>
        <v>0</v>
      </c>
      <c r="H192" s="18">
        <f t="shared" si="106"/>
        <v>0</v>
      </c>
      <c r="I192" s="18">
        <f t="shared" si="106"/>
        <v>0</v>
      </c>
      <c r="J192" s="18">
        <f t="shared" si="106"/>
        <v>0</v>
      </c>
      <c r="K192" s="11" t="s">
        <v>142</v>
      </c>
      <c r="L192" s="9"/>
      <c r="M192" s="9"/>
      <c r="N192" s="9"/>
      <c r="O192" s="9"/>
    </row>
    <row r="193" spans="1:15" s="4" customFormat="1">
      <c r="A193" s="31">
        <v>152</v>
      </c>
      <c r="B193" s="11" t="s">
        <v>16</v>
      </c>
      <c r="C193" s="18">
        <f t="shared" si="97"/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6"/>
      <c r="L193" s="9"/>
      <c r="M193" s="9"/>
      <c r="N193" s="9"/>
      <c r="O193" s="9"/>
    </row>
    <row r="194" spans="1:15" s="4" customFormat="1">
      <c r="A194" s="31">
        <v>153</v>
      </c>
      <c r="B194" s="11" t="s">
        <v>17</v>
      </c>
      <c r="C194" s="18">
        <f t="shared" si="97"/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6"/>
      <c r="L194" s="9"/>
      <c r="M194" s="9"/>
      <c r="N194" s="9"/>
      <c r="O194" s="9"/>
    </row>
    <row r="195" spans="1:15" s="4" customFormat="1">
      <c r="A195" s="31">
        <v>154</v>
      </c>
      <c r="B195" s="11" t="s">
        <v>18</v>
      </c>
      <c r="C195" s="18">
        <f t="shared" si="97"/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6"/>
      <c r="L195" s="9"/>
      <c r="M195" s="9"/>
      <c r="N195" s="9"/>
      <c r="O195" s="9"/>
    </row>
    <row r="196" spans="1:15" s="4" customFormat="1" ht="75" customHeight="1">
      <c r="A196" s="31">
        <v>155</v>
      </c>
      <c r="B196" s="11" t="s">
        <v>61</v>
      </c>
      <c r="C196" s="18">
        <f>SUM(D196:J196)</f>
        <v>11535.099999999999</v>
      </c>
      <c r="D196" s="18">
        <f>D197+D199+D200</f>
        <v>5622.7</v>
      </c>
      <c r="E196" s="18">
        <f t="shared" ref="E196:J196" si="107">E197+E199+E200</f>
        <v>4152.3999999999996</v>
      </c>
      <c r="F196" s="18">
        <f t="shared" si="107"/>
        <v>0</v>
      </c>
      <c r="G196" s="18">
        <f t="shared" si="107"/>
        <v>0</v>
      </c>
      <c r="H196" s="18">
        <f t="shared" si="107"/>
        <v>0</v>
      </c>
      <c r="I196" s="18">
        <f t="shared" si="107"/>
        <v>0</v>
      </c>
      <c r="J196" s="18">
        <f t="shared" si="107"/>
        <v>1760</v>
      </c>
      <c r="K196" s="11" t="s">
        <v>141</v>
      </c>
      <c r="L196" s="9"/>
      <c r="M196" s="9"/>
      <c r="N196" s="9"/>
      <c r="O196" s="9"/>
    </row>
    <row r="197" spans="1:15" s="4" customFormat="1">
      <c r="A197" s="31">
        <v>156</v>
      </c>
      <c r="B197" s="11" t="s">
        <v>16</v>
      </c>
      <c r="C197" s="18">
        <f t="shared" si="97"/>
        <v>11535.099999999999</v>
      </c>
      <c r="D197" s="18">
        <v>5622.7</v>
      </c>
      <c r="E197" s="18">
        <v>4152.3999999999996</v>
      </c>
      <c r="F197" s="18">
        <v>0</v>
      </c>
      <c r="G197" s="18">
        <v>0</v>
      </c>
      <c r="H197" s="18">
        <v>0</v>
      </c>
      <c r="I197" s="18">
        <v>0</v>
      </c>
      <c r="J197" s="18">
        <v>1760</v>
      </c>
      <c r="K197" s="16"/>
      <c r="L197" s="9"/>
      <c r="M197" s="9"/>
      <c r="N197" s="9"/>
      <c r="O197" s="9"/>
    </row>
    <row r="198" spans="1:15" s="4" customFormat="1" ht="30">
      <c r="A198" s="31">
        <v>157</v>
      </c>
      <c r="B198" s="11" t="s">
        <v>84</v>
      </c>
      <c r="C198" s="18">
        <f t="shared" si="97"/>
        <v>2482.1</v>
      </c>
      <c r="D198" s="18">
        <v>0</v>
      </c>
      <c r="E198" s="18">
        <v>2482.1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6"/>
      <c r="L198" s="9"/>
      <c r="M198" s="9"/>
      <c r="N198" s="9"/>
      <c r="O198" s="9"/>
    </row>
    <row r="199" spans="1:15" s="4" customFormat="1">
      <c r="A199" s="31">
        <v>158</v>
      </c>
      <c r="B199" s="11" t="s">
        <v>17</v>
      </c>
      <c r="C199" s="18">
        <f t="shared" si="97"/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6"/>
      <c r="L199" s="9"/>
      <c r="M199" s="9"/>
      <c r="N199" s="9"/>
      <c r="O199" s="9"/>
    </row>
    <row r="200" spans="1:15" s="4" customFormat="1">
      <c r="A200" s="31">
        <v>159</v>
      </c>
      <c r="B200" s="11" t="s">
        <v>18</v>
      </c>
      <c r="C200" s="18">
        <f t="shared" si="97"/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6"/>
      <c r="L200" s="9"/>
      <c r="M200" s="9"/>
      <c r="N200" s="9"/>
      <c r="O200" s="9"/>
    </row>
    <row r="201" spans="1:15" s="4" customFormat="1" ht="75">
      <c r="A201" s="31">
        <v>160</v>
      </c>
      <c r="B201" s="11" t="s">
        <v>98</v>
      </c>
      <c r="C201" s="18">
        <f>SUM(D201:J201)</f>
        <v>137593.5</v>
      </c>
      <c r="D201" s="18">
        <f>D202+D204+D205</f>
        <v>16412.3</v>
      </c>
      <c r="E201" s="18">
        <f t="shared" ref="E201:J201" si="108">E202+E204+E205</f>
        <v>20481.2</v>
      </c>
      <c r="F201" s="18">
        <f t="shared" si="108"/>
        <v>20834.7</v>
      </c>
      <c r="G201" s="18">
        <f t="shared" si="108"/>
        <v>21141.5</v>
      </c>
      <c r="H201" s="18">
        <f t="shared" si="108"/>
        <v>21141.5</v>
      </c>
      <c r="I201" s="18">
        <f t="shared" si="108"/>
        <v>21141.5</v>
      </c>
      <c r="J201" s="18">
        <f t="shared" si="108"/>
        <v>16440.8</v>
      </c>
      <c r="K201" s="11" t="s">
        <v>140</v>
      </c>
      <c r="L201" s="9"/>
      <c r="M201" s="9"/>
      <c r="N201" s="9"/>
      <c r="O201" s="9"/>
    </row>
    <row r="202" spans="1:15" s="4" customFormat="1">
      <c r="A202" s="31">
        <v>161</v>
      </c>
      <c r="B202" s="11" t="s">
        <v>16</v>
      </c>
      <c r="C202" s="18">
        <f t="shared" si="97"/>
        <v>137593.5</v>
      </c>
      <c r="D202" s="18">
        <v>16412.3</v>
      </c>
      <c r="E202" s="18">
        <v>20481.2</v>
      </c>
      <c r="F202" s="18">
        <v>20834.7</v>
      </c>
      <c r="G202" s="18">
        <v>21141.5</v>
      </c>
      <c r="H202" s="18">
        <v>21141.5</v>
      </c>
      <c r="I202" s="18">
        <v>21141.5</v>
      </c>
      <c r="J202" s="18">
        <v>16440.8</v>
      </c>
      <c r="K202" s="16"/>
      <c r="L202" s="9"/>
      <c r="M202" s="9"/>
      <c r="N202" s="9"/>
      <c r="O202" s="9"/>
    </row>
    <row r="203" spans="1:15" s="4" customFormat="1" ht="30">
      <c r="A203" s="31">
        <v>162</v>
      </c>
      <c r="B203" s="11" t="s">
        <v>85</v>
      </c>
      <c r="C203" s="18">
        <f t="shared" si="97"/>
        <v>10850.5</v>
      </c>
      <c r="D203" s="18">
        <v>0</v>
      </c>
      <c r="E203" s="18">
        <v>7168.2</v>
      </c>
      <c r="F203" s="18">
        <v>3682.3</v>
      </c>
      <c r="G203" s="18">
        <v>0</v>
      </c>
      <c r="H203" s="18">
        <v>0</v>
      </c>
      <c r="I203" s="18">
        <v>0</v>
      </c>
      <c r="J203" s="18">
        <v>0</v>
      </c>
      <c r="K203" s="16"/>
      <c r="L203" s="9"/>
      <c r="M203" s="9"/>
      <c r="N203" s="9"/>
      <c r="O203" s="9"/>
    </row>
    <row r="204" spans="1:15" s="4" customFormat="1">
      <c r="A204" s="31">
        <v>163</v>
      </c>
      <c r="B204" s="11" t="s">
        <v>17</v>
      </c>
      <c r="C204" s="18">
        <f t="shared" si="97"/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6"/>
      <c r="L204" s="9"/>
      <c r="M204" s="9"/>
      <c r="N204" s="9"/>
      <c r="O204" s="9"/>
    </row>
    <row r="205" spans="1:15" s="4" customFormat="1">
      <c r="A205" s="31">
        <v>164</v>
      </c>
      <c r="B205" s="11" t="s">
        <v>18</v>
      </c>
      <c r="C205" s="18">
        <f t="shared" si="97"/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6"/>
      <c r="L205" s="9"/>
      <c r="M205" s="9"/>
      <c r="N205" s="9"/>
      <c r="O205" s="9"/>
    </row>
    <row r="206" spans="1:15" s="4" customFormat="1" ht="45">
      <c r="A206" s="31">
        <v>165</v>
      </c>
      <c r="B206" s="11" t="s">
        <v>99</v>
      </c>
      <c r="C206" s="18">
        <f t="shared" si="97"/>
        <v>9440</v>
      </c>
      <c r="D206" s="18">
        <f>SUM(D207:D209)</f>
        <v>1260.8</v>
      </c>
      <c r="E206" s="18">
        <f t="shared" ref="E206:J206" si="109">SUM(E207:E209)</f>
        <v>965</v>
      </c>
      <c r="F206" s="18">
        <f t="shared" si="109"/>
        <v>645.29999999999995</v>
      </c>
      <c r="G206" s="18">
        <f t="shared" si="109"/>
        <v>1331.1</v>
      </c>
      <c r="H206" s="18">
        <f t="shared" si="109"/>
        <v>2068.9</v>
      </c>
      <c r="I206" s="18">
        <f t="shared" si="109"/>
        <v>2068.9</v>
      </c>
      <c r="J206" s="18">
        <f t="shared" si="109"/>
        <v>1100</v>
      </c>
      <c r="K206" s="11" t="s">
        <v>139</v>
      </c>
      <c r="L206" s="9"/>
      <c r="M206" s="9"/>
      <c r="N206" s="9"/>
      <c r="O206" s="9"/>
    </row>
    <row r="207" spans="1:15" s="4" customFormat="1">
      <c r="A207" s="31">
        <v>166</v>
      </c>
      <c r="B207" s="11" t="s">
        <v>16</v>
      </c>
      <c r="C207" s="18">
        <f t="shared" si="97"/>
        <v>9440</v>
      </c>
      <c r="D207" s="18">
        <v>1260.8</v>
      </c>
      <c r="E207" s="18">
        <v>965</v>
      </c>
      <c r="F207" s="18">
        <v>645.29999999999995</v>
      </c>
      <c r="G207" s="18">
        <v>1331.1</v>
      </c>
      <c r="H207" s="18">
        <v>2068.9</v>
      </c>
      <c r="I207" s="18">
        <v>2068.9</v>
      </c>
      <c r="J207" s="18">
        <v>1100</v>
      </c>
      <c r="K207" s="16"/>
      <c r="L207" s="9"/>
      <c r="M207" s="9"/>
      <c r="N207" s="9"/>
      <c r="O207" s="9"/>
    </row>
    <row r="208" spans="1:15" s="4" customFormat="1">
      <c r="A208" s="31">
        <v>167</v>
      </c>
      <c r="B208" s="11" t="s">
        <v>17</v>
      </c>
      <c r="C208" s="18">
        <f t="shared" si="97"/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6"/>
      <c r="L208" s="9"/>
      <c r="M208" s="9"/>
      <c r="N208" s="9"/>
      <c r="O208" s="9"/>
    </row>
    <row r="209" spans="1:15" s="4" customFormat="1">
      <c r="A209" s="31">
        <v>168</v>
      </c>
      <c r="B209" s="11" t="s">
        <v>18</v>
      </c>
      <c r="C209" s="18">
        <f t="shared" si="97"/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6"/>
      <c r="L209" s="9"/>
      <c r="M209" s="9"/>
      <c r="N209" s="9"/>
      <c r="O209" s="9"/>
    </row>
    <row r="210" spans="1:15" s="4" customFormat="1" ht="75">
      <c r="A210" s="31">
        <v>169</v>
      </c>
      <c r="B210" s="11" t="s">
        <v>100</v>
      </c>
      <c r="C210" s="18">
        <f t="shared" si="97"/>
        <v>36497.800000000003</v>
      </c>
      <c r="D210" s="18">
        <f t="shared" ref="D210:J210" si="110">SUM(D211:D213)</f>
        <v>6161.3</v>
      </c>
      <c r="E210" s="18">
        <f t="shared" si="110"/>
        <v>3063.8</v>
      </c>
      <c r="F210" s="18">
        <f t="shared" si="110"/>
        <v>5000</v>
      </c>
      <c r="G210" s="18">
        <f t="shared" si="110"/>
        <v>6289.8</v>
      </c>
      <c r="H210" s="18">
        <f t="shared" si="110"/>
        <v>5750.2</v>
      </c>
      <c r="I210" s="18">
        <f t="shared" si="110"/>
        <v>5750.2</v>
      </c>
      <c r="J210" s="18">
        <f t="shared" si="110"/>
        <v>4482.5</v>
      </c>
      <c r="K210" s="11" t="s">
        <v>119</v>
      </c>
      <c r="L210" s="9"/>
      <c r="M210" s="9"/>
      <c r="N210" s="9"/>
      <c r="O210" s="9"/>
    </row>
    <row r="211" spans="1:15" s="4" customFormat="1">
      <c r="A211" s="31">
        <v>170</v>
      </c>
      <c r="B211" s="11" t="s">
        <v>16</v>
      </c>
      <c r="C211" s="18">
        <f t="shared" si="97"/>
        <v>36497.800000000003</v>
      </c>
      <c r="D211" s="18">
        <v>6161.3</v>
      </c>
      <c r="E211" s="18">
        <v>3063.8</v>
      </c>
      <c r="F211" s="18">
        <v>5000</v>
      </c>
      <c r="G211" s="18">
        <v>6289.8</v>
      </c>
      <c r="H211" s="18">
        <v>5750.2</v>
      </c>
      <c r="I211" s="18">
        <v>5750.2</v>
      </c>
      <c r="J211" s="18">
        <v>4482.5</v>
      </c>
      <c r="K211" s="16"/>
      <c r="L211" s="9"/>
      <c r="M211" s="9"/>
      <c r="N211" s="9"/>
      <c r="O211" s="9"/>
    </row>
    <row r="212" spans="1:15" s="4" customFormat="1">
      <c r="A212" s="31">
        <v>171</v>
      </c>
      <c r="B212" s="11" t="s">
        <v>17</v>
      </c>
      <c r="C212" s="18">
        <f t="shared" si="97"/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6"/>
      <c r="L212" s="9"/>
      <c r="M212" s="9"/>
      <c r="N212" s="9"/>
      <c r="O212" s="9"/>
    </row>
    <row r="213" spans="1:15" s="4" customFormat="1">
      <c r="A213" s="31">
        <v>172</v>
      </c>
      <c r="B213" s="11" t="s">
        <v>18</v>
      </c>
      <c r="C213" s="18">
        <f t="shared" si="97"/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6"/>
      <c r="L213" s="9"/>
      <c r="M213" s="9"/>
      <c r="N213" s="9"/>
      <c r="O213" s="9"/>
    </row>
    <row r="214" spans="1:15" s="4" customFormat="1" ht="61.5" customHeight="1">
      <c r="A214" s="31">
        <v>173</v>
      </c>
      <c r="B214" s="11" t="s">
        <v>101</v>
      </c>
      <c r="C214" s="18">
        <f t="shared" si="97"/>
        <v>5515.0000000000009</v>
      </c>
      <c r="D214" s="18">
        <f t="shared" ref="D214:J214" si="111">SUM(D215:D217)</f>
        <v>738.5</v>
      </c>
      <c r="E214" s="18">
        <f t="shared" si="111"/>
        <v>1183.4000000000001</v>
      </c>
      <c r="F214" s="18">
        <f t="shared" si="111"/>
        <v>0</v>
      </c>
      <c r="G214" s="18">
        <f t="shared" si="111"/>
        <v>2595.8000000000002</v>
      </c>
      <c r="H214" s="18">
        <f t="shared" si="111"/>
        <v>0</v>
      </c>
      <c r="I214" s="18">
        <f t="shared" si="111"/>
        <v>0</v>
      </c>
      <c r="J214" s="18">
        <f t="shared" si="111"/>
        <v>997.3</v>
      </c>
      <c r="K214" s="11" t="s">
        <v>138</v>
      </c>
      <c r="L214" s="9"/>
      <c r="M214" s="9"/>
      <c r="N214" s="9"/>
      <c r="O214" s="9"/>
    </row>
    <row r="215" spans="1:15" s="4" customFormat="1">
      <c r="A215" s="31">
        <v>174</v>
      </c>
      <c r="B215" s="11" t="s">
        <v>16</v>
      </c>
      <c r="C215" s="18">
        <f t="shared" si="97"/>
        <v>5515.0000000000009</v>
      </c>
      <c r="D215" s="18">
        <v>738.5</v>
      </c>
      <c r="E215" s="18">
        <v>1183.4000000000001</v>
      </c>
      <c r="F215" s="18">
        <v>0</v>
      </c>
      <c r="G215" s="18">
        <v>2595.8000000000002</v>
      </c>
      <c r="H215" s="18">
        <v>0</v>
      </c>
      <c r="I215" s="18">
        <v>0</v>
      </c>
      <c r="J215" s="18">
        <v>997.3</v>
      </c>
      <c r="K215" s="16"/>
      <c r="L215" s="9"/>
      <c r="M215" s="9"/>
      <c r="N215" s="9"/>
      <c r="O215" s="9"/>
    </row>
    <row r="216" spans="1:15" s="4" customFormat="1">
      <c r="A216" s="31">
        <v>175</v>
      </c>
      <c r="B216" s="11" t="s">
        <v>17</v>
      </c>
      <c r="C216" s="18">
        <f t="shared" si="97"/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6"/>
      <c r="L216" s="9"/>
      <c r="M216" s="9"/>
      <c r="N216" s="9"/>
      <c r="O216" s="9"/>
    </row>
    <row r="217" spans="1:15" s="4" customFormat="1">
      <c r="A217" s="31">
        <v>176</v>
      </c>
      <c r="B217" s="11" t="s">
        <v>18</v>
      </c>
      <c r="C217" s="18">
        <f t="shared" si="97"/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6"/>
      <c r="L217" s="9"/>
      <c r="M217" s="9"/>
      <c r="N217" s="9"/>
      <c r="O217" s="9"/>
    </row>
    <row r="218" spans="1:15" s="4" customFormat="1" ht="91.5" customHeight="1">
      <c r="A218" s="31">
        <v>177</v>
      </c>
      <c r="B218" s="11" t="s">
        <v>88</v>
      </c>
      <c r="C218" s="18">
        <f t="shared" si="97"/>
        <v>2823.9</v>
      </c>
      <c r="D218" s="18">
        <f t="shared" ref="D218:J218" si="112">SUM(D219:D221)</f>
        <v>800</v>
      </c>
      <c r="E218" s="18">
        <f t="shared" si="112"/>
        <v>1362.4</v>
      </c>
      <c r="F218" s="18">
        <f t="shared" si="112"/>
        <v>0</v>
      </c>
      <c r="G218" s="18">
        <f t="shared" si="112"/>
        <v>0</v>
      </c>
      <c r="H218" s="18">
        <f t="shared" si="112"/>
        <v>0</v>
      </c>
      <c r="I218" s="18">
        <f t="shared" si="112"/>
        <v>0</v>
      </c>
      <c r="J218" s="18">
        <f t="shared" si="112"/>
        <v>661.5</v>
      </c>
      <c r="K218" s="11" t="s">
        <v>137</v>
      </c>
      <c r="L218" s="9"/>
      <c r="M218" s="9"/>
      <c r="N218" s="9"/>
      <c r="O218" s="9"/>
    </row>
    <row r="219" spans="1:15" s="4" customFormat="1">
      <c r="A219" s="31">
        <v>178</v>
      </c>
      <c r="B219" s="11" t="s">
        <v>16</v>
      </c>
      <c r="C219" s="18">
        <f t="shared" si="97"/>
        <v>2261.5</v>
      </c>
      <c r="D219" s="18">
        <v>800</v>
      </c>
      <c r="E219" s="18">
        <v>800</v>
      </c>
      <c r="F219" s="18">
        <v>0</v>
      </c>
      <c r="G219" s="18">
        <v>0</v>
      </c>
      <c r="H219" s="18">
        <v>0</v>
      </c>
      <c r="I219" s="18">
        <v>0</v>
      </c>
      <c r="J219" s="18">
        <v>661.5</v>
      </c>
      <c r="K219" s="16"/>
      <c r="L219" s="9"/>
      <c r="M219" s="9"/>
      <c r="N219" s="9"/>
      <c r="O219" s="9"/>
    </row>
    <row r="220" spans="1:15" s="4" customFormat="1">
      <c r="A220" s="31">
        <v>179</v>
      </c>
      <c r="B220" s="11" t="s">
        <v>17</v>
      </c>
      <c r="C220" s="18">
        <f t="shared" si="97"/>
        <v>562.4</v>
      </c>
      <c r="D220" s="18">
        <v>0</v>
      </c>
      <c r="E220" s="18">
        <v>562.4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6"/>
      <c r="L220" s="9"/>
      <c r="M220" s="9"/>
      <c r="N220" s="9"/>
      <c r="O220" s="9"/>
    </row>
    <row r="221" spans="1:15" s="4" customFormat="1">
      <c r="A221" s="31">
        <v>180</v>
      </c>
      <c r="B221" s="11" t="s">
        <v>18</v>
      </c>
      <c r="C221" s="18">
        <f t="shared" si="97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6"/>
      <c r="L221" s="9"/>
      <c r="M221" s="9"/>
      <c r="N221" s="9"/>
      <c r="O221" s="9"/>
    </row>
    <row r="222" spans="1:15" s="4" customFormat="1" ht="75">
      <c r="A222" s="31">
        <v>181</v>
      </c>
      <c r="B222" s="11" t="s">
        <v>89</v>
      </c>
      <c r="C222" s="18">
        <f t="shared" ref="C222:C225" si="113">SUM(D222:J222)</f>
        <v>6239.6</v>
      </c>
      <c r="D222" s="18">
        <f t="shared" ref="D222:J222" si="114">SUM(D223:D225)</f>
        <v>0</v>
      </c>
      <c r="E222" s="18">
        <f t="shared" si="114"/>
        <v>0</v>
      </c>
      <c r="F222" s="18">
        <f t="shared" si="114"/>
        <v>1586.5</v>
      </c>
      <c r="G222" s="18">
        <f t="shared" si="114"/>
        <v>1565.7</v>
      </c>
      <c r="H222" s="18">
        <f t="shared" si="114"/>
        <v>1551.8</v>
      </c>
      <c r="I222" s="18">
        <f t="shared" si="114"/>
        <v>1535.6</v>
      </c>
      <c r="J222" s="18">
        <f t="shared" si="114"/>
        <v>0</v>
      </c>
      <c r="K222" s="11" t="s">
        <v>136</v>
      </c>
      <c r="L222" s="9"/>
      <c r="M222" s="9"/>
      <c r="N222" s="9"/>
      <c r="O222" s="9"/>
    </row>
    <row r="223" spans="1:15" s="4" customFormat="1">
      <c r="A223" s="31">
        <v>182</v>
      </c>
      <c r="B223" s="11" t="s">
        <v>16</v>
      </c>
      <c r="C223" s="18">
        <f t="shared" si="113"/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6"/>
      <c r="L223" s="9"/>
      <c r="M223" s="9"/>
      <c r="N223" s="9"/>
      <c r="O223" s="9"/>
    </row>
    <row r="224" spans="1:15" s="4" customFormat="1">
      <c r="A224" s="31">
        <v>183</v>
      </c>
      <c r="B224" s="11" t="s">
        <v>17</v>
      </c>
      <c r="C224" s="18">
        <f t="shared" si="113"/>
        <v>6239.6</v>
      </c>
      <c r="D224" s="18">
        <v>0</v>
      </c>
      <c r="E224" s="18">
        <v>0</v>
      </c>
      <c r="F224" s="18">
        <v>1586.5</v>
      </c>
      <c r="G224" s="18">
        <v>1565.7</v>
      </c>
      <c r="H224" s="18">
        <v>1551.8</v>
      </c>
      <c r="I224" s="18">
        <v>1535.6</v>
      </c>
      <c r="J224" s="18">
        <v>0</v>
      </c>
      <c r="K224" s="16"/>
      <c r="L224" s="9"/>
      <c r="M224" s="9"/>
      <c r="N224" s="9"/>
      <c r="O224" s="9"/>
    </row>
    <row r="225" spans="1:15" s="4" customFormat="1">
      <c r="A225" s="31">
        <v>184</v>
      </c>
      <c r="B225" s="11" t="s">
        <v>18</v>
      </c>
      <c r="C225" s="18">
        <f t="shared" si="113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6"/>
      <c r="L225" s="9"/>
      <c r="M225" s="9"/>
      <c r="N225" s="9"/>
      <c r="O225" s="9"/>
    </row>
    <row r="226" spans="1:15" s="4" customFormat="1" ht="75">
      <c r="A226" s="31">
        <v>185</v>
      </c>
      <c r="B226" s="11" t="s">
        <v>102</v>
      </c>
      <c r="C226" s="18">
        <f t="shared" si="97"/>
        <v>14635</v>
      </c>
      <c r="D226" s="18">
        <f t="shared" ref="D226:J226" si="115">SUM(D227:D229)</f>
        <v>2000</v>
      </c>
      <c r="E226" s="18">
        <f t="shared" si="115"/>
        <v>1785</v>
      </c>
      <c r="F226" s="18">
        <f t="shared" si="115"/>
        <v>2500</v>
      </c>
      <c r="G226" s="18">
        <f t="shared" si="115"/>
        <v>2250</v>
      </c>
      <c r="H226" s="18">
        <f t="shared" si="115"/>
        <v>2500</v>
      </c>
      <c r="I226" s="18">
        <f t="shared" si="115"/>
        <v>2500</v>
      </c>
      <c r="J226" s="18">
        <f t="shared" si="115"/>
        <v>1100</v>
      </c>
      <c r="K226" s="11" t="s">
        <v>135</v>
      </c>
      <c r="L226" s="9"/>
      <c r="M226" s="9"/>
      <c r="N226" s="9"/>
      <c r="O226" s="9"/>
    </row>
    <row r="227" spans="1:15" s="4" customFormat="1">
      <c r="A227" s="31">
        <v>186</v>
      </c>
      <c r="B227" s="11" t="s">
        <v>16</v>
      </c>
      <c r="C227" s="18">
        <f t="shared" si="97"/>
        <v>14635</v>
      </c>
      <c r="D227" s="18">
        <v>2000</v>
      </c>
      <c r="E227" s="18">
        <v>1785</v>
      </c>
      <c r="F227" s="18">
        <v>2500</v>
      </c>
      <c r="G227" s="18">
        <v>2250</v>
      </c>
      <c r="H227" s="18">
        <v>2500</v>
      </c>
      <c r="I227" s="18">
        <v>2500</v>
      </c>
      <c r="J227" s="18">
        <v>1100</v>
      </c>
      <c r="K227" s="16"/>
      <c r="L227" s="9"/>
      <c r="M227" s="9"/>
      <c r="N227" s="9"/>
      <c r="O227" s="9"/>
    </row>
    <row r="228" spans="1:15" s="4" customFormat="1">
      <c r="A228" s="31">
        <v>187</v>
      </c>
      <c r="B228" s="11" t="s">
        <v>17</v>
      </c>
      <c r="C228" s="18">
        <f t="shared" si="97"/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6"/>
      <c r="L228" s="9"/>
      <c r="M228" s="9"/>
      <c r="N228" s="9"/>
      <c r="O228" s="9"/>
    </row>
    <row r="229" spans="1:15" s="4" customFormat="1">
      <c r="A229" s="31">
        <v>188</v>
      </c>
      <c r="B229" s="11" t="s">
        <v>18</v>
      </c>
      <c r="C229" s="18">
        <f t="shared" si="97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6"/>
      <c r="L229" s="9"/>
      <c r="M229" s="9"/>
      <c r="N229" s="9"/>
      <c r="O229" s="9"/>
    </row>
    <row r="230" spans="1:15" s="4" customFormat="1" ht="75">
      <c r="A230" s="31">
        <v>189</v>
      </c>
      <c r="B230" s="11" t="s">
        <v>77</v>
      </c>
      <c r="C230" s="18">
        <f t="shared" ref="C230:C233" si="116">SUM(D230:J230)</f>
        <v>6434.5999999999995</v>
      </c>
      <c r="D230" s="18">
        <f t="shared" ref="D230:J230" si="117">SUM(D231:D233)</f>
        <v>1111.5</v>
      </c>
      <c r="E230" s="18">
        <f t="shared" si="117"/>
        <v>800</v>
      </c>
      <c r="F230" s="18">
        <f t="shared" si="117"/>
        <v>440.7</v>
      </c>
      <c r="G230" s="18">
        <f t="shared" si="117"/>
        <v>430.2</v>
      </c>
      <c r="H230" s="18">
        <f t="shared" si="117"/>
        <v>999.2</v>
      </c>
      <c r="I230" s="18">
        <f t="shared" si="117"/>
        <v>999.2</v>
      </c>
      <c r="J230" s="18">
        <f t="shared" si="117"/>
        <v>1653.8</v>
      </c>
      <c r="K230" s="11" t="s">
        <v>190</v>
      </c>
      <c r="L230" s="9"/>
      <c r="M230" s="9"/>
      <c r="N230" s="9"/>
      <c r="O230" s="9"/>
    </row>
    <row r="231" spans="1:15" s="4" customFormat="1">
      <c r="A231" s="31">
        <v>190</v>
      </c>
      <c r="B231" s="11" t="s">
        <v>16</v>
      </c>
      <c r="C231" s="18">
        <f t="shared" si="116"/>
        <v>6434.5999999999995</v>
      </c>
      <c r="D231" s="18">
        <v>1111.5</v>
      </c>
      <c r="E231" s="18">
        <v>800</v>
      </c>
      <c r="F231" s="18">
        <v>440.7</v>
      </c>
      <c r="G231" s="18">
        <v>430.2</v>
      </c>
      <c r="H231" s="18">
        <v>999.2</v>
      </c>
      <c r="I231" s="18">
        <v>999.2</v>
      </c>
      <c r="J231" s="18">
        <v>1653.8</v>
      </c>
      <c r="K231" s="16"/>
      <c r="L231" s="9"/>
      <c r="M231" s="9"/>
      <c r="N231" s="9"/>
      <c r="O231" s="9"/>
    </row>
    <row r="232" spans="1:15" s="4" customFormat="1">
      <c r="A232" s="31">
        <v>191</v>
      </c>
      <c r="B232" s="11" t="s">
        <v>17</v>
      </c>
      <c r="C232" s="18">
        <f t="shared" si="116"/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6"/>
      <c r="L232" s="9"/>
      <c r="M232" s="9"/>
      <c r="N232" s="9"/>
      <c r="O232" s="9"/>
    </row>
    <row r="233" spans="1:15" s="4" customFormat="1">
      <c r="A233" s="31">
        <v>192</v>
      </c>
      <c r="B233" s="11" t="s">
        <v>18</v>
      </c>
      <c r="C233" s="18">
        <f t="shared" si="116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6"/>
      <c r="L233" s="9"/>
      <c r="M233" s="9"/>
      <c r="N233" s="9"/>
      <c r="O233" s="9"/>
    </row>
    <row r="234" spans="1:15" s="4" customFormat="1" ht="90">
      <c r="A234" s="30" t="s">
        <v>171</v>
      </c>
      <c r="B234" s="11" t="s">
        <v>109</v>
      </c>
      <c r="C234" s="18">
        <f t="shared" si="97"/>
        <v>700</v>
      </c>
      <c r="D234" s="18">
        <f t="shared" ref="D234:J234" si="118">SUM(D235:D237)</f>
        <v>0</v>
      </c>
      <c r="E234" s="18">
        <f t="shared" si="118"/>
        <v>0</v>
      </c>
      <c r="F234" s="18">
        <f t="shared" si="118"/>
        <v>0</v>
      </c>
      <c r="G234" s="18">
        <f t="shared" si="118"/>
        <v>700</v>
      </c>
      <c r="H234" s="18">
        <f t="shared" si="118"/>
        <v>0</v>
      </c>
      <c r="I234" s="18">
        <f t="shared" si="118"/>
        <v>0</v>
      </c>
      <c r="J234" s="18">
        <f t="shared" si="118"/>
        <v>0</v>
      </c>
      <c r="K234" s="11" t="s">
        <v>120</v>
      </c>
      <c r="L234" s="9"/>
      <c r="M234" s="9"/>
      <c r="N234" s="9"/>
      <c r="O234" s="9"/>
    </row>
    <row r="235" spans="1:15" s="4" customFormat="1">
      <c r="A235" s="30" t="s">
        <v>172</v>
      </c>
      <c r="B235" s="11" t="s">
        <v>16</v>
      </c>
      <c r="C235" s="18">
        <f t="shared" si="97"/>
        <v>700</v>
      </c>
      <c r="D235" s="18">
        <v>0</v>
      </c>
      <c r="E235" s="18">
        <v>0</v>
      </c>
      <c r="F235" s="18">
        <v>0</v>
      </c>
      <c r="G235" s="18">
        <v>700</v>
      </c>
      <c r="H235" s="18">
        <v>0</v>
      </c>
      <c r="I235" s="18">
        <v>0</v>
      </c>
      <c r="J235" s="18">
        <v>0</v>
      </c>
      <c r="K235" s="16"/>
      <c r="L235" s="9"/>
      <c r="M235" s="9"/>
      <c r="N235" s="9"/>
      <c r="O235" s="9"/>
    </row>
    <row r="236" spans="1:15" s="4" customFormat="1">
      <c r="A236" s="30" t="s">
        <v>173</v>
      </c>
      <c r="B236" s="11" t="s">
        <v>17</v>
      </c>
      <c r="C236" s="18">
        <f t="shared" si="97"/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6"/>
      <c r="L236" s="9"/>
      <c r="M236" s="9"/>
      <c r="N236" s="9"/>
      <c r="O236" s="9"/>
    </row>
    <row r="237" spans="1:15" s="4" customFormat="1">
      <c r="A237" s="30" t="s">
        <v>174</v>
      </c>
      <c r="B237" s="11" t="s">
        <v>18</v>
      </c>
      <c r="C237" s="18">
        <f t="shared" si="97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6"/>
      <c r="L237" s="9"/>
      <c r="M237" s="9"/>
      <c r="N237" s="9"/>
      <c r="O237" s="9"/>
    </row>
    <row r="238" spans="1:15" s="2" customFormat="1" ht="15" customHeight="1">
      <c r="A238" s="30">
        <v>193</v>
      </c>
      <c r="B238" s="43" t="s">
        <v>53</v>
      </c>
      <c r="C238" s="43"/>
      <c r="D238" s="43"/>
      <c r="E238" s="43"/>
      <c r="F238" s="43"/>
      <c r="G238" s="43"/>
      <c r="H238" s="43"/>
      <c r="I238" s="43"/>
      <c r="J238" s="43"/>
      <c r="K238" s="43"/>
      <c r="L238" s="8"/>
      <c r="M238" s="8"/>
      <c r="N238" s="8"/>
      <c r="O238" s="9"/>
    </row>
    <row r="239" spans="1:15" s="2" customFormat="1" ht="31.5" customHeight="1">
      <c r="A239" s="31">
        <v>194</v>
      </c>
      <c r="B239" s="11" t="s">
        <v>27</v>
      </c>
      <c r="C239" s="17">
        <f t="shared" ref="C239:C242" si="119">SUM(D239:J239)</f>
        <v>52711</v>
      </c>
      <c r="D239" s="17">
        <f>SUM(D240:D242)</f>
        <v>11130</v>
      </c>
      <c r="E239" s="17">
        <f t="shared" ref="E239:J239" si="120">SUM(E240:E242)</f>
        <v>8010</v>
      </c>
      <c r="F239" s="17">
        <f t="shared" si="120"/>
        <v>13211</v>
      </c>
      <c r="G239" s="17">
        <f t="shared" si="120"/>
        <v>2740</v>
      </c>
      <c r="H239" s="17">
        <f t="shared" si="120"/>
        <v>9940</v>
      </c>
      <c r="I239" s="17">
        <f t="shared" si="120"/>
        <v>4140</v>
      </c>
      <c r="J239" s="17">
        <f t="shared" si="120"/>
        <v>3540</v>
      </c>
      <c r="K239" s="11"/>
      <c r="L239" s="8"/>
      <c r="M239" s="8"/>
      <c r="N239" s="8"/>
      <c r="O239" s="9"/>
    </row>
    <row r="240" spans="1:15" s="2" customFormat="1">
      <c r="A240" s="31">
        <v>195</v>
      </c>
      <c r="B240" s="11" t="s">
        <v>16</v>
      </c>
      <c r="C240" s="17">
        <f t="shared" si="119"/>
        <v>3329</v>
      </c>
      <c r="D240" s="17">
        <f>D245</f>
        <v>0</v>
      </c>
      <c r="E240" s="17">
        <f t="shared" ref="E240:J240" si="121">E245</f>
        <v>0</v>
      </c>
      <c r="F240" s="17">
        <f t="shared" si="121"/>
        <v>2329</v>
      </c>
      <c r="G240" s="17">
        <f t="shared" si="121"/>
        <v>0</v>
      </c>
      <c r="H240" s="17">
        <f t="shared" si="121"/>
        <v>0</v>
      </c>
      <c r="I240" s="17">
        <f t="shared" si="121"/>
        <v>0</v>
      </c>
      <c r="J240" s="17">
        <f t="shared" si="121"/>
        <v>1000</v>
      </c>
      <c r="K240" s="11"/>
      <c r="L240" s="8"/>
      <c r="M240" s="8"/>
      <c r="N240" s="8"/>
      <c r="O240" s="9"/>
    </row>
    <row r="241" spans="1:15" s="2" customFormat="1">
      <c r="A241" s="31">
        <v>196</v>
      </c>
      <c r="B241" s="11" t="s">
        <v>17</v>
      </c>
      <c r="C241" s="17">
        <f t="shared" si="119"/>
        <v>2295.4</v>
      </c>
      <c r="D241" s="17">
        <f t="shared" ref="D241:J242" si="122">D246</f>
        <v>0</v>
      </c>
      <c r="E241" s="17">
        <f t="shared" si="122"/>
        <v>0</v>
      </c>
      <c r="F241" s="17">
        <f t="shared" si="122"/>
        <v>2295.4</v>
      </c>
      <c r="G241" s="17">
        <f t="shared" si="122"/>
        <v>0</v>
      </c>
      <c r="H241" s="17">
        <f t="shared" si="122"/>
        <v>0</v>
      </c>
      <c r="I241" s="17">
        <f t="shared" si="122"/>
        <v>0</v>
      </c>
      <c r="J241" s="17">
        <f t="shared" si="122"/>
        <v>0</v>
      </c>
      <c r="K241" s="11"/>
      <c r="L241" s="8"/>
      <c r="M241" s="8"/>
      <c r="N241" s="8"/>
      <c r="O241" s="9"/>
    </row>
    <row r="242" spans="1:15" s="2" customFormat="1">
      <c r="A242" s="31">
        <v>197</v>
      </c>
      <c r="B242" s="11" t="s">
        <v>18</v>
      </c>
      <c r="C242" s="17">
        <f t="shared" si="119"/>
        <v>47086.6</v>
      </c>
      <c r="D242" s="17">
        <f t="shared" si="122"/>
        <v>11130</v>
      </c>
      <c r="E242" s="17">
        <f t="shared" si="122"/>
        <v>8010</v>
      </c>
      <c r="F242" s="17">
        <f t="shared" si="122"/>
        <v>8586.6</v>
      </c>
      <c r="G242" s="17">
        <f t="shared" si="122"/>
        <v>2740</v>
      </c>
      <c r="H242" s="17">
        <f t="shared" si="122"/>
        <v>9940</v>
      </c>
      <c r="I242" s="17">
        <f t="shared" si="122"/>
        <v>4140</v>
      </c>
      <c r="J242" s="17">
        <f t="shared" si="122"/>
        <v>2540</v>
      </c>
      <c r="K242" s="11"/>
      <c r="L242" s="8"/>
      <c r="M242" s="8"/>
      <c r="N242" s="8"/>
      <c r="O242" s="9"/>
    </row>
    <row r="243" spans="1:15" s="2" customFormat="1">
      <c r="A243" s="31">
        <v>198</v>
      </c>
      <c r="B243" s="42" t="s">
        <v>32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8"/>
      <c r="M243" s="8"/>
      <c r="N243" s="8"/>
      <c r="O243" s="9"/>
    </row>
    <row r="244" spans="1:15" s="2" customFormat="1" ht="45">
      <c r="A244" s="31">
        <v>199</v>
      </c>
      <c r="B244" s="11" t="s">
        <v>26</v>
      </c>
      <c r="C244" s="17">
        <f t="shared" ref="C244:C291" si="123">SUM(D244:J244)</f>
        <v>52711</v>
      </c>
      <c r="D244" s="17">
        <f t="shared" ref="D244:J244" si="124">SUM(D245:D247)</f>
        <v>11130</v>
      </c>
      <c r="E244" s="17">
        <f t="shared" si="124"/>
        <v>8010</v>
      </c>
      <c r="F244" s="17">
        <f t="shared" si="124"/>
        <v>13211</v>
      </c>
      <c r="G244" s="17">
        <f t="shared" si="124"/>
        <v>2740</v>
      </c>
      <c r="H244" s="17">
        <f t="shared" si="124"/>
        <v>9940</v>
      </c>
      <c r="I244" s="17">
        <f t="shared" si="124"/>
        <v>4140</v>
      </c>
      <c r="J244" s="17">
        <f t="shared" si="124"/>
        <v>3540</v>
      </c>
      <c r="K244" s="11"/>
      <c r="L244" s="8"/>
      <c r="M244" s="8"/>
      <c r="N244" s="8"/>
      <c r="O244" s="9"/>
    </row>
    <row r="245" spans="1:15" s="2" customFormat="1">
      <c r="A245" s="31">
        <v>200</v>
      </c>
      <c r="B245" s="11" t="s">
        <v>16</v>
      </c>
      <c r="C245" s="17">
        <f t="shared" si="123"/>
        <v>3329</v>
      </c>
      <c r="D245" s="17">
        <f t="shared" ref="D245:J245" si="125">D249+D253+D257+D261+D265+D269+D273+D277+D281+D285+D289</f>
        <v>0</v>
      </c>
      <c r="E245" s="17">
        <f t="shared" si="125"/>
        <v>0</v>
      </c>
      <c r="F245" s="17">
        <f t="shared" si="125"/>
        <v>2329</v>
      </c>
      <c r="G245" s="17">
        <f t="shared" si="125"/>
        <v>0</v>
      </c>
      <c r="H245" s="17">
        <f t="shared" si="125"/>
        <v>0</v>
      </c>
      <c r="I245" s="17">
        <f t="shared" si="125"/>
        <v>0</v>
      </c>
      <c r="J245" s="17">
        <f t="shared" si="125"/>
        <v>1000</v>
      </c>
      <c r="K245" s="11"/>
      <c r="L245" s="8"/>
      <c r="M245" s="8"/>
      <c r="N245" s="8"/>
      <c r="O245" s="9"/>
    </row>
    <row r="246" spans="1:15" s="2" customFormat="1">
      <c r="A246" s="31">
        <v>201</v>
      </c>
      <c r="B246" s="11" t="s">
        <v>17</v>
      </c>
      <c r="C246" s="17">
        <f t="shared" si="123"/>
        <v>2295.4</v>
      </c>
      <c r="D246" s="17">
        <f t="shared" ref="D246:J246" si="126">D250+D254+D258+D262+D266+D270+D274+D278+D282+D286+D290</f>
        <v>0</v>
      </c>
      <c r="E246" s="17">
        <f t="shared" si="126"/>
        <v>0</v>
      </c>
      <c r="F246" s="17">
        <f t="shared" si="126"/>
        <v>2295.4</v>
      </c>
      <c r="G246" s="17">
        <f t="shared" si="126"/>
        <v>0</v>
      </c>
      <c r="H246" s="17">
        <f t="shared" si="126"/>
        <v>0</v>
      </c>
      <c r="I246" s="17">
        <f t="shared" si="126"/>
        <v>0</v>
      </c>
      <c r="J246" s="17">
        <f t="shared" si="126"/>
        <v>0</v>
      </c>
      <c r="K246" s="11"/>
      <c r="L246" s="8"/>
      <c r="M246" s="8"/>
      <c r="N246" s="8"/>
      <c r="O246" s="9"/>
    </row>
    <row r="247" spans="1:15" s="2" customFormat="1">
      <c r="A247" s="31">
        <v>202</v>
      </c>
      <c r="B247" s="11" t="s">
        <v>18</v>
      </c>
      <c r="C247" s="18">
        <f t="shared" si="123"/>
        <v>47086.6</v>
      </c>
      <c r="D247" s="18">
        <f>D251+D255+D259+D263+D267+D271+D275+D279+D283+D287+D291</f>
        <v>11130</v>
      </c>
      <c r="E247" s="18">
        <f t="shared" ref="E247:J247" si="127">E251+E255+E259+E263+E267+E271+E275+E279+E283+E287+E291</f>
        <v>8010</v>
      </c>
      <c r="F247" s="18">
        <f t="shared" si="127"/>
        <v>8586.6</v>
      </c>
      <c r="G247" s="18">
        <f t="shared" si="127"/>
        <v>2740</v>
      </c>
      <c r="H247" s="18">
        <f t="shared" si="127"/>
        <v>9940</v>
      </c>
      <c r="I247" s="18">
        <f t="shared" si="127"/>
        <v>4140</v>
      </c>
      <c r="J247" s="18">
        <f t="shared" si="127"/>
        <v>2540</v>
      </c>
      <c r="K247" s="14"/>
      <c r="L247" s="9"/>
      <c r="M247" s="9"/>
      <c r="N247" s="9"/>
      <c r="O247" s="9"/>
    </row>
    <row r="248" spans="1:15" s="2" customFormat="1" ht="105">
      <c r="A248" s="31">
        <v>203</v>
      </c>
      <c r="B248" s="11" t="s">
        <v>62</v>
      </c>
      <c r="C248" s="18">
        <f t="shared" si="123"/>
        <v>11540</v>
      </c>
      <c r="D248" s="18">
        <f t="shared" ref="D248" si="128">SUM(D249:D251)</f>
        <v>5500</v>
      </c>
      <c r="E248" s="18">
        <f t="shared" ref="E248:J248" si="129">SUM(E249:E251)</f>
        <v>3020</v>
      </c>
      <c r="F248" s="18">
        <f t="shared" si="129"/>
        <v>3020</v>
      </c>
      <c r="G248" s="18">
        <f t="shared" si="129"/>
        <v>0</v>
      </c>
      <c r="H248" s="18">
        <f t="shared" si="129"/>
        <v>0</v>
      </c>
      <c r="I248" s="18">
        <f t="shared" si="129"/>
        <v>0</v>
      </c>
      <c r="J248" s="18">
        <f t="shared" si="129"/>
        <v>0</v>
      </c>
      <c r="K248" s="11" t="s">
        <v>134</v>
      </c>
      <c r="L248" s="9"/>
      <c r="M248" s="9"/>
      <c r="N248" s="9"/>
      <c r="O248" s="9"/>
    </row>
    <row r="249" spans="1:15" s="2" customFormat="1">
      <c r="A249" s="31">
        <v>204</v>
      </c>
      <c r="B249" s="11" t="s">
        <v>16</v>
      </c>
      <c r="C249" s="18">
        <f t="shared" si="123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6"/>
      <c r="L249" s="9"/>
      <c r="M249" s="9"/>
      <c r="N249" s="9"/>
      <c r="O249" s="9"/>
    </row>
    <row r="250" spans="1:15" s="2" customFormat="1">
      <c r="A250" s="31">
        <v>205</v>
      </c>
      <c r="B250" s="11" t="s">
        <v>17</v>
      </c>
      <c r="C250" s="18">
        <f t="shared" si="123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6"/>
      <c r="L250" s="9"/>
      <c r="M250" s="9"/>
      <c r="N250" s="9"/>
      <c r="O250" s="9"/>
    </row>
    <row r="251" spans="1:15" s="2" customFormat="1">
      <c r="A251" s="31">
        <v>206</v>
      </c>
      <c r="B251" s="11" t="s">
        <v>18</v>
      </c>
      <c r="C251" s="18">
        <f t="shared" si="123"/>
        <v>11540</v>
      </c>
      <c r="D251" s="18">
        <v>5500</v>
      </c>
      <c r="E251" s="18">
        <v>3020</v>
      </c>
      <c r="F251" s="18">
        <v>3020</v>
      </c>
      <c r="G251" s="18">
        <v>0</v>
      </c>
      <c r="H251" s="18">
        <v>0</v>
      </c>
      <c r="I251" s="18">
        <v>0</v>
      </c>
      <c r="J251" s="18">
        <v>0</v>
      </c>
      <c r="K251" s="16"/>
      <c r="L251" s="9"/>
      <c r="M251" s="9"/>
      <c r="N251" s="9"/>
      <c r="O251" s="9"/>
    </row>
    <row r="252" spans="1:15" s="2" customFormat="1" ht="61.5" customHeight="1">
      <c r="A252" s="31">
        <v>207</v>
      </c>
      <c r="B252" s="11" t="s">
        <v>63</v>
      </c>
      <c r="C252" s="18">
        <f t="shared" si="123"/>
        <v>3500</v>
      </c>
      <c r="D252" s="18">
        <f t="shared" ref="D252:J252" si="130">SUM(D253:D255)</f>
        <v>500</v>
      </c>
      <c r="E252" s="18">
        <f t="shared" si="130"/>
        <v>500</v>
      </c>
      <c r="F252" s="18">
        <f t="shared" si="130"/>
        <v>500</v>
      </c>
      <c r="G252" s="18">
        <f t="shared" si="130"/>
        <v>500</v>
      </c>
      <c r="H252" s="18">
        <f t="shared" si="130"/>
        <v>500</v>
      </c>
      <c r="I252" s="18">
        <f t="shared" si="130"/>
        <v>500</v>
      </c>
      <c r="J252" s="18">
        <f t="shared" si="130"/>
        <v>500</v>
      </c>
      <c r="K252" s="11" t="s">
        <v>133</v>
      </c>
      <c r="L252" s="9"/>
      <c r="M252" s="9"/>
      <c r="N252" s="9"/>
      <c r="O252" s="9"/>
    </row>
    <row r="253" spans="1:15" s="2" customFormat="1">
      <c r="A253" s="31">
        <v>208</v>
      </c>
      <c r="B253" s="11" t="s">
        <v>16</v>
      </c>
      <c r="C253" s="18">
        <f t="shared" si="123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6"/>
      <c r="L253" s="9"/>
      <c r="M253" s="9"/>
      <c r="N253" s="9"/>
      <c r="O253" s="9"/>
    </row>
    <row r="254" spans="1:15" s="2" customFormat="1">
      <c r="A254" s="31">
        <v>209</v>
      </c>
      <c r="B254" s="11" t="s">
        <v>17</v>
      </c>
      <c r="C254" s="18">
        <f t="shared" si="123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6"/>
      <c r="L254" s="9"/>
      <c r="M254" s="9"/>
      <c r="N254" s="9"/>
      <c r="O254" s="9"/>
    </row>
    <row r="255" spans="1:15" s="2" customFormat="1">
      <c r="A255" s="31">
        <v>210</v>
      </c>
      <c r="B255" s="11" t="s">
        <v>18</v>
      </c>
      <c r="C255" s="18">
        <f t="shared" si="123"/>
        <v>3500</v>
      </c>
      <c r="D255" s="18">
        <v>500</v>
      </c>
      <c r="E255" s="18">
        <v>500</v>
      </c>
      <c r="F255" s="18">
        <v>500</v>
      </c>
      <c r="G255" s="18">
        <v>500</v>
      </c>
      <c r="H255" s="18">
        <v>500</v>
      </c>
      <c r="I255" s="18">
        <v>500</v>
      </c>
      <c r="J255" s="18">
        <v>500</v>
      </c>
      <c r="K255" s="16"/>
      <c r="L255" s="9"/>
      <c r="M255" s="9"/>
      <c r="N255" s="9"/>
      <c r="O255" s="9"/>
    </row>
    <row r="256" spans="1:15" s="2" customFormat="1" ht="77.25" customHeight="1">
      <c r="A256" s="31">
        <v>211</v>
      </c>
      <c r="B256" s="11" t="s">
        <v>64</v>
      </c>
      <c r="C256" s="18">
        <f t="shared" si="123"/>
        <v>1400</v>
      </c>
      <c r="D256" s="18">
        <f t="shared" ref="D256:J256" si="131">SUM(D257:D259)</f>
        <v>200</v>
      </c>
      <c r="E256" s="18">
        <f t="shared" si="131"/>
        <v>200</v>
      </c>
      <c r="F256" s="18">
        <f t="shared" si="131"/>
        <v>200</v>
      </c>
      <c r="G256" s="18">
        <f t="shared" si="131"/>
        <v>200</v>
      </c>
      <c r="H256" s="18">
        <f t="shared" si="131"/>
        <v>200</v>
      </c>
      <c r="I256" s="18">
        <f t="shared" si="131"/>
        <v>200</v>
      </c>
      <c r="J256" s="18">
        <f t="shared" si="131"/>
        <v>200</v>
      </c>
      <c r="K256" s="11" t="s">
        <v>121</v>
      </c>
      <c r="L256" s="9"/>
      <c r="M256" s="9"/>
      <c r="N256" s="9"/>
      <c r="O256" s="9"/>
    </row>
    <row r="257" spans="1:15" s="2" customFormat="1">
      <c r="A257" s="31">
        <v>212</v>
      </c>
      <c r="B257" s="11" t="s">
        <v>16</v>
      </c>
      <c r="C257" s="18">
        <f t="shared" si="123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6"/>
      <c r="L257" s="9"/>
      <c r="M257" s="9"/>
      <c r="N257" s="9"/>
      <c r="O257" s="9"/>
    </row>
    <row r="258" spans="1:15" s="2" customFormat="1">
      <c r="A258" s="31">
        <v>213</v>
      </c>
      <c r="B258" s="11" t="s">
        <v>17</v>
      </c>
      <c r="C258" s="18">
        <f t="shared" si="123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6"/>
      <c r="L258" s="9"/>
      <c r="M258" s="9"/>
      <c r="N258" s="9"/>
      <c r="O258" s="9"/>
    </row>
    <row r="259" spans="1:15" s="2" customFormat="1">
      <c r="A259" s="31">
        <v>214</v>
      </c>
      <c r="B259" s="11" t="s">
        <v>18</v>
      </c>
      <c r="C259" s="18">
        <f t="shared" si="123"/>
        <v>1400</v>
      </c>
      <c r="D259" s="18">
        <v>200</v>
      </c>
      <c r="E259" s="18">
        <v>200</v>
      </c>
      <c r="F259" s="18">
        <v>200</v>
      </c>
      <c r="G259" s="18">
        <v>200</v>
      </c>
      <c r="H259" s="18">
        <v>200</v>
      </c>
      <c r="I259" s="18">
        <v>200</v>
      </c>
      <c r="J259" s="18">
        <v>200</v>
      </c>
      <c r="K259" s="16"/>
      <c r="L259" s="9"/>
      <c r="M259" s="9"/>
      <c r="N259" s="9"/>
      <c r="O259" s="9"/>
    </row>
    <row r="260" spans="1:15" s="2" customFormat="1" ht="61.5" customHeight="1">
      <c r="A260" s="31">
        <v>215</v>
      </c>
      <c r="B260" s="11" t="s">
        <v>65</v>
      </c>
      <c r="C260" s="18">
        <f t="shared" si="123"/>
        <v>2800</v>
      </c>
      <c r="D260" s="18">
        <f t="shared" ref="D260:J260" si="132">SUM(D261:D263)</f>
        <v>400</v>
      </c>
      <c r="E260" s="18">
        <f t="shared" si="132"/>
        <v>400</v>
      </c>
      <c r="F260" s="18">
        <f t="shared" si="132"/>
        <v>400</v>
      </c>
      <c r="G260" s="18">
        <f t="shared" si="132"/>
        <v>400</v>
      </c>
      <c r="H260" s="18">
        <f t="shared" si="132"/>
        <v>400</v>
      </c>
      <c r="I260" s="18">
        <f t="shared" si="132"/>
        <v>400</v>
      </c>
      <c r="J260" s="18">
        <f t="shared" si="132"/>
        <v>400</v>
      </c>
      <c r="K260" s="11" t="s">
        <v>132</v>
      </c>
      <c r="L260" s="9"/>
      <c r="M260" s="9"/>
      <c r="N260" s="9"/>
      <c r="O260" s="9"/>
    </row>
    <row r="261" spans="1:15" s="2" customFormat="1">
      <c r="A261" s="31">
        <v>216</v>
      </c>
      <c r="B261" s="11" t="s">
        <v>16</v>
      </c>
      <c r="C261" s="18">
        <f t="shared" si="123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6"/>
      <c r="L261" s="9"/>
      <c r="M261" s="9"/>
      <c r="N261" s="9"/>
      <c r="O261" s="9"/>
    </row>
    <row r="262" spans="1:15" s="2" customFormat="1">
      <c r="A262" s="31">
        <v>217</v>
      </c>
      <c r="B262" s="11" t="s">
        <v>17</v>
      </c>
      <c r="C262" s="18">
        <f t="shared" si="123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6"/>
      <c r="L262" s="9"/>
      <c r="M262" s="9"/>
      <c r="N262" s="9"/>
      <c r="O262" s="9"/>
    </row>
    <row r="263" spans="1:15" s="2" customFormat="1">
      <c r="A263" s="31">
        <v>218</v>
      </c>
      <c r="B263" s="11" t="s">
        <v>18</v>
      </c>
      <c r="C263" s="18">
        <f t="shared" si="123"/>
        <v>2800</v>
      </c>
      <c r="D263" s="18">
        <v>400</v>
      </c>
      <c r="E263" s="18">
        <v>400</v>
      </c>
      <c r="F263" s="18">
        <v>400</v>
      </c>
      <c r="G263" s="18">
        <v>400</v>
      </c>
      <c r="H263" s="18">
        <v>400</v>
      </c>
      <c r="I263" s="18">
        <v>400</v>
      </c>
      <c r="J263" s="18">
        <v>400</v>
      </c>
      <c r="K263" s="16"/>
      <c r="L263" s="9"/>
      <c r="M263" s="9"/>
      <c r="N263" s="9"/>
      <c r="O263" s="9"/>
    </row>
    <row r="264" spans="1:15" s="2" customFormat="1" ht="91.5" customHeight="1">
      <c r="A264" s="31">
        <v>219</v>
      </c>
      <c r="B264" s="11" t="s">
        <v>66</v>
      </c>
      <c r="C264" s="18">
        <f t="shared" si="123"/>
        <v>5880</v>
      </c>
      <c r="D264" s="18">
        <v>840</v>
      </c>
      <c r="E264" s="18">
        <f t="shared" ref="E264:J264" si="133">SUM(E265:E267)</f>
        <v>840</v>
      </c>
      <c r="F264" s="18">
        <f t="shared" si="133"/>
        <v>840</v>
      </c>
      <c r="G264" s="18">
        <f t="shared" si="133"/>
        <v>840</v>
      </c>
      <c r="H264" s="18">
        <f t="shared" si="133"/>
        <v>840</v>
      </c>
      <c r="I264" s="18">
        <f t="shared" si="133"/>
        <v>840</v>
      </c>
      <c r="J264" s="18">
        <f t="shared" si="133"/>
        <v>840</v>
      </c>
      <c r="K264" s="11" t="s">
        <v>131</v>
      </c>
      <c r="L264" s="9"/>
      <c r="M264" s="9"/>
      <c r="N264" s="9"/>
      <c r="O264" s="9"/>
    </row>
    <row r="265" spans="1:15" s="2" customFormat="1">
      <c r="A265" s="31">
        <v>220</v>
      </c>
      <c r="B265" s="11" t="s">
        <v>16</v>
      </c>
      <c r="C265" s="18">
        <f t="shared" si="123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6"/>
      <c r="L265" s="9"/>
      <c r="M265" s="9"/>
      <c r="N265" s="9"/>
      <c r="O265" s="9"/>
    </row>
    <row r="266" spans="1:15" s="2" customFormat="1">
      <c r="A266" s="31">
        <v>221</v>
      </c>
      <c r="B266" s="11" t="s">
        <v>17</v>
      </c>
      <c r="C266" s="18">
        <f t="shared" si="123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6"/>
      <c r="L266" s="9"/>
      <c r="M266" s="9"/>
      <c r="N266" s="9"/>
      <c r="O266" s="9"/>
    </row>
    <row r="267" spans="1:15" s="2" customFormat="1">
      <c r="A267" s="31">
        <v>222</v>
      </c>
      <c r="B267" s="11" t="s">
        <v>18</v>
      </c>
      <c r="C267" s="18">
        <f t="shared" si="123"/>
        <v>5880</v>
      </c>
      <c r="D267" s="18">
        <v>840</v>
      </c>
      <c r="E267" s="18">
        <v>840</v>
      </c>
      <c r="F267" s="18">
        <v>840</v>
      </c>
      <c r="G267" s="18">
        <v>840</v>
      </c>
      <c r="H267" s="18">
        <v>840</v>
      </c>
      <c r="I267" s="18">
        <v>840</v>
      </c>
      <c r="J267" s="18">
        <v>840</v>
      </c>
      <c r="K267" s="16"/>
      <c r="L267" s="9"/>
      <c r="M267" s="9"/>
      <c r="N267" s="9"/>
      <c r="O267" s="9"/>
    </row>
    <row r="268" spans="1:15" s="2" customFormat="1" ht="150.75" customHeight="1">
      <c r="A268" s="31">
        <v>223</v>
      </c>
      <c r="B268" s="11" t="s">
        <v>67</v>
      </c>
      <c r="C268" s="18">
        <f t="shared" si="123"/>
        <v>40</v>
      </c>
      <c r="D268" s="18">
        <f t="shared" ref="D268:J268" si="134">SUM(D269:D271)</f>
        <v>40</v>
      </c>
      <c r="E268" s="18">
        <f t="shared" si="134"/>
        <v>0</v>
      </c>
      <c r="F268" s="18">
        <f t="shared" si="134"/>
        <v>0</v>
      </c>
      <c r="G268" s="18">
        <f t="shared" si="134"/>
        <v>0</v>
      </c>
      <c r="H268" s="18">
        <f t="shared" si="134"/>
        <v>0</v>
      </c>
      <c r="I268" s="18">
        <f t="shared" si="134"/>
        <v>0</v>
      </c>
      <c r="J268" s="18">
        <f t="shared" si="134"/>
        <v>0</v>
      </c>
      <c r="K268" s="11" t="s">
        <v>130</v>
      </c>
      <c r="L268" s="9"/>
      <c r="M268" s="9"/>
      <c r="N268" s="9"/>
      <c r="O268" s="9"/>
    </row>
    <row r="269" spans="1:15" s="2" customFormat="1">
      <c r="A269" s="31">
        <v>224</v>
      </c>
      <c r="B269" s="11" t="s">
        <v>16</v>
      </c>
      <c r="C269" s="18"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6"/>
      <c r="L269" s="9"/>
      <c r="M269" s="9"/>
      <c r="N269" s="9"/>
      <c r="O269" s="9"/>
    </row>
    <row r="270" spans="1:15" s="2" customFormat="1">
      <c r="A270" s="31">
        <v>225</v>
      </c>
      <c r="B270" s="11" t="s">
        <v>17</v>
      </c>
      <c r="C270" s="18">
        <f t="shared" si="123"/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6"/>
      <c r="L270" s="9"/>
      <c r="M270" s="9"/>
      <c r="N270" s="9"/>
      <c r="O270" s="9"/>
    </row>
    <row r="271" spans="1:15" s="2" customFormat="1">
      <c r="A271" s="31">
        <v>226</v>
      </c>
      <c r="B271" s="11" t="s">
        <v>18</v>
      </c>
      <c r="C271" s="18">
        <f t="shared" si="123"/>
        <v>40</v>
      </c>
      <c r="D271" s="18">
        <v>40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6"/>
      <c r="L271" s="9"/>
      <c r="M271" s="9"/>
      <c r="N271" s="9"/>
      <c r="O271" s="9"/>
    </row>
    <row r="272" spans="1:15" s="2" customFormat="1" ht="76.5" customHeight="1">
      <c r="A272" s="31">
        <v>227</v>
      </c>
      <c r="B272" s="11" t="s">
        <v>68</v>
      </c>
      <c r="C272" s="18">
        <f t="shared" si="123"/>
        <v>1000</v>
      </c>
      <c r="D272" s="18">
        <f t="shared" ref="D272:J272" si="135">SUM(D273:D275)</f>
        <v>0</v>
      </c>
      <c r="E272" s="18">
        <f t="shared" si="135"/>
        <v>0</v>
      </c>
      <c r="F272" s="18">
        <f t="shared" si="135"/>
        <v>0</v>
      </c>
      <c r="G272" s="18">
        <f t="shared" si="135"/>
        <v>0</v>
      </c>
      <c r="H272" s="18">
        <f t="shared" si="135"/>
        <v>0</v>
      </c>
      <c r="I272" s="18">
        <f t="shared" si="135"/>
        <v>0</v>
      </c>
      <c r="J272" s="18">
        <f t="shared" si="135"/>
        <v>1000</v>
      </c>
      <c r="K272" s="11" t="s">
        <v>129</v>
      </c>
      <c r="L272" s="9"/>
      <c r="M272" s="9"/>
      <c r="N272" s="9"/>
      <c r="O272" s="9"/>
    </row>
    <row r="273" spans="1:15" s="2" customFormat="1">
      <c r="A273" s="31">
        <v>228</v>
      </c>
      <c r="B273" s="11" t="s">
        <v>16</v>
      </c>
      <c r="C273" s="18">
        <f t="shared" si="123"/>
        <v>1000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1000</v>
      </c>
      <c r="K273" s="16"/>
      <c r="L273" s="9"/>
      <c r="M273" s="9"/>
      <c r="N273" s="9"/>
      <c r="O273" s="9"/>
    </row>
    <row r="274" spans="1:15" s="2" customFormat="1">
      <c r="A274" s="31">
        <v>229</v>
      </c>
      <c r="B274" s="11" t="s">
        <v>17</v>
      </c>
      <c r="C274" s="18">
        <f t="shared" si="123"/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6"/>
      <c r="L274" s="9"/>
      <c r="M274" s="9"/>
      <c r="N274" s="9"/>
      <c r="O274" s="9"/>
    </row>
    <row r="275" spans="1:15" s="2" customFormat="1">
      <c r="A275" s="31">
        <v>230</v>
      </c>
      <c r="B275" s="11" t="s">
        <v>18</v>
      </c>
      <c r="C275" s="18">
        <f t="shared" si="123"/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6"/>
      <c r="L275" s="9"/>
      <c r="M275" s="9"/>
      <c r="N275" s="9"/>
      <c r="O275" s="9"/>
    </row>
    <row r="276" spans="1:15" s="2" customFormat="1" ht="76.5" customHeight="1">
      <c r="A276" s="31">
        <v>231</v>
      </c>
      <c r="B276" s="11" t="s">
        <v>69</v>
      </c>
      <c r="C276" s="18">
        <f t="shared" si="123"/>
        <v>3750</v>
      </c>
      <c r="D276" s="18">
        <f t="shared" ref="D276:J276" si="136">SUM(D277:D279)</f>
        <v>1250</v>
      </c>
      <c r="E276" s="18">
        <f t="shared" si="136"/>
        <v>1250</v>
      </c>
      <c r="F276" s="18">
        <f t="shared" si="136"/>
        <v>1250</v>
      </c>
      <c r="G276" s="18">
        <f t="shared" si="136"/>
        <v>0</v>
      </c>
      <c r="H276" s="18">
        <f t="shared" si="136"/>
        <v>0</v>
      </c>
      <c r="I276" s="18">
        <f t="shared" si="136"/>
        <v>0</v>
      </c>
      <c r="J276" s="18">
        <f t="shared" si="136"/>
        <v>0</v>
      </c>
      <c r="K276" s="11" t="s">
        <v>121</v>
      </c>
      <c r="L276" s="9"/>
      <c r="M276" s="9"/>
      <c r="N276" s="9"/>
      <c r="O276" s="9"/>
    </row>
    <row r="277" spans="1:15" s="2" customFormat="1">
      <c r="A277" s="31">
        <v>232</v>
      </c>
      <c r="B277" s="11" t="s">
        <v>16</v>
      </c>
      <c r="C277" s="18">
        <f t="shared" si="123"/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6"/>
      <c r="L277" s="9"/>
      <c r="M277" s="9"/>
      <c r="N277" s="9"/>
      <c r="O277" s="9"/>
    </row>
    <row r="278" spans="1:15" s="2" customFormat="1">
      <c r="A278" s="31">
        <v>233</v>
      </c>
      <c r="B278" s="11" t="s">
        <v>17</v>
      </c>
      <c r="C278" s="18">
        <f t="shared" si="123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6"/>
      <c r="L278" s="9"/>
      <c r="M278" s="9"/>
      <c r="N278" s="9"/>
      <c r="O278" s="9"/>
    </row>
    <row r="279" spans="1:15" s="2" customFormat="1">
      <c r="A279" s="31">
        <v>234</v>
      </c>
      <c r="B279" s="11" t="s">
        <v>18</v>
      </c>
      <c r="C279" s="18">
        <f t="shared" si="123"/>
        <v>3750</v>
      </c>
      <c r="D279" s="18">
        <v>1250</v>
      </c>
      <c r="E279" s="18">
        <v>1250</v>
      </c>
      <c r="F279" s="18">
        <v>1250</v>
      </c>
      <c r="G279" s="18">
        <v>0</v>
      </c>
      <c r="H279" s="18">
        <v>0</v>
      </c>
      <c r="I279" s="18">
        <v>0</v>
      </c>
      <c r="J279" s="18">
        <v>0</v>
      </c>
      <c r="K279" s="16"/>
      <c r="L279" s="9"/>
      <c r="M279" s="9"/>
      <c r="N279" s="9"/>
      <c r="O279" s="9"/>
    </row>
    <row r="280" spans="1:15" s="2" customFormat="1" ht="45.75" customHeight="1">
      <c r="A280" s="31">
        <v>235</v>
      </c>
      <c r="B280" s="11" t="s">
        <v>70</v>
      </c>
      <c r="C280" s="18">
        <f t="shared" si="123"/>
        <v>6000</v>
      </c>
      <c r="D280" s="18">
        <f t="shared" ref="D280:J280" si="137">SUM(D281:D283)</f>
        <v>1200</v>
      </c>
      <c r="E280" s="18">
        <f t="shared" si="137"/>
        <v>1200</v>
      </c>
      <c r="F280" s="18">
        <f t="shared" si="137"/>
        <v>800</v>
      </c>
      <c r="G280" s="18">
        <f t="shared" si="137"/>
        <v>800</v>
      </c>
      <c r="H280" s="18">
        <f t="shared" si="137"/>
        <v>800</v>
      </c>
      <c r="I280" s="18">
        <f t="shared" si="137"/>
        <v>600</v>
      </c>
      <c r="J280" s="18">
        <f t="shared" si="137"/>
        <v>600</v>
      </c>
      <c r="K280" s="11" t="s">
        <v>128</v>
      </c>
      <c r="L280" s="9"/>
      <c r="M280" s="9"/>
      <c r="N280" s="9"/>
      <c r="O280" s="9"/>
    </row>
    <row r="281" spans="1:15" s="2" customFormat="1">
      <c r="A281" s="31">
        <v>236</v>
      </c>
      <c r="B281" s="11" t="s">
        <v>16</v>
      </c>
      <c r="C281" s="18">
        <f t="shared" si="123"/>
        <v>0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6"/>
      <c r="L281" s="9"/>
      <c r="M281" s="9"/>
      <c r="N281" s="9"/>
      <c r="O281" s="9"/>
    </row>
    <row r="282" spans="1:15" s="2" customFormat="1">
      <c r="A282" s="31">
        <v>237</v>
      </c>
      <c r="B282" s="11" t="s">
        <v>17</v>
      </c>
      <c r="C282" s="18">
        <f t="shared" si="123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6"/>
      <c r="L282" s="9"/>
      <c r="M282" s="9"/>
      <c r="N282" s="9"/>
      <c r="O282" s="9"/>
    </row>
    <row r="283" spans="1:15" s="2" customFormat="1">
      <c r="A283" s="31">
        <v>238</v>
      </c>
      <c r="B283" s="11" t="s">
        <v>18</v>
      </c>
      <c r="C283" s="18">
        <f t="shared" si="123"/>
        <v>6000</v>
      </c>
      <c r="D283" s="18">
        <v>1200</v>
      </c>
      <c r="E283" s="18">
        <v>1200</v>
      </c>
      <c r="F283" s="18">
        <v>800</v>
      </c>
      <c r="G283" s="18">
        <v>800</v>
      </c>
      <c r="H283" s="18">
        <v>800</v>
      </c>
      <c r="I283" s="18">
        <v>600</v>
      </c>
      <c r="J283" s="18">
        <v>600</v>
      </c>
      <c r="K283" s="16"/>
      <c r="L283" s="9"/>
      <c r="M283" s="9"/>
      <c r="N283" s="9"/>
      <c r="O283" s="9"/>
    </row>
    <row r="284" spans="1:15" s="2" customFormat="1" ht="90">
      <c r="A284" s="31">
        <v>239</v>
      </c>
      <c r="B284" s="11" t="s">
        <v>71</v>
      </c>
      <c r="C284" s="18">
        <f t="shared" ref="C284:C287" si="138">SUM(D284:J284)</f>
        <v>11400</v>
      </c>
      <c r="D284" s="18">
        <f t="shared" ref="D284:J284" si="139">SUM(D285:D287)</f>
        <v>1200</v>
      </c>
      <c r="E284" s="18">
        <f t="shared" si="139"/>
        <v>600</v>
      </c>
      <c r="F284" s="18">
        <f t="shared" si="139"/>
        <v>800</v>
      </c>
      <c r="G284" s="18">
        <f t="shared" si="139"/>
        <v>0</v>
      </c>
      <c r="H284" s="18">
        <f t="shared" si="139"/>
        <v>7200</v>
      </c>
      <c r="I284" s="18">
        <f t="shared" si="139"/>
        <v>1600</v>
      </c>
      <c r="J284" s="18">
        <f t="shared" si="139"/>
        <v>0</v>
      </c>
      <c r="K284" s="11" t="s">
        <v>127</v>
      </c>
      <c r="L284" s="9"/>
      <c r="M284" s="9"/>
      <c r="N284" s="9"/>
      <c r="O284" s="9"/>
    </row>
    <row r="285" spans="1:15" s="2" customFormat="1">
      <c r="A285" s="31">
        <v>240</v>
      </c>
      <c r="B285" s="11" t="s">
        <v>16</v>
      </c>
      <c r="C285" s="18">
        <f t="shared" si="138"/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6"/>
      <c r="L285" s="9"/>
      <c r="M285" s="9"/>
      <c r="N285" s="9"/>
      <c r="O285" s="9"/>
    </row>
    <row r="286" spans="1:15" s="2" customFormat="1">
      <c r="A286" s="31">
        <v>241</v>
      </c>
      <c r="B286" s="11" t="s">
        <v>17</v>
      </c>
      <c r="C286" s="18">
        <f t="shared" si="138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6"/>
      <c r="L286" s="9"/>
      <c r="M286" s="9"/>
      <c r="N286" s="9"/>
      <c r="O286" s="9"/>
    </row>
    <row r="287" spans="1:15" s="2" customFormat="1">
      <c r="A287" s="31">
        <v>242</v>
      </c>
      <c r="B287" s="11" t="s">
        <v>18</v>
      </c>
      <c r="C287" s="18">
        <f t="shared" si="138"/>
        <v>11400</v>
      </c>
      <c r="D287" s="18">
        <v>1200</v>
      </c>
      <c r="E287" s="18">
        <v>600</v>
      </c>
      <c r="F287" s="18">
        <v>800</v>
      </c>
      <c r="G287" s="18">
        <v>0</v>
      </c>
      <c r="H287" s="18">
        <v>7200</v>
      </c>
      <c r="I287" s="18">
        <v>1600</v>
      </c>
      <c r="J287" s="18">
        <v>0</v>
      </c>
      <c r="K287" s="16"/>
      <c r="L287" s="9"/>
      <c r="M287" s="9"/>
      <c r="N287" s="9"/>
      <c r="O287" s="9"/>
    </row>
    <row r="288" spans="1:15" s="2" customFormat="1" ht="148.5" customHeight="1">
      <c r="A288" s="31" t="s">
        <v>175</v>
      </c>
      <c r="B288" s="11" t="s">
        <v>92</v>
      </c>
      <c r="C288" s="18">
        <f t="shared" si="123"/>
        <v>5401</v>
      </c>
      <c r="D288" s="18">
        <f t="shared" ref="D288:J288" si="140">SUM(D289:D291)</f>
        <v>0</v>
      </c>
      <c r="E288" s="18">
        <f t="shared" si="140"/>
        <v>0</v>
      </c>
      <c r="F288" s="18">
        <f t="shared" si="140"/>
        <v>5401</v>
      </c>
      <c r="G288" s="18">
        <f t="shared" si="140"/>
        <v>0</v>
      </c>
      <c r="H288" s="18">
        <f t="shared" si="140"/>
        <v>0</v>
      </c>
      <c r="I288" s="18">
        <f t="shared" si="140"/>
        <v>0</v>
      </c>
      <c r="J288" s="18">
        <f t="shared" si="140"/>
        <v>0</v>
      </c>
      <c r="K288" s="19" t="s">
        <v>126</v>
      </c>
      <c r="L288" s="9"/>
      <c r="M288" s="9"/>
      <c r="N288" s="9"/>
      <c r="O288" s="9"/>
    </row>
    <row r="289" spans="1:15" s="2" customFormat="1" ht="16.5" customHeight="1">
      <c r="A289" s="31" t="s">
        <v>176</v>
      </c>
      <c r="B289" s="11" t="s">
        <v>16</v>
      </c>
      <c r="C289" s="18">
        <f t="shared" si="123"/>
        <v>2329</v>
      </c>
      <c r="D289" s="18">
        <v>0</v>
      </c>
      <c r="E289" s="18">
        <v>0</v>
      </c>
      <c r="F289" s="18">
        <v>2329</v>
      </c>
      <c r="G289" s="18">
        <v>0</v>
      </c>
      <c r="H289" s="18">
        <v>0</v>
      </c>
      <c r="I289" s="18">
        <v>0</v>
      </c>
      <c r="J289" s="18">
        <v>0</v>
      </c>
      <c r="K289" s="16"/>
      <c r="L289" s="9"/>
      <c r="M289" s="9"/>
      <c r="N289" s="9"/>
      <c r="O289" s="9"/>
    </row>
    <row r="290" spans="1:15" s="2" customFormat="1" ht="15" customHeight="1">
      <c r="A290" s="31" t="s">
        <v>177</v>
      </c>
      <c r="B290" s="11" t="s">
        <v>17</v>
      </c>
      <c r="C290" s="18">
        <f t="shared" si="123"/>
        <v>2295.4</v>
      </c>
      <c r="D290" s="18">
        <v>0</v>
      </c>
      <c r="E290" s="18">
        <v>0</v>
      </c>
      <c r="F290" s="18">
        <v>2295.4</v>
      </c>
      <c r="G290" s="18">
        <v>0</v>
      </c>
      <c r="H290" s="18">
        <v>0</v>
      </c>
      <c r="I290" s="18">
        <v>0</v>
      </c>
      <c r="J290" s="18">
        <v>0</v>
      </c>
      <c r="K290" s="16"/>
      <c r="L290" s="9"/>
      <c r="M290" s="9"/>
      <c r="N290" s="9"/>
      <c r="O290" s="9"/>
    </row>
    <row r="291" spans="1:15" s="2" customFormat="1">
      <c r="A291" s="31" t="s">
        <v>178</v>
      </c>
      <c r="B291" s="11" t="s">
        <v>18</v>
      </c>
      <c r="C291" s="18">
        <f t="shared" si="123"/>
        <v>776.6</v>
      </c>
      <c r="D291" s="18">
        <v>0</v>
      </c>
      <c r="E291" s="18">
        <v>0</v>
      </c>
      <c r="F291" s="18">
        <v>776.6</v>
      </c>
      <c r="G291" s="18">
        <v>0</v>
      </c>
      <c r="H291" s="18">
        <v>0</v>
      </c>
      <c r="I291" s="18">
        <v>0</v>
      </c>
      <c r="J291" s="18">
        <v>0</v>
      </c>
      <c r="K291" s="16"/>
      <c r="L291" s="9"/>
      <c r="M291" s="9"/>
      <c r="N291" s="9"/>
      <c r="O291" s="9"/>
    </row>
    <row r="292" spans="1:15" ht="15" customHeight="1">
      <c r="A292" s="31">
        <v>243</v>
      </c>
      <c r="B292" s="43" t="s">
        <v>35</v>
      </c>
      <c r="C292" s="43"/>
      <c r="D292" s="43"/>
      <c r="E292" s="43"/>
      <c r="F292" s="43"/>
      <c r="G292" s="43"/>
      <c r="H292" s="43"/>
      <c r="I292" s="43"/>
      <c r="J292" s="43"/>
      <c r="K292" s="43"/>
      <c r="L292" s="8"/>
      <c r="M292" s="8"/>
      <c r="N292" s="8"/>
      <c r="O292" s="9"/>
    </row>
    <row r="293" spans="1:15" ht="31.5" customHeight="1">
      <c r="A293" s="31">
        <v>244</v>
      </c>
      <c r="B293" s="11" t="s">
        <v>28</v>
      </c>
      <c r="C293" s="17">
        <f t="shared" ref="C293:C297" si="141">SUM(D293:J293)</f>
        <v>33058.199999999997</v>
      </c>
      <c r="D293" s="17">
        <f t="shared" ref="D293:J293" si="142">SUM(D294:D297)</f>
        <v>6652.8</v>
      </c>
      <c r="E293" s="17">
        <f t="shared" si="142"/>
        <v>6825.6</v>
      </c>
      <c r="F293" s="17">
        <f t="shared" si="142"/>
        <v>0</v>
      </c>
      <c r="G293" s="17">
        <f t="shared" si="142"/>
        <v>5064.6000000000004</v>
      </c>
      <c r="H293" s="17">
        <f t="shared" si="142"/>
        <v>5140.7999999999993</v>
      </c>
      <c r="I293" s="17">
        <f t="shared" si="142"/>
        <v>4838.3999999999996</v>
      </c>
      <c r="J293" s="17">
        <f t="shared" si="142"/>
        <v>4536</v>
      </c>
      <c r="K293" s="11"/>
      <c r="L293" s="8"/>
      <c r="M293" s="8"/>
      <c r="N293" s="8"/>
      <c r="O293" s="9"/>
    </row>
    <row r="294" spans="1:15" ht="22.5" customHeight="1">
      <c r="A294" s="31">
        <v>245</v>
      </c>
      <c r="B294" s="11" t="s">
        <v>34</v>
      </c>
      <c r="C294" s="17">
        <f t="shared" si="141"/>
        <v>746.40000000000009</v>
      </c>
      <c r="D294" s="17">
        <f>D300</f>
        <v>343.6</v>
      </c>
      <c r="E294" s="17">
        <f t="shared" ref="E294:J294" si="143">E300</f>
        <v>402.8</v>
      </c>
      <c r="F294" s="17">
        <f t="shared" si="143"/>
        <v>0</v>
      </c>
      <c r="G294" s="17">
        <f t="shared" si="143"/>
        <v>0</v>
      </c>
      <c r="H294" s="17">
        <f t="shared" si="143"/>
        <v>0</v>
      </c>
      <c r="I294" s="17">
        <f t="shared" si="143"/>
        <v>0</v>
      </c>
      <c r="J294" s="17">
        <f t="shared" si="143"/>
        <v>0</v>
      </c>
      <c r="K294" s="11"/>
      <c r="L294" s="8"/>
      <c r="M294" s="8"/>
      <c r="N294" s="8"/>
      <c r="O294" s="9"/>
    </row>
    <row r="295" spans="1:15">
      <c r="A295" s="31">
        <v>246</v>
      </c>
      <c r="B295" s="11" t="s">
        <v>16</v>
      </c>
      <c r="C295" s="17">
        <f t="shared" si="141"/>
        <v>4865.2000000000007</v>
      </c>
      <c r="D295" s="17">
        <f>D301</f>
        <v>1112.3</v>
      </c>
      <c r="E295" s="17">
        <f t="shared" ref="E295:J295" si="144">E301</f>
        <v>966.5</v>
      </c>
      <c r="F295" s="17">
        <f t="shared" si="144"/>
        <v>0</v>
      </c>
      <c r="G295" s="17">
        <f t="shared" si="144"/>
        <v>712.8</v>
      </c>
      <c r="H295" s="17">
        <f t="shared" si="144"/>
        <v>734.4</v>
      </c>
      <c r="I295" s="17">
        <f t="shared" si="144"/>
        <v>691.2</v>
      </c>
      <c r="J295" s="17">
        <f t="shared" si="144"/>
        <v>648</v>
      </c>
      <c r="K295" s="11"/>
      <c r="L295" s="8"/>
      <c r="M295" s="8"/>
      <c r="N295" s="8"/>
      <c r="O295" s="9"/>
    </row>
    <row r="296" spans="1:15">
      <c r="A296" s="31">
        <v>247</v>
      </c>
      <c r="B296" s="11" t="s">
        <v>17</v>
      </c>
      <c r="C296" s="17">
        <f t="shared" si="141"/>
        <v>1656.1999999999998</v>
      </c>
      <c r="D296" s="17">
        <f>D302</f>
        <v>876.9</v>
      </c>
      <c r="E296" s="17">
        <f t="shared" ref="E296:J296" si="145">E302</f>
        <v>704.3</v>
      </c>
      <c r="F296" s="17">
        <f t="shared" si="145"/>
        <v>0</v>
      </c>
      <c r="G296" s="17">
        <f t="shared" si="145"/>
        <v>75</v>
      </c>
      <c r="H296" s="17">
        <f t="shared" si="145"/>
        <v>0</v>
      </c>
      <c r="I296" s="17">
        <f t="shared" si="145"/>
        <v>0</v>
      </c>
      <c r="J296" s="17">
        <f t="shared" si="145"/>
        <v>0</v>
      </c>
      <c r="K296" s="11"/>
      <c r="L296" s="8"/>
      <c r="M296" s="8"/>
      <c r="N296" s="8"/>
      <c r="O296" s="9"/>
    </row>
    <row r="297" spans="1:15">
      <c r="A297" s="31">
        <v>248</v>
      </c>
      <c r="B297" s="11" t="s">
        <v>18</v>
      </c>
      <c r="C297" s="17">
        <f t="shared" si="141"/>
        <v>25790.399999999998</v>
      </c>
      <c r="D297" s="17">
        <f t="shared" ref="D297" si="146">D303</f>
        <v>4320</v>
      </c>
      <c r="E297" s="17">
        <f t="shared" ref="E297:J297" si="147">E303</f>
        <v>4752</v>
      </c>
      <c r="F297" s="17">
        <f t="shared" si="147"/>
        <v>0</v>
      </c>
      <c r="G297" s="17">
        <f t="shared" si="147"/>
        <v>4276.8</v>
      </c>
      <c r="H297" s="17">
        <f t="shared" si="147"/>
        <v>4406.3999999999996</v>
      </c>
      <c r="I297" s="17">
        <f t="shared" si="147"/>
        <v>4147.2</v>
      </c>
      <c r="J297" s="17">
        <f t="shared" si="147"/>
        <v>3888</v>
      </c>
      <c r="K297" s="11"/>
      <c r="L297" s="8"/>
      <c r="M297" s="8"/>
      <c r="N297" s="8"/>
      <c r="O297" s="9"/>
    </row>
    <row r="298" spans="1:15">
      <c r="A298" s="31">
        <v>249</v>
      </c>
      <c r="B298" s="42" t="s">
        <v>31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8"/>
      <c r="M298" s="8"/>
      <c r="N298" s="8"/>
      <c r="O298" s="9"/>
    </row>
    <row r="299" spans="1:15" ht="45">
      <c r="A299" s="31">
        <v>250</v>
      </c>
      <c r="B299" s="11" t="s">
        <v>26</v>
      </c>
      <c r="C299" s="17">
        <f>SUM(D299:J299)</f>
        <v>33058.199999999997</v>
      </c>
      <c r="D299" s="17">
        <f t="shared" ref="D299:J299" si="148">SUM(D300:D303)</f>
        <v>6652.8</v>
      </c>
      <c r="E299" s="17">
        <f t="shared" si="148"/>
        <v>6825.6</v>
      </c>
      <c r="F299" s="17">
        <f t="shared" si="148"/>
        <v>0</v>
      </c>
      <c r="G299" s="17">
        <f t="shared" si="148"/>
        <v>5064.6000000000004</v>
      </c>
      <c r="H299" s="17">
        <f t="shared" si="148"/>
        <v>5140.7999999999993</v>
      </c>
      <c r="I299" s="17">
        <f t="shared" si="148"/>
        <v>4838.3999999999996</v>
      </c>
      <c r="J299" s="17">
        <f t="shared" si="148"/>
        <v>4536</v>
      </c>
      <c r="K299" s="11"/>
      <c r="L299" s="8"/>
      <c r="M299" s="8"/>
      <c r="N299" s="8"/>
      <c r="O299" s="9"/>
    </row>
    <row r="300" spans="1:15">
      <c r="A300" s="31">
        <v>251</v>
      </c>
      <c r="B300" s="11" t="s">
        <v>34</v>
      </c>
      <c r="C300" s="17">
        <f>SUM(D300:J300)</f>
        <v>746.40000000000009</v>
      </c>
      <c r="D300" s="17">
        <f>D305</f>
        <v>343.6</v>
      </c>
      <c r="E300" s="17">
        <f t="shared" ref="E300:J300" si="149">E305</f>
        <v>402.8</v>
      </c>
      <c r="F300" s="17">
        <f t="shared" si="149"/>
        <v>0</v>
      </c>
      <c r="G300" s="17">
        <f t="shared" si="149"/>
        <v>0</v>
      </c>
      <c r="H300" s="17">
        <f t="shared" si="149"/>
        <v>0</v>
      </c>
      <c r="I300" s="17">
        <f t="shared" si="149"/>
        <v>0</v>
      </c>
      <c r="J300" s="17">
        <f t="shared" si="149"/>
        <v>0</v>
      </c>
      <c r="K300" s="11"/>
      <c r="L300" s="8"/>
      <c r="M300" s="8"/>
      <c r="N300" s="8"/>
      <c r="O300" s="9"/>
    </row>
    <row r="301" spans="1:15">
      <c r="A301" s="31">
        <v>252</v>
      </c>
      <c r="B301" s="11" t="s">
        <v>16</v>
      </c>
      <c r="C301" s="17">
        <f t="shared" ref="C301:C308" si="150">SUM(D301:J301)</f>
        <v>4865.2000000000007</v>
      </c>
      <c r="D301" s="17">
        <f t="shared" ref="D301:D303" si="151">D306</f>
        <v>1112.3</v>
      </c>
      <c r="E301" s="17">
        <f t="shared" ref="E301:J301" si="152">E306</f>
        <v>966.5</v>
      </c>
      <c r="F301" s="17">
        <f t="shared" si="152"/>
        <v>0</v>
      </c>
      <c r="G301" s="17">
        <f t="shared" si="152"/>
        <v>712.8</v>
      </c>
      <c r="H301" s="17">
        <f t="shared" si="152"/>
        <v>734.4</v>
      </c>
      <c r="I301" s="17">
        <f t="shared" si="152"/>
        <v>691.2</v>
      </c>
      <c r="J301" s="17">
        <f t="shared" si="152"/>
        <v>648</v>
      </c>
      <c r="K301" s="11"/>
      <c r="L301" s="8"/>
      <c r="M301" s="8"/>
      <c r="N301" s="8"/>
      <c r="O301" s="9"/>
    </row>
    <row r="302" spans="1:15">
      <c r="A302" s="31">
        <v>253</v>
      </c>
      <c r="B302" s="11" t="s">
        <v>17</v>
      </c>
      <c r="C302" s="17">
        <f t="shared" si="150"/>
        <v>1656.1999999999998</v>
      </c>
      <c r="D302" s="17">
        <f t="shared" si="151"/>
        <v>876.9</v>
      </c>
      <c r="E302" s="17">
        <f t="shared" ref="E302:J302" si="153">E307</f>
        <v>704.3</v>
      </c>
      <c r="F302" s="17">
        <f t="shared" si="153"/>
        <v>0</v>
      </c>
      <c r="G302" s="17">
        <f>G307</f>
        <v>75</v>
      </c>
      <c r="H302" s="17">
        <f t="shared" si="153"/>
        <v>0</v>
      </c>
      <c r="I302" s="17">
        <f t="shared" si="153"/>
        <v>0</v>
      </c>
      <c r="J302" s="17">
        <f t="shared" si="153"/>
        <v>0</v>
      </c>
      <c r="K302" s="11"/>
      <c r="L302" s="8"/>
      <c r="M302" s="8"/>
      <c r="N302" s="8"/>
      <c r="O302" s="9"/>
    </row>
    <row r="303" spans="1:15">
      <c r="A303" s="31">
        <v>254</v>
      </c>
      <c r="B303" s="11" t="s">
        <v>18</v>
      </c>
      <c r="C303" s="18">
        <f t="shared" si="150"/>
        <v>25790.399999999998</v>
      </c>
      <c r="D303" s="18">
        <f t="shared" si="151"/>
        <v>4320</v>
      </c>
      <c r="E303" s="18">
        <f t="shared" ref="E303:J303" si="154">E308</f>
        <v>4752</v>
      </c>
      <c r="F303" s="18">
        <f t="shared" si="154"/>
        <v>0</v>
      </c>
      <c r="G303" s="18">
        <f t="shared" si="154"/>
        <v>4276.8</v>
      </c>
      <c r="H303" s="18">
        <f t="shared" si="154"/>
        <v>4406.3999999999996</v>
      </c>
      <c r="I303" s="18">
        <f t="shared" si="154"/>
        <v>4147.2</v>
      </c>
      <c r="J303" s="18">
        <f t="shared" si="154"/>
        <v>3888</v>
      </c>
      <c r="K303" s="14"/>
      <c r="L303" s="9"/>
      <c r="M303" s="9"/>
      <c r="N303" s="9"/>
      <c r="O303" s="9"/>
    </row>
    <row r="304" spans="1:15" ht="45">
      <c r="A304" s="31">
        <v>255</v>
      </c>
      <c r="B304" s="11" t="s">
        <v>72</v>
      </c>
      <c r="C304" s="18">
        <f t="shared" si="150"/>
        <v>33058.199999999997</v>
      </c>
      <c r="D304" s="18">
        <f>SUM(D305:D308)</f>
        <v>6652.8</v>
      </c>
      <c r="E304" s="18">
        <f>SUM(E305:E308)</f>
        <v>6825.6</v>
      </c>
      <c r="F304" s="18">
        <f t="shared" ref="F304:J304" si="155">SUM(F306:F308)</f>
        <v>0</v>
      </c>
      <c r="G304" s="18">
        <f t="shared" si="155"/>
        <v>5064.6000000000004</v>
      </c>
      <c r="H304" s="18">
        <f t="shared" si="155"/>
        <v>5140.7999999999993</v>
      </c>
      <c r="I304" s="18">
        <f t="shared" si="155"/>
        <v>4838.3999999999996</v>
      </c>
      <c r="J304" s="18">
        <f t="shared" si="155"/>
        <v>4536</v>
      </c>
      <c r="K304" s="20" t="s">
        <v>125</v>
      </c>
      <c r="L304" s="9"/>
      <c r="M304" s="9"/>
      <c r="N304" s="9"/>
      <c r="O304" s="9"/>
    </row>
    <row r="305" spans="1:15">
      <c r="A305" s="31">
        <v>256</v>
      </c>
      <c r="B305" s="11" t="s">
        <v>34</v>
      </c>
      <c r="C305" s="18">
        <f t="shared" si="150"/>
        <v>746.40000000000009</v>
      </c>
      <c r="D305" s="18">
        <v>343.6</v>
      </c>
      <c r="E305" s="18">
        <v>402.8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4"/>
      <c r="L305" s="9"/>
      <c r="M305" s="9"/>
      <c r="N305" s="9"/>
      <c r="O305" s="9"/>
    </row>
    <row r="306" spans="1:15">
      <c r="A306" s="31">
        <v>257</v>
      </c>
      <c r="B306" s="11" t="s">
        <v>16</v>
      </c>
      <c r="C306" s="18">
        <f t="shared" si="150"/>
        <v>4865.2000000000007</v>
      </c>
      <c r="D306" s="18">
        <v>1112.3</v>
      </c>
      <c r="E306" s="18">
        <v>966.5</v>
      </c>
      <c r="F306" s="18">
        <v>0</v>
      </c>
      <c r="G306" s="18">
        <v>712.8</v>
      </c>
      <c r="H306" s="18">
        <v>734.4</v>
      </c>
      <c r="I306" s="18">
        <v>691.2</v>
      </c>
      <c r="J306" s="18">
        <v>648</v>
      </c>
      <c r="K306" s="14"/>
      <c r="L306" s="9"/>
      <c r="M306" s="9"/>
      <c r="N306" s="9"/>
      <c r="O306" s="9"/>
    </row>
    <row r="307" spans="1:15">
      <c r="A307" s="31">
        <v>258</v>
      </c>
      <c r="B307" s="11" t="s">
        <v>17</v>
      </c>
      <c r="C307" s="18">
        <f t="shared" si="150"/>
        <v>1656.1999999999998</v>
      </c>
      <c r="D307" s="18">
        <v>876.9</v>
      </c>
      <c r="E307" s="18">
        <v>704.3</v>
      </c>
      <c r="F307" s="18">
        <v>0</v>
      </c>
      <c r="G307" s="18">
        <v>75</v>
      </c>
      <c r="H307" s="18">
        <v>0</v>
      </c>
      <c r="I307" s="18">
        <v>0</v>
      </c>
      <c r="J307" s="18">
        <v>0</v>
      </c>
      <c r="K307" s="14"/>
      <c r="L307" s="9"/>
      <c r="M307" s="9"/>
      <c r="N307" s="9"/>
      <c r="O307" s="9"/>
    </row>
    <row r="308" spans="1:15">
      <c r="A308" s="31">
        <v>259</v>
      </c>
      <c r="B308" s="11" t="s">
        <v>18</v>
      </c>
      <c r="C308" s="18">
        <f t="shared" si="150"/>
        <v>25790.399999999998</v>
      </c>
      <c r="D308" s="17">
        <v>4320</v>
      </c>
      <c r="E308" s="18">
        <v>4752</v>
      </c>
      <c r="F308" s="18">
        <v>0</v>
      </c>
      <c r="G308" s="18">
        <v>4276.8</v>
      </c>
      <c r="H308" s="18">
        <v>4406.3999999999996</v>
      </c>
      <c r="I308" s="18">
        <v>4147.2</v>
      </c>
      <c r="J308" s="18">
        <v>3888</v>
      </c>
      <c r="K308" s="14"/>
      <c r="L308" s="9"/>
      <c r="M308" s="9"/>
      <c r="N308" s="9"/>
      <c r="O308" s="9"/>
    </row>
    <row r="309" spans="1:15" ht="15" customHeight="1">
      <c r="A309" s="31">
        <v>260</v>
      </c>
      <c r="B309" s="43" t="s">
        <v>189</v>
      </c>
      <c r="C309" s="43"/>
      <c r="D309" s="43"/>
      <c r="E309" s="43"/>
      <c r="F309" s="43"/>
      <c r="G309" s="43"/>
      <c r="H309" s="43"/>
      <c r="I309" s="43"/>
      <c r="J309" s="43"/>
      <c r="K309" s="43"/>
      <c r="L309" s="8"/>
      <c r="M309" s="8"/>
      <c r="N309" s="8"/>
      <c r="O309" s="9"/>
    </row>
    <row r="310" spans="1:15" ht="31.5" customHeight="1">
      <c r="A310" s="31">
        <v>261</v>
      </c>
      <c r="B310" s="11" t="s">
        <v>36</v>
      </c>
      <c r="C310" s="17">
        <f t="shared" ref="C310:C313" si="156">SUM(D310:J310)</f>
        <v>159000.19999999998</v>
      </c>
      <c r="D310" s="17">
        <f>SUM(D311:D313)</f>
        <v>21374.6</v>
      </c>
      <c r="E310" s="17">
        <f t="shared" ref="E310:J310" si="157">SUM(E311:E313)</f>
        <v>18827.599999999999</v>
      </c>
      <c r="F310" s="17">
        <f t="shared" si="157"/>
        <v>24636.799999999999</v>
      </c>
      <c r="G310" s="17">
        <f t="shared" si="157"/>
        <v>22180</v>
      </c>
      <c r="H310" s="17">
        <f t="shared" si="157"/>
        <v>24367.3</v>
      </c>
      <c r="I310" s="17">
        <f t="shared" si="157"/>
        <v>24396.1</v>
      </c>
      <c r="J310" s="17">
        <f t="shared" si="157"/>
        <v>23217.8</v>
      </c>
      <c r="K310" s="11"/>
      <c r="L310" s="8"/>
      <c r="M310" s="8"/>
      <c r="N310" s="8"/>
      <c r="O310" s="9"/>
    </row>
    <row r="311" spans="1:15">
      <c r="A311" s="31">
        <v>262</v>
      </c>
      <c r="B311" s="11" t="s">
        <v>16</v>
      </c>
      <c r="C311" s="17">
        <f t="shared" si="156"/>
        <v>159000.19999999998</v>
      </c>
      <c r="D311" s="17">
        <f t="shared" ref="D311:J313" si="158">D316</f>
        <v>21374.6</v>
      </c>
      <c r="E311" s="17">
        <f t="shared" si="158"/>
        <v>18827.599999999999</v>
      </c>
      <c r="F311" s="17">
        <f t="shared" si="158"/>
        <v>24636.799999999999</v>
      </c>
      <c r="G311" s="17">
        <f t="shared" si="158"/>
        <v>22180</v>
      </c>
      <c r="H311" s="17">
        <f>H316</f>
        <v>24367.3</v>
      </c>
      <c r="I311" s="17">
        <f t="shared" si="158"/>
        <v>24396.1</v>
      </c>
      <c r="J311" s="17">
        <f t="shared" si="158"/>
        <v>23217.8</v>
      </c>
      <c r="K311" s="11"/>
      <c r="L311" s="8"/>
      <c r="M311" s="8"/>
      <c r="N311" s="8"/>
      <c r="O311" s="9"/>
    </row>
    <row r="312" spans="1:15">
      <c r="A312" s="31">
        <v>263</v>
      </c>
      <c r="B312" s="11" t="s">
        <v>17</v>
      </c>
      <c r="C312" s="17">
        <f t="shared" si="156"/>
        <v>0</v>
      </c>
      <c r="D312" s="17">
        <f t="shared" si="158"/>
        <v>0</v>
      </c>
      <c r="E312" s="17">
        <f t="shared" si="158"/>
        <v>0</v>
      </c>
      <c r="F312" s="17">
        <f t="shared" si="158"/>
        <v>0</v>
      </c>
      <c r="G312" s="17">
        <f t="shared" si="158"/>
        <v>0</v>
      </c>
      <c r="H312" s="17">
        <f t="shared" si="158"/>
        <v>0</v>
      </c>
      <c r="I312" s="17">
        <f t="shared" si="158"/>
        <v>0</v>
      </c>
      <c r="J312" s="17">
        <f t="shared" si="158"/>
        <v>0</v>
      </c>
      <c r="K312" s="11"/>
      <c r="L312" s="8"/>
      <c r="M312" s="8"/>
      <c r="N312" s="8"/>
      <c r="O312" s="9"/>
    </row>
    <row r="313" spans="1:15">
      <c r="A313" s="31">
        <v>264</v>
      </c>
      <c r="B313" s="11" t="s">
        <v>18</v>
      </c>
      <c r="C313" s="17">
        <f t="shared" si="156"/>
        <v>0</v>
      </c>
      <c r="D313" s="17">
        <f t="shared" si="158"/>
        <v>0</v>
      </c>
      <c r="E313" s="17">
        <f t="shared" si="158"/>
        <v>0</v>
      </c>
      <c r="F313" s="17">
        <f t="shared" si="158"/>
        <v>0</v>
      </c>
      <c r="G313" s="17">
        <f t="shared" si="158"/>
        <v>0</v>
      </c>
      <c r="H313" s="17">
        <f t="shared" si="158"/>
        <v>0</v>
      </c>
      <c r="I313" s="17">
        <f t="shared" si="158"/>
        <v>0</v>
      </c>
      <c r="J313" s="17">
        <f t="shared" si="158"/>
        <v>0</v>
      </c>
      <c r="K313" s="11"/>
      <c r="L313" s="8"/>
      <c r="M313" s="8"/>
      <c r="N313" s="8"/>
      <c r="O313" s="9"/>
    </row>
    <row r="314" spans="1:15">
      <c r="A314" s="31">
        <v>265</v>
      </c>
      <c r="B314" s="42" t="s">
        <v>31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8"/>
      <c r="M314" s="8"/>
      <c r="N314" s="8"/>
      <c r="O314" s="9"/>
    </row>
    <row r="315" spans="1:15" ht="45">
      <c r="A315" s="31">
        <v>266</v>
      </c>
      <c r="B315" s="11" t="s">
        <v>26</v>
      </c>
      <c r="C315" s="17">
        <f t="shared" ref="C315:C344" si="159">SUM(D315:J315)</f>
        <v>159000.19999999998</v>
      </c>
      <c r="D315" s="17">
        <f t="shared" ref="D315:J315" si="160">SUM(D316:D318)</f>
        <v>21374.6</v>
      </c>
      <c r="E315" s="17">
        <f t="shared" si="160"/>
        <v>18827.599999999999</v>
      </c>
      <c r="F315" s="17">
        <f t="shared" si="160"/>
        <v>24636.799999999999</v>
      </c>
      <c r="G315" s="17">
        <f t="shared" si="160"/>
        <v>22180</v>
      </c>
      <c r="H315" s="17">
        <f t="shared" si="160"/>
        <v>24367.3</v>
      </c>
      <c r="I315" s="17">
        <f t="shared" si="160"/>
        <v>24396.1</v>
      </c>
      <c r="J315" s="17">
        <f t="shared" si="160"/>
        <v>23217.8</v>
      </c>
      <c r="K315" s="11"/>
      <c r="L315" s="8"/>
      <c r="M315" s="8"/>
      <c r="N315" s="8"/>
      <c r="O315" s="9"/>
    </row>
    <row r="316" spans="1:15">
      <c r="A316" s="31">
        <v>267</v>
      </c>
      <c r="B316" s="11" t="s">
        <v>16</v>
      </c>
      <c r="C316" s="17">
        <f t="shared" si="159"/>
        <v>159000.19999999998</v>
      </c>
      <c r="D316" s="17">
        <f t="shared" ref="D316:J318" si="161">SUM(D320+D324+D328)</f>
        <v>21374.6</v>
      </c>
      <c r="E316" s="17">
        <f t="shared" si="161"/>
        <v>18827.599999999999</v>
      </c>
      <c r="F316" s="17">
        <f t="shared" si="161"/>
        <v>24636.799999999999</v>
      </c>
      <c r="G316" s="17">
        <f t="shared" si="161"/>
        <v>22180</v>
      </c>
      <c r="H316" s="17">
        <f t="shared" si="161"/>
        <v>24367.3</v>
      </c>
      <c r="I316" s="17">
        <f t="shared" si="161"/>
        <v>24396.1</v>
      </c>
      <c r="J316" s="17">
        <f t="shared" si="161"/>
        <v>23217.8</v>
      </c>
      <c r="K316" s="11"/>
      <c r="L316" s="8"/>
      <c r="M316" s="8"/>
      <c r="N316" s="8"/>
      <c r="O316" s="9"/>
    </row>
    <row r="317" spans="1:15">
      <c r="A317" s="31">
        <v>268</v>
      </c>
      <c r="B317" s="11" t="s">
        <v>17</v>
      </c>
      <c r="C317" s="17">
        <f t="shared" si="159"/>
        <v>0</v>
      </c>
      <c r="D317" s="17">
        <f t="shared" si="161"/>
        <v>0</v>
      </c>
      <c r="E317" s="17">
        <f t="shared" si="161"/>
        <v>0</v>
      </c>
      <c r="F317" s="17">
        <f t="shared" si="161"/>
        <v>0</v>
      </c>
      <c r="G317" s="17">
        <f t="shared" si="161"/>
        <v>0</v>
      </c>
      <c r="H317" s="17">
        <f t="shared" si="161"/>
        <v>0</v>
      </c>
      <c r="I317" s="17">
        <f t="shared" si="161"/>
        <v>0</v>
      </c>
      <c r="J317" s="17">
        <f t="shared" si="161"/>
        <v>0</v>
      </c>
      <c r="K317" s="11"/>
      <c r="L317" s="8"/>
      <c r="M317" s="8"/>
      <c r="N317" s="8"/>
      <c r="O317" s="9"/>
    </row>
    <row r="318" spans="1:15">
      <c r="A318" s="31">
        <v>269</v>
      </c>
      <c r="B318" s="24" t="s">
        <v>18</v>
      </c>
      <c r="C318" s="10">
        <f t="shared" si="159"/>
        <v>0</v>
      </c>
      <c r="D318" s="22">
        <f t="shared" si="161"/>
        <v>0</v>
      </c>
      <c r="E318" s="22">
        <f t="shared" si="161"/>
        <v>0</v>
      </c>
      <c r="F318" s="22">
        <f t="shared" si="161"/>
        <v>0</v>
      </c>
      <c r="G318" s="22">
        <f t="shared" si="161"/>
        <v>0</v>
      </c>
      <c r="H318" s="22">
        <f t="shared" si="161"/>
        <v>0</v>
      </c>
      <c r="I318" s="22">
        <f t="shared" si="161"/>
        <v>0</v>
      </c>
      <c r="J318" s="22">
        <f t="shared" si="161"/>
        <v>0</v>
      </c>
      <c r="K318" s="23"/>
      <c r="L318" s="9"/>
      <c r="M318" s="9"/>
      <c r="N318" s="9"/>
      <c r="O318" s="9"/>
    </row>
    <row r="319" spans="1:15" ht="60">
      <c r="A319" s="31">
        <v>270</v>
      </c>
      <c r="B319" s="24" t="s">
        <v>73</v>
      </c>
      <c r="C319" s="10">
        <f t="shared" si="159"/>
        <v>149890.09999999998</v>
      </c>
      <c r="D319" s="10">
        <f t="shared" ref="D319:J319" si="162">SUM(D320:D322)</f>
        <v>20241.599999999999</v>
      </c>
      <c r="E319" s="10">
        <f t="shared" si="162"/>
        <v>18687.599999999999</v>
      </c>
      <c r="F319" s="10">
        <f t="shared" si="162"/>
        <v>19636.8</v>
      </c>
      <c r="G319" s="10">
        <f t="shared" si="162"/>
        <v>20492.400000000001</v>
      </c>
      <c r="H319" s="10">
        <f t="shared" si="162"/>
        <v>23867.3</v>
      </c>
      <c r="I319" s="10">
        <f t="shared" si="162"/>
        <v>23896.1</v>
      </c>
      <c r="J319" s="10">
        <f t="shared" si="162"/>
        <v>23068.3</v>
      </c>
      <c r="K319" s="24" t="s">
        <v>124</v>
      </c>
      <c r="L319" s="9"/>
      <c r="M319" s="9"/>
      <c r="N319" s="9"/>
      <c r="O319" s="9"/>
    </row>
    <row r="320" spans="1:15">
      <c r="A320" s="31">
        <v>271</v>
      </c>
      <c r="B320" s="24" t="s">
        <v>16</v>
      </c>
      <c r="C320" s="10">
        <f t="shared" si="159"/>
        <v>149890.09999999998</v>
      </c>
      <c r="D320" s="10">
        <v>20241.599999999999</v>
      </c>
      <c r="E320" s="10">
        <v>18687.599999999999</v>
      </c>
      <c r="F320" s="10">
        <v>19636.8</v>
      </c>
      <c r="G320" s="10">
        <v>20492.400000000001</v>
      </c>
      <c r="H320" s="10">
        <v>23867.3</v>
      </c>
      <c r="I320" s="10">
        <v>23896.1</v>
      </c>
      <c r="J320" s="10">
        <v>23068.3</v>
      </c>
      <c r="K320" s="23"/>
      <c r="L320" s="9"/>
      <c r="M320" s="9"/>
      <c r="N320" s="9"/>
      <c r="O320" s="9"/>
    </row>
    <row r="321" spans="1:15">
      <c r="A321" s="31">
        <v>272</v>
      </c>
      <c r="B321" s="24" t="s">
        <v>17</v>
      </c>
      <c r="C321" s="10">
        <f t="shared" si="159"/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23"/>
      <c r="L321" s="9"/>
      <c r="M321" s="9"/>
      <c r="N321" s="9"/>
      <c r="O321" s="9"/>
    </row>
    <row r="322" spans="1:15">
      <c r="A322" s="31">
        <v>273</v>
      </c>
      <c r="B322" s="24" t="s">
        <v>18</v>
      </c>
      <c r="C322" s="10">
        <f t="shared" si="159"/>
        <v>0</v>
      </c>
      <c r="D322" s="22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23"/>
      <c r="L322" s="9"/>
      <c r="M322" s="9"/>
      <c r="N322" s="9"/>
      <c r="O322" s="9"/>
    </row>
    <row r="323" spans="1:15" ht="60">
      <c r="A323" s="31">
        <v>274</v>
      </c>
      <c r="B323" s="24" t="s">
        <v>76</v>
      </c>
      <c r="C323" s="10">
        <f t="shared" si="159"/>
        <v>5988.6</v>
      </c>
      <c r="D323" s="10">
        <f t="shared" ref="D323:J323" si="163">SUM(D324:D326)</f>
        <v>1000</v>
      </c>
      <c r="E323" s="10">
        <f>SUM(E324:E326)</f>
        <v>0</v>
      </c>
      <c r="F323" s="10">
        <f t="shared" si="163"/>
        <v>4500</v>
      </c>
      <c r="G323" s="10">
        <f t="shared" si="163"/>
        <v>488.6</v>
      </c>
      <c r="H323" s="10">
        <f t="shared" si="163"/>
        <v>0</v>
      </c>
      <c r="I323" s="10">
        <f t="shared" si="163"/>
        <v>0</v>
      </c>
      <c r="J323" s="10">
        <f t="shared" si="163"/>
        <v>0</v>
      </c>
      <c r="K323" s="24" t="s">
        <v>122</v>
      </c>
      <c r="L323" s="9"/>
      <c r="M323" s="9"/>
      <c r="N323" s="9"/>
      <c r="O323" s="9"/>
    </row>
    <row r="324" spans="1:15">
      <c r="A324" s="31">
        <v>275</v>
      </c>
      <c r="B324" s="24" t="s">
        <v>16</v>
      </c>
      <c r="C324" s="10">
        <f t="shared" si="159"/>
        <v>5988.6</v>
      </c>
      <c r="D324" s="10">
        <v>1000</v>
      </c>
      <c r="E324" s="10">
        <v>0</v>
      </c>
      <c r="F324" s="10">
        <v>4500</v>
      </c>
      <c r="G324" s="10">
        <v>488.6</v>
      </c>
      <c r="H324" s="10">
        <v>0</v>
      </c>
      <c r="I324" s="10">
        <v>0</v>
      </c>
      <c r="J324" s="10">
        <v>0</v>
      </c>
      <c r="K324" s="25"/>
      <c r="L324" s="9"/>
      <c r="M324" s="9"/>
      <c r="N324" s="9"/>
      <c r="O324" s="9"/>
    </row>
    <row r="325" spans="1:15">
      <c r="A325" s="31">
        <v>276</v>
      </c>
      <c r="B325" s="24" t="s">
        <v>17</v>
      </c>
      <c r="C325" s="10">
        <f t="shared" si="159"/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25"/>
      <c r="L325" s="9"/>
      <c r="M325" s="9"/>
      <c r="N325" s="9"/>
      <c r="O325" s="9"/>
    </row>
    <row r="326" spans="1:15">
      <c r="A326" s="31">
        <v>277</v>
      </c>
      <c r="B326" s="24" t="s">
        <v>18</v>
      </c>
      <c r="C326" s="10">
        <f t="shared" si="159"/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25"/>
      <c r="L326" s="9"/>
      <c r="M326" s="9"/>
      <c r="N326" s="9"/>
      <c r="O326" s="9"/>
    </row>
    <row r="327" spans="1:15" ht="89.25" customHeight="1">
      <c r="A327" s="31">
        <v>278</v>
      </c>
      <c r="B327" s="24" t="s">
        <v>103</v>
      </c>
      <c r="C327" s="10">
        <f t="shared" si="159"/>
        <v>3121.5</v>
      </c>
      <c r="D327" s="10">
        <f t="shared" ref="D327:E327" si="164">SUM(D328:D330)</f>
        <v>133</v>
      </c>
      <c r="E327" s="10">
        <f t="shared" si="164"/>
        <v>140</v>
      </c>
      <c r="F327" s="10">
        <f t="shared" ref="F327:J327" si="165">SUM(F328:F330)</f>
        <v>500</v>
      </c>
      <c r="G327" s="10">
        <f t="shared" si="165"/>
        <v>1199</v>
      </c>
      <c r="H327" s="10">
        <f t="shared" si="165"/>
        <v>500</v>
      </c>
      <c r="I327" s="10">
        <f t="shared" si="165"/>
        <v>500</v>
      </c>
      <c r="J327" s="10">
        <f t="shared" si="165"/>
        <v>149.5</v>
      </c>
      <c r="K327" s="24" t="s">
        <v>93</v>
      </c>
      <c r="L327" s="9"/>
      <c r="M327" s="9"/>
      <c r="N327" s="9"/>
      <c r="O327" s="9"/>
    </row>
    <row r="328" spans="1:15">
      <c r="A328" s="31">
        <v>279</v>
      </c>
      <c r="B328" s="24" t="s">
        <v>16</v>
      </c>
      <c r="C328" s="10">
        <f>SUM(D328:J328)</f>
        <v>3121.5</v>
      </c>
      <c r="D328" s="10">
        <v>133</v>
      </c>
      <c r="E328" s="10">
        <v>140</v>
      </c>
      <c r="F328" s="10">
        <v>500</v>
      </c>
      <c r="G328" s="10">
        <v>1199</v>
      </c>
      <c r="H328" s="10">
        <v>500</v>
      </c>
      <c r="I328" s="10">
        <v>500</v>
      </c>
      <c r="J328" s="10">
        <v>149.5</v>
      </c>
      <c r="K328" s="25"/>
      <c r="L328" s="9"/>
      <c r="M328" s="9"/>
      <c r="N328" s="9"/>
      <c r="O328" s="9"/>
    </row>
    <row r="329" spans="1:15">
      <c r="A329" s="31">
        <v>280</v>
      </c>
      <c r="B329" s="24" t="s">
        <v>17</v>
      </c>
      <c r="C329" s="10">
        <f t="shared" si="159"/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25"/>
      <c r="L329" s="9"/>
      <c r="M329" s="9"/>
      <c r="N329" s="9"/>
      <c r="O329" s="9"/>
    </row>
    <row r="330" spans="1:15">
      <c r="A330" s="31">
        <v>281</v>
      </c>
      <c r="B330" s="24" t="s">
        <v>18</v>
      </c>
      <c r="C330" s="10">
        <f t="shared" si="159"/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25"/>
      <c r="L330" s="9"/>
      <c r="M330" s="9"/>
      <c r="N330" s="9"/>
      <c r="O330" s="9"/>
    </row>
    <row r="331" spans="1:15" ht="16.5" customHeight="1">
      <c r="A331" s="31">
        <v>282</v>
      </c>
      <c r="B331" s="36" t="s">
        <v>81</v>
      </c>
      <c r="C331" s="37"/>
      <c r="D331" s="37"/>
      <c r="E331" s="37"/>
      <c r="F331" s="37"/>
      <c r="G331" s="37"/>
      <c r="H331" s="37"/>
      <c r="I331" s="37"/>
      <c r="J331" s="37"/>
      <c r="K331" s="38"/>
      <c r="L331" s="9"/>
      <c r="M331" s="9"/>
      <c r="N331" s="9"/>
      <c r="O331" s="9"/>
    </row>
    <row r="332" spans="1:15" ht="45">
      <c r="A332" s="31">
        <v>283</v>
      </c>
      <c r="B332" s="24" t="s">
        <v>82</v>
      </c>
      <c r="C332" s="10">
        <f t="shared" si="159"/>
        <v>3870.2999999999997</v>
      </c>
      <c r="D332" s="10">
        <f t="shared" ref="D332:J332" si="166">SUM(D333:D335)</f>
        <v>0</v>
      </c>
      <c r="E332" s="10">
        <f t="shared" si="166"/>
        <v>0</v>
      </c>
      <c r="F332" s="10">
        <f t="shared" si="166"/>
        <v>2541.6</v>
      </c>
      <c r="G332" s="10">
        <f t="shared" si="166"/>
        <v>425.3</v>
      </c>
      <c r="H332" s="10">
        <f t="shared" si="166"/>
        <v>386.7</v>
      </c>
      <c r="I332" s="10">
        <f t="shared" si="166"/>
        <v>386.7</v>
      </c>
      <c r="J332" s="10">
        <f t="shared" si="166"/>
        <v>130</v>
      </c>
      <c r="K332" s="25"/>
      <c r="L332" s="9"/>
      <c r="M332" s="9"/>
      <c r="N332" s="9"/>
      <c r="O332" s="9"/>
    </row>
    <row r="333" spans="1:15">
      <c r="A333" s="31">
        <v>284</v>
      </c>
      <c r="B333" s="24" t="s">
        <v>16</v>
      </c>
      <c r="C333" s="10">
        <f t="shared" si="159"/>
        <v>1429</v>
      </c>
      <c r="D333" s="10">
        <f>D338</f>
        <v>0</v>
      </c>
      <c r="E333" s="10">
        <f t="shared" ref="E333:J333" si="167">E338</f>
        <v>0</v>
      </c>
      <c r="F333" s="10">
        <f t="shared" si="167"/>
        <v>138.9</v>
      </c>
      <c r="G333" s="10">
        <f t="shared" si="167"/>
        <v>386.7</v>
      </c>
      <c r="H333" s="10">
        <f t="shared" si="167"/>
        <v>386.7</v>
      </c>
      <c r="I333" s="10">
        <f t="shared" si="167"/>
        <v>386.7</v>
      </c>
      <c r="J333" s="10">
        <f t="shared" si="167"/>
        <v>130</v>
      </c>
      <c r="K333" s="25"/>
      <c r="L333" s="9"/>
      <c r="M333" s="9"/>
      <c r="N333" s="9"/>
      <c r="O333" s="9"/>
    </row>
    <row r="334" spans="1:15">
      <c r="A334" s="31">
        <v>285</v>
      </c>
      <c r="B334" s="24" t="s">
        <v>17</v>
      </c>
      <c r="C334" s="10">
        <f t="shared" si="159"/>
        <v>415.20000000000005</v>
      </c>
      <c r="D334" s="10">
        <f t="shared" ref="D334:J334" si="168">D339</f>
        <v>0</v>
      </c>
      <c r="E334" s="10">
        <f t="shared" si="168"/>
        <v>0</v>
      </c>
      <c r="F334" s="10">
        <f t="shared" si="168"/>
        <v>376.6</v>
      </c>
      <c r="G334" s="10">
        <f t="shared" si="168"/>
        <v>38.6</v>
      </c>
      <c r="H334" s="10">
        <f t="shared" si="168"/>
        <v>0</v>
      </c>
      <c r="I334" s="10">
        <f t="shared" si="168"/>
        <v>0</v>
      </c>
      <c r="J334" s="10">
        <f t="shared" si="168"/>
        <v>0</v>
      </c>
      <c r="K334" s="25"/>
      <c r="L334" s="9"/>
      <c r="M334" s="9"/>
      <c r="N334" s="9"/>
      <c r="O334" s="9"/>
    </row>
    <row r="335" spans="1:15">
      <c r="A335" s="31">
        <v>286</v>
      </c>
      <c r="B335" s="24" t="s">
        <v>18</v>
      </c>
      <c r="C335" s="10">
        <f t="shared" si="159"/>
        <v>2026.1</v>
      </c>
      <c r="D335" s="10">
        <f t="shared" ref="D335:J335" si="169">D340</f>
        <v>0</v>
      </c>
      <c r="E335" s="10">
        <f t="shared" si="169"/>
        <v>0</v>
      </c>
      <c r="F335" s="10">
        <f t="shared" si="169"/>
        <v>2026.1</v>
      </c>
      <c r="G335" s="10">
        <f t="shared" si="169"/>
        <v>0</v>
      </c>
      <c r="H335" s="10">
        <f t="shared" si="169"/>
        <v>0</v>
      </c>
      <c r="I335" s="10">
        <f t="shared" si="169"/>
        <v>0</v>
      </c>
      <c r="J335" s="10">
        <f t="shared" si="169"/>
        <v>0</v>
      </c>
      <c r="K335" s="25"/>
      <c r="L335" s="9"/>
      <c r="M335" s="9"/>
      <c r="N335" s="9"/>
      <c r="O335" s="9"/>
    </row>
    <row r="336" spans="1:15">
      <c r="A336" s="31">
        <v>287</v>
      </c>
      <c r="B336" s="39" t="s">
        <v>31</v>
      </c>
      <c r="C336" s="40"/>
      <c r="D336" s="40"/>
      <c r="E336" s="40"/>
      <c r="F336" s="40"/>
      <c r="G336" s="40"/>
      <c r="H336" s="40"/>
      <c r="I336" s="40"/>
      <c r="J336" s="40"/>
      <c r="K336" s="41"/>
      <c r="L336" s="9"/>
      <c r="M336" s="9"/>
      <c r="N336" s="9"/>
      <c r="O336" s="9"/>
    </row>
    <row r="337" spans="1:15" ht="45">
      <c r="A337" s="31">
        <v>288</v>
      </c>
      <c r="B337" s="24" t="s">
        <v>26</v>
      </c>
      <c r="C337" s="10">
        <f t="shared" si="159"/>
        <v>3870.2999999999997</v>
      </c>
      <c r="D337" s="10">
        <f>SUM(D338:D340)</f>
        <v>0</v>
      </c>
      <c r="E337" s="10">
        <f t="shared" ref="E337:J337" si="170">SUM(E338:E340)</f>
        <v>0</v>
      </c>
      <c r="F337" s="10">
        <f t="shared" si="170"/>
        <v>2541.6</v>
      </c>
      <c r="G337" s="10">
        <f t="shared" si="170"/>
        <v>425.3</v>
      </c>
      <c r="H337" s="10">
        <f t="shared" si="170"/>
        <v>386.7</v>
      </c>
      <c r="I337" s="10">
        <f t="shared" si="170"/>
        <v>386.7</v>
      </c>
      <c r="J337" s="10">
        <f t="shared" si="170"/>
        <v>130</v>
      </c>
      <c r="K337" s="25"/>
      <c r="L337" s="9"/>
      <c r="M337" s="9"/>
      <c r="N337" s="9"/>
      <c r="O337" s="9"/>
    </row>
    <row r="338" spans="1:15">
      <c r="A338" s="31">
        <v>289</v>
      </c>
      <c r="B338" s="24" t="s">
        <v>16</v>
      </c>
      <c r="C338" s="10">
        <f t="shared" si="159"/>
        <v>1429</v>
      </c>
      <c r="D338" s="10">
        <f>D342</f>
        <v>0</v>
      </c>
      <c r="E338" s="10">
        <f t="shared" ref="E338:J338" si="171">E342</f>
        <v>0</v>
      </c>
      <c r="F338" s="10">
        <f t="shared" si="171"/>
        <v>138.9</v>
      </c>
      <c r="G338" s="10">
        <f t="shared" si="171"/>
        <v>386.7</v>
      </c>
      <c r="H338" s="10">
        <f t="shared" si="171"/>
        <v>386.7</v>
      </c>
      <c r="I338" s="10">
        <f t="shared" si="171"/>
        <v>386.7</v>
      </c>
      <c r="J338" s="10">
        <f t="shared" si="171"/>
        <v>130</v>
      </c>
      <c r="K338" s="25"/>
      <c r="L338" s="9"/>
      <c r="M338" s="9"/>
      <c r="N338" s="9"/>
      <c r="O338" s="9"/>
    </row>
    <row r="339" spans="1:15">
      <c r="A339" s="31">
        <v>290</v>
      </c>
      <c r="B339" s="24" t="s">
        <v>17</v>
      </c>
      <c r="C339" s="10">
        <f t="shared" si="159"/>
        <v>415.20000000000005</v>
      </c>
      <c r="D339" s="10">
        <f t="shared" ref="D339:J339" si="172">D343</f>
        <v>0</v>
      </c>
      <c r="E339" s="10">
        <f t="shared" si="172"/>
        <v>0</v>
      </c>
      <c r="F339" s="10">
        <f t="shared" si="172"/>
        <v>376.6</v>
      </c>
      <c r="G339" s="10">
        <f t="shared" si="172"/>
        <v>38.6</v>
      </c>
      <c r="H339" s="10">
        <f t="shared" si="172"/>
        <v>0</v>
      </c>
      <c r="I339" s="10">
        <f t="shared" si="172"/>
        <v>0</v>
      </c>
      <c r="J339" s="10">
        <f t="shared" si="172"/>
        <v>0</v>
      </c>
      <c r="K339" s="25"/>
      <c r="L339" s="9"/>
      <c r="M339" s="9"/>
      <c r="N339" s="9"/>
      <c r="O339" s="9"/>
    </row>
    <row r="340" spans="1:15">
      <c r="A340" s="31">
        <v>291</v>
      </c>
      <c r="B340" s="24" t="s">
        <v>18</v>
      </c>
      <c r="C340" s="10">
        <f t="shared" si="159"/>
        <v>2026.1</v>
      </c>
      <c r="D340" s="10">
        <f t="shared" ref="D340:J340" si="173">D344</f>
        <v>0</v>
      </c>
      <c r="E340" s="10">
        <f t="shared" si="173"/>
        <v>0</v>
      </c>
      <c r="F340" s="10">
        <f t="shared" si="173"/>
        <v>2026.1</v>
      </c>
      <c r="G340" s="10">
        <f t="shared" si="173"/>
        <v>0</v>
      </c>
      <c r="H340" s="10">
        <f t="shared" si="173"/>
        <v>0</v>
      </c>
      <c r="I340" s="10">
        <f t="shared" si="173"/>
        <v>0</v>
      </c>
      <c r="J340" s="10">
        <f t="shared" si="173"/>
        <v>0</v>
      </c>
      <c r="K340" s="25"/>
      <c r="L340" s="9"/>
      <c r="M340" s="9"/>
      <c r="N340" s="9"/>
      <c r="O340" s="9"/>
    </row>
    <row r="341" spans="1:15" ht="75">
      <c r="A341" s="31">
        <v>292</v>
      </c>
      <c r="B341" s="24" t="s">
        <v>83</v>
      </c>
      <c r="C341" s="10">
        <f t="shared" si="159"/>
        <v>3870.2999999999997</v>
      </c>
      <c r="D341" s="10">
        <f t="shared" ref="D341:J341" si="174">SUM(D342:D344)</f>
        <v>0</v>
      </c>
      <c r="E341" s="10">
        <f t="shared" si="174"/>
        <v>0</v>
      </c>
      <c r="F341" s="10">
        <f t="shared" si="174"/>
        <v>2541.6</v>
      </c>
      <c r="G341" s="10">
        <f t="shared" si="174"/>
        <v>425.3</v>
      </c>
      <c r="H341" s="10">
        <f t="shared" si="174"/>
        <v>386.7</v>
      </c>
      <c r="I341" s="10">
        <f t="shared" si="174"/>
        <v>386.7</v>
      </c>
      <c r="J341" s="10">
        <f t="shared" si="174"/>
        <v>130</v>
      </c>
      <c r="K341" s="24" t="s">
        <v>123</v>
      </c>
      <c r="L341" s="9"/>
      <c r="M341" s="9"/>
      <c r="N341" s="9"/>
      <c r="O341" s="9"/>
    </row>
    <row r="342" spans="1:15">
      <c r="A342" s="31">
        <v>293</v>
      </c>
      <c r="B342" s="24" t="s">
        <v>16</v>
      </c>
      <c r="C342" s="10">
        <f t="shared" si="159"/>
        <v>1429</v>
      </c>
      <c r="D342" s="10">
        <v>0</v>
      </c>
      <c r="E342" s="10">
        <v>0</v>
      </c>
      <c r="F342" s="10">
        <v>138.9</v>
      </c>
      <c r="G342" s="10">
        <v>386.7</v>
      </c>
      <c r="H342" s="10">
        <v>386.7</v>
      </c>
      <c r="I342" s="10">
        <v>386.7</v>
      </c>
      <c r="J342" s="10">
        <v>130</v>
      </c>
      <c r="K342" s="25"/>
      <c r="L342" s="9"/>
      <c r="M342" s="9"/>
      <c r="N342" s="9"/>
      <c r="O342" s="9"/>
    </row>
    <row r="343" spans="1:15">
      <c r="A343" s="31">
        <v>294</v>
      </c>
      <c r="B343" s="24" t="s">
        <v>17</v>
      </c>
      <c r="C343" s="10">
        <f t="shared" si="159"/>
        <v>415.20000000000005</v>
      </c>
      <c r="D343" s="10">
        <v>0</v>
      </c>
      <c r="E343" s="10">
        <v>0</v>
      </c>
      <c r="F343" s="10">
        <v>376.6</v>
      </c>
      <c r="G343" s="10">
        <v>38.6</v>
      </c>
      <c r="H343" s="10">
        <v>0</v>
      </c>
      <c r="I343" s="10">
        <v>0</v>
      </c>
      <c r="J343" s="10">
        <v>0</v>
      </c>
      <c r="K343" s="25"/>
      <c r="L343" s="9"/>
      <c r="M343" s="9"/>
      <c r="N343" s="9"/>
      <c r="O343" s="9"/>
    </row>
    <row r="344" spans="1:15">
      <c r="A344" s="31">
        <v>295</v>
      </c>
      <c r="B344" s="24" t="s">
        <v>18</v>
      </c>
      <c r="C344" s="10">
        <f t="shared" si="159"/>
        <v>2026.1</v>
      </c>
      <c r="D344" s="10">
        <v>0</v>
      </c>
      <c r="E344" s="10">
        <v>0</v>
      </c>
      <c r="F344" s="10">
        <v>2026.1</v>
      </c>
      <c r="G344" s="10">
        <v>0</v>
      </c>
      <c r="H344" s="10">
        <v>0</v>
      </c>
      <c r="I344" s="10">
        <v>0</v>
      </c>
      <c r="J344" s="10">
        <v>0</v>
      </c>
      <c r="K344" s="25"/>
      <c r="L344" s="9"/>
      <c r="M344" s="9"/>
      <c r="N344" s="9"/>
      <c r="O344" s="9"/>
    </row>
    <row r="345" spans="1:15">
      <c r="A345" s="32"/>
      <c r="B345" s="33"/>
      <c r="C345" s="26"/>
      <c r="D345" s="26"/>
      <c r="E345" s="26"/>
      <c r="F345" s="26"/>
      <c r="G345" s="26"/>
      <c r="H345" s="26"/>
      <c r="I345" s="26"/>
      <c r="J345" s="26"/>
      <c r="K345" s="27"/>
      <c r="L345" s="9"/>
      <c r="M345" s="9"/>
      <c r="N345" s="9"/>
      <c r="O345" s="9"/>
    </row>
    <row r="346" spans="1:15">
      <c r="A346" s="32"/>
      <c r="B346" s="33"/>
      <c r="C346" s="26"/>
      <c r="D346" s="26"/>
      <c r="E346" s="26"/>
      <c r="F346" s="26"/>
      <c r="G346" s="26"/>
      <c r="H346" s="26"/>
      <c r="I346" s="26"/>
      <c r="J346" s="26"/>
      <c r="K346" s="27"/>
      <c r="L346" s="9"/>
      <c r="M346" s="9"/>
      <c r="N346" s="9"/>
      <c r="O346" s="9"/>
    </row>
    <row r="347" spans="1:15">
      <c r="L347" s="9"/>
      <c r="M347" s="9"/>
      <c r="N347" s="9"/>
      <c r="O347" s="9"/>
    </row>
    <row r="348" spans="1:15">
      <c r="L348" s="9"/>
      <c r="M348" s="9"/>
      <c r="N348" s="9"/>
      <c r="O348" s="9"/>
    </row>
    <row r="349" spans="1:15">
      <c r="L349" s="9"/>
      <c r="M349" s="9"/>
      <c r="N349" s="9"/>
      <c r="O349" s="9"/>
    </row>
    <row r="350" spans="1:15">
      <c r="L350" s="9"/>
      <c r="M350" s="9"/>
      <c r="N350" s="9"/>
      <c r="O350" s="9"/>
    </row>
    <row r="351" spans="1:15">
      <c r="L351" s="9"/>
      <c r="M351" s="9"/>
      <c r="N351" s="9"/>
      <c r="O351" s="9"/>
    </row>
    <row r="352" spans="1:15">
      <c r="L352" s="9"/>
      <c r="M352" s="9"/>
      <c r="N352" s="9"/>
      <c r="O352" s="9"/>
    </row>
    <row r="353" spans="12:15">
      <c r="L353" s="9"/>
      <c r="M353" s="9"/>
      <c r="N353" s="9"/>
      <c r="O353" s="9"/>
    </row>
    <row r="354" spans="12:15">
      <c r="L354" s="9"/>
      <c r="M354" s="9"/>
      <c r="N354" s="9"/>
      <c r="O354" s="9"/>
    </row>
    <row r="355" spans="12:15">
      <c r="L355" s="9"/>
      <c r="M355" s="9"/>
      <c r="N355" s="9"/>
      <c r="O355" s="9"/>
    </row>
    <row r="356" spans="12:15">
      <c r="L356" s="9"/>
      <c r="M356" s="9"/>
      <c r="N356" s="9"/>
      <c r="O356" s="9"/>
    </row>
    <row r="357" spans="12:15">
      <c r="L357" s="9"/>
      <c r="M357" s="9"/>
      <c r="N357" s="9"/>
      <c r="O357" s="9"/>
    </row>
    <row r="358" spans="12:15">
      <c r="L358" s="9"/>
      <c r="M358" s="9"/>
      <c r="N358" s="9"/>
      <c r="O358" s="9"/>
    </row>
    <row r="359" spans="12:15">
      <c r="L359" s="9"/>
      <c r="M359" s="9"/>
      <c r="N359" s="9"/>
      <c r="O359" s="9"/>
    </row>
    <row r="360" spans="12:15">
      <c r="L360" s="9"/>
      <c r="M360" s="9"/>
      <c r="N360" s="9"/>
      <c r="O360" s="9"/>
    </row>
    <row r="361" spans="12:15">
      <c r="L361" s="9"/>
      <c r="M361" s="9"/>
      <c r="N361" s="9"/>
      <c r="O361" s="9"/>
    </row>
    <row r="362" spans="12:15">
      <c r="L362" s="9"/>
      <c r="M362" s="9"/>
      <c r="N362" s="9"/>
      <c r="O362" s="9"/>
    </row>
    <row r="363" spans="12:15">
      <c r="L363" s="9"/>
      <c r="M363" s="9"/>
      <c r="N363" s="9"/>
      <c r="O363" s="9"/>
    </row>
    <row r="364" spans="12:15">
      <c r="L364" s="9"/>
      <c r="M364" s="9"/>
      <c r="N364" s="9"/>
      <c r="O364" s="9"/>
    </row>
    <row r="365" spans="12:15">
      <c r="L365" s="9"/>
      <c r="M365" s="9"/>
      <c r="N365" s="9"/>
      <c r="O365" s="9"/>
    </row>
    <row r="366" spans="12:15">
      <c r="L366" s="9"/>
      <c r="M366" s="9"/>
      <c r="N366" s="9"/>
      <c r="O366" s="9"/>
    </row>
    <row r="367" spans="12:15">
      <c r="L367" s="9"/>
      <c r="M367" s="9"/>
      <c r="N367" s="9"/>
      <c r="O367" s="9"/>
    </row>
    <row r="368" spans="12:15">
      <c r="L368" s="9"/>
      <c r="M368" s="9"/>
      <c r="N368" s="9"/>
      <c r="O368" s="9"/>
    </row>
    <row r="369" spans="12:15">
      <c r="L369" s="9"/>
      <c r="M369" s="9"/>
      <c r="N369" s="9"/>
      <c r="O369" s="9"/>
    </row>
    <row r="370" spans="12:15">
      <c r="L370" s="9"/>
      <c r="M370" s="9"/>
      <c r="N370" s="9"/>
      <c r="O370" s="9"/>
    </row>
    <row r="371" spans="12:15">
      <c r="L371" s="9"/>
      <c r="M371" s="9"/>
      <c r="N371" s="9"/>
      <c r="O371" s="9"/>
    </row>
    <row r="372" spans="12:15">
      <c r="L372" s="9"/>
      <c r="M372" s="9"/>
      <c r="N372" s="9"/>
      <c r="O372" s="9"/>
    </row>
    <row r="373" spans="12:15">
      <c r="L373" s="9"/>
      <c r="M373" s="9"/>
      <c r="N373" s="9"/>
      <c r="O373" s="9"/>
    </row>
    <row r="374" spans="12:15">
      <c r="L374" s="9"/>
      <c r="M374" s="9"/>
      <c r="N374" s="9"/>
      <c r="O374" s="9"/>
    </row>
    <row r="375" spans="12:15">
      <c r="L375" s="9"/>
      <c r="M375" s="9"/>
      <c r="N375" s="9"/>
      <c r="O375" s="9"/>
    </row>
    <row r="376" spans="12:15">
      <c r="L376" s="9"/>
      <c r="M376" s="9"/>
      <c r="N376" s="9"/>
      <c r="O376" s="9"/>
    </row>
    <row r="377" spans="12:15">
      <c r="L377" s="9"/>
      <c r="M377" s="9"/>
      <c r="N377" s="9"/>
      <c r="O377" s="9"/>
    </row>
    <row r="378" spans="12:15">
      <c r="L378" s="9"/>
      <c r="M378" s="9"/>
      <c r="N378" s="9"/>
      <c r="O378" s="9"/>
    </row>
    <row r="379" spans="12:15">
      <c r="L379" s="9"/>
      <c r="M379" s="9"/>
      <c r="N379" s="9"/>
      <c r="O379" s="9"/>
    </row>
    <row r="380" spans="12:15">
      <c r="L380" s="9"/>
      <c r="M380" s="9"/>
      <c r="N380" s="9"/>
      <c r="O380" s="9"/>
    </row>
    <row r="381" spans="12:15">
      <c r="L381" s="9"/>
      <c r="M381" s="9"/>
      <c r="N381" s="9"/>
      <c r="O381" s="9"/>
    </row>
    <row r="382" spans="12:15">
      <c r="L382" s="9"/>
      <c r="M382" s="9"/>
      <c r="N382" s="9"/>
      <c r="O382" s="9"/>
    </row>
    <row r="383" spans="12:15">
      <c r="L383" s="9"/>
      <c r="M383" s="9"/>
      <c r="N383" s="9"/>
      <c r="O383" s="9"/>
    </row>
    <row r="384" spans="12:15">
      <c r="L384" s="9"/>
      <c r="M384" s="9"/>
      <c r="N384" s="9"/>
      <c r="O384" s="9"/>
    </row>
    <row r="385" spans="12:15">
      <c r="L385" s="9"/>
      <c r="M385" s="9"/>
      <c r="N385" s="9"/>
      <c r="O385" s="9"/>
    </row>
    <row r="386" spans="12:15">
      <c r="L386" s="9"/>
      <c r="M386" s="9"/>
      <c r="N386" s="9"/>
      <c r="O386" s="9"/>
    </row>
    <row r="387" spans="12:15">
      <c r="L387" s="9"/>
      <c r="M387" s="9"/>
      <c r="N387" s="9"/>
      <c r="O387" s="9"/>
    </row>
    <row r="388" spans="12:15">
      <c r="L388" s="9"/>
      <c r="M388" s="9"/>
      <c r="N388" s="9"/>
      <c r="O388" s="9"/>
    </row>
    <row r="389" spans="12:15">
      <c r="L389" s="9"/>
      <c r="M389" s="9"/>
      <c r="N389" s="9"/>
      <c r="O389" s="9"/>
    </row>
    <row r="390" spans="12:15">
      <c r="L390" s="9"/>
      <c r="M390" s="9"/>
      <c r="N390" s="9"/>
      <c r="O390" s="9"/>
    </row>
    <row r="391" spans="12:15">
      <c r="L391" s="9"/>
      <c r="M391" s="9"/>
      <c r="N391" s="9"/>
      <c r="O391" s="9"/>
    </row>
    <row r="392" spans="12:15">
      <c r="L392" s="9"/>
      <c r="M392" s="9"/>
      <c r="N392" s="9"/>
      <c r="O392" s="9"/>
    </row>
    <row r="393" spans="12:15">
      <c r="L393" s="9"/>
      <c r="M393" s="9"/>
      <c r="N393" s="9"/>
      <c r="O393" s="9"/>
    </row>
    <row r="394" spans="12:15">
      <c r="L394" s="9"/>
      <c r="M394" s="9"/>
      <c r="N394" s="9"/>
      <c r="O394" s="9"/>
    </row>
    <row r="395" spans="12:15">
      <c r="L395" s="9"/>
      <c r="M395" s="9"/>
      <c r="N395" s="9"/>
      <c r="O395" s="9"/>
    </row>
    <row r="396" spans="12:15">
      <c r="L396" s="9"/>
      <c r="M396" s="9"/>
      <c r="N396" s="9"/>
      <c r="O396" s="9"/>
    </row>
    <row r="397" spans="12:15">
      <c r="L397" s="9"/>
      <c r="M397" s="9"/>
      <c r="N397" s="9"/>
      <c r="O397" s="9"/>
    </row>
    <row r="398" spans="12:15">
      <c r="L398" s="9"/>
      <c r="M398" s="9"/>
      <c r="N398" s="9"/>
      <c r="O398" s="9"/>
    </row>
    <row r="399" spans="12:15">
      <c r="L399" s="9"/>
      <c r="M399" s="9"/>
      <c r="N399" s="9"/>
      <c r="O399" s="9"/>
    </row>
    <row r="400" spans="12:15">
      <c r="L400" s="9"/>
      <c r="M400" s="9"/>
      <c r="N400" s="9"/>
      <c r="O400" s="9"/>
    </row>
    <row r="401" spans="12:15">
      <c r="L401" s="9"/>
      <c r="M401" s="9"/>
      <c r="N401" s="9"/>
      <c r="O401" s="9"/>
    </row>
    <row r="402" spans="12:15">
      <c r="L402" s="9"/>
      <c r="M402" s="9"/>
      <c r="N402" s="9"/>
      <c r="O402" s="9"/>
    </row>
    <row r="403" spans="12:15">
      <c r="L403" s="9"/>
      <c r="M403" s="9"/>
      <c r="N403" s="9"/>
      <c r="O403" s="9"/>
    </row>
    <row r="404" spans="12:15">
      <c r="L404" s="9"/>
      <c r="M404" s="9"/>
      <c r="N404" s="9"/>
      <c r="O404" s="9"/>
    </row>
    <row r="405" spans="12:15">
      <c r="L405" s="9"/>
      <c r="M405" s="9"/>
      <c r="N405" s="9"/>
      <c r="O405" s="9"/>
    </row>
    <row r="406" spans="12:15">
      <c r="L406" s="9"/>
      <c r="M406" s="9"/>
      <c r="N406" s="9"/>
      <c r="O406" s="9"/>
    </row>
    <row r="407" spans="12:15">
      <c r="L407" s="9"/>
      <c r="M407" s="9"/>
      <c r="N407" s="9"/>
      <c r="O407" s="9"/>
    </row>
    <row r="408" spans="12:15">
      <c r="L408" s="9"/>
      <c r="M408" s="9"/>
      <c r="N408" s="9"/>
      <c r="O408" s="9"/>
    </row>
    <row r="409" spans="12:15">
      <c r="L409" s="9"/>
      <c r="M409" s="9"/>
      <c r="N409" s="9"/>
      <c r="O409" s="9"/>
    </row>
    <row r="410" spans="12:15">
      <c r="L410" s="9"/>
      <c r="M410" s="9"/>
      <c r="N410" s="9"/>
      <c r="O410" s="9"/>
    </row>
    <row r="411" spans="12:15">
      <c r="L411" s="9"/>
      <c r="M411" s="9"/>
      <c r="N411" s="9"/>
      <c r="O411" s="9"/>
    </row>
    <row r="412" spans="12:15">
      <c r="L412" s="9"/>
      <c r="M412" s="9"/>
      <c r="N412" s="9"/>
      <c r="O412" s="9"/>
    </row>
    <row r="413" spans="12:15">
      <c r="L413" s="9"/>
      <c r="M413" s="9"/>
      <c r="N413" s="9"/>
      <c r="O413" s="9"/>
    </row>
    <row r="414" spans="12:15">
      <c r="L414" s="9"/>
      <c r="M414" s="9"/>
      <c r="N414" s="9"/>
      <c r="O414" s="9"/>
    </row>
    <row r="415" spans="12:15">
      <c r="L415" s="9"/>
      <c r="M415" s="9"/>
      <c r="N415" s="9"/>
      <c r="O415" s="9"/>
    </row>
    <row r="416" spans="12:15">
      <c r="L416" s="9"/>
      <c r="M416" s="9"/>
      <c r="N416" s="9"/>
      <c r="O416" s="9"/>
    </row>
    <row r="417" spans="12:15">
      <c r="L417" s="9"/>
      <c r="M417" s="9"/>
      <c r="N417" s="9"/>
      <c r="O417" s="9"/>
    </row>
    <row r="418" spans="12:15">
      <c r="L418" s="9"/>
      <c r="M418" s="9"/>
      <c r="N418" s="9"/>
      <c r="O418" s="9"/>
    </row>
    <row r="419" spans="12:15">
      <c r="L419" s="9"/>
      <c r="M419" s="9"/>
      <c r="N419" s="9"/>
      <c r="O419" s="9"/>
    </row>
    <row r="420" spans="12:15">
      <c r="L420" s="9"/>
      <c r="M420" s="9"/>
      <c r="N420" s="9"/>
      <c r="O420" s="9"/>
    </row>
    <row r="421" spans="12:15">
      <c r="L421" s="9"/>
      <c r="M421" s="9"/>
      <c r="N421" s="9"/>
      <c r="O421" s="9"/>
    </row>
    <row r="422" spans="12:15">
      <c r="L422" s="9"/>
      <c r="M422" s="9"/>
      <c r="N422" s="9"/>
      <c r="O422" s="9"/>
    </row>
    <row r="423" spans="12:15">
      <c r="L423" s="9"/>
      <c r="M423" s="9"/>
      <c r="N423" s="9"/>
      <c r="O423" s="9"/>
    </row>
    <row r="424" spans="12:15">
      <c r="L424" s="9"/>
      <c r="M424" s="9"/>
      <c r="N424" s="9"/>
      <c r="O424" s="9"/>
    </row>
    <row r="425" spans="12:15">
      <c r="L425" s="9"/>
      <c r="M425" s="9"/>
      <c r="N425" s="9"/>
      <c r="O425" s="9"/>
    </row>
    <row r="426" spans="12:15">
      <c r="L426" s="9"/>
      <c r="M426" s="9"/>
      <c r="N426" s="9"/>
      <c r="O426" s="9"/>
    </row>
    <row r="427" spans="12:15">
      <c r="L427" s="9"/>
      <c r="M427" s="9"/>
      <c r="N427" s="9"/>
      <c r="O427" s="9"/>
    </row>
    <row r="428" spans="12:15">
      <c r="L428" s="9"/>
      <c r="M428" s="9"/>
      <c r="N428" s="9"/>
      <c r="O428" s="9"/>
    </row>
    <row r="429" spans="12:15">
      <c r="L429" s="9"/>
      <c r="M429" s="9"/>
      <c r="N429" s="9"/>
      <c r="O429" s="9"/>
    </row>
    <row r="430" spans="12:15">
      <c r="L430" s="9"/>
      <c r="M430" s="9"/>
      <c r="N430" s="9"/>
      <c r="O430" s="9"/>
    </row>
    <row r="431" spans="12:15">
      <c r="L431" s="9"/>
      <c r="M431" s="9"/>
      <c r="N431" s="9"/>
      <c r="O431" s="9"/>
    </row>
    <row r="432" spans="12:15">
      <c r="L432" s="9"/>
      <c r="M432" s="9"/>
      <c r="N432" s="9"/>
      <c r="O432" s="9"/>
    </row>
    <row r="433" spans="12:15">
      <c r="L433" s="9"/>
      <c r="M433" s="9"/>
      <c r="N433" s="9"/>
      <c r="O433" s="9"/>
    </row>
    <row r="434" spans="12:15">
      <c r="L434" s="9"/>
      <c r="M434" s="9"/>
      <c r="N434" s="9"/>
      <c r="O434" s="9"/>
    </row>
    <row r="435" spans="12:15">
      <c r="L435" s="9"/>
      <c r="M435" s="9"/>
      <c r="N435" s="9"/>
      <c r="O435" s="9"/>
    </row>
    <row r="436" spans="12:15">
      <c r="L436" s="9"/>
      <c r="M436" s="9"/>
      <c r="N436" s="9"/>
      <c r="O436" s="9"/>
    </row>
    <row r="437" spans="12:15">
      <c r="L437" s="9"/>
      <c r="M437" s="9"/>
      <c r="N437" s="9"/>
      <c r="O437" s="9"/>
    </row>
    <row r="438" spans="12:15">
      <c r="L438" s="9"/>
      <c r="M438" s="9"/>
      <c r="N438" s="9"/>
      <c r="O438" s="9"/>
    </row>
    <row r="439" spans="12:15">
      <c r="L439" s="9"/>
      <c r="M439" s="9"/>
      <c r="N439" s="9"/>
      <c r="O439" s="9"/>
    </row>
    <row r="440" spans="12:15">
      <c r="L440" s="9"/>
      <c r="M440" s="9"/>
      <c r="N440" s="9"/>
      <c r="O440" s="9"/>
    </row>
    <row r="441" spans="12:15">
      <c r="L441" s="9"/>
      <c r="M441" s="9"/>
      <c r="N441" s="9"/>
      <c r="O441" s="9"/>
    </row>
    <row r="442" spans="12:15">
      <c r="L442" s="9"/>
      <c r="M442" s="9"/>
      <c r="N442" s="9"/>
      <c r="O442" s="9"/>
    </row>
    <row r="443" spans="12:15">
      <c r="L443" s="9"/>
      <c r="M443" s="9"/>
      <c r="N443" s="9"/>
      <c r="O443" s="9"/>
    </row>
    <row r="444" spans="12:15">
      <c r="L444" s="9"/>
      <c r="M444" s="9"/>
      <c r="N444" s="9"/>
      <c r="O444" s="9"/>
    </row>
    <row r="445" spans="12:15">
      <c r="L445" s="9"/>
      <c r="M445" s="9"/>
      <c r="N445" s="9"/>
      <c r="O445" s="9"/>
    </row>
    <row r="446" spans="12:15">
      <c r="L446" s="9"/>
      <c r="M446" s="9"/>
      <c r="N446" s="9"/>
      <c r="O446" s="9"/>
    </row>
    <row r="447" spans="12:15">
      <c r="L447" s="9"/>
      <c r="M447" s="9"/>
      <c r="N447" s="9"/>
      <c r="O447" s="9"/>
    </row>
    <row r="448" spans="12:15">
      <c r="L448" s="9"/>
      <c r="M448" s="9"/>
      <c r="N448" s="9"/>
      <c r="O448" s="9"/>
    </row>
    <row r="449" spans="12:15">
      <c r="L449" s="9"/>
      <c r="M449" s="9"/>
      <c r="N449" s="9"/>
      <c r="O449" s="9"/>
    </row>
  </sheetData>
  <mergeCells count="28">
    <mergeCell ref="H1:K1"/>
    <mergeCell ref="B31:K31"/>
    <mergeCell ref="H2:K2"/>
    <mergeCell ref="C4:H4"/>
    <mergeCell ref="B5:J5"/>
    <mergeCell ref="B6:K6"/>
    <mergeCell ref="B7:K7"/>
    <mergeCell ref="A9:A10"/>
    <mergeCell ref="B9:B10"/>
    <mergeCell ref="C9:J9"/>
    <mergeCell ref="K9:K10"/>
    <mergeCell ref="B26:K26"/>
    <mergeCell ref="B331:K331"/>
    <mergeCell ref="B336:K336"/>
    <mergeCell ref="B314:K314"/>
    <mergeCell ref="B72:K72"/>
    <mergeCell ref="B77:K77"/>
    <mergeCell ref="B82:K82"/>
    <mergeCell ref="B87:K87"/>
    <mergeCell ref="B172:K172"/>
    <mergeCell ref="B187:K187"/>
    <mergeCell ref="B238:K238"/>
    <mergeCell ref="B243:K243"/>
    <mergeCell ref="B292:K292"/>
    <mergeCell ref="B298:K298"/>
    <mergeCell ref="B309:K309"/>
    <mergeCell ref="B177:K177"/>
    <mergeCell ref="B182:K182"/>
  </mergeCells>
  <pageMargins left="0.39370078740157483" right="0.35433070866141736" top="0.94488188976377963" bottom="0.35433070866141736" header="0.31496062992125984" footer="0.23622047244094491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2017-06-14T10:33:21Z</dcterms:modified>
</cp:coreProperties>
</file>