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 (2)" sheetId="4" r:id="rId1"/>
    <sheet name="Лист2" sheetId="2" r:id="rId2"/>
    <sheet name="Лист3" sheetId="3" r:id="rId3"/>
  </sheets>
  <definedNames>
    <definedName name="_xlnm.Print_Titles" localSheetId="0">'Лист1 (2)'!$9:$9</definedName>
    <definedName name="_xlnm.Print_Area" localSheetId="0">'Лист1 (2)'!$A$1:$K$172</definedName>
  </definedNames>
  <calcPr calcId="145621"/>
</workbook>
</file>

<file path=xl/calcChain.xml><?xml version="1.0" encoding="utf-8"?>
<calcChain xmlns="http://schemas.openxmlformats.org/spreadsheetml/2006/main">
  <c r="H44" i="4"/>
  <c r="F94" l="1"/>
  <c r="F47"/>
  <c r="J120" l="1"/>
  <c r="I120"/>
  <c r="H120"/>
  <c r="F120"/>
  <c r="E120"/>
  <c r="D120"/>
  <c r="G120"/>
  <c r="J38"/>
  <c r="I38"/>
  <c r="F38"/>
  <c r="E38"/>
  <c r="D38"/>
  <c r="C108"/>
  <c r="J107"/>
  <c r="I107"/>
  <c r="H107"/>
  <c r="G107"/>
  <c r="F107"/>
  <c r="E107"/>
  <c r="D107"/>
  <c r="C128"/>
  <c r="C127"/>
  <c r="J126"/>
  <c r="C126" s="1"/>
  <c r="I126"/>
  <c r="H126"/>
  <c r="G126"/>
  <c r="F126"/>
  <c r="E126"/>
  <c r="D126"/>
  <c r="I96"/>
  <c r="H96"/>
  <c r="G96"/>
  <c r="C107" l="1"/>
  <c r="D52"/>
  <c r="E52"/>
  <c r="F52"/>
  <c r="G52"/>
  <c r="H52"/>
  <c r="I52"/>
  <c r="J52"/>
  <c r="C53"/>
  <c r="C54"/>
  <c r="D55"/>
  <c r="E55"/>
  <c r="F55"/>
  <c r="G55"/>
  <c r="H55"/>
  <c r="I55"/>
  <c r="J55"/>
  <c r="C56"/>
  <c r="C57"/>
  <c r="D58"/>
  <c r="E58"/>
  <c r="H58"/>
  <c r="I58"/>
  <c r="J58"/>
  <c r="C59"/>
  <c r="C60"/>
  <c r="D61"/>
  <c r="E61"/>
  <c r="H61"/>
  <c r="I61"/>
  <c r="J61"/>
  <c r="C62"/>
  <c r="C63"/>
  <c r="D64"/>
  <c r="C64" s="1"/>
  <c r="E64"/>
  <c r="F64"/>
  <c r="G64"/>
  <c r="H64"/>
  <c r="I64"/>
  <c r="J64"/>
  <c r="C65"/>
  <c r="C66"/>
  <c r="D67"/>
  <c r="F67"/>
  <c r="H67"/>
  <c r="I67"/>
  <c r="J67"/>
  <c r="C68"/>
  <c r="C69"/>
  <c r="D70"/>
  <c r="C70" s="1"/>
  <c r="F70"/>
  <c r="G70"/>
  <c r="H70"/>
  <c r="I70"/>
  <c r="J70"/>
  <c r="C71"/>
  <c r="C72"/>
  <c r="D73"/>
  <c r="C73" s="1"/>
  <c r="F73"/>
  <c r="H73"/>
  <c r="I73"/>
  <c r="J73"/>
  <c r="C74"/>
  <c r="C75"/>
  <c r="D76"/>
  <c r="E76"/>
  <c r="F76"/>
  <c r="G76"/>
  <c r="H76"/>
  <c r="I76"/>
  <c r="J76"/>
  <c r="C77"/>
  <c r="C78"/>
  <c r="D79"/>
  <c r="E79"/>
  <c r="F79"/>
  <c r="G79"/>
  <c r="H79"/>
  <c r="I79"/>
  <c r="J79"/>
  <c r="C80"/>
  <c r="C81"/>
  <c r="D82"/>
  <c r="E82"/>
  <c r="F82"/>
  <c r="G82"/>
  <c r="H82"/>
  <c r="I82"/>
  <c r="J82"/>
  <c r="C83"/>
  <c r="C84"/>
  <c r="D85"/>
  <c r="C85" s="1"/>
  <c r="F85"/>
  <c r="H85"/>
  <c r="I85"/>
  <c r="J85"/>
  <c r="C86"/>
  <c r="C87"/>
  <c r="D88"/>
  <c r="E88"/>
  <c r="F88"/>
  <c r="G88"/>
  <c r="H88"/>
  <c r="I88"/>
  <c r="J88"/>
  <c r="C89"/>
  <c r="C90"/>
  <c r="C52" l="1"/>
  <c r="C79"/>
  <c r="C58"/>
  <c r="C88"/>
  <c r="C82"/>
  <c r="C67"/>
  <c r="C61"/>
  <c r="C55"/>
  <c r="C76"/>
  <c r="J170"/>
  <c r="I170"/>
  <c r="H170"/>
  <c r="G170"/>
  <c r="F170"/>
  <c r="E170"/>
  <c r="D170"/>
  <c r="J168"/>
  <c r="I168"/>
  <c r="H168"/>
  <c r="G168"/>
  <c r="F168"/>
  <c r="E168"/>
  <c r="D168"/>
  <c r="J166"/>
  <c r="I166"/>
  <c r="H166"/>
  <c r="G166"/>
  <c r="F166"/>
  <c r="E166"/>
  <c r="D166"/>
  <c r="J162"/>
  <c r="I162"/>
  <c r="H162"/>
  <c r="G162"/>
  <c r="F162"/>
  <c r="E162"/>
  <c r="D162"/>
  <c r="J160"/>
  <c r="I160"/>
  <c r="H160"/>
  <c r="G160"/>
  <c r="F160"/>
  <c r="E160"/>
  <c r="D160"/>
  <c r="J150"/>
  <c r="I150"/>
  <c r="H150"/>
  <c r="G150"/>
  <c r="F150"/>
  <c r="E150"/>
  <c r="D150"/>
  <c r="J148"/>
  <c r="I148"/>
  <c r="H148"/>
  <c r="G148"/>
  <c r="F148"/>
  <c r="E148"/>
  <c r="D148"/>
  <c r="J146"/>
  <c r="I146"/>
  <c r="H146"/>
  <c r="G146"/>
  <c r="F146"/>
  <c r="E146"/>
  <c r="D146"/>
  <c r="J144"/>
  <c r="I144"/>
  <c r="H144"/>
  <c r="G144"/>
  <c r="F144"/>
  <c r="E144"/>
  <c r="D144"/>
  <c r="J109"/>
  <c r="I109"/>
  <c r="H109"/>
  <c r="G109"/>
  <c r="F109"/>
  <c r="E109"/>
  <c r="D109"/>
  <c r="J105"/>
  <c r="I105"/>
  <c r="H105"/>
  <c r="G105"/>
  <c r="F105"/>
  <c r="E105"/>
  <c r="D105"/>
  <c r="H94"/>
  <c r="I94"/>
  <c r="J91"/>
  <c r="I91"/>
  <c r="H91"/>
  <c r="G91"/>
  <c r="F91"/>
  <c r="E91"/>
  <c r="D91"/>
  <c r="J44"/>
  <c r="I44"/>
  <c r="G44" l="1"/>
  <c r="J143" l="1"/>
  <c r="I143"/>
  <c r="I142" s="1"/>
  <c r="H143"/>
  <c r="H142" s="1"/>
  <c r="G143"/>
  <c r="G142" s="1"/>
  <c r="J142"/>
  <c r="G94"/>
  <c r="F44" l="1"/>
  <c r="F93" l="1"/>
  <c r="F99"/>
  <c r="G132" l="1"/>
  <c r="J122"/>
  <c r="I122"/>
  <c r="H122"/>
  <c r="G122"/>
  <c r="F122"/>
  <c r="E122"/>
  <c r="J121"/>
  <c r="I121"/>
  <c r="H121"/>
  <c r="G121"/>
  <c r="F121"/>
  <c r="E121"/>
  <c r="D122"/>
  <c r="D121"/>
  <c r="J132" l="1"/>
  <c r="I132"/>
  <c r="H132"/>
  <c r="F132"/>
  <c r="E132"/>
  <c r="D132"/>
  <c r="C133"/>
  <c r="D16"/>
  <c r="C132" l="1"/>
  <c r="D115"/>
  <c r="J134"/>
  <c r="I134"/>
  <c r="H134"/>
  <c r="G134"/>
  <c r="F134"/>
  <c r="E134"/>
  <c r="J129"/>
  <c r="I129"/>
  <c r="H129"/>
  <c r="G129"/>
  <c r="F129"/>
  <c r="E129"/>
  <c r="J123"/>
  <c r="I123"/>
  <c r="H123"/>
  <c r="G123"/>
  <c r="F123"/>
  <c r="E123"/>
  <c r="J117"/>
  <c r="J21" s="1"/>
  <c r="J13" s="1"/>
  <c r="I117"/>
  <c r="I21" s="1"/>
  <c r="I13" s="1"/>
  <c r="H117"/>
  <c r="H21" s="1"/>
  <c r="H13" s="1"/>
  <c r="G117"/>
  <c r="G21" s="1"/>
  <c r="G13" s="1"/>
  <c r="F117"/>
  <c r="F21" s="1"/>
  <c r="F13" s="1"/>
  <c r="J116"/>
  <c r="I116"/>
  <c r="F116"/>
  <c r="E116"/>
  <c r="H115"/>
  <c r="G115"/>
  <c r="E115"/>
  <c r="D134"/>
  <c r="D129"/>
  <c r="D123"/>
  <c r="C137"/>
  <c r="C136"/>
  <c r="C135"/>
  <c r="C131"/>
  <c r="C130"/>
  <c r="C125"/>
  <c r="I119" l="1"/>
  <c r="D117"/>
  <c r="D21"/>
  <c r="C122"/>
  <c r="F119"/>
  <c r="H119"/>
  <c r="D119"/>
  <c r="E117"/>
  <c r="C134"/>
  <c r="H116"/>
  <c r="H114" s="1"/>
  <c r="G119"/>
  <c r="F115"/>
  <c r="F114" s="1"/>
  <c r="C129"/>
  <c r="J119"/>
  <c r="G116"/>
  <c r="G114" s="1"/>
  <c r="E114"/>
  <c r="E119"/>
  <c r="C121"/>
  <c r="D116"/>
  <c r="J115"/>
  <c r="J114" s="1"/>
  <c r="I115"/>
  <c r="I114" s="1"/>
  <c r="J94"/>
  <c r="E94"/>
  <c r="D94"/>
  <c r="J96"/>
  <c r="F96"/>
  <c r="E96"/>
  <c r="J95"/>
  <c r="I95"/>
  <c r="H95"/>
  <c r="G95"/>
  <c r="G93" s="1"/>
  <c r="E95"/>
  <c r="D96"/>
  <c r="D95"/>
  <c r="D39" s="1"/>
  <c r="D20" s="1"/>
  <c r="C98"/>
  <c r="C103"/>
  <c r="D101"/>
  <c r="E101"/>
  <c r="F143"/>
  <c r="C112"/>
  <c r="C111"/>
  <c r="C110"/>
  <c r="C109"/>
  <c r="C106"/>
  <c r="C105"/>
  <c r="C104"/>
  <c r="C102"/>
  <c r="C100"/>
  <c r="C99"/>
  <c r="C97"/>
  <c r="C92"/>
  <c r="C91"/>
  <c r="C51"/>
  <c r="C50"/>
  <c r="C45"/>
  <c r="C44"/>
  <c r="C43"/>
  <c r="C42"/>
  <c r="E17"/>
  <c r="C151"/>
  <c r="C150"/>
  <c r="C149"/>
  <c r="C148"/>
  <c r="C146"/>
  <c r="D93" l="1"/>
  <c r="C96"/>
  <c r="D114"/>
  <c r="D13"/>
  <c r="I93"/>
  <c r="C117"/>
  <c r="E21"/>
  <c r="E13" s="1"/>
  <c r="E93"/>
  <c r="J93"/>
  <c r="H93"/>
  <c r="C116"/>
  <c r="C95"/>
  <c r="E143"/>
  <c r="E140" s="1"/>
  <c r="E142"/>
  <c r="E139" s="1"/>
  <c r="E47"/>
  <c r="E48"/>
  <c r="E39" s="1"/>
  <c r="C21" l="1"/>
  <c r="C13"/>
  <c r="E46"/>
  <c r="J157"/>
  <c r="J154" s="1"/>
  <c r="I157"/>
  <c r="I154" s="1"/>
  <c r="H157"/>
  <c r="H154" s="1"/>
  <c r="G157"/>
  <c r="G154" s="1"/>
  <c r="F157"/>
  <c r="F154" s="1"/>
  <c r="E157"/>
  <c r="E154" s="1"/>
  <c r="D157"/>
  <c r="D154" s="1"/>
  <c r="C158"/>
  <c r="C159"/>
  <c r="C160"/>
  <c r="C161"/>
  <c r="C162"/>
  <c r="C163"/>
  <c r="C164"/>
  <c r="C165"/>
  <c r="C167"/>
  <c r="C166"/>
  <c r="C171"/>
  <c r="C170"/>
  <c r="C169"/>
  <c r="C168"/>
  <c r="C147"/>
  <c r="J48"/>
  <c r="J39" s="1"/>
  <c r="I48"/>
  <c r="I39" s="1"/>
  <c r="H48"/>
  <c r="H39" s="1"/>
  <c r="G48"/>
  <c r="G39" s="1"/>
  <c r="F48"/>
  <c r="J47"/>
  <c r="I47"/>
  <c r="H47"/>
  <c r="H38" s="1"/>
  <c r="G47"/>
  <c r="G38" s="1"/>
  <c r="J49"/>
  <c r="I49"/>
  <c r="H49"/>
  <c r="G49"/>
  <c r="F49"/>
  <c r="E49"/>
  <c r="D49"/>
  <c r="D33"/>
  <c r="C35"/>
  <c r="C34"/>
  <c r="D17"/>
  <c r="D15" s="1"/>
  <c r="D29"/>
  <c r="J101"/>
  <c r="I101"/>
  <c r="H101"/>
  <c r="G101"/>
  <c r="F101"/>
  <c r="J41"/>
  <c r="I41"/>
  <c r="H41"/>
  <c r="G41"/>
  <c r="F41"/>
  <c r="E41"/>
  <c r="D41"/>
  <c r="J31"/>
  <c r="I31"/>
  <c r="H31"/>
  <c r="G31"/>
  <c r="F31"/>
  <c r="J30"/>
  <c r="I30"/>
  <c r="H30"/>
  <c r="G30"/>
  <c r="F30"/>
  <c r="E30"/>
  <c r="E16" s="1"/>
  <c r="E15" s="1"/>
  <c r="J33"/>
  <c r="J29" s="1"/>
  <c r="I33"/>
  <c r="I29" s="1"/>
  <c r="H33"/>
  <c r="H29" s="1"/>
  <c r="G33"/>
  <c r="G29" s="1"/>
  <c r="F33"/>
  <c r="F29" s="1"/>
  <c r="E33"/>
  <c r="E29" s="1"/>
  <c r="J40"/>
  <c r="J27" s="1"/>
  <c r="J22" s="1"/>
  <c r="J14" s="1"/>
  <c r="I40"/>
  <c r="I27" s="1"/>
  <c r="I22" s="1"/>
  <c r="I14" s="1"/>
  <c r="G40"/>
  <c r="G27" s="1"/>
  <c r="G22" s="1"/>
  <c r="G14" s="1"/>
  <c r="F40"/>
  <c r="E40"/>
  <c r="E27" s="1"/>
  <c r="E22" s="1"/>
  <c r="E14" s="1"/>
  <c r="D140"/>
  <c r="J140"/>
  <c r="J139" s="1"/>
  <c r="I140"/>
  <c r="I139" s="1"/>
  <c r="H140"/>
  <c r="H139" s="1"/>
  <c r="F140"/>
  <c r="F139" s="1"/>
  <c r="C144"/>
  <c r="C145"/>
  <c r="H40"/>
  <c r="H27" s="1"/>
  <c r="H22" s="1"/>
  <c r="H14" s="1"/>
  <c r="F27"/>
  <c r="F22" s="1"/>
  <c r="D40"/>
  <c r="D27" s="1"/>
  <c r="C124"/>
  <c r="C123"/>
  <c r="D19" l="1"/>
  <c r="C49"/>
  <c r="C120"/>
  <c r="C115"/>
  <c r="F25"/>
  <c r="F19"/>
  <c r="C48"/>
  <c r="F39"/>
  <c r="F26" s="1"/>
  <c r="F20" s="1"/>
  <c r="C94"/>
  <c r="C41"/>
  <c r="C101"/>
  <c r="H156"/>
  <c r="H153" s="1"/>
  <c r="J156"/>
  <c r="J153" s="1"/>
  <c r="E26"/>
  <c r="E20" s="1"/>
  <c r="E12" s="1"/>
  <c r="C40"/>
  <c r="I156"/>
  <c r="I153" s="1"/>
  <c r="C38"/>
  <c r="C47"/>
  <c r="F14"/>
  <c r="E19"/>
  <c r="E37"/>
  <c r="E25"/>
  <c r="E24" s="1"/>
  <c r="G156"/>
  <c r="G153" s="1"/>
  <c r="F156"/>
  <c r="F153" s="1"/>
  <c r="C154"/>
  <c r="E156"/>
  <c r="E153" s="1"/>
  <c r="C157"/>
  <c r="D156"/>
  <c r="D25"/>
  <c r="J19"/>
  <c r="H19"/>
  <c r="C29"/>
  <c r="C27"/>
  <c r="H25"/>
  <c r="J25"/>
  <c r="C33"/>
  <c r="G140"/>
  <c r="G139" s="1"/>
  <c r="H26"/>
  <c r="H20" s="1"/>
  <c r="J26"/>
  <c r="J20" s="1"/>
  <c r="H37"/>
  <c r="J37"/>
  <c r="G26"/>
  <c r="G20" s="1"/>
  <c r="I26"/>
  <c r="I20" s="1"/>
  <c r="F16"/>
  <c r="H16"/>
  <c r="J16"/>
  <c r="F17"/>
  <c r="H17"/>
  <c r="J17"/>
  <c r="C30"/>
  <c r="G16"/>
  <c r="I16"/>
  <c r="G17"/>
  <c r="I17"/>
  <c r="C31"/>
  <c r="C39"/>
  <c r="D139"/>
  <c r="C143"/>
  <c r="G46"/>
  <c r="I46"/>
  <c r="F142"/>
  <c r="D22"/>
  <c r="C22" s="1"/>
  <c r="D46"/>
  <c r="F46"/>
  <c r="H46"/>
  <c r="J46"/>
  <c r="G19"/>
  <c r="I19"/>
  <c r="F37" l="1"/>
  <c r="C140"/>
  <c r="H15"/>
  <c r="D18"/>
  <c r="I12"/>
  <c r="J15"/>
  <c r="G12"/>
  <c r="I15"/>
  <c r="G15"/>
  <c r="F15"/>
  <c r="F11"/>
  <c r="C139"/>
  <c r="C17"/>
  <c r="C46"/>
  <c r="C16"/>
  <c r="C93"/>
  <c r="C19"/>
  <c r="E11"/>
  <c r="E10" s="1"/>
  <c r="E18"/>
  <c r="D153"/>
  <c r="C153" s="1"/>
  <c r="C156"/>
  <c r="J18"/>
  <c r="J11"/>
  <c r="H11"/>
  <c r="H18"/>
  <c r="I18"/>
  <c r="I11"/>
  <c r="F24"/>
  <c r="G11"/>
  <c r="G18"/>
  <c r="J24"/>
  <c r="H24"/>
  <c r="G37"/>
  <c r="G25"/>
  <c r="G24" s="1"/>
  <c r="J12"/>
  <c r="H12"/>
  <c r="F12"/>
  <c r="D37"/>
  <c r="C20"/>
  <c r="D26"/>
  <c r="C26" s="1"/>
  <c r="I37"/>
  <c r="I25"/>
  <c r="I24" s="1"/>
  <c r="C119"/>
  <c r="C142"/>
  <c r="D14"/>
  <c r="C14" s="1"/>
  <c r="H10" l="1"/>
  <c r="I10"/>
  <c r="C15"/>
  <c r="G10"/>
  <c r="J10"/>
  <c r="C37"/>
  <c r="C25"/>
  <c r="F10"/>
  <c r="F18"/>
  <c r="D11"/>
  <c r="D12"/>
  <c r="C12" s="1"/>
  <c r="D24"/>
  <c r="C24" s="1"/>
  <c r="C114"/>
  <c r="C11" l="1"/>
  <c r="D10"/>
  <c r="C10" s="1"/>
  <c r="C18"/>
</calcChain>
</file>

<file path=xl/sharedStrings.xml><?xml version="1.0" encoding="utf-8"?>
<sst xmlns="http://schemas.openxmlformats.org/spreadsheetml/2006/main" count="209" uniqueCount="114">
  <si>
    <t>Наименование мероприятия / источники расходов на финансирование</t>
  </si>
  <si>
    <t>всего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</si>
  <si>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</si>
  <si>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</si>
  <si>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</si>
  <si>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</si>
  <si>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</si>
  <si>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</si>
  <si>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</si>
  <si>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Номер строки целевых показателей, на достижение которых направлены             мероприятия</t>
  </si>
  <si>
    <t xml:space="preserve">местный бюджет 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</si>
  <si>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</si>
  <si>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</si>
  <si>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</si>
  <si>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</si>
  <si>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1. Капитальные вложения            </t>
  </si>
  <si>
    <t>1.1 Бюджетные инвестиции в объекты капитального строительсттва</t>
  </si>
  <si>
    <t>Бюджетные инвестиции в объекты капитального строительства , всего, в том числе</t>
  </si>
  <si>
    <t>ВСЕГО ПО ПОДПРОГРАММЕ  3, В ТОМ ЧИСЛЕ</t>
  </si>
  <si>
    <t>ВСЕГО ПО ПОДПРОГРАММЕ  4, В ТОМ ЧИСЛЕ</t>
  </si>
  <si>
    <t>Ул. Володарского</t>
  </si>
  <si>
    <t>Ул. Ленинградская</t>
  </si>
  <si>
    <t>Ул. Островского ул. Павлова</t>
  </si>
  <si>
    <t>Ул. Пархоменко</t>
  </si>
  <si>
    <t>Ул. Уральская (от пр. Победы до ул. Садовая)</t>
  </si>
  <si>
    <t>Ул. Челюскинцев</t>
  </si>
  <si>
    <t>Пр. Ленина</t>
  </si>
  <si>
    <t>Ул. Сурикова</t>
  </si>
  <si>
    <t>Ливневая канализация (перекресток пр.Ленина и ул. Ленинградская)</t>
  </si>
  <si>
    <t>Ливневая канализация ул. Садовая (р-он типографии)</t>
  </si>
  <si>
    <t>Ул. Садовая</t>
  </si>
  <si>
    <t>Ул. Промышленная</t>
  </si>
  <si>
    <t>ул. Советская (от пр.Ленина до ул. Промышленная)</t>
  </si>
  <si>
    <t>п.6 приложение 1</t>
  </si>
  <si>
    <t>п.4 приложение 1</t>
  </si>
  <si>
    <t>п.7 приложение 1</t>
  </si>
  <si>
    <t>п.8 приложение 1</t>
  </si>
  <si>
    <t>3.Прочие нужды</t>
  </si>
  <si>
    <t>ПОДПРОГРАММА 4.   «Развитие информационного общества в Асбестовском городском округе  до 2020 года»</t>
  </si>
  <si>
    <t>ПОДПРОГРАММА 3.  «Развитие муниципального средства массовой информации – газета «Асбестовский рабочий» в Асбестовском городском округе  до 2020 года»</t>
  </si>
  <si>
    <t>ул. Ладыженского (от кольца- пр.Ленина до автовокзала-ул.Плеханова)</t>
  </si>
  <si>
    <t>п.9 приложение 1</t>
  </si>
  <si>
    <t>п.11 приложение 1</t>
  </si>
  <si>
    <t>Ремонт автомобильных дорог муниципального значения</t>
  </si>
  <si>
    <t>Мероприятие 5. Приобретение дорожно-строительной техники с использованием механизма финансовой аренды (лизинга)</t>
  </si>
  <si>
    <t>Мероприятие 11. Изготовление специального выпуска газеты «Асбестовский рабочий» «Муниципальный вестник»</t>
  </si>
  <si>
    <t xml:space="preserve">Мероприятие 13. Оказание информационных услуг  в виде размещения на страницах газеты «Асбестовский рабочий» и в специальных выпусках газеты   информации, поздравлений, извещений, объявлений </t>
  </si>
  <si>
    <t>Мероприятие 14. Изготовление специального выпуска газеты «Асбестовский рабочий» «Депутатский вестник»</t>
  </si>
  <si>
    <t>Мероприятие 15. Приобретение лицензионного программного обеспечения в органах местного самоуправления</t>
  </si>
  <si>
    <t>Мероприятие 16. Подключение органов местного самоуправления, муниципальных учреждений и учреждений ресрсоснабжающих организаций к единой городской сети передачи данных</t>
  </si>
  <si>
    <t>Мероприятие 17. Приобретение современного компьютерного оборудования и периферийных устройств а также проведение работ по монтажу сетевого оборудования</t>
  </si>
  <si>
    <t>Мероприятие 18. Приобретение оборудования для создания центров общественного доступа, а также подключение центров общественного доступа к сети Интернет</t>
  </si>
  <si>
    <t>Мероприятие 19. Обеспечение подключения  учреждений и эксплуатации каналов межведомственной связи Правительства Свердловской области.</t>
  </si>
  <si>
    <t>Мероприятие 20. Подготовка и проведение аттестации информационных систем по работе с персональными данными</t>
  </si>
  <si>
    <t>ПОДПРОГРАММА 1 «Развитие транспортного комплекса Асбестовского городского округа на 2014-2020 годы»</t>
  </si>
  <si>
    <t>Всего по направлению «Прочие нужды», в том числе</t>
  </si>
  <si>
    <t>Всего по направлению «Прочие нужды» в том числе</t>
  </si>
  <si>
    <t>Мероприятие 21. Создание дополнительных ячеек аппаратно-програмного комплекса «Безопасный город»</t>
  </si>
  <si>
    <t>п.43 приложение 1</t>
  </si>
  <si>
    <t>п.41 приложение 1</t>
  </si>
  <si>
    <t>п.39 приложение 1</t>
  </si>
  <si>
    <t>в том числе кредиторская задолженность прошлых лет</t>
  </si>
  <si>
    <t>№ стро-ки</t>
  </si>
  <si>
    <t xml:space="preserve">Приложение № 2 </t>
  </si>
  <si>
    <t>План мероприятий</t>
  </si>
  <si>
    <t xml:space="preserve">по выполнению муниципальной программы «Развитие транспорта, дорожного хозяйства, связи и информационных технологий Асбестовского городского округа до 2020 года»  </t>
  </si>
  <si>
    <t xml:space="preserve">Мероприятие 12.
Организация и обеспечение освещения социально значимых событий на территории Асбестовского городского округа, публикация социально значимой информации, освещение событий в политической, экономической, социальной и иных сферах, происходящих на территории Асбестовского городского округа, в газете «Асбестовский рабочий»
</t>
  </si>
  <si>
    <t>федеральный бюджет</t>
  </si>
  <si>
    <t>п.45 приложение 1</t>
  </si>
  <si>
    <t>п.47 приложение 1</t>
  </si>
  <si>
    <t>Разработка, корректировка и экспертиза проектно-сметной документации</t>
  </si>
  <si>
    <t>к муниципальной программе «Развитие транспорта, дорожного хозяйства,  связи и информационных технологий Асбестовского городского округа до 2020 года»</t>
  </si>
  <si>
    <t>Объем расходов на выполнение мероприятия за счет всех источников ресурсного обеспечения, тыс. рублей</t>
  </si>
  <si>
    <t>ВСЕГО ПО МУНИЦИПАЛЬНОЙ ПРОГРАММЕ, 
В ТОМ ЧИСЛЕ</t>
  </si>
  <si>
    <t>ВСЕГО ПО ПОДПРОГРАММЕ  1, 
В ТОМ ЧИСЛЕ</t>
  </si>
  <si>
    <t>Всего по направлению «Капитальные вложения»,   
в том числе</t>
  </si>
  <si>
    <t>Всего по направлению «Прочие нужды», 
в том числе</t>
  </si>
  <si>
    <t>Мероприятие 1. Разработка проекта на строительство  автомобильных дорог муниципального значения с получением заключения гос.экспертизы, всего, 
из них</t>
  </si>
  <si>
    <t>Мероприятие 2. Содержание автомобильных  дорог муниципального значения, всего, 
из них</t>
  </si>
  <si>
    <t>Мероприятие 3. Капитальный ремонт автомобильных дорог муниципального значения  и искусственных сооружений, всего,
из них</t>
  </si>
  <si>
    <t>Мероприятие 4. Ремонт дорог и искусственных сооружений, всего,
из них</t>
  </si>
  <si>
    <t>Мероприятие 6. Техническое освидетельствование и реконструкция мостовых переходов, находящихся в аварийном и неудовлетворительном состоянии, расположенных на автомобильных дорогах местного значения, всего, 
из них</t>
  </si>
  <si>
    <t>Мероприятие 7. Расходы на предоставление субсидий организациям - перевозчикам, осуществляющим транспортное обслуживание на социально-значимых маршрутах в границах Асбестовского городского округа, всего, 
из них</t>
  </si>
  <si>
    <t>Мероприятие 8. Капитальный ремонт автовокзала г. Асбеста, всего, 
из них</t>
  </si>
  <si>
    <t>ПОДПРОГРАММА 2 «Повышение безопасности дорожного движения на территории Асбестовского городского округа на 2014-2020 годы»</t>
  </si>
  <si>
    <t>ВСЕГО ПО ПОДПРОГРАММЕ  2,
В ТОМ ЧИСЛЕ</t>
  </si>
  <si>
    <t>Всего по направлению «Прочие нужды» , 
в том числе</t>
  </si>
  <si>
    <t>Мероприятие 9.    Установка и содержание технических средств регулирования дорожного движения, всего, 
из них</t>
  </si>
  <si>
    <t>Мероприятие 10. Мероприятия по повышению безопасности дорожного движения, всего, 
из них</t>
  </si>
  <si>
    <t>Мероприятие 10.1. Разработка проектно-сметной документации на выполнение работ, направленных на приведение дорог и их элементов в соответствие стандартам безопасности дорожного движения, всего, 
из них</t>
  </si>
  <si>
    <t>Мероприятие 10.2. Модернизация нерегулируемых пешеходных переходов, в том числе прилегающих непосредственно к дошкольным образовательным организациям, общеобразовательным организациям и организациям дополнительного образования, средствами освещения, искусственными дорожными неровностями, светофорами Т.7, системами светового оповещения, дорожными знаками с внутренним освещением и светодиодной индикацией, Г-образными опорами, дорожной разметкой, в том числе с применением штучных форм и цветных дорожных покрытий, световозвращателями и индикаторами, а также устройствами дополнительного освещения и другими элементами повышения безопасности дорожного движения, всего,
из них</t>
  </si>
  <si>
    <t>Разработка, корректировка, экспертиза проектно-сметной документации для ремонта автомобильных дорог</t>
  </si>
  <si>
    <t>Мероприятие 9.1. Обустройство остановочных пунктов, всего, 
из них</t>
  </si>
  <si>
    <t>Мероприятие 7.1. Разработка программы комплексного развития транспортной инфраструктуры Асбестовского городского округа, всего, 
из них</t>
  </si>
  <si>
    <t>п. 9 приложение 1</t>
  </si>
  <si>
    <t>п.11, 12
приложение 1</t>
  </si>
  <si>
    <t xml:space="preserve">п.30 приложение 1 </t>
  </si>
  <si>
    <t>п.49 приложение 1</t>
  </si>
  <si>
    <t>п.12.1 
приложение 1</t>
  </si>
  <si>
    <t>п.16, 17 
приложение 1</t>
  </si>
  <si>
    <t>п.17.1
приложение 1</t>
  </si>
  <si>
    <t>п.18 приложение 1</t>
  </si>
  <si>
    <t>п.19, 20, 21  приложение 1</t>
  </si>
  <si>
    <t xml:space="preserve">п.25, 26 приложение 1 </t>
  </si>
  <si>
    <t xml:space="preserve">п.28 приложение 1 </t>
  </si>
  <si>
    <t xml:space="preserve">п.п. 32, 33 приложение 1 </t>
  </si>
  <si>
    <t>п.37 приложение 1</t>
  </si>
  <si>
    <t>99.1</t>
  </si>
  <si>
    <t>99.2</t>
  </si>
  <si>
    <t>100</t>
  </si>
  <si>
    <t>101</t>
  </si>
  <si>
    <t>114.1</t>
  </si>
  <si>
    <t>114.2</t>
  </si>
  <si>
    <t>114.3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</si>
</sst>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right" wrapText="1"/>
    </xf>
    <xf numFmtId="0" fontId="0" fillId="0" borderId="2" xfId="0" applyBorder="1"/>
    <xf numFmtId="164" fontId="2" fillId="0" borderId="1" xfId="0" applyNumberFormat="1" applyFont="1" applyFill="1" applyBorder="1" applyAlignment="1">
      <alignment vertical="top"/>
    </xf>
    <xf numFmtId="164" fontId="2" fillId="0" borderId="1" xfId="0" applyNumberFormat="1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right" vertical="top"/>
    </xf>
    <xf numFmtId="164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/>
    </xf>
    <xf numFmtId="164" fontId="2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wrapText="1"/>
    </xf>
    <xf numFmtId="0" fontId="2" fillId="0" borderId="0" xfId="0" applyFont="1" applyFill="1"/>
    <xf numFmtId="0" fontId="0" fillId="0" borderId="0" xfId="0" applyFill="1" applyAlignment="1">
      <alignment wrapText="1"/>
    </xf>
    <xf numFmtId="0" fontId="0" fillId="0" borderId="0" xfId="0" applyFill="1"/>
    <xf numFmtId="0" fontId="5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5"/>
  <sheetViews>
    <sheetView tabSelected="1" view="pageBreakPreview" zoomScaleSheetLayoutView="100" workbookViewId="0">
      <selection activeCell="H82" sqref="H82"/>
    </sheetView>
  </sheetViews>
  <sheetFormatPr defaultRowHeight="15"/>
  <cols>
    <col min="1" max="1" width="5.7109375" style="17" customWidth="1"/>
    <col min="2" max="2" width="33.140625" style="23" customWidth="1"/>
    <col min="3" max="3" width="10.7109375" style="17" customWidth="1"/>
    <col min="4" max="4" width="10.42578125" style="17" customWidth="1"/>
    <col min="5" max="5" width="9.42578125" style="17" bestFit="1" customWidth="1"/>
    <col min="6" max="6" width="9.28515625" style="17" bestFit="1" customWidth="1"/>
    <col min="7" max="8" width="10.42578125" style="17" bestFit="1" customWidth="1"/>
    <col min="9" max="9" width="9.28515625" style="17" bestFit="1" customWidth="1"/>
    <col min="10" max="10" width="10.42578125" style="17" customWidth="1"/>
    <col min="11" max="11" width="17.85546875" style="16" customWidth="1"/>
  </cols>
  <sheetData>
    <row r="1" spans="1:14" ht="15.75">
      <c r="A1" s="15"/>
      <c r="B1" s="21"/>
      <c r="C1" s="15"/>
      <c r="D1" s="15"/>
      <c r="E1" s="15"/>
      <c r="F1" s="15"/>
      <c r="G1" s="33" t="s">
        <v>63</v>
      </c>
      <c r="H1" s="33"/>
      <c r="I1" s="33"/>
      <c r="J1" s="33"/>
      <c r="K1" s="33"/>
      <c r="L1" s="2"/>
    </row>
    <row r="2" spans="1:14" ht="54" customHeight="1">
      <c r="A2" s="15"/>
      <c r="B2" s="21"/>
      <c r="C2" s="15"/>
      <c r="D2" s="15"/>
      <c r="E2" s="15"/>
      <c r="F2" s="15"/>
      <c r="G2" s="34" t="s">
        <v>71</v>
      </c>
      <c r="H2" s="34"/>
      <c r="I2" s="34"/>
      <c r="J2" s="34"/>
      <c r="K2" s="34"/>
      <c r="L2" s="4"/>
    </row>
    <row r="3" spans="1:14">
      <c r="A3" s="15"/>
      <c r="B3" s="21"/>
      <c r="C3" s="15"/>
      <c r="D3" s="15"/>
      <c r="E3" s="15"/>
      <c r="F3" s="15"/>
      <c r="G3" s="15"/>
      <c r="H3" s="15"/>
      <c r="I3" s="15"/>
      <c r="J3" s="15"/>
      <c r="K3" s="27"/>
      <c r="L3" s="2"/>
    </row>
    <row r="4" spans="1:14" ht="15.75">
      <c r="A4" s="15"/>
      <c r="B4" s="21"/>
      <c r="C4" s="31" t="s">
        <v>64</v>
      </c>
      <c r="D4" s="31"/>
      <c r="E4" s="31"/>
      <c r="F4" s="31"/>
      <c r="G4" s="31"/>
      <c r="H4" s="31"/>
      <c r="I4" s="31"/>
      <c r="J4" s="15"/>
      <c r="K4" s="27"/>
      <c r="L4" s="2"/>
    </row>
    <row r="5" spans="1:14" ht="30" customHeight="1">
      <c r="A5" s="32" t="s">
        <v>65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2"/>
    </row>
    <row r="6" spans="1:14">
      <c r="A6" s="15"/>
      <c r="B6" s="21"/>
      <c r="C6" s="15"/>
      <c r="D6" s="15"/>
      <c r="E6" s="15"/>
      <c r="F6" s="15"/>
      <c r="G6" s="15"/>
      <c r="H6" s="15"/>
      <c r="I6" s="15"/>
      <c r="J6" s="15"/>
      <c r="K6" s="27"/>
      <c r="L6" s="2"/>
    </row>
    <row r="7" spans="1:14" ht="30.75" customHeight="1">
      <c r="A7" s="29" t="s">
        <v>62</v>
      </c>
      <c r="B7" s="29" t="s">
        <v>0</v>
      </c>
      <c r="C7" s="29" t="s">
        <v>72</v>
      </c>
      <c r="D7" s="29"/>
      <c r="E7" s="29"/>
      <c r="F7" s="29"/>
      <c r="G7" s="29"/>
      <c r="H7" s="29"/>
      <c r="I7" s="29"/>
      <c r="J7" s="29"/>
      <c r="K7" s="29" t="s">
        <v>9</v>
      </c>
      <c r="L7" s="3"/>
      <c r="M7" s="1"/>
      <c r="N7" s="1"/>
    </row>
    <row r="8" spans="1:14" ht="73.5" customHeight="1">
      <c r="A8" s="29"/>
      <c r="B8" s="29"/>
      <c r="C8" s="20" t="s">
        <v>1</v>
      </c>
      <c r="D8" s="20" t="s">
        <v>2</v>
      </c>
      <c r="E8" s="20" t="s">
        <v>3</v>
      </c>
      <c r="F8" s="20" t="s">
        <v>4</v>
      </c>
      <c r="G8" s="24" t="s">
        <v>5</v>
      </c>
      <c r="H8" s="24" t="s">
        <v>6</v>
      </c>
      <c r="I8" s="24" t="s">
        <v>7</v>
      </c>
      <c r="J8" s="24" t="s">
        <v>8</v>
      </c>
      <c r="K8" s="29"/>
      <c r="L8" s="3"/>
      <c r="M8" s="1"/>
      <c r="N8" s="1"/>
    </row>
    <row r="9" spans="1:14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4">
        <v>7</v>
      </c>
      <c r="H9" s="24">
        <v>8</v>
      </c>
      <c r="I9" s="24">
        <v>9</v>
      </c>
      <c r="J9" s="24">
        <v>10</v>
      </c>
      <c r="K9" s="26">
        <v>11</v>
      </c>
      <c r="L9" s="3"/>
      <c r="M9" s="1"/>
      <c r="N9" s="1"/>
    </row>
    <row r="10" spans="1:14" ht="45" customHeight="1">
      <c r="A10" s="20">
        <v>1</v>
      </c>
      <c r="B10" s="19" t="s">
        <v>73</v>
      </c>
      <c r="C10" s="6">
        <f>SUM(D10:J10)</f>
        <v>653186.4</v>
      </c>
      <c r="D10" s="7">
        <f>SUM(D11:D14)</f>
        <v>96929.199999999983</v>
      </c>
      <c r="E10" s="7">
        <f t="shared" ref="E10" si="0">SUM(E11:E14)</f>
        <v>69287.5</v>
      </c>
      <c r="F10" s="7">
        <f t="shared" ref="F10:J10" si="1">SUM(F11:F14)</f>
        <v>116071</v>
      </c>
      <c r="G10" s="7">
        <f t="shared" si="1"/>
        <v>182724.5</v>
      </c>
      <c r="H10" s="7">
        <f t="shared" si="1"/>
        <v>46979.4</v>
      </c>
      <c r="I10" s="7">
        <f t="shared" si="1"/>
        <v>47334</v>
      </c>
      <c r="J10" s="7">
        <f t="shared" si="1"/>
        <v>93860.800000000003</v>
      </c>
      <c r="K10" s="10"/>
      <c r="L10" s="3"/>
      <c r="M10" s="1"/>
      <c r="N10" s="1"/>
    </row>
    <row r="11" spans="1:14">
      <c r="A11" s="24">
        <v>2</v>
      </c>
      <c r="B11" s="19" t="s">
        <v>10</v>
      </c>
      <c r="C11" s="6">
        <f t="shared" ref="C11:C22" si="2">SUM(D11:J11)</f>
        <v>483384.2</v>
      </c>
      <c r="D11" s="7">
        <f t="shared" ref="D11:J11" si="3">SUM(D16+D19)</f>
        <v>65546.299999999988</v>
      </c>
      <c r="E11" s="7">
        <f t="shared" si="3"/>
        <v>56017.8</v>
      </c>
      <c r="F11" s="7">
        <f t="shared" si="3"/>
        <v>67571</v>
      </c>
      <c r="G11" s="7">
        <f t="shared" si="3"/>
        <v>133192.70000000001</v>
      </c>
      <c r="H11" s="7">
        <f t="shared" si="3"/>
        <v>46979.4</v>
      </c>
      <c r="I11" s="7">
        <f t="shared" si="3"/>
        <v>47334</v>
      </c>
      <c r="J11" s="7">
        <f t="shared" si="3"/>
        <v>66743</v>
      </c>
      <c r="K11" s="10"/>
      <c r="L11" s="3"/>
      <c r="M11" s="1"/>
      <c r="N11" s="1"/>
    </row>
    <row r="12" spans="1:14">
      <c r="A12" s="24">
        <v>3</v>
      </c>
      <c r="B12" s="19" t="s">
        <v>11</v>
      </c>
      <c r="C12" s="6">
        <f t="shared" si="2"/>
        <v>164802.20000000001</v>
      </c>
      <c r="D12" s="7">
        <f t="shared" ref="D12:J12" si="4">D17+D20</f>
        <v>31382.9</v>
      </c>
      <c r="E12" s="7">
        <f t="shared" si="4"/>
        <v>8269.7000000000007</v>
      </c>
      <c r="F12" s="7">
        <f t="shared" si="4"/>
        <v>48500</v>
      </c>
      <c r="G12" s="7">
        <f t="shared" si="4"/>
        <v>49531.8</v>
      </c>
      <c r="H12" s="7">
        <f t="shared" si="4"/>
        <v>0</v>
      </c>
      <c r="I12" s="7">
        <f t="shared" si="4"/>
        <v>0</v>
      </c>
      <c r="J12" s="7">
        <f t="shared" si="4"/>
        <v>27117.8</v>
      </c>
      <c r="K12" s="10"/>
      <c r="L12" s="3"/>
      <c r="M12" s="1"/>
      <c r="N12" s="1"/>
    </row>
    <row r="13" spans="1:14">
      <c r="A13" s="24">
        <v>4</v>
      </c>
      <c r="B13" s="19" t="s">
        <v>67</v>
      </c>
      <c r="C13" s="6">
        <f t="shared" si="2"/>
        <v>0</v>
      </c>
      <c r="D13" s="7">
        <f>D21</f>
        <v>0</v>
      </c>
      <c r="E13" s="7">
        <f t="shared" ref="E13:J13" si="5">E21</f>
        <v>0</v>
      </c>
      <c r="F13" s="7">
        <f t="shared" si="5"/>
        <v>0</v>
      </c>
      <c r="G13" s="7">
        <f t="shared" si="5"/>
        <v>0</v>
      </c>
      <c r="H13" s="7">
        <f t="shared" si="5"/>
        <v>0</v>
      </c>
      <c r="I13" s="7">
        <f t="shared" si="5"/>
        <v>0</v>
      </c>
      <c r="J13" s="7">
        <f t="shared" si="5"/>
        <v>0</v>
      </c>
      <c r="K13" s="10"/>
      <c r="L13" s="3"/>
      <c r="M13" s="1"/>
      <c r="N13" s="1"/>
    </row>
    <row r="14" spans="1:14">
      <c r="A14" s="24">
        <v>5</v>
      </c>
      <c r="B14" s="19" t="s">
        <v>12</v>
      </c>
      <c r="C14" s="6">
        <f t="shared" si="2"/>
        <v>5000</v>
      </c>
      <c r="D14" s="7">
        <f t="shared" ref="D14:J14" si="6">D22</f>
        <v>0</v>
      </c>
      <c r="E14" s="7">
        <f t="shared" ref="E14" si="7">E22</f>
        <v>5000</v>
      </c>
      <c r="F14" s="7">
        <f t="shared" si="6"/>
        <v>0</v>
      </c>
      <c r="G14" s="7">
        <f t="shared" si="6"/>
        <v>0</v>
      </c>
      <c r="H14" s="7">
        <f t="shared" si="6"/>
        <v>0</v>
      </c>
      <c r="I14" s="7">
        <f t="shared" si="6"/>
        <v>0</v>
      </c>
      <c r="J14" s="7">
        <f t="shared" si="6"/>
        <v>0</v>
      </c>
      <c r="K14" s="10"/>
      <c r="L14" s="3"/>
      <c r="M14" s="1"/>
      <c r="N14" s="1"/>
    </row>
    <row r="15" spans="1:14">
      <c r="A15" s="24">
        <v>6</v>
      </c>
      <c r="B15" s="19" t="s">
        <v>13</v>
      </c>
      <c r="C15" s="6">
        <f t="shared" si="2"/>
        <v>0</v>
      </c>
      <c r="D15" s="7">
        <f>D16+D17</f>
        <v>0</v>
      </c>
      <c r="E15" s="7">
        <f t="shared" ref="E15:J15" si="8">E16+E17</f>
        <v>0</v>
      </c>
      <c r="F15" s="7">
        <f t="shared" si="8"/>
        <v>0</v>
      </c>
      <c r="G15" s="7">
        <f t="shared" si="8"/>
        <v>0</v>
      </c>
      <c r="H15" s="7">
        <f t="shared" si="8"/>
        <v>0</v>
      </c>
      <c r="I15" s="7">
        <f t="shared" si="8"/>
        <v>0</v>
      </c>
      <c r="J15" s="7">
        <f t="shared" si="8"/>
        <v>0</v>
      </c>
      <c r="K15" s="10"/>
      <c r="L15" s="3"/>
      <c r="M15" s="1"/>
      <c r="N15" s="1"/>
    </row>
    <row r="16" spans="1:14">
      <c r="A16" s="24">
        <v>7</v>
      </c>
      <c r="B16" s="19" t="s">
        <v>10</v>
      </c>
      <c r="C16" s="6">
        <f t="shared" si="2"/>
        <v>0</v>
      </c>
      <c r="D16" s="7">
        <f>D30</f>
        <v>0</v>
      </c>
      <c r="E16" s="7">
        <f t="shared" ref="E16" si="9">E30</f>
        <v>0</v>
      </c>
      <c r="F16" s="7">
        <f t="shared" ref="F16:J17" si="10">F30</f>
        <v>0</v>
      </c>
      <c r="G16" s="7">
        <f t="shared" si="10"/>
        <v>0</v>
      </c>
      <c r="H16" s="7">
        <f t="shared" si="10"/>
        <v>0</v>
      </c>
      <c r="I16" s="7">
        <f t="shared" si="10"/>
        <v>0</v>
      </c>
      <c r="J16" s="7">
        <f t="shared" si="10"/>
        <v>0</v>
      </c>
      <c r="K16" s="10"/>
      <c r="L16" s="3"/>
      <c r="M16" s="1"/>
      <c r="N16" s="1"/>
    </row>
    <row r="17" spans="1:14">
      <c r="A17" s="24">
        <v>8</v>
      </c>
      <c r="B17" s="19" t="s">
        <v>11</v>
      </c>
      <c r="C17" s="6">
        <f t="shared" si="2"/>
        <v>0</v>
      </c>
      <c r="D17" s="7">
        <f>D31</f>
        <v>0</v>
      </c>
      <c r="E17" s="7">
        <f t="shared" ref="E17" si="11">E31</f>
        <v>0</v>
      </c>
      <c r="F17" s="7">
        <f t="shared" si="10"/>
        <v>0</v>
      </c>
      <c r="G17" s="7">
        <f t="shared" si="10"/>
        <v>0</v>
      </c>
      <c r="H17" s="7">
        <f t="shared" si="10"/>
        <v>0</v>
      </c>
      <c r="I17" s="7">
        <f t="shared" si="10"/>
        <v>0</v>
      </c>
      <c r="J17" s="7">
        <f t="shared" si="10"/>
        <v>0</v>
      </c>
      <c r="K17" s="10"/>
      <c r="L17" s="3"/>
      <c r="M17" s="1"/>
      <c r="N17" s="1"/>
    </row>
    <row r="18" spans="1:14">
      <c r="A18" s="24">
        <v>9</v>
      </c>
      <c r="B18" s="19" t="s">
        <v>14</v>
      </c>
      <c r="C18" s="6">
        <f t="shared" si="2"/>
        <v>653186.4</v>
      </c>
      <c r="D18" s="7">
        <f>SUM(D19:D22)</f>
        <v>96929.199999999983</v>
      </c>
      <c r="E18" s="7">
        <f t="shared" ref="E18" si="12">SUM(E19:E22)</f>
        <v>69287.5</v>
      </c>
      <c r="F18" s="7">
        <f t="shared" ref="F18:J18" si="13">SUM(F19:F22)</f>
        <v>116071</v>
      </c>
      <c r="G18" s="7">
        <f t="shared" si="13"/>
        <v>182724.5</v>
      </c>
      <c r="H18" s="7">
        <f t="shared" si="13"/>
        <v>46979.4</v>
      </c>
      <c r="I18" s="7">
        <f t="shared" si="13"/>
        <v>47334</v>
      </c>
      <c r="J18" s="7">
        <f t="shared" si="13"/>
        <v>93860.800000000003</v>
      </c>
      <c r="K18" s="10"/>
      <c r="L18" s="3"/>
      <c r="M18" s="1"/>
      <c r="N18" s="1"/>
    </row>
    <row r="19" spans="1:14">
      <c r="A19" s="24">
        <v>10</v>
      </c>
      <c r="B19" s="19" t="s">
        <v>10</v>
      </c>
      <c r="C19" s="6">
        <f t="shared" si="2"/>
        <v>483384.2</v>
      </c>
      <c r="D19" s="7">
        <f t="shared" ref="D19:J19" si="14">SUM(D38+D143+D120+D157)</f>
        <v>65546.299999999988</v>
      </c>
      <c r="E19" s="7">
        <f t="shared" si="14"/>
        <v>56017.8</v>
      </c>
      <c r="F19" s="7">
        <f t="shared" si="14"/>
        <v>67571</v>
      </c>
      <c r="G19" s="7">
        <f t="shared" si="14"/>
        <v>133192.70000000001</v>
      </c>
      <c r="H19" s="7">
        <f t="shared" si="14"/>
        <v>46979.4</v>
      </c>
      <c r="I19" s="7">
        <f t="shared" si="14"/>
        <v>47334</v>
      </c>
      <c r="J19" s="7">
        <f t="shared" si="14"/>
        <v>66743</v>
      </c>
      <c r="K19" s="10"/>
      <c r="L19" s="3"/>
      <c r="M19" s="1"/>
      <c r="N19" s="1"/>
    </row>
    <row r="20" spans="1:14">
      <c r="A20" s="24">
        <v>11</v>
      </c>
      <c r="B20" s="19" t="s">
        <v>11</v>
      </c>
      <c r="C20" s="6">
        <f t="shared" si="2"/>
        <v>164802.20000000001</v>
      </c>
      <c r="D20" s="7">
        <f>D39+D121</f>
        <v>31382.9</v>
      </c>
      <c r="E20" s="7">
        <f t="shared" ref="E20:J20" si="15">E26+E116</f>
        <v>8269.7000000000007</v>
      </c>
      <c r="F20" s="7">
        <f t="shared" si="15"/>
        <v>48500</v>
      </c>
      <c r="G20" s="7">
        <f t="shared" si="15"/>
        <v>49531.8</v>
      </c>
      <c r="H20" s="7">
        <f t="shared" si="15"/>
        <v>0</v>
      </c>
      <c r="I20" s="7">
        <f t="shared" si="15"/>
        <v>0</v>
      </c>
      <c r="J20" s="7">
        <f t="shared" si="15"/>
        <v>27117.8</v>
      </c>
      <c r="K20" s="10"/>
      <c r="L20" s="3"/>
      <c r="M20" s="1"/>
      <c r="N20" s="1"/>
    </row>
    <row r="21" spans="1:14">
      <c r="A21" s="24">
        <v>12</v>
      </c>
      <c r="B21" s="19" t="s">
        <v>67</v>
      </c>
      <c r="C21" s="6">
        <f t="shared" si="2"/>
        <v>0</v>
      </c>
      <c r="D21" s="7">
        <f>D122</f>
        <v>0</v>
      </c>
      <c r="E21" s="7">
        <f t="shared" ref="E21:J21" si="16">E117</f>
        <v>0</v>
      </c>
      <c r="F21" s="7">
        <f t="shared" si="16"/>
        <v>0</v>
      </c>
      <c r="G21" s="7">
        <f t="shared" si="16"/>
        <v>0</v>
      </c>
      <c r="H21" s="7">
        <f t="shared" si="16"/>
        <v>0</v>
      </c>
      <c r="I21" s="7">
        <f t="shared" si="16"/>
        <v>0</v>
      </c>
      <c r="J21" s="7">
        <f t="shared" si="16"/>
        <v>0</v>
      </c>
      <c r="K21" s="10"/>
      <c r="L21" s="3"/>
      <c r="M21" s="1"/>
      <c r="N21" s="1"/>
    </row>
    <row r="22" spans="1:14">
      <c r="A22" s="24">
        <v>13</v>
      </c>
      <c r="B22" s="19" t="s">
        <v>12</v>
      </c>
      <c r="C22" s="6">
        <f t="shared" si="2"/>
        <v>5000</v>
      </c>
      <c r="D22" s="7">
        <f t="shared" ref="D22:J22" si="17">D27</f>
        <v>0</v>
      </c>
      <c r="E22" s="7">
        <f t="shared" ref="E22" si="18">E27</f>
        <v>5000</v>
      </c>
      <c r="F22" s="7">
        <f t="shared" si="17"/>
        <v>0</v>
      </c>
      <c r="G22" s="7">
        <f t="shared" si="17"/>
        <v>0</v>
      </c>
      <c r="H22" s="7">
        <f t="shared" si="17"/>
        <v>0</v>
      </c>
      <c r="I22" s="7">
        <f t="shared" si="17"/>
        <v>0</v>
      </c>
      <c r="J22" s="7">
        <f t="shared" si="17"/>
        <v>0</v>
      </c>
      <c r="K22" s="10"/>
      <c r="L22" s="3"/>
      <c r="M22" s="1"/>
      <c r="N22" s="1"/>
    </row>
    <row r="23" spans="1:14">
      <c r="A23" s="24">
        <v>14</v>
      </c>
      <c r="B23" s="30" t="s">
        <v>54</v>
      </c>
      <c r="C23" s="30"/>
      <c r="D23" s="30"/>
      <c r="E23" s="30"/>
      <c r="F23" s="30"/>
      <c r="G23" s="30"/>
      <c r="H23" s="30"/>
      <c r="I23" s="30"/>
      <c r="J23" s="30"/>
      <c r="K23" s="30"/>
      <c r="L23" s="3"/>
      <c r="M23" s="1"/>
      <c r="N23" s="1"/>
    </row>
    <row r="24" spans="1:14" ht="45">
      <c r="A24" s="24">
        <v>15</v>
      </c>
      <c r="B24" s="19" t="s">
        <v>74</v>
      </c>
      <c r="C24" s="6">
        <f t="shared" ref="C24:C26" si="19">SUM(D24:J24)</f>
        <v>564109.30000000005</v>
      </c>
      <c r="D24" s="7">
        <f t="shared" ref="D24:J24" si="20">SUM(D25:D27)</f>
        <v>83448</v>
      </c>
      <c r="E24" s="7">
        <f t="shared" ref="E24" si="21">SUM(E25:E27)</f>
        <v>63227.400000000009</v>
      </c>
      <c r="F24" s="7">
        <f t="shared" si="20"/>
        <v>102915.6</v>
      </c>
      <c r="G24" s="7">
        <f t="shared" si="20"/>
        <v>160790.5</v>
      </c>
      <c r="H24" s="7">
        <f t="shared" si="20"/>
        <v>38730.9</v>
      </c>
      <c r="I24" s="7">
        <f t="shared" si="20"/>
        <v>38877.4</v>
      </c>
      <c r="J24" s="7">
        <f t="shared" si="20"/>
        <v>76119.5</v>
      </c>
      <c r="K24" s="10"/>
      <c r="L24" s="3"/>
      <c r="M24" s="1"/>
      <c r="N24" s="1"/>
    </row>
    <row r="25" spans="1:14">
      <c r="A25" s="24">
        <v>16</v>
      </c>
      <c r="B25" s="19" t="s">
        <v>10</v>
      </c>
      <c r="C25" s="6">
        <f t="shared" si="19"/>
        <v>394307.10000000009</v>
      </c>
      <c r="D25" s="6">
        <f t="shared" ref="D25:J26" si="22">SUM(D30+D38)</f>
        <v>52065.1</v>
      </c>
      <c r="E25" s="6">
        <f t="shared" ref="E25" si="23">SUM(E30+E38)</f>
        <v>49957.700000000004</v>
      </c>
      <c r="F25" s="6">
        <f>SUM(F30+F38)</f>
        <v>54415.600000000006</v>
      </c>
      <c r="G25" s="6">
        <f t="shared" si="22"/>
        <v>111258.7</v>
      </c>
      <c r="H25" s="6">
        <f t="shared" si="22"/>
        <v>38730.9</v>
      </c>
      <c r="I25" s="6">
        <f t="shared" si="22"/>
        <v>38877.4</v>
      </c>
      <c r="J25" s="6">
        <f t="shared" si="22"/>
        <v>49001.7</v>
      </c>
      <c r="K25" s="10"/>
      <c r="L25" s="3"/>
      <c r="M25" s="1"/>
      <c r="N25" s="1"/>
    </row>
    <row r="26" spans="1:14">
      <c r="A26" s="24">
        <v>17</v>
      </c>
      <c r="B26" s="19" t="s">
        <v>11</v>
      </c>
      <c r="C26" s="6">
        <f t="shared" si="19"/>
        <v>164802.20000000001</v>
      </c>
      <c r="D26" s="7">
        <f t="shared" si="22"/>
        <v>31382.9</v>
      </c>
      <c r="E26" s="7">
        <f t="shared" ref="E26" si="24">SUM(E31+E39)</f>
        <v>8269.7000000000007</v>
      </c>
      <c r="F26" s="7">
        <f>SUM(F31+F39)</f>
        <v>48500</v>
      </c>
      <c r="G26" s="7">
        <f t="shared" si="22"/>
        <v>49531.8</v>
      </c>
      <c r="H26" s="7">
        <f t="shared" si="22"/>
        <v>0</v>
      </c>
      <c r="I26" s="7">
        <f t="shared" si="22"/>
        <v>0</v>
      </c>
      <c r="J26" s="7">
        <f t="shared" si="22"/>
        <v>27117.8</v>
      </c>
      <c r="K26" s="10"/>
      <c r="L26" s="3"/>
      <c r="M26" s="1"/>
      <c r="N26" s="1"/>
    </row>
    <row r="27" spans="1:14">
      <c r="A27" s="24">
        <v>18</v>
      </c>
      <c r="B27" s="19" t="s">
        <v>12</v>
      </c>
      <c r="C27" s="6">
        <f>SUM(D27:J27)</f>
        <v>5000</v>
      </c>
      <c r="D27" s="7">
        <f t="shared" ref="D27:J27" si="25">SUM(D40)</f>
        <v>0</v>
      </c>
      <c r="E27" s="7">
        <f t="shared" ref="E27" si="26">SUM(E40)</f>
        <v>5000</v>
      </c>
      <c r="F27" s="7">
        <f t="shared" si="25"/>
        <v>0</v>
      </c>
      <c r="G27" s="7">
        <f t="shared" si="25"/>
        <v>0</v>
      </c>
      <c r="H27" s="7">
        <f t="shared" si="25"/>
        <v>0</v>
      </c>
      <c r="I27" s="7">
        <f t="shared" si="25"/>
        <v>0</v>
      </c>
      <c r="J27" s="7">
        <f t="shared" si="25"/>
        <v>0</v>
      </c>
      <c r="K27" s="10"/>
      <c r="L27" s="3"/>
      <c r="M27" s="1"/>
      <c r="N27" s="1"/>
    </row>
    <row r="28" spans="1:14">
      <c r="A28" s="24">
        <v>19</v>
      </c>
      <c r="B28" s="29" t="s">
        <v>15</v>
      </c>
      <c r="C28" s="29"/>
      <c r="D28" s="29"/>
      <c r="E28" s="29"/>
      <c r="F28" s="29"/>
      <c r="G28" s="29"/>
      <c r="H28" s="29"/>
      <c r="I28" s="29"/>
      <c r="J28" s="29"/>
      <c r="K28" s="29"/>
      <c r="L28" s="3"/>
      <c r="M28" s="1"/>
      <c r="N28" s="1"/>
    </row>
    <row r="29" spans="1:14" ht="47.25" customHeight="1">
      <c r="A29" s="24">
        <v>20</v>
      </c>
      <c r="B29" s="19" t="s">
        <v>75</v>
      </c>
      <c r="C29" s="6">
        <f>SUM(D29:J29)</f>
        <v>0</v>
      </c>
      <c r="D29" s="7">
        <f>SUM(D30:D31)</f>
        <v>0</v>
      </c>
      <c r="E29" s="7">
        <f t="shared" ref="E29:J31" si="27">E33</f>
        <v>0</v>
      </c>
      <c r="F29" s="7">
        <f t="shared" si="27"/>
        <v>0</v>
      </c>
      <c r="G29" s="7">
        <f t="shared" si="27"/>
        <v>0</v>
      </c>
      <c r="H29" s="7">
        <f t="shared" si="27"/>
        <v>0</v>
      </c>
      <c r="I29" s="7">
        <f t="shared" si="27"/>
        <v>0</v>
      </c>
      <c r="J29" s="7">
        <f t="shared" si="27"/>
        <v>0</v>
      </c>
      <c r="K29" s="10"/>
      <c r="L29" s="3"/>
      <c r="M29" s="1"/>
      <c r="N29" s="1"/>
    </row>
    <row r="30" spans="1:14">
      <c r="A30" s="24">
        <v>21</v>
      </c>
      <c r="B30" s="19" t="s">
        <v>10</v>
      </c>
      <c r="C30" s="6">
        <f>SUM(D30:J30)</f>
        <v>0</v>
      </c>
      <c r="D30" s="7">
        <v>0</v>
      </c>
      <c r="E30" s="7">
        <f t="shared" si="27"/>
        <v>0</v>
      </c>
      <c r="F30" s="7">
        <f t="shared" si="27"/>
        <v>0</v>
      </c>
      <c r="G30" s="7">
        <f t="shared" si="27"/>
        <v>0</v>
      </c>
      <c r="H30" s="7">
        <f t="shared" si="27"/>
        <v>0</v>
      </c>
      <c r="I30" s="7">
        <f t="shared" si="27"/>
        <v>0</v>
      </c>
      <c r="J30" s="7">
        <f t="shared" si="27"/>
        <v>0</v>
      </c>
      <c r="K30" s="10"/>
      <c r="L30" s="3"/>
      <c r="M30" s="1"/>
      <c r="N30" s="1"/>
    </row>
    <row r="31" spans="1:14">
      <c r="A31" s="24">
        <v>22</v>
      </c>
      <c r="B31" s="19" t="s">
        <v>11</v>
      </c>
      <c r="C31" s="6">
        <f>SUM(D31:J31)</f>
        <v>0</v>
      </c>
      <c r="D31" s="7">
        <v>0</v>
      </c>
      <c r="E31" s="7">
        <v>0</v>
      </c>
      <c r="F31" s="7">
        <f t="shared" si="27"/>
        <v>0</v>
      </c>
      <c r="G31" s="7">
        <f t="shared" si="27"/>
        <v>0</v>
      </c>
      <c r="H31" s="7">
        <f t="shared" si="27"/>
        <v>0</v>
      </c>
      <c r="I31" s="7">
        <f t="shared" si="27"/>
        <v>0</v>
      </c>
      <c r="J31" s="7">
        <f t="shared" si="27"/>
        <v>0</v>
      </c>
      <c r="K31" s="10"/>
      <c r="L31" s="3"/>
      <c r="M31" s="1"/>
      <c r="N31" s="1"/>
    </row>
    <row r="32" spans="1:14">
      <c r="A32" s="24">
        <v>23</v>
      </c>
      <c r="B32" s="29" t="s">
        <v>16</v>
      </c>
      <c r="C32" s="29"/>
      <c r="D32" s="29"/>
      <c r="E32" s="29"/>
      <c r="F32" s="29"/>
      <c r="G32" s="29"/>
      <c r="H32" s="29"/>
      <c r="I32" s="29"/>
      <c r="J32" s="29"/>
      <c r="K32" s="29"/>
      <c r="L32" s="3"/>
      <c r="M32" s="1"/>
      <c r="N32" s="1"/>
    </row>
    <row r="33" spans="1:14" ht="45">
      <c r="A33" s="24">
        <v>24</v>
      </c>
      <c r="B33" s="19" t="s">
        <v>17</v>
      </c>
      <c r="C33" s="6">
        <f>SUM(D33:J33)</f>
        <v>0</v>
      </c>
      <c r="D33" s="7">
        <f>SUM(D34:D35)</f>
        <v>0</v>
      </c>
      <c r="E33" s="7">
        <f t="shared" ref="E33:J33" si="28">SUM(E34:E35)</f>
        <v>0</v>
      </c>
      <c r="F33" s="7">
        <f t="shared" si="28"/>
        <v>0</v>
      </c>
      <c r="G33" s="7">
        <f t="shared" si="28"/>
        <v>0</v>
      </c>
      <c r="H33" s="7">
        <f t="shared" si="28"/>
        <v>0</v>
      </c>
      <c r="I33" s="7">
        <f t="shared" si="28"/>
        <v>0</v>
      </c>
      <c r="J33" s="7">
        <f t="shared" si="28"/>
        <v>0</v>
      </c>
      <c r="K33" s="10"/>
      <c r="L33" s="3"/>
      <c r="M33" s="1"/>
      <c r="N33" s="1"/>
    </row>
    <row r="34" spans="1:14">
      <c r="A34" s="24">
        <v>25</v>
      </c>
      <c r="B34" s="19" t="s">
        <v>10</v>
      </c>
      <c r="C34" s="6">
        <f>SUM(D34:J34)</f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10"/>
      <c r="L34" s="3"/>
      <c r="M34" s="1"/>
      <c r="N34" s="1"/>
    </row>
    <row r="35" spans="1:14">
      <c r="A35" s="24">
        <v>26</v>
      </c>
      <c r="B35" s="19" t="s">
        <v>11</v>
      </c>
      <c r="C35" s="7">
        <f>SUM(D35:J35)</f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10"/>
      <c r="L35" s="3"/>
      <c r="M35" s="1"/>
      <c r="N35" s="1"/>
    </row>
    <row r="36" spans="1:14">
      <c r="A36" s="24">
        <v>27</v>
      </c>
      <c r="B36" s="29" t="s">
        <v>37</v>
      </c>
      <c r="C36" s="29"/>
      <c r="D36" s="29"/>
      <c r="E36" s="29"/>
      <c r="F36" s="29"/>
      <c r="G36" s="29"/>
      <c r="H36" s="29"/>
      <c r="I36" s="29"/>
      <c r="J36" s="29"/>
      <c r="K36" s="29"/>
      <c r="L36" s="3"/>
      <c r="M36" s="1"/>
      <c r="N36" s="1"/>
    </row>
    <row r="37" spans="1:14" ht="45">
      <c r="A37" s="24">
        <v>28</v>
      </c>
      <c r="B37" s="19" t="s">
        <v>76</v>
      </c>
      <c r="C37" s="7">
        <f t="shared" ref="C37:C101" si="29">SUM(D37:J37)</f>
        <v>564109.30000000005</v>
      </c>
      <c r="D37" s="7">
        <f t="shared" ref="D37:J37" si="30">SUM(D38:D40)</f>
        <v>83448</v>
      </c>
      <c r="E37" s="7">
        <f>SUM(E38:E40)</f>
        <v>63227.400000000009</v>
      </c>
      <c r="F37" s="7">
        <f t="shared" si="30"/>
        <v>102915.6</v>
      </c>
      <c r="G37" s="7">
        <f t="shared" si="30"/>
        <v>160790.5</v>
      </c>
      <c r="H37" s="7">
        <f t="shared" si="30"/>
        <v>38730.9</v>
      </c>
      <c r="I37" s="7">
        <f t="shared" si="30"/>
        <v>38877.4</v>
      </c>
      <c r="J37" s="7">
        <f t="shared" si="30"/>
        <v>76119.5</v>
      </c>
      <c r="K37" s="10"/>
      <c r="L37" s="3"/>
      <c r="M37" s="1"/>
      <c r="N37" s="1"/>
    </row>
    <row r="38" spans="1:14">
      <c r="A38" s="24">
        <v>29</v>
      </c>
      <c r="B38" s="19" t="s">
        <v>10</v>
      </c>
      <c r="C38" s="7">
        <f t="shared" si="29"/>
        <v>394307.10000000009</v>
      </c>
      <c r="D38" s="7">
        <f t="shared" ref="D38:F38" si="31">D42+D45+D47+D94+D102+D106+D108+D110</f>
        <v>52065.1</v>
      </c>
      <c r="E38" s="7">
        <f t="shared" si="31"/>
        <v>49957.700000000004</v>
      </c>
      <c r="F38" s="7">
        <f t="shared" si="31"/>
        <v>54415.600000000006</v>
      </c>
      <c r="G38" s="7">
        <f>G42+G45+G47+G94+G102+G106+G108+G110</f>
        <v>111258.7</v>
      </c>
      <c r="H38" s="7">
        <f t="shared" ref="H38:J38" si="32">H42+H45+H47+H94+H102+H106+H108+H110</f>
        <v>38730.9</v>
      </c>
      <c r="I38" s="7">
        <f t="shared" si="32"/>
        <v>38877.4</v>
      </c>
      <c r="J38" s="7">
        <f t="shared" si="32"/>
        <v>49001.7</v>
      </c>
      <c r="K38" s="10"/>
      <c r="L38" s="3"/>
      <c r="M38" s="1"/>
      <c r="N38" s="1"/>
    </row>
    <row r="39" spans="1:14">
      <c r="A39" s="24">
        <v>30</v>
      </c>
      <c r="B39" s="19" t="s">
        <v>11</v>
      </c>
      <c r="C39" s="7">
        <f t="shared" si="29"/>
        <v>164802.20000000001</v>
      </c>
      <c r="D39" s="7">
        <f t="shared" ref="D39:J39" si="33">SUM(D43+D48+D95+D104)</f>
        <v>31382.9</v>
      </c>
      <c r="E39" s="7">
        <f t="shared" si="33"/>
        <v>8269.7000000000007</v>
      </c>
      <c r="F39" s="7">
        <f t="shared" si="33"/>
        <v>48500</v>
      </c>
      <c r="G39" s="7">
        <f t="shared" si="33"/>
        <v>49531.8</v>
      </c>
      <c r="H39" s="7">
        <f t="shared" si="33"/>
        <v>0</v>
      </c>
      <c r="I39" s="7">
        <f t="shared" si="33"/>
        <v>0</v>
      </c>
      <c r="J39" s="7">
        <f t="shared" si="33"/>
        <v>27117.8</v>
      </c>
      <c r="K39" s="10"/>
      <c r="L39" s="3"/>
      <c r="M39" s="1"/>
      <c r="N39" s="1"/>
    </row>
    <row r="40" spans="1:14">
      <c r="A40" s="24">
        <v>31</v>
      </c>
      <c r="B40" s="19" t="s">
        <v>12</v>
      </c>
      <c r="C40" s="7">
        <f t="shared" si="29"/>
        <v>5000</v>
      </c>
      <c r="D40" s="6">
        <f t="shared" ref="D40:H40" si="34">D112</f>
        <v>0</v>
      </c>
      <c r="E40" s="6">
        <f>E112</f>
        <v>5000</v>
      </c>
      <c r="F40" s="6">
        <f>F112</f>
        <v>0</v>
      </c>
      <c r="G40" s="6">
        <f>G112</f>
        <v>0</v>
      </c>
      <c r="H40" s="6">
        <f t="shared" si="34"/>
        <v>0</v>
      </c>
      <c r="I40" s="6">
        <f>I112</f>
        <v>0</v>
      </c>
      <c r="J40" s="6">
        <f>J112</f>
        <v>0</v>
      </c>
      <c r="K40" s="10"/>
      <c r="L40" s="2"/>
    </row>
    <row r="41" spans="1:14" ht="94.5" customHeight="1">
      <c r="A41" s="24">
        <v>32</v>
      </c>
      <c r="B41" s="19" t="s">
        <v>77</v>
      </c>
      <c r="C41" s="7">
        <f t="shared" si="29"/>
        <v>0</v>
      </c>
      <c r="D41" s="6">
        <f t="shared" ref="D41:J41" si="35">SUM(D42:D43)</f>
        <v>0</v>
      </c>
      <c r="E41" s="6">
        <f t="shared" si="35"/>
        <v>0</v>
      </c>
      <c r="F41" s="6">
        <f t="shared" si="35"/>
        <v>0</v>
      </c>
      <c r="G41" s="6">
        <f t="shared" si="35"/>
        <v>0</v>
      </c>
      <c r="H41" s="6">
        <f t="shared" si="35"/>
        <v>0</v>
      </c>
      <c r="I41" s="6">
        <f t="shared" si="35"/>
        <v>0</v>
      </c>
      <c r="J41" s="6">
        <f t="shared" si="35"/>
        <v>0</v>
      </c>
      <c r="K41" s="10" t="s">
        <v>34</v>
      </c>
      <c r="L41" s="2"/>
    </row>
    <row r="42" spans="1:14">
      <c r="A42" s="24">
        <v>33</v>
      </c>
      <c r="B42" s="19" t="s">
        <v>10</v>
      </c>
      <c r="C42" s="7">
        <f t="shared" si="29"/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10"/>
      <c r="L42" s="2"/>
    </row>
    <row r="43" spans="1:14">
      <c r="A43" s="24">
        <v>34</v>
      </c>
      <c r="B43" s="19" t="s">
        <v>11</v>
      </c>
      <c r="C43" s="7">
        <f t="shared" si="29"/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10"/>
      <c r="L43" s="2"/>
    </row>
    <row r="44" spans="1:14" ht="61.5" customHeight="1">
      <c r="A44" s="24">
        <v>35</v>
      </c>
      <c r="B44" s="19" t="s">
        <v>78</v>
      </c>
      <c r="C44" s="6">
        <f t="shared" si="29"/>
        <v>169673.1</v>
      </c>
      <c r="D44" s="6">
        <v>27506.6</v>
      </c>
      <c r="E44" s="6">
        <v>27889.5</v>
      </c>
      <c r="F44" s="6">
        <f>F45</f>
        <v>29856</v>
      </c>
      <c r="G44" s="6">
        <f>G45</f>
        <v>28059.9</v>
      </c>
      <c r="H44" s="6">
        <f t="shared" ref="H44:J44" si="36">H45</f>
        <v>2986.9</v>
      </c>
      <c r="I44" s="6">
        <f t="shared" si="36"/>
        <v>31324.2</v>
      </c>
      <c r="J44" s="6">
        <f t="shared" si="36"/>
        <v>22050</v>
      </c>
      <c r="K44" s="10" t="s">
        <v>41</v>
      </c>
      <c r="L44" s="2"/>
    </row>
    <row r="45" spans="1:14">
      <c r="A45" s="24">
        <v>36</v>
      </c>
      <c r="B45" s="19" t="s">
        <v>10</v>
      </c>
      <c r="C45" s="6">
        <f t="shared" si="29"/>
        <v>169673.1</v>
      </c>
      <c r="D45" s="6">
        <v>27506.6</v>
      </c>
      <c r="E45" s="6">
        <v>27889.5</v>
      </c>
      <c r="F45" s="6">
        <v>29856</v>
      </c>
      <c r="G45" s="6">
        <v>28059.9</v>
      </c>
      <c r="H45" s="6">
        <v>2986.9</v>
      </c>
      <c r="I45" s="6">
        <v>31324.2</v>
      </c>
      <c r="J45" s="6">
        <v>22050</v>
      </c>
      <c r="K45" s="10"/>
      <c r="L45" s="2"/>
    </row>
    <row r="46" spans="1:14" ht="75.75" customHeight="1">
      <c r="A46" s="24">
        <v>37</v>
      </c>
      <c r="B46" s="19" t="s">
        <v>79</v>
      </c>
      <c r="C46" s="6">
        <f t="shared" si="29"/>
        <v>200367.99999999997</v>
      </c>
      <c r="D46" s="6">
        <f t="shared" ref="D46:J46" si="37">SUM(D47:D48)</f>
        <v>28614.3</v>
      </c>
      <c r="E46" s="6">
        <f>SUM(E47:E48)</f>
        <v>967.9</v>
      </c>
      <c r="F46" s="6">
        <f t="shared" si="37"/>
        <v>7712.8</v>
      </c>
      <c r="G46" s="6">
        <f t="shared" si="37"/>
        <v>104462.8</v>
      </c>
      <c r="H46" s="6">
        <f t="shared" si="37"/>
        <v>28190.799999999999</v>
      </c>
      <c r="I46" s="6">
        <f t="shared" si="37"/>
        <v>0</v>
      </c>
      <c r="J46" s="6">
        <f t="shared" si="37"/>
        <v>30419.399999999998</v>
      </c>
      <c r="K46" s="10" t="s">
        <v>33</v>
      </c>
      <c r="L46" s="2"/>
    </row>
    <row r="47" spans="1:14">
      <c r="A47" s="24">
        <v>38</v>
      </c>
      <c r="B47" s="19" t="s">
        <v>10</v>
      </c>
      <c r="C47" s="6">
        <f t="shared" si="29"/>
        <v>110896.90000000001</v>
      </c>
      <c r="D47" s="8">
        <v>1810.8</v>
      </c>
      <c r="E47" s="6">
        <f t="shared" ref="E47:J47" si="38">SUM(E50+E53+E56+E59+E62+E65+E68+E71+E74+E77+E80+E83+E86+E89+E92)</f>
        <v>967.9</v>
      </c>
      <c r="F47" s="6">
        <f t="shared" si="38"/>
        <v>7712.8</v>
      </c>
      <c r="G47" s="6">
        <f t="shared" si="38"/>
        <v>68913</v>
      </c>
      <c r="H47" s="6">
        <f t="shared" si="38"/>
        <v>28190.799999999999</v>
      </c>
      <c r="I47" s="6">
        <f t="shared" si="38"/>
        <v>0</v>
      </c>
      <c r="J47" s="6">
        <f t="shared" si="38"/>
        <v>3301.6</v>
      </c>
      <c r="K47" s="10"/>
      <c r="L47" s="2"/>
    </row>
    <row r="48" spans="1:14">
      <c r="A48" s="24">
        <v>39</v>
      </c>
      <c r="B48" s="19" t="s">
        <v>11</v>
      </c>
      <c r="C48" s="6">
        <f t="shared" si="29"/>
        <v>89471.1</v>
      </c>
      <c r="D48" s="6">
        <v>26803.5</v>
      </c>
      <c r="E48" s="6">
        <f t="shared" ref="E48:J48" si="39">SUM(E51+E54+E57+E60+E63+E66+E69+E72+E75+E78+E81+E84+E87+E90)</f>
        <v>0</v>
      </c>
      <c r="F48" s="6">
        <f t="shared" si="39"/>
        <v>0</v>
      </c>
      <c r="G48" s="6">
        <f t="shared" si="39"/>
        <v>35549.800000000003</v>
      </c>
      <c r="H48" s="6">
        <f t="shared" si="39"/>
        <v>0</v>
      </c>
      <c r="I48" s="6">
        <f t="shared" si="39"/>
        <v>0</v>
      </c>
      <c r="J48" s="6">
        <f t="shared" si="39"/>
        <v>27117.8</v>
      </c>
      <c r="K48" s="10"/>
      <c r="L48" s="2"/>
    </row>
    <row r="49" spans="1:12" ht="45">
      <c r="A49" s="24">
        <v>40</v>
      </c>
      <c r="B49" s="19" t="s">
        <v>40</v>
      </c>
      <c r="C49" s="6">
        <f t="shared" si="29"/>
        <v>28214.400000000001</v>
      </c>
      <c r="D49" s="6">
        <f t="shared" ref="D49:J49" si="40">SUM(D50:D51)</f>
        <v>28214.400000000001</v>
      </c>
      <c r="E49" s="6">
        <f t="shared" si="40"/>
        <v>0</v>
      </c>
      <c r="F49" s="6">
        <f t="shared" si="40"/>
        <v>0</v>
      </c>
      <c r="G49" s="6">
        <f t="shared" si="40"/>
        <v>0</v>
      </c>
      <c r="H49" s="6">
        <f t="shared" si="40"/>
        <v>0</v>
      </c>
      <c r="I49" s="6">
        <f t="shared" si="40"/>
        <v>0</v>
      </c>
      <c r="J49" s="6">
        <f t="shared" si="40"/>
        <v>0</v>
      </c>
      <c r="K49" s="10"/>
      <c r="L49" s="2"/>
    </row>
    <row r="50" spans="1:12">
      <c r="A50" s="24">
        <v>41</v>
      </c>
      <c r="B50" s="19" t="s">
        <v>10</v>
      </c>
      <c r="C50" s="6">
        <f t="shared" si="29"/>
        <v>1410.9</v>
      </c>
      <c r="D50" s="6">
        <v>1410.9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10"/>
      <c r="L50" s="2"/>
    </row>
    <row r="51" spans="1:12">
      <c r="A51" s="24">
        <v>42</v>
      </c>
      <c r="B51" s="19" t="s">
        <v>11</v>
      </c>
      <c r="C51" s="6">
        <f t="shared" si="29"/>
        <v>26803.5</v>
      </c>
      <c r="D51" s="6">
        <v>26803.5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10"/>
      <c r="L51" s="2"/>
    </row>
    <row r="52" spans="1:12">
      <c r="A52" s="24">
        <v>43</v>
      </c>
      <c r="B52" s="11" t="s">
        <v>20</v>
      </c>
      <c r="C52" s="6">
        <f t="shared" si="29"/>
        <v>9199.2000000000007</v>
      </c>
      <c r="D52" s="6">
        <f t="shared" ref="D52:J52" si="41">SUM(D53:D54)</f>
        <v>0</v>
      </c>
      <c r="E52" s="6">
        <f t="shared" si="41"/>
        <v>0</v>
      </c>
      <c r="F52" s="6">
        <f t="shared" si="41"/>
        <v>0</v>
      </c>
      <c r="G52" s="6">
        <f t="shared" si="41"/>
        <v>0</v>
      </c>
      <c r="H52" s="6">
        <f t="shared" si="41"/>
        <v>0</v>
      </c>
      <c r="I52" s="6">
        <f t="shared" si="41"/>
        <v>0</v>
      </c>
      <c r="J52" s="6">
        <f t="shared" si="41"/>
        <v>9199.2000000000007</v>
      </c>
      <c r="K52" s="10"/>
      <c r="L52" s="2"/>
    </row>
    <row r="53" spans="1:12">
      <c r="A53" s="24">
        <v>44</v>
      </c>
      <c r="B53" s="19" t="s">
        <v>10</v>
      </c>
      <c r="C53" s="6">
        <f t="shared" si="29"/>
        <v>460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460</v>
      </c>
      <c r="K53" s="10"/>
      <c r="L53" s="2"/>
    </row>
    <row r="54" spans="1:12">
      <c r="A54" s="24">
        <v>45</v>
      </c>
      <c r="B54" s="19" t="s">
        <v>11</v>
      </c>
      <c r="C54" s="6">
        <f t="shared" si="29"/>
        <v>8739.2000000000007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8739.2000000000007</v>
      </c>
      <c r="K54" s="10"/>
      <c r="L54" s="2"/>
    </row>
    <row r="55" spans="1:12">
      <c r="A55" s="24">
        <v>46</v>
      </c>
      <c r="B55" s="11" t="s">
        <v>30</v>
      </c>
      <c r="C55" s="6">
        <f t="shared" si="29"/>
        <v>0</v>
      </c>
      <c r="D55" s="6">
        <f t="shared" ref="D55:J55" si="42">SUM(D56:D57)</f>
        <v>0</v>
      </c>
      <c r="E55" s="6">
        <f t="shared" si="42"/>
        <v>0</v>
      </c>
      <c r="F55" s="6">
        <f t="shared" si="42"/>
        <v>0</v>
      </c>
      <c r="G55" s="6">
        <f t="shared" si="42"/>
        <v>0</v>
      </c>
      <c r="H55" s="6">
        <f t="shared" si="42"/>
        <v>0</v>
      </c>
      <c r="I55" s="6">
        <f t="shared" si="42"/>
        <v>0</v>
      </c>
      <c r="J55" s="6">
        <f t="shared" si="42"/>
        <v>0</v>
      </c>
      <c r="K55" s="10"/>
      <c r="L55" s="2"/>
    </row>
    <row r="56" spans="1:12">
      <c r="A56" s="24">
        <v>47</v>
      </c>
      <c r="B56" s="19" t="s">
        <v>10</v>
      </c>
      <c r="C56" s="6">
        <f t="shared" si="29"/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10"/>
      <c r="L56" s="2"/>
    </row>
    <row r="57" spans="1:12">
      <c r="A57" s="24">
        <v>48</v>
      </c>
      <c r="B57" s="19" t="s">
        <v>11</v>
      </c>
      <c r="C57" s="6">
        <f t="shared" si="29"/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10"/>
      <c r="L57" s="2"/>
    </row>
    <row r="58" spans="1:12">
      <c r="A58" s="24">
        <v>49</v>
      </c>
      <c r="B58" s="11" t="s">
        <v>21</v>
      </c>
      <c r="C58" s="6">
        <f t="shared" si="29"/>
        <v>0</v>
      </c>
      <c r="D58" s="6">
        <f t="shared" ref="D58:J58" si="43">SUM(D59:D60)</f>
        <v>0</v>
      </c>
      <c r="E58" s="6">
        <f t="shared" si="43"/>
        <v>0</v>
      </c>
      <c r="F58" s="6">
        <v>0</v>
      </c>
      <c r="G58" s="6">
        <v>0</v>
      </c>
      <c r="H58" s="6">
        <f t="shared" si="43"/>
        <v>0</v>
      </c>
      <c r="I58" s="6">
        <f t="shared" si="43"/>
        <v>0</v>
      </c>
      <c r="J58" s="6">
        <f t="shared" si="43"/>
        <v>0</v>
      </c>
      <c r="K58" s="10"/>
      <c r="L58" s="2"/>
    </row>
    <row r="59" spans="1:12">
      <c r="A59" s="24">
        <v>50</v>
      </c>
      <c r="B59" s="19" t="s">
        <v>10</v>
      </c>
      <c r="C59" s="6">
        <f t="shared" si="29"/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10"/>
      <c r="L59" s="2"/>
    </row>
    <row r="60" spans="1:12">
      <c r="A60" s="24">
        <v>51</v>
      </c>
      <c r="B60" s="19" t="s">
        <v>11</v>
      </c>
      <c r="C60" s="6">
        <f t="shared" si="29"/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10"/>
      <c r="L60" s="2"/>
    </row>
    <row r="61" spans="1:12">
      <c r="A61" s="24">
        <v>52</v>
      </c>
      <c r="B61" s="11" t="s">
        <v>22</v>
      </c>
      <c r="C61" s="6">
        <f t="shared" si="29"/>
        <v>0</v>
      </c>
      <c r="D61" s="6">
        <f t="shared" ref="D61:J61" si="44">SUM(D62:D63)</f>
        <v>0</v>
      </c>
      <c r="E61" s="6">
        <f t="shared" si="44"/>
        <v>0</v>
      </c>
      <c r="F61" s="6">
        <v>0</v>
      </c>
      <c r="G61" s="6">
        <v>0</v>
      </c>
      <c r="H61" s="6">
        <f t="shared" si="44"/>
        <v>0</v>
      </c>
      <c r="I61" s="6">
        <f t="shared" si="44"/>
        <v>0</v>
      </c>
      <c r="J61" s="6">
        <f t="shared" si="44"/>
        <v>0</v>
      </c>
      <c r="K61" s="10"/>
      <c r="L61" s="2"/>
    </row>
    <row r="62" spans="1:12">
      <c r="A62" s="24">
        <v>53</v>
      </c>
      <c r="B62" s="19" t="s">
        <v>10</v>
      </c>
      <c r="C62" s="6">
        <f t="shared" si="29"/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10"/>
      <c r="L62" s="2"/>
    </row>
    <row r="63" spans="1:12">
      <c r="A63" s="24">
        <v>54</v>
      </c>
      <c r="B63" s="19" t="s">
        <v>11</v>
      </c>
      <c r="C63" s="6">
        <f t="shared" si="29"/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10"/>
      <c r="L63" s="2"/>
    </row>
    <row r="64" spans="1:12">
      <c r="A64" s="24">
        <v>55</v>
      </c>
      <c r="B64" s="11" t="s">
        <v>23</v>
      </c>
      <c r="C64" s="6">
        <f t="shared" si="29"/>
        <v>0</v>
      </c>
      <c r="D64" s="6">
        <f t="shared" ref="D64:J64" si="45">SUM(D65:D66)</f>
        <v>0</v>
      </c>
      <c r="E64" s="6">
        <f t="shared" si="45"/>
        <v>0</v>
      </c>
      <c r="F64" s="6">
        <f t="shared" si="45"/>
        <v>0</v>
      </c>
      <c r="G64" s="6">
        <f t="shared" si="45"/>
        <v>0</v>
      </c>
      <c r="H64" s="6">
        <f t="shared" si="45"/>
        <v>0</v>
      </c>
      <c r="I64" s="6">
        <f t="shared" si="45"/>
        <v>0</v>
      </c>
      <c r="J64" s="6">
        <f t="shared" si="45"/>
        <v>0</v>
      </c>
      <c r="K64" s="10"/>
      <c r="L64" s="2"/>
    </row>
    <row r="65" spans="1:12">
      <c r="A65" s="24">
        <v>56</v>
      </c>
      <c r="B65" s="19" t="s">
        <v>10</v>
      </c>
      <c r="C65" s="6">
        <f t="shared" si="29"/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10"/>
      <c r="L65" s="2"/>
    </row>
    <row r="66" spans="1:12">
      <c r="A66" s="24">
        <v>57</v>
      </c>
      <c r="B66" s="19" t="s">
        <v>11</v>
      </c>
      <c r="C66" s="6">
        <f t="shared" si="29"/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10"/>
      <c r="L66" s="2"/>
    </row>
    <row r="67" spans="1:12" ht="30">
      <c r="A67" s="24">
        <v>58</v>
      </c>
      <c r="B67" s="19" t="s">
        <v>24</v>
      </c>
      <c r="C67" s="6">
        <f t="shared" si="29"/>
        <v>0</v>
      </c>
      <c r="D67" s="6">
        <f t="shared" ref="D67:J67" si="46">SUM(D68:D69)</f>
        <v>0</v>
      </c>
      <c r="E67" s="6">
        <v>0</v>
      </c>
      <c r="F67" s="6">
        <f t="shared" si="46"/>
        <v>0</v>
      </c>
      <c r="G67" s="6">
        <v>0</v>
      </c>
      <c r="H67" s="6">
        <f t="shared" si="46"/>
        <v>0</v>
      </c>
      <c r="I67" s="6">
        <f t="shared" si="46"/>
        <v>0</v>
      </c>
      <c r="J67" s="6">
        <f t="shared" si="46"/>
        <v>0</v>
      </c>
      <c r="K67" s="10"/>
      <c r="L67" s="2"/>
    </row>
    <row r="68" spans="1:12">
      <c r="A68" s="24">
        <v>59</v>
      </c>
      <c r="B68" s="19" t="s">
        <v>10</v>
      </c>
      <c r="C68" s="6">
        <f t="shared" si="29"/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10"/>
      <c r="L68" s="2"/>
    </row>
    <row r="69" spans="1:12">
      <c r="A69" s="24">
        <v>60</v>
      </c>
      <c r="B69" s="19" t="s">
        <v>11</v>
      </c>
      <c r="C69" s="6">
        <f t="shared" si="29"/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10"/>
      <c r="L69" s="2"/>
    </row>
    <row r="70" spans="1:12">
      <c r="A70" s="24">
        <v>61</v>
      </c>
      <c r="B70" s="11" t="s">
        <v>25</v>
      </c>
      <c r="C70" s="6">
        <f t="shared" si="29"/>
        <v>0</v>
      </c>
      <c r="D70" s="6">
        <f t="shared" ref="D70:J70" si="47">SUM(D71:D72)</f>
        <v>0</v>
      </c>
      <c r="E70" s="6">
        <v>0</v>
      </c>
      <c r="F70" s="6">
        <f t="shared" si="47"/>
        <v>0</v>
      </c>
      <c r="G70" s="6">
        <f t="shared" si="47"/>
        <v>0</v>
      </c>
      <c r="H70" s="6">
        <f t="shared" si="47"/>
        <v>0</v>
      </c>
      <c r="I70" s="6">
        <f t="shared" si="47"/>
        <v>0</v>
      </c>
      <c r="J70" s="6">
        <f t="shared" si="47"/>
        <v>0</v>
      </c>
      <c r="K70" s="10"/>
      <c r="L70" s="2"/>
    </row>
    <row r="71" spans="1:12">
      <c r="A71" s="24">
        <v>62</v>
      </c>
      <c r="B71" s="19" t="s">
        <v>10</v>
      </c>
      <c r="C71" s="6">
        <f t="shared" si="29"/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10"/>
      <c r="L71" s="2"/>
    </row>
    <row r="72" spans="1:12">
      <c r="A72" s="24">
        <v>63</v>
      </c>
      <c r="B72" s="19" t="s">
        <v>11</v>
      </c>
      <c r="C72" s="6">
        <f t="shared" si="29"/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10"/>
      <c r="L72" s="2"/>
    </row>
    <row r="73" spans="1:12">
      <c r="A73" s="24">
        <v>64</v>
      </c>
      <c r="B73" s="11" t="s">
        <v>26</v>
      </c>
      <c r="C73" s="6">
        <f t="shared" si="29"/>
        <v>0</v>
      </c>
      <c r="D73" s="6">
        <f t="shared" ref="D73:J73" si="48">SUM(D74:D75)</f>
        <v>0</v>
      </c>
      <c r="E73" s="6">
        <v>0</v>
      </c>
      <c r="F73" s="6">
        <f t="shared" si="48"/>
        <v>0</v>
      </c>
      <c r="G73" s="6">
        <v>0</v>
      </c>
      <c r="H73" s="6">
        <f t="shared" si="48"/>
        <v>0</v>
      </c>
      <c r="I73" s="6">
        <f t="shared" si="48"/>
        <v>0</v>
      </c>
      <c r="J73" s="6">
        <f t="shared" si="48"/>
        <v>0</v>
      </c>
      <c r="K73" s="10"/>
      <c r="L73" s="2"/>
    </row>
    <row r="74" spans="1:12">
      <c r="A74" s="24">
        <v>65</v>
      </c>
      <c r="B74" s="19" t="s">
        <v>10</v>
      </c>
      <c r="C74" s="6">
        <f t="shared" si="29"/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10"/>
      <c r="L74" s="2"/>
    </row>
    <row r="75" spans="1:12">
      <c r="A75" s="24">
        <v>66</v>
      </c>
      <c r="B75" s="19" t="s">
        <v>11</v>
      </c>
      <c r="C75" s="6">
        <f t="shared" si="29"/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10"/>
      <c r="L75" s="2"/>
    </row>
    <row r="76" spans="1:12">
      <c r="A76" s="24">
        <v>67</v>
      </c>
      <c r="B76" s="11" t="s">
        <v>27</v>
      </c>
      <c r="C76" s="6">
        <f t="shared" si="29"/>
        <v>0</v>
      </c>
      <c r="D76" s="6">
        <f t="shared" ref="D76:J76" si="49">SUM(D77:D78)</f>
        <v>0</v>
      </c>
      <c r="E76" s="6">
        <f t="shared" si="49"/>
        <v>0</v>
      </c>
      <c r="F76" s="6">
        <f t="shared" si="49"/>
        <v>0</v>
      </c>
      <c r="G76" s="6">
        <f t="shared" si="49"/>
        <v>0</v>
      </c>
      <c r="H76" s="6">
        <f t="shared" si="49"/>
        <v>0</v>
      </c>
      <c r="I76" s="6">
        <f t="shared" si="49"/>
        <v>0</v>
      </c>
      <c r="J76" s="6">
        <f t="shared" si="49"/>
        <v>0</v>
      </c>
      <c r="K76" s="10"/>
      <c r="L76" s="2"/>
    </row>
    <row r="77" spans="1:12">
      <c r="A77" s="24">
        <v>68</v>
      </c>
      <c r="B77" s="19" t="s">
        <v>10</v>
      </c>
      <c r="C77" s="6">
        <f t="shared" si="29"/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10"/>
      <c r="L77" s="2"/>
    </row>
    <row r="78" spans="1:12">
      <c r="A78" s="24">
        <v>69</v>
      </c>
      <c r="B78" s="19" t="s">
        <v>11</v>
      </c>
      <c r="C78" s="6">
        <f t="shared" si="29"/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10"/>
      <c r="L78" s="2"/>
    </row>
    <row r="79" spans="1:12">
      <c r="A79" s="24">
        <v>70</v>
      </c>
      <c r="B79" s="11" t="s">
        <v>31</v>
      </c>
      <c r="C79" s="6">
        <f t="shared" si="29"/>
        <v>147067.70000000001</v>
      </c>
      <c r="D79" s="6">
        <f t="shared" ref="D79:J79" si="50">SUM(D80:D81)</f>
        <v>0</v>
      </c>
      <c r="E79" s="6">
        <f t="shared" si="50"/>
        <v>0</v>
      </c>
      <c r="F79" s="6">
        <f t="shared" si="50"/>
        <v>0</v>
      </c>
      <c r="G79" s="6">
        <f t="shared" si="50"/>
        <v>99531</v>
      </c>
      <c r="H79" s="6">
        <f t="shared" si="50"/>
        <v>28190.799999999999</v>
      </c>
      <c r="I79" s="6">
        <f t="shared" si="50"/>
        <v>0</v>
      </c>
      <c r="J79" s="6">
        <f t="shared" si="50"/>
        <v>19345.899999999998</v>
      </c>
      <c r="K79" s="10"/>
      <c r="L79" s="2"/>
    </row>
    <row r="80" spans="1:12">
      <c r="A80" s="24">
        <v>71</v>
      </c>
      <c r="B80" s="19" t="s">
        <v>10</v>
      </c>
      <c r="C80" s="6">
        <f t="shared" si="29"/>
        <v>93139.3</v>
      </c>
      <c r="D80" s="6">
        <v>0</v>
      </c>
      <c r="E80" s="6">
        <v>0</v>
      </c>
      <c r="F80" s="6">
        <v>0</v>
      </c>
      <c r="G80" s="6">
        <v>63981.2</v>
      </c>
      <c r="H80" s="6">
        <v>28190.799999999999</v>
      </c>
      <c r="I80" s="6">
        <v>0</v>
      </c>
      <c r="J80" s="6">
        <v>967.3</v>
      </c>
      <c r="K80" s="10"/>
      <c r="L80" s="2"/>
    </row>
    <row r="81" spans="1:12">
      <c r="A81" s="24">
        <v>72</v>
      </c>
      <c r="B81" s="19" t="s">
        <v>11</v>
      </c>
      <c r="C81" s="6">
        <f t="shared" si="29"/>
        <v>53928.4</v>
      </c>
      <c r="D81" s="6">
        <v>0</v>
      </c>
      <c r="E81" s="6">
        <v>0</v>
      </c>
      <c r="F81" s="6">
        <v>0</v>
      </c>
      <c r="G81" s="6">
        <v>35549.800000000003</v>
      </c>
      <c r="H81" s="6">
        <v>0</v>
      </c>
      <c r="I81" s="6">
        <v>0</v>
      </c>
      <c r="J81" s="6">
        <v>18378.599999999999</v>
      </c>
      <c r="K81" s="10"/>
      <c r="L81" s="2"/>
    </row>
    <row r="82" spans="1:12" ht="30">
      <c r="A82" s="24">
        <v>73</v>
      </c>
      <c r="B82" s="19" t="s">
        <v>32</v>
      </c>
      <c r="C82" s="6">
        <f t="shared" si="29"/>
        <v>0</v>
      </c>
      <c r="D82" s="6">
        <f t="shared" ref="D82:J82" si="51">SUM(D83:D84)</f>
        <v>0</v>
      </c>
      <c r="E82" s="6">
        <f t="shared" si="51"/>
        <v>0</v>
      </c>
      <c r="F82" s="6">
        <f t="shared" si="51"/>
        <v>0</v>
      </c>
      <c r="G82" s="6">
        <f t="shared" si="51"/>
        <v>0</v>
      </c>
      <c r="H82" s="6">
        <f t="shared" si="51"/>
        <v>0</v>
      </c>
      <c r="I82" s="6">
        <f t="shared" si="51"/>
        <v>0</v>
      </c>
      <c r="J82" s="6">
        <f t="shared" si="51"/>
        <v>0</v>
      </c>
      <c r="K82" s="10"/>
      <c r="L82" s="2"/>
    </row>
    <row r="83" spans="1:12">
      <c r="A83" s="24">
        <v>74</v>
      </c>
      <c r="B83" s="19" t="s">
        <v>10</v>
      </c>
      <c r="C83" s="6">
        <f t="shared" si="29"/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10"/>
      <c r="L83" s="2"/>
    </row>
    <row r="84" spans="1:12">
      <c r="A84" s="24">
        <v>75</v>
      </c>
      <c r="B84" s="19" t="s">
        <v>11</v>
      </c>
      <c r="C84" s="6">
        <f t="shared" si="29"/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10"/>
      <c r="L84" s="2"/>
    </row>
    <row r="85" spans="1:12" ht="29.25" customHeight="1">
      <c r="A85" s="24">
        <v>76</v>
      </c>
      <c r="B85" s="19" t="s">
        <v>28</v>
      </c>
      <c r="C85" s="6">
        <f t="shared" si="29"/>
        <v>0</v>
      </c>
      <c r="D85" s="6">
        <f t="shared" ref="D85:J85" si="52">SUM(D86:D87)</f>
        <v>0</v>
      </c>
      <c r="E85" s="6">
        <v>0</v>
      </c>
      <c r="F85" s="6">
        <f t="shared" si="52"/>
        <v>0</v>
      </c>
      <c r="G85" s="6">
        <v>0</v>
      </c>
      <c r="H85" s="6">
        <f t="shared" si="52"/>
        <v>0</v>
      </c>
      <c r="I85" s="6">
        <f t="shared" si="52"/>
        <v>0</v>
      </c>
      <c r="J85" s="6">
        <f t="shared" si="52"/>
        <v>0</v>
      </c>
      <c r="K85" s="10"/>
    </row>
    <row r="86" spans="1:12">
      <c r="A86" s="24">
        <v>77</v>
      </c>
      <c r="B86" s="19" t="s">
        <v>10</v>
      </c>
      <c r="C86" s="6">
        <f t="shared" si="29"/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10"/>
    </row>
    <row r="87" spans="1:12">
      <c r="A87" s="24">
        <v>78</v>
      </c>
      <c r="B87" s="19" t="s">
        <v>11</v>
      </c>
      <c r="C87" s="6">
        <f t="shared" si="29"/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10"/>
    </row>
    <row r="88" spans="1:12" ht="30">
      <c r="A88" s="24">
        <v>79</v>
      </c>
      <c r="B88" s="19" t="s">
        <v>29</v>
      </c>
      <c r="C88" s="6">
        <f t="shared" si="29"/>
        <v>0</v>
      </c>
      <c r="D88" s="6">
        <f t="shared" ref="D88:J88" si="53">SUM(D89:D90)</f>
        <v>0</v>
      </c>
      <c r="E88" s="6">
        <f>SUM(E89:E90)</f>
        <v>0</v>
      </c>
      <c r="F88" s="6">
        <f t="shared" si="53"/>
        <v>0</v>
      </c>
      <c r="G88" s="6">
        <f t="shared" si="53"/>
        <v>0</v>
      </c>
      <c r="H88" s="6">
        <f t="shared" si="53"/>
        <v>0</v>
      </c>
      <c r="I88" s="6">
        <f t="shared" si="53"/>
        <v>0</v>
      </c>
      <c r="J88" s="6">
        <f t="shared" si="53"/>
        <v>0</v>
      </c>
      <c r="K88" s="10"/>
    </row>
    <row r="89" spans="1:12">
      <c r="A89" s="24">
        <v>80</v>
      </c>
      <c r="B89" s="19" t="s">
        <v>10</v>
      </c>
      <c r="C89" s="6">
        <f t="shared" si="29"/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10"/>
    </row>
    <row r="90" spans="1:12">
      <c r="A90" s="24">
        <v>81</v>
      </c>
      <c r="B90" s="19" t="s">
        <v>11</v>
      </c>
      <c r="C90" s="6">
        <f t="shared" si="29"/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10"/>
    </row>
    <row r="91" spans="1:12" ht="45">
      <c r="A91" s="24">
        <v>82</v>
      </c>
      <c r="B91" s="19" t="s">
        <v>70</v>
      </c>
      <c r="C91" s="6">
        <f t="shared" si="29"/>
        <v>15886.7</v>
      </c>
      <c r="D91" s="6">
        <f>D92</f>
        <v>399.9</v>
      </c>
      <c r="E91" s="6">
        <f t="shared" ref="E91:J91" si="54">E92</f>
        <v>967.9</v>
      </c>
      <c r="F91" s="6">
        <f t="shared" si="54"/>
        <v>7712.8</v>
      </c>
      <c r="G91" s="6">
        <f t="shared" si="54"/>
        <v>4931.8</v>
      </c>
      <c r="H91" s="6">
        <f t="shared" si="54"/>
        <v>0</v>
      </c>
      <c r="I91" s="6">
        <f t="shared" si="54"/>
        <v>0</v>
      </c>
      <c r="J91" s="6">
        <f t="shared" si="54"/>
        <v>1874.3</v>
      </c>
      <c r="K91" s="10"/>
    </row>
    <row r="92" spans="1:12">
      <c r="A92" s="24">
        <v>83</v>
      </c>
      <c r="B92" s="19" t="s">
        <v>10</v>
      </c>
      <c r="C92" s="6">
        <f t="shared" si="29"/>
        <v>15886.7</v>
      </c>
      <c r="D92" s="6">
        <v>399.9</v>
      </c>
      <c r="E92" s="6">
        <v>967.9</v>
      </c>
      <c r="F92" s="6">
        <v>7712.8</v>
      </c>
      <c r="G92" s="6">
        <v>4931.8</v>
      </c>
      <c r="H92" s="6">
        <v>0</v>
      </c>
      <c r="I92" s="6">
        <v>0</v>
      </c>
      <c r="J92" s="6">
        <v>1874.3</v>
      </c>
      <c r="K92" s="10"/>
    </row>
    <row r="93" spans="1:12" ht="43.5" customHeight="1">
      <c r="A93" s="24">
        <v>84</v>
      </c>
      <c r="B93" s="19" t="s">
        <v>80</v>
      </c>
      <c r="C93" s="6">
        <f t="shared" si="29"/>
        <v>98954.7</v>
      </c>
      <c r="D93" s="6">
        <f>SUM(D94:D95)</f>
        <v>5940.4</v>
      </c>
      <c r="E93" s="6">
        <f t="shared" ref="E93:J93" si="55">SUM(E94:E95)</f>
        <v>7123.1</v>
      </c>
      <c r="F93" s="6">
        <f>SUM(F94:F95)</f>
        <v>58282.9</v>
      </c>
      <c r="G93" s="6">
        <f t="shared" si="55"/>
        <v>18237</v>
      </c>
      <c r="H93" s="6">
        <f t="shared" si="55"/>
        <v>0</v>
      </c>
      <c r="I93" s="6">
        <f t="shared" si="55"/>
        <v>0</v>
      </c>
      <c r="J93" s="6">
        <f t="shared" si="55"/>
        <v>9371.2999999999993</v>
      </c>
      <c r="K93" s="10" t="s">
        <v>35</v>
      </c>
    </row>
    <row r="94" spans="1:12">
      <c r="A94" s="24">
        <v>85</v>
      </c>
      <c r="B94" s="19" t="s">
        <v>10</v>
      </c>
      <c r="C94" s="6">
        <f t="shared" si="29"/>
        <v>36472.699999999997</v>
      </c>
      <c r="D94" s="6">
        <f t="shared" ref="D94:E94" si="56">D97+D100</f>
        <v>5940.4</v>
      </c>
      <c r="E94" s="6">
        <f t="shared" si="56"/>
        <v>7123.1</v>
      </c>
      <c r="F94" s="6">
        <f>F97+F100</f>
        <v>9782.9</v>
      </c>
      <c r="G94" s="6">
        <f t="shared" ref="G94:J94" si="57">G97+G100</f>
        <v>4255</v>
      </c>
      <c r="H94" s="6">
        <f t="shared" si="57"/>
        <v>0</v>
      </c>
      <c r="I94" s="6">
        <f t="shared" si="57"/>
        <v>0</v>
      </c>
      <c r="J94" s="6">
        <f t="shared" si="57"/>
        <v>9371.2999999999993</v>
      </c>
      <c r="K94" s="10"/>
    </row>
    <row r="95" spans="1:12">
      <c r="A95" s="24">
        <v>86</v>
      </c>
      <c r="B95" s="19" t="s">
        <v>11</v>
      </c>
      <c r="C95" s="6">
        <f t="shared" si="29"/>
        <v>62482</v>
      </c>
      <c r="D95" s="6">
        <f>D98</f>
        <v>0</v>
      </c>
      <c r="E95" s="6">
        <f t="shared" ref="E95:J95" si="58">E98</f>
        <v>0</v>
      </c>
      <c r="F95" s="6">
        <v>48500</v>
      </c>
      <c r="G95" s="6">
        <f t="shared" si="58"/>
        <v>13982</v>
      </c>
      <c r="H95" s="6">
        <f t="shared" si="58"/>
        <v>0</v>
      </c>
      <c r="I95" s="6">
        <f t="shared" si="58"/>
        <v>0</v>
      </c>
      <c r="J95" s="6">
        <f t="shared" si="58"/>
        <v>0</v>
      </c>
      <c r="K95" s="10"/>
    </row>
    <row r="96" spans="1:12" ht="30">
      <c r="A96" s="24">
        <v>87</v>
      </c>
      <c r="B96" s="19" t="s">
        <v>43</v>
      </c>
      <c r="C96" s="6">
        <f t="shared" si="29"/>
        <v>97996.7</v>
      </c>
      <c r="D96" s="6">
        <f>SUM(D97:D98)</f>
        <v>5500.4</v>
      </c>
      <c r="E96" s="6">
        <f t="shared" ref="E96:J96" si="59">SUM(E97:E98)</f>
        <v>7123.1</v>
      </c>
      <c r="F96" s="6">
        <f t="shared" si="59"/>
        <v>57764.9</v>
      </c>
      <c r="G96" s="6">
        <f t="shared" si="59"/>
        <v>18237</v>
      </c>
      <c r="H96" s="6">
        <f t="shared" si="59"/>
        <v>0</v>
      </c>
      <c r="I96" s="6">
        <f t="shared" si="59"/>
        <v>0</v>
      </c>
      <c r="J96" s="6">
        <f t="shared" si="59"/>
        <v>9371.2999999999993</v>
      </c>
      <c r="K96" s="10"/>
    </row>
    <row r="97" spans="1:12">
      <c r="A97" s="24">
        <v>88</v>
      </c>
      <c r="B97" s="19" t="s">
        <v>10</v>
      </c>
      <c r="C97" s="6">
        <f t="shared" si="29"/>
        <v>35514.699999999997</v>
      </c>
      <c r="D97" s="6">
        <v>5500.4</v>
      </c>
      <c r="E97" s="6">
        <v>7123.1</v>
      </c>
      <c r="F97" s="6">
        <v>9264.9</v>
      </c>
      <c r="G97" s="6">
        <v>4255</v>
      </c>
      <c r="H97" s="6">
        <v>0</v>
      </c>
      <c r="I97" s="6">
        <v>0</v>
      </c>
      <c r="J97" s="6">
        <v>9371.2999999999993</v>
      </c>
      <c r="K97" s="10"/>
    </row>
    <row r="98" spans="1:12">
      <c r="A98" s="24">
        <v>89</v>
      </c>
      <c r="B98" s="19" t="s">
        <v>11</v>
      </c>
      <c r="C98" s="6">
        <f t="shared" si="29"/>
        <v>62482</v>
      </c>
      <c r="D98" s="6">
        <v>0</v>
      </c>
      <c r="E98" s="6">
        <v>0</v>
      </c>
      <c r="F98" s="6">
        <v>48500</v>
      </c>
      <c r="G98" s="6">
        <v>13982</v>
      </c>
      <c r="H98" s="6">
        <v>0</v>
      </c>
      <c r="I98" s="6">
        <v>0</v>
      </c>
      <c r="J98" s="6">
        <v>0</v>
      </c>
      <c r="K98" s="10"/>
    </row>
    <row r="99" spans="1:12" ht="60">
      <c r="A99" s="24">
        <v>90</v>
      </c>
      <c r="B99" s="19" t="s">
        <v>91</v>
      </c>
      <c r="C99" s="6">
        <f t="shared" si="29"/>
        <v>958</v>
      </c>
      <c r="D99" s="6">
        <v>440</v>
      </c>
      <c r="E99" s="6">
        <v>0</v>
      </c>
      <c r="F99" s="6">
        <f>F100</f>
        <v>518</v>
      </c>
      <c r="G99" s="6">
        <v>0</v>
      </c>
      <c r="H99" s="6">
        <v>0</v>
      </c>
      <c r="I99" s="6">
        <v>0</v>
      </c>
      <c r="J99" s="6">
        <v>0</v>
      </c>
      <c r="K99" s="10"/>
    </row>
    <row r="100" spans="1:12">
      <c r="A100" s="24">
        <v>91</v>
      </c>
      <c r="B100" s="19" t="s">
        <v>10</v>
      </c>
      <c r="C100" s="6">
        <f t="shared" si="29"/>
        <v>958</v>
      </c>
      <c r="D100" s="6">
        <v>440</v>
      </c>
      <c r="E100" s="6">
        <v>0</v>
      </c>
      <c r="F100" s="6">
        <v>518</v>
      </c>
      <c r="G100" s="6">
        <v>0</v>
      </c>
      <c r="H100" s="6">
        <v>0</v>
      </c>
      <c r="I100" s="6">
        <v>0</v>
      </c>
      <c r="J100" s="6">
        <v>0</v>
      </c>
      <c r="K100" s="10"/>
    </row>
    <row r="101" spans="1:12" ht="60">
      <c r="A101" s="24">
        <v>92</v>
      </c>
      <c r="B101" s="19" t="s">
        <v>44</v>
      </c>
      <c r="C101" s="6">
        <f t="shared" si="29"/>
        <v>24345.200000000001</v>
      </c>
      <c r="D101" s="6">
        <f>D102+D104</f>
        <v>11945.7</v>
      </c>
      <c r="E101" s="6">
        <f>E102+E104</f>
        <v>12399.5</v>
      </c>
      <c r="F101" s="6">
        <f>SUM(F102:F104)</f>
        <v>0</v>
      </c>
      <c r="G101" s="6">
        <f>SUM(G102:G104)</f>
        <v>0</v>
      </c>
      <c r="H101" s="6">
        <f>SUM(H102:H104)</f>
        <v>0</v>
      </c>
      <c r="I101" s="6">
        <f>SUM(I102:I104)</f>
        <v>0</v>
      </c>
      <c r="J101" s="6">
        <f>SUM(J102:J104)</f>
        <v>0</v>
      </c>
      <c r="K101" s="10" t="s">
        <v>36</v>
      </c>
    </row>
    <row r="102" spans="1:12">
      <c r="A102" s="24">
        <v>93</v>
      </c>
      <c r="B102" s="19" t="s">
        <v>10</v>
      </c>
      <c r="C102" s="6">
        <f t="shared" ref="C102:C112" si="60">SUM(D102:J102)</f>
        <v>11496.1</v>
      </c>
      <c r="D102" s="6">
        <v>7366.3</v>
      </c>
      <c r="E102" s="6">
        <v>4129.8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10"/>
    </row>
    <row r="103" spans="1:12" ht="30">
      <c r="A103" s="24">
        <v>94</v>
      </c>
      <c r="B103" s="19" t="s">
        <v>61</v>
      </c>
      <c r="C103" s="6">
        <f t="shared" si="60"/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10"/>
    </row>
    <row r="104" spans="1:12" ht="14.25" customHeight="1">
      <c r="A104" s="24">
        <v>95</v>
      </c>
      <c r="B104" s="19" t="s">
        <v>11</v>
      </c>
      <c r="C104" s="6">
        <f t="shared" si="60"/>
        <v>12849.1</v>
      </c>
      <c r="D104" s="6">
        <v>4579.3999999999996</v>
      </c>
      <c r="E104" s="6">
        <v>8269.7000000000007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10"/>
    </row>
    <row r="105" spans="1:12" ht="120.75" customHeight="1">
      <c r="A105" s="24">
        <v>96</v>
      </c>
      <c r="B105" s="19" t="s">
        <v>81</v>
      </c>
      <c r="C105" s="6">
        <f t="shared" si="60"/>
        <v>10000</v>
      </c>
      <c r="D105" s="6">
        <f>D106</f>
        <v>0</v>
      </c>
      <c r="E105" s="6">
        <f t="shared" ref="E105:J105" si="61">E106</f>
        <v>0</v>
      </c>
      <c r="F105" s="6">
        <f t="shared" si="61"/>
        <v>0</v>
      </c>
      <c r="G105" s="6">
        <f t="shared" si="61"/>
        <v>0</v>
      </c>
      <c r="H105" s="6">
        <f t="shared" si="61"/>
        <v>0</v>
      </c>
      <c r="I105" s="6">
        <f t="shared" si="61"/>
        <v>0</v>
      </c>
      <c r="J105" s="6">
        <f t="shared" si="61"/>
        <v>10000</v>
      </c>
      <c r="K105" s="10" t="s">
        <v>94</v>
      </c>
    </row>
    <row r="106" spans="1:12">
      <c r="A106" s="24">
        <v>97</v>
      </c>
      <c r="B106" s="19" t="s">
        <v>10</v>
      </c>
      <c r="C106" s="6">
        <f t="shared" si="60"/>
        <v>10000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10000</v>
      </c>
      <c r="K106" s="10"/>
    </row>
    <row r="107" spans="1:12" ht="135">
      <c r="A107" s="24">
        <v>98</v>
      </c>
      <c r="B107" s="25" t="s">
        <v>82</v>
      </c>
      <c r="C107" s="6">
        <f t="shared" ref="C107:C108" si="62">SUM(D107:J107)</f>
        <v>54394</v>
      </c>
      <c r="D107" s="6">
        <f>D108</f>
        <v>9441</v>
      </c>
      <c r="E107" s="6">
        <f t="shared" ref="E107:J107" si="63">E108</f>
        <v>9847.4</v>
      </c>
      <c r="F107" s="6">
        <f t="shared" si="63"/>
        <v>7063.9</v>
      </c>
      <c r="G107" s="6">
        <f t="shared" si="63"/>
        <v>8656.5</v>
      </c>
      <c r="H107" s="6">
        <f t="shared" si="63"/>
        <v>7553.2</v>
      </c>
      <c r="I107" s="6">
        <f t="shared" si="63"/>
        <v>7553.2</v>
      </c>
      <c r="J107" s="6">
        <f t="shared" si="63"/>
        <v>4278.8</v>
      </c>
      <c r="K107" s="10" t="s">
        <v>95</v>
      </c>
    </row>
    <row r="108" spans="1:12">
      <c r="A108" s="24">
        <v>99</v>
      </c>
      <c r="B108" s="25" t="s">
        <v>10</v>
      </c>
      <c r="C108" s="6">
        <f t="shared" si="62"/>
        <v>54394</v>
      </c>
      <c r="D108" s="6">
        <v>9441</v>
      </c>
      <c r="E108" s="6">
        <v>9847.4</v>
      </c>
      <c r="F108" s="6">
        <v>7063.9</v>
      </c>
      <c r="G108" s="6">
        <v>8656.5</v>
      </c>
      <c r="H108" s="6">
        <v>7553.2</v>
      </c>
      <c r="I108" s="6">
        <v>7553.2</v>
      </c>
      <c r="J108" s="6">
        <v>4278.8</v>
      </c>
      <c r="K108" s="10"/>
    </row>
    <row r="109" spans="1:12" ht="90" customHeight="1">
      <c r="A109" s="28" t="s">
        <v>107</v>
      </c>
      <c r="B109" s="19" t="s">
        <v>93</v>
      </c>
      <c r="C109" s="6">
        <f t="shared" si="60"/>
        <v>1374.3</v>
      </c>
      <c r="D109" s="6">
        <f>D110</f>
        <v>0</v>
      </c>
      <c r="E109" s="6">
        <f t="shared" ref="E109:J109" si="64">E110</f>
        <v>0</v>
      </c>
      <c r="F109" s="6">
        <f t="shared" si="64"/>
        <v>0</v>
      </c>
      <c r="G109" s="6">
        <f t="shared" si="64"/>
        <v>1374.3</v>
      </c>
      <c r="H109" s="6">
        <f t="shared" si="64"/>
        <v>0</v>
      </c>
      <c r="I109" s="6">
        <f t="shared" si="64"/>
        <v>0</v>
      </c>
      <c r="J109" s="6">
        <f t="shared" si="64"/>
        <v>0</v>
      </c>
      <c r="K109" s="10" t="s">
        <v>98</v>
      </c>
      <c r="L109" s="5"/>
    </row>
    <row r="110" spans="1:12">
      <c r="A110" s="28" t="s">
        <v>108</v>
      </c>
      <c r="B110" s="19" t="s">
        <v>10</v>
      </c>
      <c r="C110" s="6">
        <f t="shared" si="60"/>
        <v>1374.3</v>
      </c>
      <c r="D110" s="6">
        <v>0</v>
      </c>
      <c r="E110" s="6">
        <v>0</v>
      </c>
      <c r="F110" s="6">
        <v>0</v>
      </c>
      <c r="G110" s="6">
        <v>1374.3</v>
      </c>
      <c r="H110" s="6">
        <v>0</v>
      </c>
      <c r="I110" s="6">
        <v>0</v>
      </c>
      <c r="J110" s="6">
        <v>0</v>
      </c>
      <c r="K110" s="10"/>
    </row>
    <row r="111" spans="1:12" ht="48" customHeight="1">
      <c r="A111" s="28" t="s">
        <v>109</v>
      </c>
      <c r="B111" s="19" t="s">
        <v>83</v>
      </c>
      <c r="C111" s="6">
        <f t="shared" si="60"/>
        <v>5000</v>
      </c>
      <c r="D111" s="6">
        <v>0</v>
      </c>
      <c r="E111" s="6">
        <v>5000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10" t="s">
        <v>42</v>
      </c>
    </row>
    <row r="112" spans="1:12">
      <c r="A112" s="28" t="s">
        <v>110</v>
      </c>
      <c r="B112" s="11" t="s">
        <v>12</v>
      </c>
      <c r="C112" s="6">
        <f t="shared" si="60"/>
        <v>5000</v>
      </c>
      <c r="D112" s="6">
        <v>0</v>
      </c>
      <c r="E112" s="6">
        <v>5000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10"/>
    </row>
    <row r="113" spans="1:11">
      <c r="A113" s="24">
        <v>102</v>
      </c>
      <c r="B113" s="30" t="s">
        <v>84</v>
      </c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33.75" customHeight="1">
      <c r="A114" s="26">
        <v>103</v>
      </c>
      <c r="B114" s="19" t="s">
        <v>85</v>
      </c>
      <c r="C114" s="6">
        <f>SUM(D114:J114)</f>
        <v>54837.599999999991</v>
      </c>
      <c r="D114" s="7">
        <f>D115+D116+D117</f>
        <v>5080.7</v>
      </c>
      <c r="E114" s="7">
        <f t="shared" ref="E114:J114" si="65">E115+E116+E117</f>
        <v>2946.1</v>
      </c>
      <c r="F114" s="7">
        <f t="shared" si="65"/>
        <v>9095.4000000000015</v>
      </c>
      <c r="G114" s="7">
        <f t="shared" si="65"/>
        <v>17434</v>
      </c>
      <c r="H114" s="7">
        <f t="shared" si="65"/>
        <v>4248.5</v>
      </c>
      <c r="I114" s="7">
        <f t="shared" si="65"/>
        <v>4456.6000000000004</v>
      </c>
      <c r="J114" s="7">
        <f t="shared" si="65"/>
        <v>11576.3</v>
      </c>
      <c r="K114" s="10"/>
    </row>
    <row r="115" spans="1:11">
      <c r="A115" s="26">
        <v>104</v>
      </c>
      <c r="B115" s="19" t="s">
        <v>10</v>
      </c>
      <c r="C115" s="6">
        <f>SUM(D115:J115)</f>
        <v>54837.599999999991</v>
      </c>
      <c r="D115" s="7">
        <f>D120</f>
        <v>5080.7</v>
      </c>
      <c r="E115" s="7">
        <f t="shared" ref="E115:J115" si="66">E120</f>
        <v>2946.1</v>
      </c>
      <c r="F115" s="7">
        <f t="shared" si="66"/>
        <v>9095.4000000000015</v>
      </c>
      <c r="G115" s="7">
        <f t="shared" si="66"/>
        <v>17434</v>
      </c>
      <c r="H115" s="7">
        <f t="shared" si="66"/>
        <v>4248.5</v>
      </c>
      <c r="I115" s="7">
        <f t="shared" si="66"/>
        <v>4456.6000000000004</v>
      </c>
      <c r="J115" s="7">
        <f t="shared" si="66"/>
        <v>11576.3</v>
      </c>
      <c r="K115" s="10"/>
    </row>
    <row r="116" spans="1:11">
      <c r="A116" s="26">
        <v>105</v>
      </c>
      <c r="B116" s="19" t="s">
        <v>11</v>
      </c>
      <c r="C116" s="6">
        <f t="shared" ref="C116:C117" si="67">SUM(D116:J116)</f>
        <v>0</v>
      </c>
      <c r="D116" s="7">
        <f>D121</f>
        <v>0</v>
      </c>
      <c r="E116" s="7">
        <f t="shared" ref="E116:J116" si="68">E121</f>
        <v>0</v>
      </c>
      <c r="F116" s="7">
        <f t="shared" si="68"/>
        <v>0</v>
      </c>
      <c r="G116" s="7">
        <f t="shared" si="68"/>
        <v>0</v>
      </c>
      <c r="H116" s="7">
        <f t="shared" si="68"/>
        <v>0</v>
      </c>
      <c r="I116" s="7">
        <f t="shared" si="68"/>
        <v>0</v>
      </c>
      <c r="J116" s="7">
        <f t="shared" si="68"/>
        <v>0</v>
      </c>
      <c r="K116" s="10"/>
    </row>
    <row r="117" spans="1:11">
      <c r="A117" s="26">
        <v>106</v>
      </c>
      <c r="B117" s="19" t="s">
        <v>67</v>
      </c>
      <c r="C117" s="6">
        <f t="shared" si="67"/>
        <v>0</v>
      </c>
      <c r="D117" s="6">
        <f>D122</f>
        <v>0</v>
      </c>
      <c r="E117" s="6">
        <f t="shared" ref="E117:J117" si="69">E122</f>
        <v>0</v>
      </c>
      <c r="F117" s="6">
        <f t="shared" si="69"/>
        <v>0</v>
      </c>
      <c r="G117" s="6">
        <f t="shared" si="69"/>
        <v>0</v>
      </c>
      <c r="H117" s="6">
        <f t="shared" si="69"/>
        <v>0</v>
      </c>
      <c r="I117" s="6">
        <f t="shared" si="69"/>
        <v>0</v>
      </c>
      <c r="J117" s="6">
        <f t="shared" si="69"/>
        <v>0</v>
      </c>
      <c r="K117" s="10"/>
    </row>
    <row r="118" spans="1:11">
      <c r="A118" s="26">
        <v>107</v>
      </c>
      <c r="B118" s="29" t="s">
        <v>37</v>
      </c>
      <c r="C118" s="29"/>
      <c r="D118" s="29"/>
      <c r="E118" s="29"/>
      <c r="F118" s="29"/>
      <c r="G118" s="29"/>
      <c r="H118" s="29"/>
      <c r="I118" s="29"/>
      <c r="J118" s="29"/>
      <c r="K118" s="29"/>
    </row>
    <row r="119" spans="1:11" ht="45">
      <c r="A119" s="26">
        <v>108</v>
      </c>
      <c r="B119" s="19" t="s">
        <v>86</v>
      </c>
      <c r="C119" s="6">
        <f t="shared" ref="C119:C137" si="70">SUM(D119:J119)</f>
        <v>54837.599999999991</v>
      </c>
      <c r="D119" s="7">
        <f>D120+D121+D122</f>
        <v>5080.7</v>
      </c>
      <c r="E119" s="7">
        <f t="shared" ref="E119:J119" si="71">E120+E121+E122</f>
        <v>2946.1</v>
      </c>
      <c r="F119" s="7">
        <f t="shared" si="71"/>
        <v>9095.4000000000015</v>
      </c>
      <c r="G119" s="7">
        <f t="shared" si="71"/>
        <v>17434</v>
      </c>
      <c r="H119" s="7">
        <f t="shared" si="71"/>
        <v>4248.5</v>
      </c>
      <c r="I119" s="7">
        <f t="shared" si="71"/>
        <v>4456.6000000000004</v>
      </c>
      <c r="J119" s="7">
        <f t="shared" si="71"/>
        <v>11576.3</v>
      </c>
      <c r="K119" s="10"/>
    </row>
    <row r="120" spans="1:11">
      <c r="A120" s="26">
        <v>109</v>
      </c>
      <c r="B120" s="19" t="s">
        <v>10</v>
      </c>
      <c r="C120" s="6">
        <f t="shared" si="70"/>
        <v>54837.599999999991</v>
      </c>
      <c r="D120" s="7">
        <f t="shared" ref="D120:F120" si="72">D124+D127+D130+D133+D135</f>
        <v>5080.7</v>
      </c>
      <c r="E120" s="7">
        <f t="shared" si="72"/>
        <v>2946.1</v>
      </c>
      <c r="F120" s="7">
        <f t="shared" si="72"/>
        <v>9095.4000000000015</v>
      </c>
      <c r="G120" s="7">
        <f>G124+G127+G130+G133+G135</f>
        <v>17434</v>
      </c>
      <c r="H120" s="7">
        <f t="shared" ref="H120:J120" si="73">H124+H127+H130+H133+H135</f>
        <v>4248.5</v>
      </c>
      <c r="I120" s="7">
        <f t="shared" si="73"/>
        <v>4456.6000000000004</v>
      </c>
      <c r="J120" s="7">
        <f t="shared" si="73"/>
        <v>11576.3</v>
      </c>
      <c r="K120" s="10"/>
    </row>
    <row r="121" spans="1:11">
      <c r="A121" s="26">
        <v>110</v>
      </c>
      <c r="B121" s="19" t="s">
        <v>11</v>
      </c>
      <c r="C121" s="6">
        <f t="shared" si="70"/>
        <v>0</v>
      </c>
      <c r="D121" s="7">
        <f>D125+D131+D136</f>
        <v>0</v>
      </c>
      <c r="E121" s="7">
        <f t="shared" ref="E121:J121" si="74">E125+E131+E136</f>
        <v>0</v>
      </c>
      <c r="F121" s="7">
        <f t="shared" si="74"/>
        <v>0</v>
      </c>
      <c r="G121" s="7">
        <f t="shared" si="74"/>
        <v>0</v>
      </c>
      <c r="H121" s="7">
        <f t="shared" si="74"/>
        <v>0</v>
      </c>
      <c r="I121" s="7">
        <f t="shared" si="74"/>
        <v>0</v>
      </c>
      <c r="J121" s="7">
        <f t="shared" si="74"/>
        <v>0</v>
      </c>
      <c r="K121" s="10"/>
    </row>
    <row r="122" spans="1:11">
      <c r="A122" s="26">
        <v>111</v>
      </c>
      <c r="B122" s="19" t="s">
        <v>67</v>
      </c>
      <c r="C122" s="6">
        <f t="shared" si="70"/>
        <v>0</v>
      </c>
      <c r="D122" s="7">
        <f>D137</f>
        <v>0</v>
      </c>
      <c r="E122" s="7">
        <f t="shared" ref="E122:J122" si="75">E137</f>
        <v>0</v>
      </c>
      <c r="F122" s="7">
        <f t="shared" si="75"/>
        <v>0</v>
      </c>
      <c r="G122" s="7">
        <f t="shared" si="75"/>
        <v>0</v>
      </c>
      <c r="H122" s="7">
        <f t="shared" si="75"/>
        <v>0</v>
      </c>
      <c r="I122" s="7">
        <f t="shared" si="75"/>
        <v>0</v>
      </c>
      <c r="J122" s="7">
        <f t="shared" si="75"/>
        <v>0</v>
      </c>
      <c r="K122" s="10"/>
    </row>
    <row r="123" spans="1:11" ht="75">
      <c r="A123" s="26">
        <v>112</v>
      </c>
      <c r="B123" s="19" t="s">
        <v>87</v>
      </c>
      <c r="C123" s="6">
        <f t="shared" si="70"/>
        <v>29938.799999999999</v>
      </c>
      <c r="D123" s="6">
        <f>D124+D125</f>
        <v>4000</v>
      </c>
      <c r="E123" s="6">
        <f t="shared" ref="E123:J123" si="76">E124+E125</f>
        <v>2946.1</v>
      </c>
      <c r="F123" s="6">
        <f t="shared" si="76"/>
        <v>4500</v>
      </c>
      <c r="G123" s="6">
        <f t="shared" si="76"/>
        <v>4826.3</v>
      </c>
      <c r="H123" s="6">
        <f t="shared" si="76"/>
        <v>4248.5</v>
      </c>
      <c r="I123" s="6">
        <f t="shared" si="76"/>
        <v>4456.6000000000004</v>
      </c>
      <c r="J123" s="6">
        <f t="shared" si="76"/>
        <v>4961.3</v>
      </c>
      <c r="K123" s="10" t="s">
        <v>99</v>
      </c>
    </row>
    <row r="124" spans="1:11">
      <c r="A124" s="26">
        <v>113</v>
      </c>
      <c r="B124" s="19" t="s">
        <v>10</v>
      </c>
      <c r="C124" s="6">
        <f t="shared" si="70"/>
        <v>29938.799999999999</v>
      </c>
      <c r="D124" s="6">
        <v>4000</v>
      </c>
      <c r="E124" s="6">
        <v>2946.1</v>
      </c>
      <c r="F124" s="6">
        <v>4500</v>
      </c>
      <c r="G124" s="6">
        <v>4826.3</v>
      </c>
      <c r="H124" s="6">
        <v>4248.5</v>
      </c>
      <c r="I124" s="6">
        <v>4456.6000000000004</v>
      </c>
      <c r="J124" s="6">
        <v>4961.3</v>
      </c>
      <c r="K124" s="10"/>
    </row>
    <row r="125" spans="1:11">
      <c r="A125" s="26">
        <v>114</v>
      </c>
      <c r="B125" s="19" t="s">
        <v>11</v>
      </c>
      <c r="C125" s="6">
        <f t="shared" si="70"/>
        <v>0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10"/>
    </row>
    <row r="126" spans="1:11" ht="45">
      <c r="A126" s="24" t="s">
        <v>111</v>
      </c>
      <c r="B126" s="25" t="s">
        <v>92</v>
      </c>
      <c r="C126" s="6">
        <f t="shared" ref="C126:C128" si="77">SUM(D126:J126)</f>
        <v>482.4</v>
      </c>
      <c r="D126" s="6">
        <f>D127+D128</f>
        <v>0</v>
      </c>
      <c r="E126" s="6">
        <f t="shared" ref="E126:J126" si="78">E127+E128</f>
        <v>0</v>
      </c>
      <c r="F126" s="6">
        <f t="shared" si="78"/>
        <v>0</v>
      </c>
      <c r="G126" s="6">
        <f t="shared" si="78"/>
        <v>482.4</v>
      </c>
      <c r="H126" s="6">
        <f t="shared" si="78"/>
        <v>0</v>
      </c>
      <c r="I126" s="6">
        <f t="shared" si="78"/>
        <v>0</v>
      </c>
      <c r="J126" s="6">
        <f t="shared" si="78"/>
        <v>0</v>
      </c>
      <c r="K126" s="10" t="s">
        <v>100</v>
      </c>
    </row>
    <row r="127" spans="1:11">
      <c r="A127" s="24" t="s">
        <v>112</v>
      </c>
      <c r="B127" s="25" t="s">
        <v>10</v>
      </c>
      <c r="C127" s="6">
        <f t="shared" si="77"/>
        <v>482.4</v>
      </c>
      <c r="D127" s="6">
        <v>0</v>
      </c>
      <c r="E127" s="6">
        <v>0</v>
      </c>
      <c r="F127" s="6">
        <v>0</v>
      </c>
      <c r="G127" s="6">
        <v>482.4</v>
      </c>
      <c r="H127" s="6">
        <v>0</v>
      </c>
      <c r="I127" s="6">
        <v>0</v>
      </c>
      <c r="J127" s="6">
        <v>0</v>
      </c>
      <c r="K127" s="10"/>
    </row>
    <row r="128" spans="1:11">
      <c r="A128" s="24" t="s">
        <v>113</v>
      </c>
      <c r="B128" s="25" t="s">
        <v>11</v>
      </c>
      <c r="C128" s="6">
        <f t="shared" si="77"/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10"/>
    </row>
    <row r="129" spans="1:11" ht="60">
      <c r="A129" s="24">
        <v>115</v>
      </c>
      <c r="B129" s="19" t="s">
        <v>88</v>
      </c>
      <c r="C129" s="6">
        <f t="shared" si="70"/>
        <v>7695.7</v>
      </c>
      <c r="D129" s="6">
        <f>D130+D131</f>
        <v>1080.7</v>
      </c>
      <c r="E129" s="6">
        <f t="shared" ref="E129:J129" si="79">E130+E131</f>
        <v>0</v>
      </c>
      <c r="F129" s="6">
        <f t="shared" si="79"/>
        <v>0</v>
      </c>
      <c r="G129" s="6">
        <f t="shared" si="79"/>
        <v>0</v>
      </c>
      <c r="H129" s="6">
        <f t="shared" si="79"/>
        <v>0</v>
      </c>
      <c r="I129" s="6">
        <f t="shared" si="79"/>
        <v>0</v>
      </c>
      <c r="J129" s="6">
        <f t="shared" si="79"/>
        <v>6615</v>
      </c>
      <c r="K129" s="10" t="s">
        <v>101</v>
      </c>
    </row>
    <row r="130" spans="1:11">
      <c r="A130" s="26">
        <v>116</v>
      </c>
      <c r="B130" s="19" t="s">
        <v>10</v>
      </c>
      <c r="C130" s="6">
        <f t="shared" si="70"/>
        <v>7695.7</v>
      </c>
      <c r="D130" s="6">
        <v>1080.7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6615</v>
      </c>
      <c r="K130" s="10"/>
    </row>
    <row r="131" spans="1:11">
      <c r="A131" s="26">
        <v>117</v>
      </c>
      <c r="B131" s="19" t="s">
        <v>11</v>
      </c>
      <c r="C131" s="6">
        <f t="shared" si="70"/>
        <v>0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10"/>
    </row>
    <row r="132" spans="1:11" ht="105.75" customHeight="1">
      <c r="A132" s="26">
        <v>118</v>
      </c>
      <c r="B132" s="19" t="s">
        <v>89</v>
      </c>
      <c r="C132" s="6">
        <f t="shared" si="70"/>
        <v>347</v>
      </c>
      <c r="D132" s="6">
        <f>D133</f>
        <v>0</v>
      </c>
      <c r="E132" s="6">
        <f t="shared" ref="E132:J132" si="80">E133</f>
        <v>0</v>
      </c>
      <c r="F132" s="6">
        <f t="shared" si="80"/>
        <v>136.30000000000001</v>
      </c>
      <c r="G132" s="6">
        <f t="shared" si="80"/>
        <v>210.7</v>
      </c>
      <c r="H132" s="6">
        <f t="shared" si="80"/>
        <v>0</v>
      </c>
      <c r="I132" s="6">
        <f t="shared" si="80"/>
        <v>0</v>
      </c>
      <c r="J132" s="6">
        <f t="shared" si="80"/>
        <v>0</v>
      </c>
      <c r="K132" s="10"/>
    </row>
    <row r="133" spans="1:11">
      <c r="A133" s="26">
        <v>119</v>
      </c>
      <c r="B133" s="19" t="s">
        <v>10</v>
      </c>
      <c r="C133" s="6">
        <f t="shared" si="70"/>
        <v>347</v>
      </c>
      <c r="D133" s="6">
        <v>0</v>
      </c>
      <c r="E133" s="6">
        <v>0</v>
      </c>
      <c r="F133" s="6">
        <v>136.30000000000001</v>
      </c>
      <c r="G133" s="6">
        <v>210.7</v>
      </c>
      <c r="H133" s="6">
        <v>0</v>
      </c>
      <c r="I133" s="6">
        <v>0</v>
      </c>
      <c r="J133" s="6">
        <v>0</v>
      </c>
      <c r="K133" s="10"/>
    </row>
    <row r="134" spans="1:11" ht="285" customHeight="1">
      <c r="A134" s="26">
        <v>120</v>
      </c>
      <c r="B134" s="18" t="s">
        <v>90</v>
      </c>
      <c r="C134" s="6">
        <f t="shared" si="70"/>
        <v>16373.7</v>
      </c>
      <c r="D134" s="6">
        <f>D135+D136+D137</f>
        <v>0</v>
      </c>
      <c r="E134" s="6">
        <f t="shared" ref="E134:J134" si="81">E135+E136+E137</f>
        <v>0</v>
      </c>
      <c r="F134" s="6">
        <f t="shared" si="81"/>
        <v>4459.1000000000004</v>
      </c>
      <c r="G134" s="6">
        <f t="shared" si="81"/>
        <v>11914.6</v>
      </c>
      <c r="H134" s="6">
        <f t="shared" si="81"/>
        <v>0</v>
      </c>
      <c r="I134" s="6">
        <f t="shared" si="81"/>
        <v>0</v>
      </c>
      <c r="J134" s="6">
        <f t="shared" si="81"/>
        <v>0</v>
      </c>
      <c r="K134" s="10" t="s">
        <v>102</v>
      </c>
    </row>
    <row r="135" spans="1:11">
      <c r="A135" s="26">
        <v>121</v>
      </c>
      <c r="B135" s="19" t="s">
        <v>10</v>
      </c>
      <c r="C135" s="6">
        <f t="shared" si="70"/>
        <v>16373.7</v>
      </c>
      <c r="D135" s="6">
        <v>0</v>
      </c>
      <c r="E135" s="6">
        <v>0</v>
      </c>
      <c r="F135" s="6">
        <v>4459.1000000000004</v>
      </c>
      <c r="G135" s="6">
        <v>11914.6</v>
      </c>
      <c r="H135" s="6">
        <v>0</v>
      </c>
      <c r="I135" s="6">
        <v>0</v>
      </c>
      <c r="J135" s="6">
        <v>0</v>
      </c>
      <c r="K135" s="10"/>
    </row>
    <row r="136" spans="1:11">
      <c r="A136" s="26">
        <v>122</v>
      </c>
      <c r="B136" s="19" t="s">
        <v>11</v>
      </c>
      <c r="C136" s="6">
        <f t="shared" si="70"/>
        <v>0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10"/>
    </row>
    <row r="137" spans="1:11">
      <c r="A137" s="26">
        <v>123</v>
      </c>
      <c r="B137" s="19" t="s">
        <v>67</v>
      </c>
      <c r="C137" s="6">
        <f t="shared" si="70"/>
        <v>0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10"/>
    </row>
    <row r="138" spans="1:11" ht="30.75" customHeight="1">
      <c r="A138" s="26">
        <v>124</v>
      </c>
      <c r="B138" s="30" t="s">
        <v>39</v>
      </c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30">
      <c r="A139" s="26">
        <v>125</v>
      </c>
      <c r="B139" s="19" t="s">
        <v>18</v>
      </c>
      <c r="C139" s="6">
        <f>SUM(D139:J139)</f>
        <v>27944.5</v>
      </c>
      <c r="D139" s="7">
        <f>D140</f>
        <v>4250.5</v>
      </c>
      <c r="E139" s="7">
        <f>E142</f>
        <v>3114</v>
      </c>
      <c r="F139" s="7">
        <f>SUM(F140:F140)</f>
        <v>4060</v>
      </c>
      <c r="G139" s="7">
        <f>SUM(G140:G140)</f>
        <v>4500</v>
      </c>
      <c r="H139" s="7">
        <f>SUM(H140:H140)</f>
        <v>4000</v>
      </c>
      <c r="I139" s="7">
        <f>SUM(I140:I140)</f>
        <v>4000</v>
      </c>
      <c r="J139" s="7">
        <f>SUM(J140:J140)</f>
        <v>4020</v>
      </c>
      <c r="K139" s="10"/>
    </row>
    <row r="140" spans="1:11">
      <c r="A140" s="26">
        <v>126</v>
      </c>
      <c r="B140" s="19" t="s">
        <v>10</v>
      </c>
      <c r="C140" s="6">
        <f>SUM(D140:J140)</f>
        <v>27944.5</v>
      </c>
      <c r="D140" s="6">
        <f t="shared" ref="D140:J140" si="82">D143</f>
        <v>4250.5</v>
      </c>
      <c r="E140" s="6">
        <f>E143</f>
        <v>3114</v>
      </c>
      <c r="F140" s="6">
        <f t="shared" si="82"/>
        <v>4060</v>
      </c>
      <c r="G140" s="6">
        <f t="shared" si="82"/>
        <v>4500</v>
      </c>
      <c r="H140" s="6">
        <f t="shared" si="82"/>
        <v>4000</v>
      </c>
      <c r="I140" s="6">
        <f t="shared" si="82"/>
        <v>4000</v>
      </c>
      <c r="J140" s="6">
        <f t="shared" si="82"/>
        <v>4020</v>
      </c>
      <c r="K140" s="10"/>
    </row>
    <row r="141" spans="1:11">
      <c r="A141" s="26">
        <v>127</v>
      </c>
      <c r="B141" s="29" t="s">
        <v>37</v>
      </c>
      <c r="C141" s="29"/>
      <c r="D141" s="29"/>
      <c r="E141" s="29"/>
      <c r="F141" s="29"/>
      <c r="G141" s="29"/>
      <c r="H141" s="29"/>
      <c r="I141" s="29"/>
      <c r="J141" s="29"/>
      <c r="K141" s="29"/>
    </row>
    <row r="142" spans="1:11" ht="30">
      <c r="A142" s="26">
        <v>128</v>
      </c>
      <c r="B142" s="19" t="s">
        <v>55</v>
      </c>
      <c r="C142" s="6">
        <f t="shared" ref="C142:C145" si="83">SUM(D142:J142)</f>
        <v>27944.5</v>
      </c>
      <c r="D142" s="7">
        <v>4250.5</v>
      </c>
      <c r="E142" s="7">
        <f>E144+E146+E150+E148</f>
        <v>3114</v>
      </c>
      <c r="F142" s="7">
        <f t="shared" ref="F142:J142" si="84">F143</f>
        <v>4060</v>
      </c>
      <c r="G142" s="7">
        <f t="shared" si="84"/>
        <v>4500</v>
      </c>
      <c r="H142" s="7">
        <f t="shared" si="84"/>
        <v>4000</v>
      </c>
      <c r="I142" s="7">
        <f t="shared" si="84"/>
        <v>4000</v>
      </c>
      <c r="J142" s="7">
        <f t="shared" si="84"/>
        <v>4020</v>
      </c>
      <c r="K142" s="10"/>
    </row>
    <row r="143" spans="1:11">
      <c r="A143" s="26">
        <v>129</v>
      </c>
      <c r="B143" s="19" t="s">
        <v>10</v>
      </c>
      <c r="C143" s="6">
        <f t="shared" si="83"/>
        <v>27944.5</v>
      </c>
      <c r="D143" s="7">
        <v>4250.5</v>
      </c>
      <c r="E143" s="7">
        <f>E145+E147+E151+E149</f>
        <v>3114</v>
      </c>
      <c r="F143" s="7">
        <f>F145+F147+F149+F151</f>
        <v>4060</v>
      </c>
      <c r="G143" s="7">
        <f t="shared" ref="G143:J143" si="85">G145+G147+G149+G151</f>
        <v>4500</v>
      </c>
      <c r="H143" s="7">
        <f t="shared" si="85"/>
        <v>4000</v>
      </c>
      <c r="I143" s="7">
        <f t="shared" si="85"/>
        <v>4000</v>
      </c>
      <c r="J143" s="7">
        <f t="shared" si="85"/>
        <v>4020</v>
      </c>
      <c r="K143" s="10"/>
    </row>
    <row r="144" spans="1:11" ht="60">
      <c r="A144" s="26">
        <v>130</v>
      </c>
      <c r="B144" s="19" t="s">
        <v>45</v>
      </c>
      <c r="C144" s="6">
        <f t="shared" si="83"/>
        <v>16840</v>
      </c>
      <c r="D144" s="12">
        <f>D145</f>
        <v>2303</v>
      </c>
      <c r="E144" s="12">
        <f t="shared" ref="E144:J144" si="86">E145</f>
        <v>1789</v>
      </c>
      <c r="F144" s="12">
        <f t="shared" si="86"/>
        <v>2572</v>
      </c>
      <c r="G144" s="12">
        <f t="shared" si="86"/>
        <v>2552</v>
      </c>
      <c r="H144" s="12">
        <f t="shared" si="86"/>
        <v>2552</v>
      </c>
      <c r="I144" s="12">
        <f t="shared" si="86"/>
        <v>2552</v>
      </c>
      <c r="J144" s="12">
        <f t="shared" si="86"/>
        <v>2520</v>
      </c>
      <c r="K144" s="10" t="s">
        <v>103</v>
      </c>
    </row>
    <row r="145" spans="1:11" ht="15.75">
      <c r="A145" s="26">
        <v>131</v>
      </c>
      <c r="B145" s="13" t="s">
        <v>10</v>
      </c>
      <c r="C145" s="6">
        <f t="shared" si="83"/>
        <v>16840</v>
      </c>
      <c r="D145" s="12">
        <v>2303</v>
      </c>
      <c r="E145" s="12">
        <v>1789</v>
      </c>
      <c r="F145" s="12">
        <v>2572</v>
      </c>
      <c r="G145" s="12">
        <v>2552</v>
      </c>
      <c r="H145" s="12">
        <v>2552</v>
      </c>
      <c r="I145" s="12">
        <v>2552</v>
      </c>
      <c r="J145" s="12">
        <v>2520</v>
      </c>
      <c r="K145" s="14"/>
    </row>
    <row r="146" spans="1:11" ht="165" customHeight="1">
      <c r="A146" s="26">
        <v>132</v>
      </c>
      <c r="B146" s="19" t="s">
        <v>66</v>
      </c>
      <c r="C146" s="6">
        <f>SUM(D146:J146)</f>
        <v>7094</v>
      </c>
      <c r="D146" s="12">
        <f>D147</f>
        <v>1400</v>
      </c>
      <c r="E146" s="12">
        <f t="shared" ref="E146:J146" si="87">E147</f>
        <v>1050</v>
      </c>
      <c r="F146" s="12">
        <f t="shared" si="87"/>
        <v>600</v>
      </c>
      <c r="G146" s="12">
        <f t="shared" si="87"/>
        <v>848</v>
      </c>
      <c r="H146" s="12">
        <f t="shared" si="87"/>
        <v>848</v>
      </c>
      <c r="I146" s="12">
        <f t="shared" si="87"/>
        <v>848</v>
      </c>
      <c r="J146" s="12">
        <f t="shared" si="87"/>
        <v>1500</v>
      </c>
      <c r="K146" s="10" t="s">
        <v>104</v>
      </c>
    </row>
    <row r="147" spans="1:11">
      <c r="A147" s="26">
        <v>133</v>
      </c>
      <c r="B147" s="19" t="s">
        <v>10</v>
      </c>
      <c r="C147" s="6">
        <f t="shared" ref="C147:C151" si="88">SUM(D147:J147)</f>
        <v>7094</v>
      </c>
      <c r="D147" s="12">
        <v>1400</v>
      </c>
      <c r="E147" s="12">
        <v>1050</v>
      </c>
      <c r="F147" s="12">
        <v>600</v>
      </c>
      <c r="G147" s="12">
        <v>848</v>
      </c>
      <c r="H147" s="12">
        <v>848</v>
      </c>
      <c r="I147" s="12">
        <v>848</v>
      </c>
      <c r="J147" s="12">
        <v>1500</v>
      </c>
      <c r="K147" s="14"/>
    </row>
    <row r="148" spans="1:11" ht="105">
      <c r="A148" s="26">
        <v>134</v>
      </c>
      <c r="B148" s="19" t="s">
        <v>46</v>
      </c>
      <c r="C148" s="6">
        <f t="shared" si="88"/>
        <v>2743</v>
      </c>
      <c r="D148" s="12">
        <f>D149</f>
        <v>300</v>
      </c>
      <c r="E148" s="12">
        <f t="shared" ref="E148:J148" si="89">E149</f>
        <v>0</v>
      </c>
      <c r="F148" s="12">
        <f t="shared" si="89"/>
        <v>528</v>
      </c>
      <c r="G148" s="12">
        <f t="shared" si="89"/>
        <v>715</v>
      </c>
      <c r="H148" s="12">
        <f t="shared" si="89"/>
        <v>600</v>
      </c>
      <c r="I148" s="12">
        <f t="shared" si="89"/>
        <v>600</v>
      </c>
      <c r="J148" s="12">
        <f t="shared" si="89"/>
        <v>0</v>
      </c>
      <c r="K148" s="10" t="s">
        <v>96</v>
      </c>
    </row>
    <row r="149" spans="1:11">
      <c r="A149" s="26">
        <v>135</v>
      </c>
      <c r="B149" s="19" t="s">
        <v>10</v>
      </c>
      <c r="C149" s="6">
        <f t="shared" si="88"/>
        <v>2743</v>
      </c>
      <c r="D149" s="12">
        <v>300</v>
      </c>
      <c r="E149" s="12">
        <v>0</v>
      </c>
      <c r="F149" s="12">
        <v>528</v>
      </c>
      <c r="G149" s="12">
        <v>715</v>
      </c>
      <c r="H149" s="12">
        <v>600</v>
      </c>
      <c r="I149" s="12">
        <v>600</v>
      </c>
      <c r="J149" s="12">
        <v>0</v>
      </c>
      <c r="K149" s="10"/>
    </row>
    <row r="150" spans="1:11" ht="60">
      <c r="A150" s="26">
        <v>136</v>
      </c>
      <c r="B150" s="19" t="s">
        <v>47</v>
      </c>
      <c r="C150" s="6">
        <f t="shared" si="88"/>
        <v>1267.5</v>
      </c>
      <c r="D150" s="12">
        <f>D151</f>
        <v>247.5</v>
      </c>
      <c r="E150" s="12">
        <f t="shared" ref="E150:J150" si="90">E151</f>
        <v>275</v>
      </c>
      <c r="F150" s="12">
        <f t="shared" si="90"/>
        <v>360</v>
      </c>
      <c r="G150" s="12">
        <f t="shared" si="90"/>
        <v>385</v>
      </c>
      <c r="H150" s="12">
        <f t="shared" si="90"/>
        <v>0</v>
      </c>
      <c r="I150" s="12">
        <f t="shared" si="90"/>
        <v>0</v>
      </c>
      <c r="J150" s="12">
        <f t="shared" si="90"/>
        <v>0</v>
      </c>
      <c r="K150" s="10" t="s">
        <v>105</v>
      </c>
    </row>
    <row r="151" spans="1:11">
      <c r="A151" s="26">
        <v>137</v>
      </c>
      <c r="B151" s="19" t="s">
        <v>10</v>
      </c>
      <c r="C151" s="6">
        <f t="shared" si="88"/>
        <v>1267.5</v>
      </c>
      <c r="D151" s="12">
        <v>247.5</v>
      </c>
      <c r="E151" s="12">
        <v>275</v>
      </c>
      <c r="F151" s="12">
        <v>360</v>
      </c>
      <c r="G151" s="12">
        <v>385</v>
      </c>
      <c r="H151" s="12">
        <v>0</v>
      </c>
      <c r="I151" s="12">
        <v>0</v>
      </c>
      <c r="J151" s="12">
        <v>0</v>
      </c>
      <c r="K151" s="14"/>
    </row>
    <row r="152" spans="1:11">
      <c r="A152" s="26">
        <v>138</v>
      </c>
      <c r="B152" s="30" t="s">
        <v>38</v>
      </c>
      <c r="C152" s="30"/>
      <c r="D152" s="30"/>
      <c r="E152" s="30"/>
      <c r="F152" s="30"/>
      <c r="G152" s="30"/>
      <c r="H152" s="30"/>
      <c r="I152" s="30"/>
      <c r="J152" s="30"/>
      <c r="K152" s="30"/>
    </row>
    <row r="153" spans="1:11" ht="30">
      <c r="A153" s="26">
        <v>139</v>
      </c>
      <c r="B153" s="19" t="s">
        <v>19</v>
      </c>
      <c r="C153" s="7">
        <f>SUM(D153:J153)</f>
        <v>6295</v>
      </c>
      <c r="D153" s="12">
        <f t="shared" ref="D153:J154" si="91">D156</f>
        <v>4150</v>
      </c>
      <c r="E153" s="12">
        <f t="shared" si="91"/>
        <v>0</v>
      </c>
      <c r="F153" s="12">
        <f t="shared" si="91"/>
        <v>0</v>
      </c>
      <c r="G153" s="12">
        <f t="shared" si="91"/>
        <v>0</v>
      </c>
      <c r="H153" s="12">
        <f t="shared" si="91"/>
        <v>0</v>
      </c>
      <c r="I153" s="12">
        <f t="shared" si="91"/>
        <v>0</v>
      </c>
      <c r="J153" s="12">
        <f t="shared" si="91"/>
        <v>2145</v>
      </c>
      <c r="K153" s="14"/>
    </row>
    <row r="154" spans="1:11">
      <c r="A154" s="26">
        <v>140</v>
      </c>
      <c r="B154" s="19" t="s">
        <v>10</v>
      </c>
      <c r="C154" s="7">
        <f>SUM(D154:J154)</f>
        <v>6295</v>
      </c>
      <c r="D154" s="12">
        <f t="shared" si="91"/>
        <v>4150</v>
      </c>
      <c r="E154" s="12">
        <f t="shared" si="91"/>
        <v>0</v>
      </c>
      <c r="F154" s="12">
        <f t="shared" si="91"/>
        <v>0</v>
      </c>
      <c r="G154" s="12">
        <f t="shared" si="91"/>
        <v>0</v>
      </c>
      <c r="H154" s="12">
        <f t="shared" si="91"/>
        <v>0</v>
      </c>
      <c r="I154" s="12">
        <f t="shared" si="91"/>
        <v>0</v>
      </c>
      <c r="J154" s="12">
        <f t="shared" si="91"/>
        <v>2145</v>
      </c>
      <c r="K154" s="14"/>
    </row>
    <row r="155" spans="1:11">
      <c r="A155" s="26">
        <v>141</v>
      </c>
      <c r="B155" s="29" t="s">
        <v>37</v>
      </c>
      <c r="C155" s="29"/>
      <c r="D155" s="29"/>
      <c r="E155" s="29"/>
      <c r="F155" s="29"/>
      <c r="G155" s="29"/>
      <c r="H155" s="29"/>
      <c r="I155" s="29"/>
      <c r="J155" s="29"/>
      <c r="K155" s="29"/>
    </row>
    <row r="156" spans="1:11" ht="30">
      <c r="A156" s="26">
        <v>142</v>
      </c>
      <c r="B156" s="19" t="s">
        <v>56</v>
      </c>
      <c r="C156" s="7">
        <f t="shared" ref="C156:C171" si="92">SUM(D156:J156)</f>
        <v>6295</v>
      </c>
      <c r="D156" s="12">
        <f t="shared" ref="D156:J156" si="93">D157</f>
        <v>4150</v>
      </c>
      <c r="E156" s="12">
        <f t="shared" si="93"/>
        <v>0</v>
      </c>
      <c r="F156" s="12">
        <f t="shared" si="93"/>
        <v>0</v>
      </c>
      <c r="G156" s="12">
        <f t="shared" si="93"/>
        <v>0</v>
      </c>
      <c r="H156" s="12">
        <f t="shared" si="93"/>
        <v>0</v>
      </c>
      <c r="I156" s="12">
        <f t="shared" si="93"/>
        <v>0</v>
      </c>
      <c r="J156" s="12">
        <f t="shared" si="93"/>
        <v>2145</v>
      </c>
      <c r="K156" s="26"/>
    </row>
    <row r="157" spans="1:11">
      <c r="A157" s="26">
        <v>143</v>
      </c>
      <c r="B157" s="19" t="s">
        <v>10</v>
      </c>
      <c r="C157" s="9">
        <f t="shared" si="92"/>
        <v>6295</v>
      </c>
      <c r="D157" s="12">
        <f t="shared" ref="D157:J157" si="94">SUM(D159+D161+D163+D165+D167+D169+D171)</f>
        <v>4150</v>
      </c>
      <c r="E157" s="12">
        <f t="shared" si="94"/>
        <v>0</v>
      </c>
      <c r="F157" s="12">
        <f t="shared" si="94"/>
        <v>0</v>
      </c>
      <c r="G157" s="12">
        <f t="shared" si="94"/>
        <v>0</v>
      </c>
      <c r="H157" s="12">
        <f t="shared" si="94"/>
        <v>0</v>
      </c>
      <c r="I157" s="12">
        <f t="shared" si="94"/>
        <v>0</v>
      </c>
      <c r="J157" s="12">
        <f t="shared" si="94"/>
        <v>2145</v>
      </c>
      <c r="K157" s="26"/>
    </row>
    <row r="158" spans="1:11" ht="60">
      <c r="A158" s="26">
        <v>144</v>
      </c>
      <c r="B158" s="19" t="s">
        <v>48</v>
      </c>
      <c r="C158" s="7">
        <f t="shared" si="92"/>
        <v>2200</v>
      </c>
      <c r="D158" s="7">
        <v>2200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14" t="s">
        <v>106</v>
      </c>
    </row>
    <row r="159" spans="1:11">
      <c r="A159" s="26">
        <v>145</v>
      </c>
      <c r="B159" s="19" t="s">
        <v>10</v>
      </c>
      <c r="C159" s="7">
        <f t="shared" si="92"/>
        <v>2200</v>
      </c>
      <c r="D159" s="7">
        <v>2200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14"/>
    </row>
    <row r="160" spans="1:11" ht="90">
      <c r="A160" s="26">
        <v>146</v>
      </c>
      <c r="B160" s="19" t="s">
        <v>49</v>
      </c>
      <c r="C160" s="7">
        <f t="shared" si="92"/>
        <v>300</v>
      </c>
      <c r="D160" s="7">
        <f>D161</f>
        <v>150</v>
      </c>
      <c r="E160" s="7">
        <f t="shared" ref="E160:J160" si="95">E161</f>
        <v>0</v>
      </c>
      <c r="F160" s="7">
        <f t="shared" si="95"/>
        <v>0</v>
      </c>
      <c r="G160" s="7">
        <f t="shared" si="95"/>
        <v>0</v>
      </c>
      <c r="H160" s="7">
        <f t="shared" si="95"/>
        <v>0</v>
      </c>
      <c r="I160" s="7">
        <f t="shared" si="95"/>
        <v>0</v>
      </c>
      <c r="J160" s="7">
        <f t="shared" si="95"/>
        <v>150</v>
      </c>
      <c r="K160" s="14" t="s">
        <v>60</v>
      </c>
    </row>
    <row r="161" spans="1:11">
      <c r="A161" s="26">
        <v>147</v>
      </c>
      <c r="B161" s="19" t="s">
        <v>10</v>
      </c>
      <c r="C161" s="7">
        <f t="shared" si="92"/>
        <v>300</v>
      </c>
      <c r="D161" s="7">
        <v>150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150</v>
      </c>
      <c r="K161" s="14"/>
    </row>
    <row r="162" spans="1:11" ht="75.75" customHeight="1">
      <c r="A162" s="26">
        <v>148</v>
      </c>
      <c r="B162" s="19" t="s">
        <v>50</v>
      </c>
      <c r="C162" s="7">
        <f t="shared" si="92"/>
        <v>600</v>
      </c>
      <c r="D162" s="7">
        <f>D163</f>
        <v>300</v>
      </c>
      <c r="E162" s="7">
        <f t="shared" ref="E162:J162" si="96">E163</f>
        <v>0</v>
      </c>
      <c r="F162" s="7">
        <f t="shared" si="96"/>
        <v>0</v>
      </c>
      <c r="G162" s="7">
        <f t="shared" si="96"/>
        <v>0</v>
      </c>
      <c r="H162" s="7">
        <f t="shared" si="96"/>
        <v>0</v>
      </c>
      <c r="I162" s="7">
        <f t="shared" si="96"/>
        <v>0</v>
      </c>
      <c r="J162" s="7">
        <f t="shared" si="96"/>
        <v>300</v>
      </c>
      <c r="K162" s="14" t="s">
        <v>59</v>
      </c>
    </row>
    <row r="163" spans="1:11">
      <c r="A163" s="26">
        <v>149</v>
      </c>
      <c r="B163" s="19" t="s">
        <v>10</v>
      </c>
      <c r="C163" s="7">
        <f t="shared" si="92"/>
        <v>600</v>
      </c>
      <c r="D163" s="7">
        <v>300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300</v>
      </c>
      <c r="K163" s="14"/>
    </row>
    <row r="164" spans="1:11" ht="74.25" customHeight="1">
      <c r="A164" s="26">
        <v>150</v>
      </c>
      <c r="B164" s="19" t="s">
        <v>51</v>
      </c>
      <c r="C164" s="7">
        <f t="shared" si="92"/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14" t="s">
        <v>58</v>
      </c>
    </row>
    <row r="165" spans="1:11">
      <c r="A165" s="26">
        <v>151</v>
      </c>
      <c r="B165" s="19" t="s">
        <v>10</v>
      </c>
      <c r="C165" s="7">
        <f t="shared" si="92"/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14"/>
    </row>
    <row r="166" spans="1:11" ht="75.75" customHeight="1">
      <c r="A166" s="26">
        <v>152</v>
      </c>
      <c r="B166" s="19" t="s">
        <v>52</v>
      </c>
      <c r="C166" s="7">
        <f t="shared" si="92"/>
        <v>1445</v>
      </c>
      <c r="D166" s="7">
        <f>D167</f>
        <v>900</v>
      </c>
      <c r="E166" s="7">
        <f t="shared" ref="E166:J166" si="97">E167</f>
        <v>0</v>
      </c>
      <c r="F166" s="7">
        <f t="shared" si="97"/>
        <v>0</v>
      </c>
      <c r="G166" s="7">
        <f t="shared" si="97"/>
        <v>0</v>
      </c>
      <c r="H166" s="7">
        <f t="shared" si="97"/>
        <v>0</v>
      </c>
      <c r="I166" s="7">
        <f t="shared" si="97"/>
        <v>0</v>
      </c>
      <c r="J166" s="7">
        <f t="shared" si="97"/>
        <v>545</v>
      </c>
      <c r="K166" s="14" t="s">
        <v>68</v>
      </c>
    </row>
    <row r="167" spans="1:11">
      <c r="A167" s="26">
        <v>153</v>
      </c>
      <c r="B167" s="19" t="s">
        <v>10</v>
      </c>
      <c r="C167" s="7">
        <f t="shared" si="92"/>
        <v>1445</v>
      </c>
      <c r="D167" s="7">
        <v>900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545</v>
      </c>
      <c r="K167" s="14"/>
    </row>
    <row r="168" spans="1:11" ht="60">
      <c r="A168" s="26">
        <v>154</v>
      </c>
      <c r="B168" s="19" t="s">
        <v>53</v>
      </c>
      <c r="C168" s="7">
        <f t="shared" si="92"/>
        <v>250</v>
      </c>
      <c r="D168" s="7">
        <f>D169</f>
        <v>0</v>
      </c>
      <c r="E168" s="7">
        <f t="shared" ref="E168:J168" si="98">E169</f>
        <v>0</v>
      </c>
      <c r="F168" s="7">
        <f t="shared" si="98"/>
        <v>0</v>
      </c>
      <c r="G168" s="7">
        <f t="shared" si="98"/>
        <v>0</v>
      </c>
      <c r="H168" s="7">
        <f t="shared" si="98"/>
        <v>0</v>
      </c>
      <c r="I168" s="7">
        <f t="shared" si="98"/>
        <v>0</v>
      </c>
      <c r="J168" s="7">
        <f t="shared" si="98"/>
        <v>250</v>
      </c>
      <c r="K168" s="14" t="s">
        <v>69</v>
      </c>
    </row>
    <row r="169" spans="1:11">
      <c r="A169" s="26">
        <v>155</v>
      </c>
      <c r="B169" s="19" t="s">
        <v>10</v>
      </c>
      <c r="C169" s="7">
        <f t="shared" si="92"/>
        <v>250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250</v>
      </c>
      <c r="K169" s="14"/>
    </row>
    <row r="170" spans="1:11" ht="60">
      <c r="A170" s="26">
        <v>156</v>
      </c>
      <c r="B170" s="19" t="s">
        <v>57</v>
      </c>
      <c r="C170" s="7">
        <f t="shared" si="92"/>
        <v>1500</v>
      </c>
      <c r="D170" s="7">
        <f>D171</f>
        <v>600</v>
      </c>
      <c r="E170" s="7">
        <f t="shared" ref="E170:J170" si="99">E171</f>
        <v>0</v>
      </c>
      <c r="F170" s="7">
        <f t="shared" si="99"/>
        <v>0</v>
      </c>
      <c r="G170" s="7">
        <f t="shared" si="99"/>
        <v>0</v>
      </c>
      <c r="H170" s="7">
        <f t="shared" si="99"/>
        <v>0</v>
      </c>
      <c r="I170" s="7">
        <f t="shared" si="99"/>
        <v>0</v>
      </c>
      <c r="J170" s="7">
        <f t="shared" si="99"/>
        <v>900</v>
      </c>
      <c r="K170" s="14" t="s">
        <v>97</v>
      </c>
    </row>
    <row r="171" spans="1:11">
      <c r="A171" s="26">
        <v>157</v>
      </c>
      <c r="B171" s="19" t="s">
        <v>10</v>
      </c>
      <c r="C171" s="7">
        <f t="shared" si="92"/>
        <v>1500</v>
      </c>
      <c r="D171" s="7">
        <v>600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900</v>
      </c>
      <c r="K171" s="14"/>
    </row>
    <row r="172" spans="1:11">
      <c r="A172" s="16"/>
      <c r="B172" s="22"/>
      <c r="C172" s="16"/>
      <c r="D172" s="16"/>
      <c r="E172" s="16"/>
      <c r="F172" s="16"/>
      <c r="G172" s="16"/>
      <c r="H172" s="16"/>
      <c r="I172" s="16"/>
      <c r="J172" s="16"/>
    </row>
    <row r="173" spans="1:11">
      <c r="A173" s="16"/>
      <c r="B173" s="22"/>
      <c r="C173" s="16"/>
      <c r="D173" s="16"/>
      <c r="E173" s="16"/>
      <c r="F173" s="16"/>
      <c r="G173" s="16"/>
      <c r="H173" s="16"/>
      <c r="I173" s="16"/>
      <c r="J173" s="16"/>
    </row>
    <row r="174" spans="1:11">
      <c r="A174" s="16"/>
      <c r="B174" s="22"/>
      <c r="C174" s="16"/>
      <c r="D174" s="16"/>
      <c r="E174" s="16"/>
      <c r="F174" s="16"/>
      <c r="G174" s="16"/>
      <c r="H174" s="16"/>
      <c r="I174" s="16"/>
      <c r="J174" s="16"/>
    </row>
    <row r="175" spans="1:11">
      <c r="A175" s="16"/>
      <c r="B175" s="22"/>
      <c r="C175" s="16"/>
      <c r="D175" s="16"/>
      <c r="E175" s="16"/>
      <c r="F175" s="16"/>
      <c r="G175" s="16"/>
      <c r="H175" s="16"/>
      <c r="I175" s="16"/>
      <c r="J175" s="16"/>
    </row>
  </sheetData>
  <mergeCells count="18">
    <mergeCell ref="G1:K1"/>
    <mergeCell ref="G2:K2"/>
    <mergeCell ref="B152:K152"/>
    <mergeCell ref="B155:K155"/>
    <mergeCell ref="B138:K138"/>
    <mergeCell ref="B141:K141"/>
    <mergeCell ref="C4:I4"/>
    <mergeCell ref="A5:K5"/>
    <mergeCell ref="A7:A8"/>
    <mergeCell ref="B7:B8"/>
    <mergeCell ref="C7:J7"/>
    <mergeCell ref="K7:K8"/>
    <mergeCell ref="B118:K118"/>
    <mergeCell ref="B23:K23"/>
    <mergeCell ref="B28:K28"/>
    <mergeCell ref="B32:K32"/>
    <mergeCell ref="B36:K36"/>
    <mergeCell ref="B113:K113"/>
  </mergeCells>
  <pageMargins left="0.39370078740157483" right="0.35433070866141736" top="0.86614173228346458" bottom="0.35433070866141736" header="0.27559055118110237" footer="0.6692913385826772"/>
  <pageSetup paperSize="9" orientation="landscape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 (2)</vt:lpstr>
      <vt:lpstr>Лист2</vt:lpstr>
      <vt:lpstr>Лист3</vt:lpstr>
      <vt:lpstr>'Лист1 (2)'!Заголовки_для_печати</vt:lpstr>
      <vt:lpstr>'Лист1 (2)'!Область_печати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2017-06-09T04:29:41Z</dcterms:modified>
</cp:coreProperties>
</file>