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6215" windowHeight="7965" activeTab="0"/>
  </bookViews>
  <sheets>
    <sheet name="Программа " sheetId="1" r:id="rId1"/>
    <sheet name="Лист2" sheetId="4" r:id="rId2"/>
  </sheets>
  <definedNames>
    <definedName name="_xlnm.Print_Area" localSheetId="0">'Программа '!$A$1:$K$1052</definedName>
  </definedNames>
  <calcPr calcId="124519"/>
</workbook>
</file>

<file path=xl/sharedStrings.xml><?xml version="1.0" encoding="utf-8"?>
<sst xmlns="http://schemas.openxmlformats.org/spreadsheetml/2006/main" count="1216" uniqueCount="340">
  <si>
    <t>всего</t>
  </si>
  <si>
    <r>
      <t>11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</si>
  <si>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</si>
  <si>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</si>
  <si>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</si>
  <si>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</si>
  <si>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</si>
  <si>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</si>
  <si>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</si>
  <si>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</si>
  <si>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</si>
  <si>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</si>
  <si>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</si>
  <si>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</si>
  <si>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</si>
  <si>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</si>
  <si>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</si>
  <si>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</si>
  <si>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</si>
  <si>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</si>
  <si>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</si>
  <si>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</si>
  <si>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</si>
  <si>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</si>
  <si>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</si>
  <si>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</si>
  <si>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</si>
  <si>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</si>
  <si>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</si>
  <si>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</si>
  <si>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</si>
  <si>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</si>
  <si>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</si>
  <si>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</si>
  <si>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</si>
  <si>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</si>
  <si>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</si>
  <si>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</si>
  <si>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</si>
  <si>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</si>
  <si>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</si>
  <si>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</si>
  <si>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</si>
  <si>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</si>
  <si>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</si>
  <si>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</si>
  <si>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</si>
  <si>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</si>
  <si>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</si>
  <si>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</si>
  <si>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</si>
  <si>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</si>
  <si>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</si>
  <si>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</si>
  <si>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</si>
  <si>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</si>
  <si>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</si>
  <si>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</si>
  <si>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</si>
  <si>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</si>
  <si>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</si>
  <si>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</si>
  <si>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</si>
  <si>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</si>
  <si>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</si>
  <si>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</si>
  <si>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</si>
  <si>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</si>
  <si>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</si>
  <si>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</si>
  <si>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</si>
  <si>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</si>
  <si>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</si>
  <si>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</si>
  <si>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</si>
  <si>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</si>
  <si>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</si>
  <si>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</si>
  <si>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</si>
  <si>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</si>
  <si>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</si>
  <si>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</si>
  <si>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</si>
  <si>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</si>
  <si>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</si>
  <si>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</si>
  <si>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</si>
  <si>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</si>
  <si>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</si>
  <si>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</si>
  <si>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</si>
  <si>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</si>
  <si>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</si>
  <si>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</si>
  <si>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</si>
  <si>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</si>
  <si>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</si>
  <si>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</si>
  <si>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</si>
  <si>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</si>
  <si>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</si>
  <si>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</si>
  <si>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</si>
  <si>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</si>
  <si>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</si>
  <si>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</si>
  <si>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</si>
  <si>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</si>
  <si>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</si>
  <si>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</si>
  <si>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</si>
  <si>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</si>
  <si>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</si>
  <si>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</si>
  <si>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</si>
  <si>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</si>
  <si>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</si>
  <si>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</si>
  <si>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</si>
  <si>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</si>
  <si>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</si>
  <si>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</si>
  <si>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</si>
  <si>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</si>
  <si>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</si>
  <si>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</si>
  <si>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</si>
  <si>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</si>
  <si>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</si>
  <si>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</si>
  <si>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</si>
  <si>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</si>
  <si>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</si>
  <si>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</si>
  <si>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</si>
  <si>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</si>
  <si>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</si>
  <si>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</si>
  <si>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</si>
  <si>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</si>
  <si>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</si>
  <si>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</si>
  <si>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</rPr>
      <t>,</t>
    </r>
    <r>
      <rPr>
        <sz val="10"/>
        <color theme="1"/>
        <rFont val="Times New Roman"/>
        <family val="1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</si>
  <si>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</si>
  <si>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</si>
  <si>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</si>
  <si>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</si>
  <si>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</si>
  <si>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</si>
  <si>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</si>
  <si>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</si>
  <si>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</si>
  <si>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</si>
  <si>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</si>
  <si>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</si>
  <si>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</si>
  <si>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</si>
  <si>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</si>
  <si>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</si>
  <si>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</si>
  <si>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</si>
  <si>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</si>
  <si>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</si>
  <si>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</si>
  <si>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</si>
  <si>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</si>
  <si>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</si>
  <si>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</si>
  <si>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</si>
  <si>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</si>
  <si>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</si>
  <si>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</si>
  <si>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</si>
  <si>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</si>
  <si>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</si>
  <si>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</si>
  <si>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</si>
  <si>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</si>
  <si>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</si>
  <si>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</si>
  <si>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</si>
  <si>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</si>
  <si>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</si>
  <si>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</si>
  <si>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</si>
  <si>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</si>
  <si>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</si>
  <si>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</si>
  <si>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</si>
  <si>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</si>
  <si>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</si>
  <si>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</si>
  <si>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</si>
  <si>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</si>
  <si>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</si>
  <si>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</si>
  <si>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</si>
  <si>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</si>
  <si>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</si>
  <si>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</si>
  <si>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</si>
  <si>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</si>
  <si>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</si>
  <si>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</si>
  <si>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</si>
  <si>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</si>
  <si>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</si>
  <si>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</si>
  <si>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</si>
  <si>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</si>
  <si>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</si>
  <si>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</si>
  <si>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</si>
  <si>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</si>
  <si>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</si>
  <si>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</si>
  <si>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</si>
  <si>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</si>
  <si>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</si>
  <si>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</si>
  <si>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</si>
  <si>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</si>
  <si>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</si>
  <si>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</si>
  <si>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</si>
  <si>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</si>
  <si>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</si>
  <si>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</si>
  <si>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</si>
  <si>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</si>
  <si>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</si>
  <si>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</si>
  <si>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</si>
  <si>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</si>
  <si>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</si>
  <si>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</si>
  <si>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</si>
  <si>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</si>
  <si>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</si>
  <si>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</si>
  <si>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</si>
  <si>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</si>
  <si>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</si>
  <si>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</si>
  <si>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</si>
  <si>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</si>
  <si>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</si>
  <si>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</si>
  <si>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</si>
  <si>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</si>
  <si>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</si>
  <si>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</si>
  <si>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</si>
  <si>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</si>
  <si>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</si>
  <si>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</si>
  <si>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</si>
  <si>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</si>
  <si>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</si>
  <si>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</si>
  <si>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</si>
  <si>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</si>
  <si>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</si>
  <si>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</si>
  <si>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</si>
  <si>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</si>
  <si>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</si>
  <si>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</si>
  <si>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</si>
  <si>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</si>
  <si>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>2.2. Технологическое присоединение к электрическим сетям полигона в п.г.т.  Сосьва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</si>
  <si>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</si>
  <si>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</si>
  <si>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</si>
  <si>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</si>
  <si>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</si>
  <si>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</si>
  <si>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</si>
  <si>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</si>
  <si>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</si>
  <si>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</si>
  <si>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</si>
  <si>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</si>
  <si>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</si>
  <si>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</si>
  <si>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</si>
  <si>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Times New Roman"/>
        <family val="1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</si>
  <si>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</rPr>
      <t xml:space="preserve">       "</t>
    </r>
    <r>
      <rPr>
        <b/>
        <sz val="10"/>
        <color theme="1"/>
        <rFont val="Times New Roman"/>
        <family val="1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</si>
  <si>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7</t>
    </r>
    <r>
      <rPr>
        <sz val="10"/>
        <color theme="1"/>
        <rFont val="Times New Roman"/>
        <family val="1"/>
      </rPr>
      <t xml:space="preserve">       "</t>
    </r>
    <r>
      <rPr>
        <b/>
        <sz val="10"/>
        <color theme="1"/>
        <rFont val="Times New Roman"/>
        <family val="1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</si>
  <si>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6</t>
    </r>
    <r>
      <rPr>
        <sz val="10"/>
        <color theme="1"/>
        <rFont val="Times New Roman"/>
        <family val="1"/>
      </rPr>
      <t xml:space="preserve">      "</t>
    </r>
    <r>
      <rPr>
        <b/>
        <sz val="10"/>
        <color theme="1"/>
        <rFont val="Times New Roman"/>
        <family val="1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</si>
  <si>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</rPr>
      <t>ПОДПРОГРАММА 5</t>
    </r>
    <r>
      <rPr>
        <sz val="10"/>
        <color theme="1"/>
        <rFont val="Times New Roman"/>
        <family val="1"/>
      </rPr>
      <t xml:space="preserve">  "</t>
    </r>
    <r>
      <rPr>
        <b/>
        <sz val="10"/>
        <color theme="1"/>
        <rFont val="Times New Roman"/>
        <family val="1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</si>
  <si>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4</t>
    </r>
    <r>
      <rPr>
        <sz val="10"/>
        <color theme="1"/>
        <rFont val="Times New Roman"/>
        <family val="1"/>
      </rPr>
      <t xml:space="preserve">        "</t>
    </r>
    <r>
      <rPr>
        <b/>
        <sz val="10"/>
        <color theme="1"/>
        <rFont val="Times New Roman"/>
        <family val="1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</si>
  <si>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3</t>
    </r>
    <r>
      <rPr>
        <sz val="10"/>
        <color theme="1"/>
        <rFont val="Times New Roman"/>
        <family val="1"/>
      </rPr>
      <t xml:space="preserve">     "</t>
    </r>
    <r>
      <rPr>
        <b/>
        <sz val="10"/>
        <color theme="1"/>
        <rFont val="Times New Roman"/>
        <family val="1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</si>
  <si>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</rPr>
      <t>ПОДПРОГРАММА   2</t>
    </r>
    <r>
      <rPr>
        <sz val="10"/>
        <color theme="1"/>
        <rFont val="Times New Roman"/>
        <family val="1"/>
      </rPr>
      <t xml:space="preserve">        "</t>
    </r>
    <r>
      <rPr>
        <b/>
        <sz val="10"/>
        <color theme="1"/>
        <rFont val="Times New Roman"/>
        <family val="1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</si>
  <si>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</si>
  <si>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</si>
  <si>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</si>
  <si>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</si>
  <si>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</si>
  <si>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</si>
  <si>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</si>
  <si>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</si>
  <si>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</si>
  <si>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</si>
  <si>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</si>
  <si>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</si>
  <si>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</si>
  <si>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</si>
  <si>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</si>
  <si>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</si>
  <si>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</si>
  <si>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</si>
  <si>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</si>
  <si>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</si>
  <si>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</si>
  <si>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</si>
  <si>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</si>
  <si>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</si>
  <si>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</si>
  <si>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</si>
  <si>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</si>
  <si>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</si>
  <si>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</si>
  <si>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</si>
  <si>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</si>
  <si>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</si>
  <si>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</si>
  <si>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</si>
  <si>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</si>
  <si>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</si>
  <si>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</si>
  <si>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</si>
  <si>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</si>
  <si>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</si>
  <si>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</si>
  <si>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r>
      <t xml:space="preserve">Утверждено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Сосьвинского  городского округа                                                                                             от "____"_____________20     №________ г.                                                                                                              </t>
    </r>
    <r>
      <rPr>
        <sz val="11"/>
        <color theme="0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</si>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</sst>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0" xfId="0" applyBorder="1"/>
    <xf numFmtId="164" fontId="5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 indent="4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7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0" fillId="2" borderId="0" xfId="0" applyFill="1"/>
    <xf numFmtId="0" fontId="17" fillId="2" borderId="3" xfId="0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5" fillId="0" borderId="22" xfId="0" applyFont="1" applyBorder="1" applyAlignment="1">
      <alignment horizontal="justify" vertical="top"/>
    </xf>
    <xf numFmtId="0" fontId="5" fillId="0" borderId="23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2"/>
  <sheetViews>
    <sheetView tabSelected="1" view="pageBreakPreview" zoomScale="115" zoomScaleSheetLayoutView="115" workbookViewId="0" topLeftCell="A1">
      <selection activeCell="O904" sqref="O904"/>
    </sheetView>
  </sheetViews>
  <sheetFormatPr defaultColWidth="9.140625" defaultRowHeight="15"/>
  <cols>
    <col min="1" max="1" width="9.421875" style="0" bestFit="1" customWidth="1"/>
    <col min="2" max="2" width="44.28125" style="0" customWidth="1"/>
    <col min="3" max="3" width="13.140625" style="0" customWidth="1"/>
    <col min="4" max="4" width="12.140625" style="0" customWidth="1"/>
    <col min="5" max="5" width="11.421875" style="58" customWidth="1"/>
    <col min="6" max="6" width="12.00390625" style="58" customWidth="1"/>
    <col min="7" max="7" width="10.8515625" style="58" customWidth="1"/>
    <col min="8" max="8" width="11.140625" style="0" customWidth="1"/>
    <col min="9" max="10" width="11.7109375" style="0" customWidth="1"/>
    <col min="11" max="11" width="21.140625" style="0" customWidth="1"/>
  </cols>
  <sheetData>
    <row r="1" spans="1:11" ht="162" customHeight="1">
      <c r="A1" s="37"/>
      <c r="B1" s="77"/>
      <c r="C1" s="77"/>
      <c r="D1" s="77"/>
      <c r="E1" s="57"/>
      <c r="F1" s="57"/>
      <c r="G1" s="57"/>
      <c r="H1" s="61" t="s">
        <v>335</v>
      </c>
      <c r="I1" s="61"/>
      <c r="J1" s="61"/>
      <c r="K1" s="61"/>
    </row>
    <row r="2" spans="1:11" ht="57" customHeight="1" thickBot="1">
      <c r="A2" s="68" t="s">
        <v>215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7.75" customHeight="1">
      <c r="A3" s="69"/>
      <c r="B3" s="74" t="s">
        <v>64</v>
      </c>
      <c r="C3" s="71" t="s">
        <v>62</v>
      </c>
      <c r="D3" s="72"/>
      <c r="E3" s="72"/>
      <c r="F3" s="72"/>
      <c r="G3" s="72"/>
      <c r="H3" s="72"/>
      <c r="I3" s="72"/>
      <c r="J3" s="73"/>
      <c r="K3" s="39" t="s">
        <v>63</v>
      </c>
    </row>
    <row r="4" spans="1:11" ht="27.75" customHeight="1">
      <c r="A4" s="70"/>
      <c r="B4" s="75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76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738578.3250000001</v>
      </c>
      <c r="D6" s="9">
        <f aca="true" t="shared" si="0" ref="D6:J6">D7+D8+D9+D10</f>
        <v>179775.59999999998</v>
      </c>
      <c r="E6" s="9">
        <f t="shared" si="0"/>
        <v>105414.8</v>
      </c>
      <c r="F6" s="9">
        <f t="shared" si="0"/>
        <v>108127.3</v>
      </c>
      <c r="G6" s="9">
        <f t="shared" si="0"/>
        <v>90173.275</v>
      </c>
      <c r="H6" s="9">
        <f t="shared" si="0"/>
        <v>94297.03000000001</v>
      </c>
      <c r="I6" s="9">
        <f t="shared" si="0"/>
        <v>78987.295</v>
      </c>
      <c r="J6" s="9">
        <f t="shared" si="0"/>
        <v>81803.02500000001</v>
      </c>
      <c r="K6" s="10"/>
    </row>
    <row r="7" spans="1:11" ht="15">
      <c r="A7" s="8">
        <v>2</v>
      </c>
      <c r="B7" s="10" t="s">
        <v>2</v>
      </c>
      <c r="C7" s="7">
        <f aca="true" t="shared" si="1" ref="C7:C18">D7+E7+F7+G7+H7+I7+J7</f>
        <v>0</v>
      </c>
      <c r="D7" s="7">
        <f>D12</f>
        <v>0</v>
      </c>
      <c r="E7" s="7">
        <f aca="true" t="shared" si="2" ref="D7:J13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 ht="15">
      <c r="A8" s="8">
        <v>3</v>
      </c>
      <c r="B8" s="10" t="s">
        <v>3</v>
      </c>
      <c r="C8" s="7">
        <f t="shared" si="1"/>
        <v>12233.9</v>
      </c>
      <c r="D8" s="7">
        <f>D13+D18</f>
        <v>9942.4</v>
      </c>
      <c r="E8" s="7">
        <f aca="true" t="shared" si="3" ref="E8:J8">E18</f>
        <v>466</v>
      </c>
      <c r="F8" s="7">
        <f t="shared" si="3"/>
        <v>463.5</v>
      </c>
      <c r="G8" s="7">
        <f t="shared" si="3"/>
        <v>340.5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 ht="15">
      <c r="A9" s="8">
        <v>4</v>
      </c>
      <c r="B9" s="10" t="s">
        <v>4</v>
      </c>
      <c r="C9" s="7">
        <f>D9+E9+F9+G9+H9+I9+J9</f>
        <v>726344.425</v>
      </c>
      <c r="D9" s="7">
        <f>D14+D19</f>
        <v>169833.19999999998</v>
      </c>
      <c r="E9" s="7">
        <f aca="true" t="shared" si="4" ref="E9:J9">E14+E19</f>
        <v>104948.8</v>
      </c>
      <c r="F9" s="7">
        <f t="shared" si="4"/>
        <v>107663.8</v>
      </c>
      <c r="G9" s="7">
        <f>G14+G19</f>
        <v>89832.775</v>
      </c>
      <c r="H9" s="7">
        <f t="shared" si="4"/>
        <v>93956.53000000001</v>
      </c>
      <c r="I9" s="7">
        <f t="shared" si="4"/>
        <v>78646.795</v>
      </c>
      <c r="J9" s="7">
        <f t="shared" si="4"/>
        <v>81462.52500000001</v>
      </c>
      <c r="K9" s="10"/>
    </row>
    <row r="10" spans="1:11" ht="15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70942.9</v>
      </c>
      <c r="D11" s="9">
        <f aca="true" t="shared" si="5" ref="D11:J11">D12+D13+D14+D15</f>
        <v>29311.7</v>
      </c>
      <c r="E11" s="9">
        <f t="shared" si="5"/>
        <v>14712</v>
      </c>
      <c r="F11" s="9">
        <f t="shared" si="5"/>
        <v>4762.5</v>
      </c>
      <c r="G11" s="9">
        <f t="shared" si="5"/>
        <v>7010</v>
      </c>
      <c r="H11" s="9">
        <f t="shared" si="5"/>
        <v>8293.3</v>
      </c>
      <c r="I11" s="9">
        <f t="shared" si="5"/>
        <v>5653.4</v>
      </c>
      <c r="J11" s="9">
        <f t="shared" si="5"/>
        <v>1200</v>
      </c>
      <c r="K11" s="10"/>
    </row>
    <row r="12" spans="1:11" ht="15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 ht="15">
      <c r="A13" s="8">
        <v>8</v>
      </c>
      <c r="B13" s="10" t="s">
        <v>3</v>
      </c>
      <c r="C13" s="7">
        <f t="shared" si="1"/>
        <v>2965.4</v>
      </c>
      <c r="D13" s="7">
        <f>D583</f>
        <v>2965.4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 ht="15">
      <c r="A14" s="8">
        <v>9</v>
      </c>
      <c r="B14" s="10" t="s">
        <v>4</v>
      </c>
      <c r="C14" s="7">
        <f>D14+E14+F14+G14+H14+I14+J14</f>
        <v>67977.5</v>
      </c>
      <c r="D14" s="7">
        <f>D31+D359+D485+D584+D759</f>
        <v>26346.3</v>
      </c>
      <c r="E14" s="7">
        <f>E31+E359+E485+E584+E759</f>
        <v>14712</v>
      </c>
      <c r="F14" s="7">
        <f>F31+F359+F485+F584+F759</f>
        <v>4762.5</v>
      </c>
      <c r="G14" s="7">
        <f>G31+G359+G485+G584+G759</f>
        <v>7010</v>
      </c>
      <c r="H14" s="7">
        <f>H31+H359+H485+H584+H759</f>
        <v>8293.3</v>
      </c>
      <c r="I14" s="7">
        <f>I31+I359+I486+I584+I759</f>
        <v>5653.4</v>
      </c>
      <c r="J14" s="7">
        <f>J31+J359+J485+J584+J759</f>
        <v>1200</v>
      </c>
      <c r="K14" s="10"/>
    </row>
    <row r="15" spans="1:11" ht="15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 ht="15">
      <c r="A16" s="8">
        <v>11</v>
      </c>
      <c r="B16" s="11" t="s">
        <v>7</v>
      </c>
      <c r="C16" s="9">
        <f aca="true" t="shared" si="6" ref="C16:J16">C17+C18+C19+C20</f>
        <v>667635.425</v>
      </c>
      <c r="D16" s="9">
        <f t="shared" si="6"/>
        <v>150463.9</v>
      </c>
      <c r="E16" s="9">
        <f t="shared" si="6"/>
        <v>90702.8</v>
      </c>
      <c r="F16" s="9">
        <f t="shared" si="6"/>
        <v>103364.8</v>
      </c>
      <c r="G16" s="9">
        <f t="shared" si="6"/>
        <v>83163.275</v>
      </c>
      <c r="H16" s="9">
        <f t="shared" si="6"/>
        <v>86003.73000000001</v>
      </c>
      <c r="I16" s="9">
        <f t="shared" si="6"/>
        <v>73333.895</v>
      </c>
      <c r="J16" s="9">
        <f t="shared" si="6"/>
        <v>80603.02500000001</v>
      </c>
      <c r="K16" s="10"/>
    </row>
    <row r="17" spans="1:11" ht="15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 ht="15">
      <c r="A18" s="8">
        <v>13</v>
      </c>
      <c r="B18" s="54" t="s">
        <v>3</v>
      </c>
      <c r="C18" s="55">
        <f t="shared" si="1"/>
        <v>9268.5</v>
      </c>
      <c r="D18" s="55">
        <f>D930+D919+D882+D270</f>
        <v>6977</v>
      </c>
      <c r="E18" s="55">
        <f>E930+E919</f>
        <v>466</v>
      </c>
      <c r="F18" s="55">
        <f>F930+F919</f>
        <v>463.5</v>
      </c>
      <c r="G18" s="55">
        <f>G930+G919</f>
        <v>340.5</v>
      </c>
      <c r="H18" s="55">
        <f aca="true" t="shared" si="7" ref="H18:J18">H930</f>
        <v>340.5</v>
      </c>
      <c r="I18" s="55">
        <f t="shared" si="7"/>
        <v>340.5</v>
      </c>
      <c r="J18" s="55">
        <f t="shared" si="7"/>
        <v>340.5</v>
      </c>
      <c r="K18" s="53"/>
    </row>
    <row r="19" spans="1:11" ht="15">
      <c r="A19" s="8">
        <v>14</v>
      </c>
      <c r="B19" s="10" t="s">
        <v>30</v>
      </c>
      <c r="C19" s="7">
        <f>D19+E19+F19+G19+H19+I19+J19</f>
        <v>658366.925</v>
      </c>
      <c r="D19" s="7">
        <f>D159+D277+D421+D433+D517+D662+D873+D889+D931</f>
        <v>143486.9</v>
      </c>
      <c r="E19" s="7">
        <f>E159+E277+E421+E433+E517+E662+E873+E889+E931</f>
        <v>90236.8</v>
      </c>
      <c r="F19" s="7">
        <f>F159+F277+F421+F433+F517+F662+F873+F889+F931</f>
        <v>102901.3</v>
      </c>
      <c r="G19" s="7">
        <f>G159+G277+G421+G433+G517+G662+G873+G889+G931</f>
        <v>82822.775</v>
      </c>
      <c r="H19" s="7">
        <f>H159+H277+H421+H433+H517+H662+H873++H889+H931</f>
        <v>85663.23000000001</v>
      </c>
      <c r="I19" s="7">
        <f>I159+I277+I421+I433+I517+I662+I873+I889+I931</f>
        <v>72993.395</v>
      </c>
      <c r="J19" s="7">
        <f>J159+J277+J421+J433+J517+J662+J873+J889+J931</f>
        <v>80262.52500000001</v>
      </c>
      <c r="K19" s="10"/>
    </row>
    <row r="20" spans="1:11" ht="15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62" t="s">
        <v>294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16.5" customHeight="1">
      <c r="A22" s="8">
        <v>17</v>
      </c>
      <c r="B22" s="41" t="s">
        <v>88</v>
      </c>
      <c r="C22" s="9">
        <f>D22+E22+F22+G22+H22+I22+J22</f>
        <v>181266.8</v>
      </c>
      <c r="D22" s="9">
        <f aca="true" t="shared" si="8" ref="D22:J22">D23+D24+D25+D26</f>
        <v>66418</v>
      </c>
      <c r="E22" s="9">
        <f t="shared" si="8"/>
        <v>41769.7</v>
      </c>
      <c r="F22" s="9">
        <f t="shared" si="8"/>
        <v>24332.600000000002</v>
      </c>
      <c r="G22" s="9">
        <f t="shared" si="8"/>
        <v>19420.9</v>
      </c>
      <c r="H22" s="9">
        <f t="shared" si="8"/>
        <v>21461.899999999998</v>
      </c>
      <c r="I22" s="9">
        <f t="shared" si="8"/>
        <v>4120.1</v>
      </c>
      <c r="J22" s="9">
        <f t="shared" si="8"/>
        <v>3743.6</v>
      </c>
      <c r="K22" s="10"/>
    </row>
    <row r="23" spans="1:11" ht="15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181266.8</v>
      </c>
      <c r="D25" s="7">
        <f>D31+D159</f>
        <v>66418</v>
      </c>
      <c r="E25" s="7">
        <f aca="true" t="shared" si="9" ref="E25:J25">E31+E159</f>
        <v>41769.7</v>
      </c>
      <c r="F25" s="7">
        <f t="shared" si="9"/>
        <v>24332.600000000002</v>
      </c>
      <c r="G25" s="7">
        <f t="shared" si="9"/>
        <v>19420.9</v>
      </c>
      <c r="H25" s="7">
        <f>H31+H159</f>
        <v>21461.899999999998</v>
      </c>
      <c r="I25" s="7">
        <f t="shared" si="9"/>
        <v>4120.1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17874.7</v>
      </c>
      <c r="D28" s="9">
        <f>D30+D31+D32</f>
        <v>10089.7</v>
      </c>
      <c r="E28" s="9">
        <f aca="true" t="shared" si="10" ref="E28:J28">E30+E31+E32</f>
        <v>6705</v>
      </c>
      <c r="F28" s="9">
        <f t="shared" si="10"/>
        <v>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15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 ht="15">
      <c r="A31" s="8">
        <v>26</v>
      </c>
      <c r="B31" s="10" t="s">
        <v>4</v>
      </c>
      <c r="C31" s="7">
        <f>D31+E31+F31+G31+H31+I31+J31</f>
        <v>17874.7</v>
      </c>
      <c r="D31" s="7">
        <f>D43+D98+D143</f>
        <v>10089.7</v>
      </c>
      <c r="E31" s="7">
        <f aca="true" t="shared" si="11" ref="E31:J31">E43+E98+E143</f>
        <v>6705</v>
      </c>
      <c r="F31" s="7">
        <f t="shared" si="11"/>
        <v>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 ht="15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 ht="15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 ht="15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 ht="15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 ht="15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296</v>
      </c>
      <c r="C40" s="9">
        <f>D40+E40+F40+G40+H40+I40+J40</f>
        <v>3027.7</v>
      </c>
      <c r="D40" s="9">
        <f aca="true" t="shared" si="12" ref="D40:J40">D43</f>
        <v>1947.6999999999998</v>
      </c>
      <c r="E40" s="9">
        <f t="shared" si="12"/>
        <v>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 ht="15">
      <c r="A42" s="8">
        <v>37</v>
      </c>
      <c r="B42" s="10" t="s">
        <v>3</v>
      </c>
      <c r="C42" s="7">
        <f aca="true" t="shared" si="13" ref="C42">D42+E42+F42+G42+H42+I42+J42</f>
        <v>0</v>
      </c>
      <c r="D42" s="7">
        <f aca="true" t="shared" si="14" ref="D42:J42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 ht="15">
      <c r="A43" s="8">
        <v>38</v>
      </c>
      <c r="B43" s="10" t="s">
        <v>4</v>
      </c>
      <c r="C43" s="7">
        <f>D43+E43+F43+G43+H43+I43+J43</f>
        <v>3027.7</v>
      </c>
      <c r="D43" s="7">
        <f>D48+D68+D73+D78+D83+D88+D93</f>
        <v>1947.6999999999998</v>
      </c>
      <c r="E43" s="7">
        <v>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aca="true" t="shared" si="15" ref="J43">K43+L43+M43+N43+O43+P43+Q43</f>
        <v>0</v>
      </c>
      <c r="K43" s="10"/>
    </row>
    <row r="44" spans="1:11" ht="15">
      <c r="A44" s="8">
        <v>39</v>
      </c>
      <c r="B44" s="10" t="s">
        <v>5</v>
      </c>
      <c r="C44" s="7">
        <f aca="true" t="shared" si="16" ref="C44:C139">D44+E44+F44+G44+H44+I44+J44</f>
        <v>0</v>
      </c>
      <c r="D44" s="7">
        <f aca="true" t="shared" si="17" ref="D44:D139">E44+F44+G44+H44+I44+J44+K44</f>
        <v>0</v>
      </c>
      <c r="E44" s="7">
        <f aca="true" t="shared" si="18" ref="E44:E139">F44+G44+H44+I44+J44+K44+L44</f>
        <v>0</v>
      </c>
      <c r="F44" s="7">
        <f aca="true" t="shared" si="19" ref="F44:F139">G44+H44+I44+J44+K44+L44+M44</f>
        <v>0</v>
      </c>
      <c r="G44" s="7">
        <f aca="true" t="shared" si="20" ref="G44:G139">H44+I44+J44+K44+L44+M44+N44</f>
        <v>0</v>
      </c>
      <c r="H44" s="7">
        <f aca="true" t="shared" si="21" ref="H44:H139">I44+J44+K44+L44+M44+N44+O44</f>
        <v>0</v>
      </c>
      <c r="I44" s="7">
        <f aca="true" t="shared" si="22" ref="I44:I139">J44+K44+L44+M44+N44+O44+P44</f>
        <v>0</v>
      </c>
      <c r="J44" s="7">
        <f aca="true" t="shared" si="23" ref="J44:J139">K44+L44+M44+N44+O44+P44+Q44</f>
        <v>0</v>
      </c>
      <c r="K44" s="10"/>
    </row>
    <row r="45" spans="1:11" ht="25.5">
      <c r="A45" s="8">
        <v>40</v>
      </c>
      <c r="B45" s="13" t="s">
        <v>277</v>
      </c>
      <c r="C45" s="7">
        <f t="shared" si="16"/>
        <v>1168</v>
      </c>
      <c r="D45" s="7">
        <f>D47+D48+D49</f>
        <v>1168</v>
      </c>
      <c r="E45" s="7">
        <f t="shared" si="18"/>
        <v>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 ht="15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 ht="15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 ht="15">
      <c r="A48" s="8">
        <v>43</v>
      </c>
      <c r="B48" s="10" t="s">
        <v>4</v>
      </c>
      <c r="C48" s="7">
        <f t="shared" si="16"/>
        <v>1168</v>
      </c>
      <c r="D48" s="7">
        <f>D53+D58+D63</f>
        <v>1168</v>
      </c>
      <c r="E48" s="7">
        <f t="shared" si="18"/>
        <v>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 ht="15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278</v>
      </c>
      <c r="C50" s="7">
        <f t="shared" si="16"/>
        <v>0</v>
      </c>
      <c r="D50" s="7">
        <f>D52+D53+D54</f>
        <v>0</v>
      </c>
      <c r="E50" s="7">
        <f t="shared" si="18"/>
        <v>0</v>
      </c>
      <c r="F50" s="7">
        <f t="shared" si="19"/>
        <v>0</v>
      </c>
      <c r="G50" s="7">
        <f t="shared" si="20"/>
        <v>0</v>
      </c>
      <c r="H50" s="7">
        <f t="shared" si="21"/>
        <v>0</v>
      </c>
      <c r="I50" s="7">
        <f t="shared" si="22"/>
        <v>0</v>
      </c>
      <c r="J50" s="7">
        <f t="shared" si="23"/>
        <v>0</v>
      </c>
      <c r="K50" s="10"/>
    </row>
    <row r="51" spans="1:11" ht="15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 ht="15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 ht="15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 ht="15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279</v>
      </c>
      <c r="C55" s="7">
        <f t="shared" si="16"/>
        <v>0</v>
      </c>
      <c r="D55" s="7">
        <f>D57+D58+D59</f>
        <v>0</v>
      </c>
      <c r="E55" s="7">
        <f t="shared" si="18"/>
        <v>0</v>
      </c>
      <c r="F55" s="7">
        <f>G55+H55+I55+J55+K55+L55+M55</f>
        <v>0</v>
      </c>
      <c r="G55" s="7">
        <f t="shared" si="20"/>
        <v>0</v>
      </c>
      <c r="H55" s="7">
        <f t="shared" si="21"/>
        <v>0</v>
      </c>
      <c r="I55" s="7">
        <f t="shared" si="22"/>
        <v>0</v>
      </c>
      <c r="J55" s="7">
        <f t="shared" si="23"/>
        <v>0</v>
      </c>
      <c r="K55" s="10"/>
    </row>
    <row r="56" spans="1:11" ht="15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 ht="15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 ht="15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 ht="15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13" t="s">
        <v>280</v>
      </c>
      <c r="C60" s="7">
        <f t="shared" si="16"/>
        <v>1168</v>
      </c>
      <c r="D60" s="7">
        <f>D62+D63+D64</f>
        <v>1168</v>
      </c>
      <c r="E60" s="7">
        <f t="shared" si="18"/>
        <v>0</v>
      </c>
      <c r="F60" s="7">
        <f t="shared" si="19"/>
        <v>0</v>
      </c>
      <c r="G60" s="7">
        <f t="shared" si="20"/>
        <v>0</v>
      </c>
      <c r="H60" s="7">
        <f t="shared" si="21"/>
        <v>0</v>
      </c>
      <c r="I60" s="7">
        <f t="shared" si="22"/>
        <v>0</v>
      </c>
      <c r="J60" s="7">
        <f t="shared" si="23"/>
        <v>0</v>
      </c>
      <c r="K60" s="10"/>
    </row>
    <row r="61" spans="1:11" ht="15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 ht="15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 ht="15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f t="shared" si="18"/>
        <v>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 ht="15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281</v>
      </c>
      <c r="C65" s="7">
        <f t="shared" si="16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21"/>
        <v>0</v>
      </c>
      <c r="I65" s="7">
        <f t="shared" si="22"/>
        <v>0</v>
      </c>
      <c r="J65" s="7">
        <f t="shared" si="23"/>
        <v>0</v>
      </c>
      <c r="K65" s="10"/>
    </row>
    <row r="66" spans="1:11" ht="15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 ht="15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 ht="15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 ht="15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282</v>
      </c>
      <c r="C70" s="7">
        <f t="shared" si="16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22"/>
        <v>0</v>
      </c>
      <c r="J70" s="7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 ht="15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 ht="15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 ht="15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283</v>
      </c>
      <c r="C75" s="7">
        <f t="shared" si="16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23"/>
        <v>0</v>
      </c>
      <c r="K75" s="10"/>
    </row>
    <row r="76" spans="1:11" ht="15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 ht="15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 ht="15">
      <c r="A78" s="8">
        <v>73</v>
      </c>
      <c r="B78" s="10" t="s">
        <v>4</v>
      </c>
      <c r="C78" s="7">
        <f t="shared" si="16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 ht="15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284</v>
      </c>
      <c r="C80" s="7">
        <f t="shared" si="16"/>
        <v>0</v>
      </c>
      <c r="D80" s="7">
        <f>D83+D82+D84</f>
        <v>0</v>
      </c>
      <c r="E80" s="7">
        <f t="shared" si="18"/>
        <v>0</v>
      </c>
      <c r="F80" s="7">
        <f t="shared" si="19"/>
        <v>0</v>
      </c>
      <c r="G80" s="7">
        <f t="shared" si="20"/>
        <v>0</v>
      </c>
      <c r="H80" s="7">
        <f t="shared" si="21"/>
        <v>0</v>
      </c>
      <c r="I80" s="7">
        <f t="shared" si="22"/>
        <v>0</v>
      </c>
      <c r="J80" s="7">
        <f t="shared" si="23"/>
        <v>0</v>
      </c>
      <c r="K80" s="10"/>
    </row>
    <row r="81" spans="1:11" ht="15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 ht="15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 ht="15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 ht="15">
      <c r="A84" s="8">
        <v>79</v>
      </c>
      <c r="B84" s="10" t="s">
        <v>5</v>
      </c>
      <c r="C84" s="7">
        <f t="shared" si="16"/>
        <v>0</v>
      </c>
      <c r="D84" s="7">
        <f aca="true" t="shared" si="24" ref="D84:D94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312</v>
      </c>
      <c r="C85" s="7">
        <f t="shared" si="16"/>
        <v>125.6</v>
      </c>
      <c r="D85" s="7">
        <f>D86+D87+D88+D89</f>
        <v>125.6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 ht="15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 ht="15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 ht="15">
      <c r="A88" s="8">
        <v>83</v>
      </c>
      <c r="B88" s="10" t="s">
        <v>4</v>
      </c>
      <c r="C88" s="7">
        <f t="shared" si="16"/>
        <v>125.6</v>
      </c>
      <c r="D88" s="7">
        <f>119.1+6.5</f>
        <v>125.6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 ht="15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38.25">
      <c r="A90" s="8">
        <v>85</v>
      </c>
      <c r="B90" s="13" t="s">
        <v>331</v>
      </c>
      <c r="C90" s="7">
        <f t="shared" si="16"/>
        <v>522.1</v>
      </c>
      <c r="D90" s="7">
        <f>D91+D92+D93+D94</f>
        <v>522.1</v>
      </c>
      <c r="E90" s="7">
        <f t="shared" si="18"/>
        <v>0</v>
      </c>
      <c r="F90" s="7">
        <f t="shared" si="19"/>
        <v>0</v>
      </c>
      <c r="G90" s="7">
        <f t="shared" si="20"/>
        <v>0</v>
      </c>
      <c r="H90" s="7">
        <f t="shared" si="21"/>
        <v>0</v>
      </c>
      <c r="I90" s="7">
        <f t="shared" si="22"/>
        <v>0</v>
      </c>
      <c r="J90" s="7">
        <f t="shared" si="23"/>
        <v>0</v>
      </c>
      <c r="K90" s="10"/>
    </row>
    <row r="91" spans="1:11" ht="15">
      <c r="A91" s="8">
        <v>86</v>
      </c>
      <c r="B91" s="13" t="s">
        <v>2</v>
      </c>
      <c r="C91" s="7">
        <f t="shared" si="16"/>
        <v>0</v>
      </c>
      <c r="D91" s="7">
        <f t="shared" si="24"/>
        <v>0</v>
      </c>
      <c r="E91" s="7">
        <f t="shared" si="18"/>
        <v>0</v>
      </c>
      <c r="F91" s="7">
        <f t="shared" si="19"/>
        <v>0</v>
      </c>
      <c r="G91" s="7">
        <f t="shared" si="20"/>
        <v>0</v>
      </c>
      <c r="H91" s="7">
        <f t="shared" si="21"/>
        <v>0</v>
      </c>
      <c r="I91" s="7">
        <f t="shared" si="22"/>
        <v>0</v>
      </c>
      <c r="J91" s="7">
        <f t="shared" si="23"/>
        <v>0</v>
      </c>
      <c r="K91" s="10"/>
    </row>
    <row r="92" spans="1:11" ht="15">
      <c r="A92" s="8">
        <v>87</v>
      </c>
      <c r="B92" s="10" t="s">
        <v>3</v>
      </c>
      <c r="C92" s="7">
        <f t="shared" si="16"/>
        <v>0</v>
      </c>
      <c r="D92" s="7">
        <f t="shared" si="24"/>
        <v>0</v>
      </c>
      <c r="E92" s="7">
        <f t="shared" si="18"/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 ht="15">
      <c r="A93" s="8">
        <v>88</v>
      </c>
      <c r="B93" s="10" t="s">
        <v>4</v>
      </c>
      <c r="C93" s="7">
        <f t="shared" si="16"/>
        <v>522.1</v>
      </c>
      <c r="D93" s="7">
        <v>522.1</v>
      </c>
      <c r="E93" s="7">
        <f t="shared" si="18"/>
        <v>0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1" ht="15">
      <c r="A94" s="8">
        <v>89</v>
      </c>
      <c r="B94" s="10" t="s">
        <v>5</v>
      </c>
      <c r="C94" s="7">
        <f t="shared" si="16"/>
        <v>0</v>
      </c>
      <c r="D94" s="7">
        <f t="shared" si="24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</row>
    <row r="95" spans="1:11" ht="40.5">
      <c r="A95" s="8">
        <v>90</v>
      </c>
      <c r="B95" s="12" t="s">
        <v>11</v>
      </c>
      <c r="C95" s="9">
        <f>D95+E95+F95+G95+H95+I95+J95</f>
        <v>14805</v>
      </c>
      <c r="D95" s="9">
        <f>D98</f>
        <v>8100</v>
      </c>
      <c r="E95" s="9">
        <f>E96+E97+E98+E99</f>
        <v>6705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48">
        <v>5.6</v>
      </c>
    </row>
    <row r="96" spans="1:11" ht="15">
      <c r="A96" s="8">
        <v>91</v>
      </c>
      <c r="B96" s="12" t="s">
        <v>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10"/>
    </row>
    <row r="97" spans="1:11" ht="15">
      <c r="A97" s="8">
        <v>92</v>
      </c>
      <c r="B97" s="10" t="s">
        <v>3</v>
      </c>
      <c r="C97" s="7">
        <f t="shared" si="16"/>
        <v>0</v>
      </c>
      <c r="D97" s="7">
        <f t="shared" si="17"/>
        <v>0</v>
      </c>
      <c r="E97" s="7">
        <f t="shared" si="18"/>
        <v>0</v>
      </c>
      <c r="F97" s="7">
        <f t="shared" si="19"/>
        <v>0</v>
      </c>
      <c r="G97" s="7">
        <f t="shared" si="20"/>
        <v>0</v>
      </c>
      <c r="H97" s="7">
        <f t="shared" si="21"/>
        <v>0</v>
      </c>
      <c r="I97" s="7">
        <f t="shared" si="22"/>
        <v>0</v>
      </c>
      <c r="J97" s="7">
        <f t="shared" si="23"/>
        <v>0</v>
      </c>
      <c r="K97" s="10"/>
    </row>
    <row r="98" spans="1:11" ht="15">
      <c r="A98" s="8">
        <v>93</v>
      </c>
      <c r="B98" s="10" t="s">
        <v>4</v>
      </c>
      <c r="C98" s="7">
        <f t="shared" si="16"/>
        <v>14805</v>
      </c>
      <c r="D98" s="7">
        <f>D103+D123+D128+D133+D138</f>
        <v>8100</v>
      </c>
      <c r="E98" s="7">
        <f>E103+E123+E128+E133+E138</f>
        <v>6705</v>
      </c>
      <c r="F98" s="7">
        <f t="shared" si="19"/>
        <v>0</v>
      </c>
      <c r="G98" s="7">
        <f t="shared" si="20"/>
        <v>0</v>
      </c>
      <c r="H98" s="7">
        <f t="shared" si="21"/>
        <v>0</v>
      </c>
      <c r="I98" s="7">
        <f t="shared" si="22"/>
        <v>0</v>
      </c>
      <c r="J98" s="7">
        <f t="shared" si="23"/>
        <v>0</v>
      </c>
      <c r="K98" s="10"/>
    </row>
    <row r="99" spans="1:13" ht="15">
      <c r="A99" s="8">
        <v>94</v>
      </c>
      <c r="B99" s="10" t="s">
        <v>5</v>
      </c>
      <c r="C99" s="7">
        <f t="shared" si="16"/>
        <v>0</v>
      </c>
      <c r="D99" s="7">
        <f t="shared" si="17"/>
        <v>0</v>
      </c>
      <c r="E99" s="7">
        <f t="shared" si="18"/>
        <v>0</v>
      </c>
      <c r="F99" s="7">
        <f t="shared" si="19"/>
        <v>0</v>
      </c>
      <c r="G99" s="7">
        <f t="shared" si="20"/>
        <v>0</v>
      </c>
      <c r="H99" s="7">
        <f t="shared" si="21"/>
        <v>0</v>
      </c>
      <c r="I99" s="7">
        <f t="shared" si="22"/>
        <v>0</v>
      </c>
      <c r="J99" s="7">
        <f t="shared" si="23"/>
        <v>0</v>
      </c>
      <c r="K99" s="10"/>
      <c r="L99" s="4"/>
      <c r="M99" s="4"/>
    </row>
    <row r="100" spans="1:13" ht="15">
      <c r="A100" s="8">
        <v>95</v>
      </c>
      <c r="B100" s="13" t="s">
        <v>298</v>
      </c>
      <c r="C100" s="7">
        <f t="shared" si="16"/>
        <v>14805</v>
      </c>
      <c r="D100" s="7">
        <f>D101+D102+D103</f>
        <v>8100</v>
      </c>
      <c r="E100" s="7">
        <f>E101+E102+E103</f>
        <v>6705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10"/>
      <c r="L100" s="4"/>
      <c r="M100" s="4"/>
    </row>
    <row r="101" spans="1:13" ht="15">
      <c r="A101" s="8">
        <v>96</v>
      </c>
      <c r="B101" s="13" t="s">
        <v>2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0"/>
      <c r="L101" s="4"/>
      <c r="M101" s="4"/>
    </row>
    <row r="102" spans="1:13" s="3" customFormat="1" ht="15">
      <c r="A102" s="8">
        <v>97</v>
      </c>
      <c r="B102" s="10" t="s">
        <v>3</v>
      </c>
      <c r="C102" s="7">
        <f t="shared" si="16"/>
        <v>0</v>
      </c>
      <c r="D102" s="7">
        <f t="shared" si="17"/>
        <v>0</v>
      </c>
      <c r="E102" s="7">
        <f t="shared" si="18"/>
        <v>0</v>
      </c>
      <c r="F102" s="7">
        <f t="shared" si="19"/>
        <v>0</v>
      </c>
      <c r="G102" s="7">
        <f t="shared" si="20"/>
        <v>0</v>
      </c>
      <c r="H102" s="7">
        <f t="shared" si="21"/>
        <v>0</v>
      </c>
      <c r="I102" s="7">
        <f t="shared" si="22"/>
        <v>0</v>
      </c>
      <c r="J102" s="7">
        <f t="shared" si="23"/>
        <v>0</v>
      </c>
      <c r="K102" s="10"/>
      <c r="L102" s="4"/>
      <c r="M102" s="4"/>
    </row>
    <row r="103" spans="1:13" s="3" customFormat="1" ht="15">
      <c r="A103" s="8">
        <v>98</v>
      </c>
      <c r="B103" s="10" t="s">
        <v>4</v>
      </c>
      <c r="C103" s="7">
        <f t="shared" si="16"/>
        <v>14805</v>
      </c>
      <c r="D103" s="7">
        <f>D108+D113+D118</f>
        <v>8100</v>
      </c>
      <c r="E103" s="7">
        <v>6705</v>
      </c>
      <c r="F103" s="7">
        <f t="shared" si="19"/>
        <v>0</v>
      </c>
      <c r="G103" s="7">
        <f t="shared" si="20"/>
        <v>0</v>
      </c>
      <c r="H103" s="7">
        <f t="shared" si="21"/>
        <v>0</v>
      </c>
      <c r="I103" s="7">
        <f t="shared" si="22"/>
        <v>0</v>
      </c>
      <c r="J103" s="7">
        <f t="shared" si="23"/>
        <v>0</v>
      </c>
      <c r="K103" s="10"/>
      <c r="L103" s="4"/>
      <c r="M103" s="4"/>
    </row>
    <row r="104" spans="1:13" s="3" customFormat="1" ht="15">
      <c r="A104" s="8">
        <v>99</v>
      </c>
      <c r="B104" s="10" t="s">
        <v>23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10"/>
      <c r="L104" s="4"/>
      <c r="M104" s="4"/>
    </row>
    <row r="105" spans="1:13" s="3" customFormat="1" ht="15">
      <c r="A105" s="8">
        <v>100</v>
      </c>
      <c r="B105" s="13" t="s">
        <v>299</v>
      </c>
      <c r="C105" s="7">
        <f>D105+E105+F105+G105+H105+I105+J105</f>
        <v>0</v>
      </c>
      <c r="D105" s="7">
        <f>D106+D107+D108+D109</f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 s="3" customFormat="1" ht="15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 ht="15">
      <c r="A107" s="8">
        <v>102</v>
      </c>
      <c r="B107" s="10" t="s">
        <v>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0"/>
      <c r="L107" s="4"/>
      <c r="M107" s="4"/>
    </row>
    <row r="108" spans="1:13" s="3" customFormat="1" ht="13.5" customHeight="1">
      <c r="A108" s="8">
        <v>103</v>
      </c>
      <c r="B108" s="10" t="s">
        <v>4</v>
      </c>
      <c r="C108" s="7">
        <f>D108+E108+F108+G108+H108+I108+J108</f>
        <v>0</v>
      </c>
      <c r="D108" s="7">
        <f>31495-27795-100-3600</f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10"/>
      <c r="L108" s="4"/>
      <c r="M108" s="4"/>
    </row>
    <row r="109" spans="1:13" s="3" customFormat="1" ht="15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 ht="16.5" customHeight="1">
      <c r="A110" s="8">
        <v>105</v>
      </c>
      <c r="B110" s="13" t="s">
        <v>297</v>
      </c>
      <c r="C110" s="7">
        <f>D110+E110+F110+G110+H110+I110+J110</f>
        <v>8000</v>
      </c>
      <c r="D110" s="7">
        <f>D111+D112+D113+D114</f>
        <v>8000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 ht="15">
      <c r="A111" s="8">
        <v>106</v>
      </c>
      <c r="B111" s="10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 ht="15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 ht="15">
      <c r="A113" s="8">
        <v>108</v>
      </c>
      <c r="B113" s="10" t="s">
        <v>4</v>
      </c>
      <c r="C113" s="7">
        <f>D113+E113+F113+G113+H113+I113+J113</f>
        <v>8000</v>
      </c>
      <c r="D113" s="7">
        <f>6400+3600-2000</f>
        <v>8000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 ht="15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25.5">
      <c r="A115" s="8">
        <v>110</v>
      </c>
      <c r="B115" s="13" t="s">
        <v>310</v>
      </c>
      <c r="C115" s="7">
        <f>C116+C117+C118+C119</f>
        <v>100</v>
      </c>
      <c r="D115" s="7">
        <f>D116+D117+D118+D119</f>
        <v>100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 ht="15">
      <c r="A116" s="8">
        <v>111</v>
      </c>
      <c r="B116" s="10" t="s">
        <v>2</v>
      </c>
      <c r="C116" s="7">
        <f>D116+F116+G116+H116+I116+J116</f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 ht="15">
      <c r="A117" s="8">
        <v>112</v>
      </c>
      <c r="B117" s="10" t="s">
        <v>3</v>
      </c>
      <c r="C117" s="7">
        <f>D117+E117+F117+G117+H117+I117+J117</f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 ht="15">
      <c r="A118" s="8">
        <v>113</v>
      </c>
      <c r="B118" s="10" t="s">
        <v>4</v>
      </c>
      <c r="C118" s="7">
        <f>D118+E118+F118+G118+H118+I118+J118</f>
        <v>100</v>
      </c>
      <c r="D118" s="7">
        <v>100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 ht="15">
      <c r="A119" s="8">
        <v>114</v>
      </c>
      <c r="B119" s="10" t="s">
        <v>23</v>
      </c>
      <c r="C119" s="7">
        <f>D119+E119+F119+G119+H119+I119+J119</f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233</v>
      </c>
      <c r="C120" s="7">
        <f t="shared" si="16"/>
        <v>0</v>
      </c>
      <c r="D120" s="7">
        <f t="shared" si="17"/>
        <v>0</v>
      </c>
      <c r="E120" s="7">
        <f t="shared" si="18"/>
        <v>0</v>
      </c>
      <c r="F120" s="7">
        <f t="shared" si="19"/>
        <v>0</v>
      </c>
      <c r="G120" s="7">
        <f t="shared" si="20"/>
        <v>0</v>
      </c>
      <c r="H120" s="7">
        <f t="shared" si="21"/>
        <v>0</v>
      </c>
      <c r="I120" s="7">
        <f t="shared" si="22"/>
        <v>0</v>
      </c>
      <c r="J120" s="7">
        <f t="shared" si="23"/>
        <v>0</v>
      </c>
      <c r="K120" s="10"/>
      <c r="L120" s="4"/>
      <c r="M120" s="4"/>
    </row>
    <row r="121" spans="1:13" s="3" customFormat="1" ht="15">
      <c r="A121" s="8">
        <v>116</v>
      </c>
      <c r="B121" s="13" t="s">
        <v>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 ht="15">
      <c r="A122" s="8">
        <v>117</v>
      </c>
      <c r="B122" s="10" t="s">
        <v>3</v>
      </c>
      <c r="C122" s="7">
        <f t="shared" si="16"/>
        <v>0</v>
      </c>
      <c r="D122" s="7">
        <f t="shared" si="17"/>
        <v>0</v>
      </c>
      <c r="E122" s="7">
        <f t="shared" si="18"/>
        <v>0</v>
      </c>
      <c r="F122" s="7">
        <f t="shared" si="19"/>
        <v>0</v>
      </c>
      <c r="G122" s="7">
        <f t="shared" si="20"/>
        <v>0</v>
      </c>
      <c r="H122" s="7">
        <f t="shared" si="21"/>
        <v>0</v>
      </c>
      <c r="I122" s="7">
        <f t="shared" si="22"/>
        <v>0</v>
      </c>
      <c r="J122" s="7">
        <f t="shared" si="23"/>
        <v>0</v>
      </c>
      <c r="K122" s="10"/>
      <c r="L122" s="4"/>
      <c r="M122" s="4"/>
    </row>
    <row r="123" spans="1:13" s="3" customFormat="1" ht="15">
      <c r="A123" s="8">
        <v>118</v>
      </c>
      <c r="B123" s="10" t="s">
        <v>4</v>
      </c>
      <c r="C123" s="7">
        <f t="shared" si="16"/>
        <v>0</v>
      </c>
      <c r="D123" s="7">
        <f t="shared" si="17"/>
        <v>0</v>
      </c>
      <c r="E123" s="7">
        <f t="shared" si="18"/>
        <v>0</v>
      </c>
      <c r="F123" s="7">
        <f t="shared" si="19"/>
        <v>0</v>
      </c>
      <c r="G123" s="7">
        <f t="shared" si="20"/>
        <v>0</v>
      </c>
      <c r="H123" s="7">
        <f t="shared" si="21"/>
        <v>0</v>
      </c>
      <c r="I123" s="7">
        <f t="shared" si="22"/>
        <v>0</v>
      </c>
      <c r="J123" s="7">
        <f t="shared" si="23"/>
        <v>0</v>
      </c>
      <c r="K123" s="10"/>
      <c r="L123" s="4"/>
      <c r="M123" s="4"/>
    </row>
    <row r="124" spans="1:13" s="3" customFormat="1" ht="15">
      <c r="A124" s="8">
        <v>119</v>
      </c>
      <c r="B124" s="10" t="s">
        <v>5</v>
      </c>
      <c r="C124" s="7">
        <f t="shared" si="16"/>
        <v>0</v>
      </c>
      <c r="D124" s="7">
        <f t="shared" si="17"/>
        <v>0</v>
      </c>
      <c r="E124" s="7">
        <f t="shared" si="18"/>
        <v>0</v>
      </c>
      <c r="F124" s="7">
        <f t="shared" si="19"/>
        <v>0</v>
      </c>
      <c r="G124" s="7">
        <f t="shared" si="20"/>
        <v>0</v>
      </c>
      <c r="H124" s="7">
        <f t="shared" si="21"/>
        <v>0</v>
      </c>
      <c r="I124" s="7">
        <f t="shared" si="22"/>
        <v>0</v>
      </c>
      <c r="J124" s="7">
        <f t="shared" si="23"/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12</v>
      </c>
      <c r="C125" s="7">
        <f t="shared" si="16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0"/>
      <c r="L125" s="4"/>
      <c r="M125" s="4"/>
    </row>
    <row r="126" spans="1:13" s="3" customFormat="1" ht="15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 ht="15">
      <c r="A127" s="8">
        <v>122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 ht="15">
      <c r="A128" s="8">
        <v>123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 ht="15">
      <c r="A129" s="8">
        <v>124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38.25">
      <c r="A130" s="8">
        <v>125</v>
      </c>
      <c r="B130" s="13" t="s">
        <v>13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 ht="15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 ht="15">
      <c r="A132" s="8">
        <v>127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 ht="15">
      <c r="A133" s="8">
        <v>128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 ht="15">
      <c r="A134" s="8">
        <v>129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25.5">
      <c r="A135" s="8">
        <v>130</v>
      </c>
      <c r="B135" s="13" t="s">
        <v>14</v>
      </c>
      <c r="C135" s="7">
        <f t="shared" si="16"/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 ht="15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 ht="15">
      <c r="A137" s="8">
        <v>132</v>
      </c>
      <c r="B137" s="10" t="s">
        <v>3</v>
      </c>
      <c r="C137" s="7">
        <f t="shared" si="16"/>
        <v>0</v>
      </c>
      <c r="D137" s="7">
        <f t="shared" si="17"/>
        <v>0</v>
      </c>
      <c r="E137" s="7">
        <f t="shared" si="18"/>
        <v>0</v>
      </c>
      <c r="F137" s="7">
        <f t="shared" si="19"/>
        <v>0</v>
      </c>
      <c r="G137" s="7">
        <f t="shared" si="20"/>
        <v>0</v>
      </c>
      <c r="H137" s="7">
        <f t="shared" si="21"/>
        <v>0</v>
      </c>
      <c r="I137" s="7">
        <f t="shared" si="22"/>
        <v>0</v>
      </c>
      <c r="J137" s="7">
        <f t="shared" si="23"/>
        <v>0</v>
      </c>
      <c r="K137" s="10"/>
      <c r="L137" s="4"/>
      <c r="M137" s="4"/>
    </row>
    <row r="138" spans="1:13" s="3" customFormat="1" ht="15">
      <c r="A138" s="8">
        <v>133</v>
      </c>
      <c r="B138" s="10" t="s">
        <v>4</v>
      </c>
      <c r="C138" s="7">
        <f t="shared" si="16"/>
        <v>0</v>
      </c>
      <c r="D138" s="7">
        <f t="shared" si="17"/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>
        <f t="shared" si="21"/>
        <v>0</v>
      </c>
      <c r="I138" s="7">
        <f t="shared" si="22"/>
        <v>0</v>
      </c>
      <c r="J138" s="7">
        <f t="shared" si="23"/>
        <v>0</v>
      </c>
      <c r="K138" s="10"/>
      <c r="L138" s="4"/>
      <c r="M138" s="4"/>
    </row>
    <row r="139" spans="1:13" s="3" customFormat="1" ht="15">
      <c r="A139" s="8">
        <v>134</v>
      </c>
      <c r="B139" s="10" t="s">
        <v>5</v>
      </c>
      <c r="C139" s="7">
        <f t="shared" si="16"/>
        <v>0</v>
      </c>
      <c r="D139" s="7">
        <f t="shared" si="17"/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>
        <f t="shared" si="21"/>
        <v>0</v>
      </c>
      <c r="I139" s="7">
        <f t="shared" si="22"/>
        <v>0</v>
      </c>
      <c r="J139" s="7">
        <f t="shared" si="23"/>
        <v>0</v>
      </c>
      <c r="K139" s="10"/>
      <c r="L139" s="4"/>
      <c r="M139" s="4"/>
    </row>
    <row r="140" spans="1:13" s="3" customFormat="1" ht="40.5">
      <c r="A140" s="8">
        <v>135</v>
      </c>
      <c r="B140" s="12" t="s">
        <v>16</v>
      </c>
      <c r="C140" s="9">
        <f>D140+E140+F140+G140+H140+I140+J140</f>
        <v>42</v>
      </c>
      <c r="D140" s="9">
        <f>D141+D142+D143+D144</f>
        <v>42</v>
      </c>
      <c r="E140" s="9">
        <f>E142+E143+E144</f>
        <v>0</v>
      </c>
      <c r="F140" s="9">
        <f>F142+F143+F144</f>
        <v>0</v>
      </c>
      <c r="G140" s="9">
        <f>G142+G143+G144</f>
        <v>0</v>
      </c>
      <c r="H140" s="9">
        <f>H142+H143+H144</f>
        <v>0</v>
      </c>
      <c r="I140" s="9">
        <v>0</v>
      </c>
      <c r="J140" s="9">
        <v>0</v>
      </c>
      <c r="K140" s="10">
        <v>8</v>
      </c>
      <c r="L140" s="4"/>
      <c r="M140" s="4"/>
    </row>
    <row r="141" spans="1:13" s="3" customFormat="1" ht="15">
      <c r="A141" s="8">
        <v>136</v>
      </c>
      <c r="B141" s="12" t="s">
        <v>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10"/>
      <c r="L141" s="4"/>
      <c r="M141" s="4"/>
    </row>
    <row r="142" spans="1:13" s="3" customFormat="1" ht="15">
      <c r="A142" s="8">
        <v>137</v>
      </c>
      <c r="B142" s="10" t="s">
        <v>3</v>
      </c>
      <c r="C142" s="7">
        <f aca="true" t="shared" si="25" ref="C142:C195">D142+E142+F142+G142+H142+I142+J142</f>
        <v>0</v>
      </c>
      <c r="D142" s="7">
        <f aca="true" t="shared" si="26" ref="D142:D195">E142+F142+G142+H142+I142+J142+K142</f>
        <v>0</v>
      </c>
      <c r="E142" s="7">
        <f aca="true" t="shared" si="27" ref="E142:J195">F142+G142+H142+I142+J142+K142+L142</f>
        <v>0</v>
      </c>
      <c r="F142" s="7">
        <f aca="true" t="shared" si="28" ref="F142:G195">G142+H142+I142+J142+K142+L142+M142</f>
        <v>0</v>
      </c>
      <c r="G142" s="7">
        <f aca="true" t="shared" si="29" ref="G142:G154">H142+I142+J142+K142+L142+M142+N142</f>
        <v>0</v>
      </c>
      <c r="H142" s="7">
        <f aca="true" t="shared" si="30" ref="H142:J195">I142+J142+K142+L142+M142+N142+O142</f>
        <v>0</v>
      </c>
      <c r="I142" s="7">
        <f aca="true" t="shared" si="31" ref="I142:I154">J142+K142+L142+M142+N142+O142+P142</f>
        <v>0</v>
      </c>
      <c r="J142" s="7">
        <f aca="true" t="shared" si="32" ref="J142:J154">K142+L142+M142+N142+O142+P142+Q142</f>
        <v>0</v>
      </c>
      <c r="K142" s="10"/>
      <c r="L142" s="4"/>
      <c r="M142" s="4"/>
    </row>
    <row r="143" spans="1:13" s="3" customFormat="1" ht="15">
      <c r="A143" s="8">
        <v>138</v>
      </c>
      <c r="B143" s="10" t="s">
        <v>4</v>
      </c>
      <c r="C143" s="7">
        <f t="shared" si="25"/>
        <v>42</v>
      </c>
      <c r="D143" s="7">
        <f>D148+D153</f>
        <v>42</v>
      </c>
      <c r="E143" s="7">
        <f>E148+E153</f>
        <v>0</v>
      </c>
      <c r="F143" s="7">
        <f>F148+F153</f>
        <v>0</v>
      </c>
      <c r="G143" s="7">
        <v>0</v>
      </c>
      <c r="H143" s="7">
        <v>0</v>
      </c>
      <c r="I143" s="7">
        <v>0</v>
      </c>
      <c r="J143" s="7">
        <v>0</v>
      </c>
      <c r="K143" s="10"/>
      <c r="L143" s="4"/>
      <c r="M143" s="4"/>
    </row>
    <row r="144" spans="1:13" s="3" customFormat="1" ht="15">
      <c r="A144" s="8">
        <v>139</v>
      </c>
      <c r="B144" s="10" t="s">
        <v>5</v>
      </c>
      <c r="C144" s="7">
        <f t="shared" si="25"/>
        <v>0</v>
      </c>
      <c r="D144" s="7">
        <f>E144+F144+G144+H144+I144+J144+K144</f>
        <v>0</v>
      </c>
      <c r="E144" s="7">
        <f t="shared" si="27"/>
        <v>0</v>
      </c>
      <c r="F144" s="7">
        <f t="shared" si="28"/>
        <v>0</v>
      </c>
      <c r="G144" s="7">
        <f t="shared" si="29"/>
        <v>0</v>
      </c>
      <c r="H144" s="7">
        <f t="shared" si="30"/>
        <v>0</v>
      </c>
      <c r="I144" s="7">
        <f t="shared" si="31"/>
        <v>0</v>
      </c>
      <c r="J144" s="7">
        <f t="shared" si="32"/>
        <v>0</v>
      </c>
      <c r="K144" s="10"/>
      <c r="L144" s="4"/>
      <c r="M144" s="4"/>
    </row>
    <row r="145" spans="1:13" s="3" customFormat="1" ht="38.25">
      <c r="A145" s="8">
        <v>140</v>
      </c>
      <c r="B145" s="13" t="s">
        <v>234</v>
      </c>
      <c r="C145" s="7">
        <f t="shared" si="25"/>
        <v>0</v>
      </c>
      <c r="D145" s="7">
        <v>0</v>
      </c>
      <c r="E145" s="7">
        <f>E147+E148+E149</f>
        <v>0</v>
      </c>
      <c r="F145" s="7">
        <f t="shared" si="28"/>
        <v>0</v>
      </c>
      <c r="G145" s="7">
        <f t="shared" si="29"/>
        <v>0</v>
      </c>
      <c r="H145" s="7">
        <f t="shared" si="30"/>
        <v>0</v>
      </c>
      <c r="I145" s="7">
        <f t="shared" si="31"/>
        <v>0</v>
      </c>
      <c r="J145" s="7">
        <f t="shared" si="32"/>
        <v>0</v>
      </c>
      <c r="K145" s="10"/>
      <c r="L145" s="4"/>
      <c r="M145" s="4"/>
    </row>
    <row r="146" spans="1:13" s="3" customFormat="1" ht="15">
      <c r="A146" s="8">
        <v>141</v>
      </c>
      <c r="B146" s="13" t="s">
        <v>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 ht="15">
      <c r="A147" s="8">
        <v>142</v>
      </c>
      <c r="B147" s="10" t="s">
        <v>3</v>
      </c>
      <c r="C147" s="7">
        <f t="shared" si="25"/>
        <v>0</v>
      </c>
      <c r="D147" s="7">
        <f t="shared" si="26"/>
        <v>0</v>
      </c>
      <c r="E147" s="7">
        <f t="shared" si="27"/>
        <v>0</v>
      </c>
      <c r="F147" s="7">
        <f t="shared" si="28"/>
        <v>0</v>
      </c>
      <c r="G147" s="7">
        <f t="shared" si="29"/>
        <v>0</v>
      </c>
      <c r="H147" s="7">
        <f t="shared" si="30"/>
        <v>0</v>
      </c>
      <c r="I147" s="7">
        <f t="shared" si="31"/>
        <v>0</v>
      </c>
      <c r="J147" s="7">
        <f t="shared" si="32"/>
        <v>0</v>
      </c>
      <c r="K147" s="10"/>
      <c r="L147" s="4"/>
      <c r="M147" s="4"/>
    </row>
    <row r="148" spans="1:13" s="3" customFormat="1" ht="15">
      <c r="A148" s="8">
        <v>143</v>
      </c>
      <c r="B148" s="10" t="s">
        <v>4</v>
      </c>
      <c r="C148" s="7">
        <f t="shared" si="25"/>
        <v>0</v>
      </c>
      <c r="D148" s="7">
        <v>0</v>
      </c>
      <c r="E148" s="7">
        <v>0</v>
      </c>
      <c r="F148" s="7">
        <f t="shared" si="28"/>
        <v>0</v>
      </c>
      <c r="G148" s="7">
        <f t="shared" si="29"/>
        <v>0</v>
      </c>
      <c r="H148" s="7">
        <f t="shared" si="30"/>
        <v>0</v>
      </c>
      <c r="I148" s="7">
        <f t="shared" si="31"/>
        <v>0</v>
      </c>
      <c r="J148" s="7">
        <f t="shared" si="32"/>
        <v>0</v>
      </c>
      <c r="K148" s="10"/>
      <c r="L148" s="4"/>
      <c r="M148" s="4"/>
    </row>
    <row r="149" spans="1:13" s="3" customFormat="1" ht="15">
      <c r="A149" s="8">
        <v>144</v>
      </c>
      <c r="B149" s="10" t="s">
        <v>5</v>
      </c>
      <c r="C149" s="7">
        <f t="shared" si="25"/>
        <v>0</v>
      </c>
      <c r="D149" s="7">
        <f t="shared" si="26"/>
        <v>0</v>
      </c>
      <c r="E149" s="7">
        <f t="shared" si="27"/>
        <v>0</v>
      </c>
      <c r="F149" s="7">
        <f t="shared" si="28"/>
        <v>0</v>
      </c>
      <c r="G149" s="7">
        <f t="shared" si="29"/>
        <v>0</v>
      </c>
      <c r="H149" s="7">
        <f t="shared" si="30"/>
        <v>0</v>
      </c>
      <c r="I149" s="7">
        <f t="shared" si="31"/>
        <v>0</v>
      </c>
      <c r="J149" s="7">
        <f t="shared" si="32"/>
        <v>0</v>
      </c>
      <c r="K149" s="10"/>
      <c r="L149" s="4"/>
      <c r="M149" s="4"/>
    </row>
    <row r="150" spans="1:13" s="3" customFormat="1" ht="25.5">
      <c r="A150" s="8">
        <v>145</v>
      </c>
      <c r="B150" s="13" t="s">
        <v>198</v>
      </c>
      <c r="C150" s="7">
        <f t="shared" si="25"/>
        <v>42</v>
      </c>
      <c r="D150" s="7">
        <f>D151+D152+D153+D154</f>
        <v>42</v>
      </c>
      <c r="E150" s="7">
        <f>E152+E153+E154</f>
        <v>0</v>
      </c>
      <c r="F150" s="7">
        <f>F152+F153+F154</f>
        <v>0</v>
      </c>
      <c r="G150" s="7">
        <f t="shared" si="29"/>
        <v>0</v>
      </c>
      <c r="H150" s="7">
        <f t="shared" si="30"/>
        <v>0</v>
      </c>
      <c r="I150" s="7">
        <f t="shared" si="31"/>
        <v>0</v>
      </c>
      <c r="J150" s="7">
        <f t="shared" si="32"/>
        <v>0</v>
      </c>
      <c r="K150" s="10"/>
      <c r="L150" s="4"/>
      <c r="M150" s="4"/>
    </row>
    <row r="151" spans="1:13" s="3" customFormat="1" ht="15">
      <c r="A151" s="8">
        <v>146</v>
      </c>
      <c r="B151" s="13" t="s">
        <v>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0"/>
      <c r="L151" s="4"/>
      <c r="M151" s="4"/>
    </row>
    <row r="152" spans="1:13" s="3" customFormat="1" ht="15">
      <c r="A152" s="8">
        <v>147</v>
      </c>
      <c r="B152" s="10" t="s">
        <v>3</v>
      </c>
      <c r="C152" s="7">
        <f t="shared" si="25"/>
        <v>0</v>
      </c>
      <c r="D152" s="7">
        <f t="shared" si="26"/>
        <v>0</v>
      </c>
      <c r="E152" s="7">
        <f t="shared" si="27"/>
        <v>0</v>
      </c>
      <c r="F152" s="7">
        <f t="shared" si="28"/>
        <v>0</v>
      </c>
      <c r="G152" s="7">
        <f t="shared" si="29"/>
        <v>0</v>
      </c>
      <c r="H152" s="7">
        <f t="shared" si="30"/>
        <v>0</v>
      </c>
      <c r="I152" s="7">
        <f t="shared" si="31"/>
        <v>0</v>
      </c>
      <c r="J152" s="7">
        <f t="shared" si="32"/>
        <v>0</v>
      </c>
      <c r="K152" s="10"/>
      <c r="L152" s="4"/>
      <c r="M152" s="4"/>
    </row>
    <row r="153" spans="1:13" s="3" customFormat="1" ht="15">
      <c r="A153" s="8">
        <v>148</v>
      </c>
      <c r="B153" s="10" t="s">
        <v>4</v>
      </c>
      <c r="C153" s="7">
        <f t="shared" si="25"/>
        <v>42</v>
      </c>
      <c r="D153" s="7">
        <f>100-58</f>
        <v>42</v>
      </c>
      <c r="E153" s="7">
        <v>0</v>
      </c>
      <c r="F153" s="7">
        <v>0</v>
      </c>
      <c r="G153" s="7">
        <f t="shared" si="29"/>
        <v>0</v>
      </c>
      <c r="H153" s="7">
        <f t="shared" si="30"/>
        <v>0</v>
      </c>
      <c r="I153" s="7">
        <f t="shared" si="31"/>
        <v>0</v>
      </c>
      <c r="J153" s="7">
        <f t="shared" si="32"/>
        <v>0</v>
      </c>
      <c r="K153" s="10"/>
      <c r="L153" s="4"/>
      <c r="M153" s="4"/>
    </row>
    <row r="154" spans="1:13" s="3" customFormat="1" ht="15">
      <c r="A154" s="8">
        <v>149</v>
      </c>
      <c r="B154" s="10" t="s">
        <v>5</v>
      </c>
      <c r="C154" s="7">
        <f t="shared" si="25"/>
        <v>0</v>
      </c>
      <c r="D154" s="7">
        <f t="shared" si="26"/>
        <v>0</v>
      </c>
      <c r="E154" s="7">
        <f t="shared" si="27"/>
        <v>0</v>
      </c>
      <c r="F154" s="7">
        <f t="shared" si="28"/>
        <v>0</v>
      </c>
      <c r="G154" s="7">
        <f t="shared" si="29"/>
        <v>0</v>
      </c>
      <c r="H154" s="7">
        <f t="shared" si="30"/>
        <v>0</v>
      </c>
      <c r="I154" s="7">
        <f t="shared" si="31"/>
        <v>0</v>
      </c>
      <c r="J154" s="7">
        <f t="shared" si="32"/>
        <v>0</v>
      </c>
      <c r="K154" s="10"/>
      <c r="L154" s="4"/>
      <c r="M154" s="4"/>
    </row>
    <row r="155" spans="1:13" s="3" customFormat="1" ht="15">
      <c r="A155" s="8">
        <v>150</v>
      </c>
      <c r="B155" s="10" t="s">
        <v>15</v>
      </c>
      <c r="C155" s="7">
        <f aca="true" t="shared" si="33" ref="C155">D155+E155+F155+G155+H155+I155+J155</f>
        <v>0</v>
      </c>
      <c r="D155" s="7">
        <f aca="true" t="shared" si="34" ref="D155">E155+F155+G155+H155+I155+J155+K155</f>
        <v>0</v>
      </c>
      <c r="E155" s="7">
        <f aca="true" t="shared" si="35" ref="E155">F155+G155+H155+I155+J155+K155+L155</f>
        <v>0</v>
      </c>
      <c r="F155" s="7">
        <f aca="true" t="shared" si="36" ref="F155">G155+H155+I155+J155+K155+L155+M155</f>
        <v>0</v>
      </c>
      <c r="G155" s="7">
        <f aca="true" t="shared" si="37" ref="G155">H155+I155+J155+K155+L155+M155+N155</f>
        <v>0</v>
      </c>
      <c r="H155" s="7">
        <f aca="true" t="shared" si="38" ref="H155">I155+J155+K155+L155+M155+N155+O155</f>
        <v>0</v>
      </c>
      <c r="I155" s="7">
        <f aca="true" t="shared" si="39" ref="I155">J155+K155+L155+M155+N155+O155+P155</f>
        <v>0</v>
      </c>
      <c r="J155" s="7">
        <f aca="true" t="shared" si="40" ref="J155">K155+L155+M155+N155+O155+P155+Q155</f>
        <v>0</v>
      </c>
      <c r="K155" s="10"/>
      <c r="L155" s="4"/>
      <c r="M155" s="4"/>
    </row>
    <row r="156" spans="1:13" s="3" customFormat="1" ht="25.5">
      <c r="A156" s="8">
        <v>151</v>
      </c>
      <c r="B156" s="41" t="s">
        <v>61</v>
      </c>
      <c r="C156" s="7">
        <f>C157+C158+C159+C160</f>
        <v>163392.1</v>
      </c>
      <c r="D156" s="7">
        <f>D157+D158+D159+D160</f>
        <v>56328.3</v>
      </c>
      <c r="E156" s="7">
        <f>E157+E158+E159+E160</f>
        <v>35064.7</v>
      </c>
      <c r="F156" s="7">
        <f>F157+F158+F159</f>
        <v>24332.600000000002</v>
      </c>
      <c r="G156" s="7">
        <f>G157+G158+G159</f>
        <v>19090.9</v>
      </c>
      <c r="H156" s="7">
        <f>H157+H158+H159</f>
        <v>21111.899999999998</v>
      </c>
      <c r="I156" s="7">
        <f>I157+I158+I159</f>
        <v>3720.1</v>
      </c>
      <c r="J156" s="7">
        <f>J157+J158+J159+J160</f>
        <v>3743.6</v>
      </c>
      <c r="K156" s="10"/>
      <c r="L156" s="4"/>
      <c r="M156" s="4"/>
    </row>
    <row r="157" spans="1:13" s="3" customFormat="1" ht="15">
      <c r="A157" s="8">
        <v>152</v>
      </c>
      <c r="B157" s="41" t="s">
        <v>2</v>
      </c>
      <c r="C157" s="9">
        <f aca="true" t="shared" si="41" ref="C157:C159">D157+E157+F157+G157+H157+I157+J157</f>
        <v>0</v>
      </c>
      <c r="D157" s="9"/>
      <c r="E157" s="9"/>
      <c r="F157" s="9"/>
      <c r="G157" s="9"/>
      <c r="H157" s="9"/>
      <c r="I157" s="9"/>
      <c r="J157" s="9"/>
      <c r="K157" s="10"/>
      <c r="L157" s="4"/>
      <c r="M157" s="4"/>
    </row>
    <row r="158" spans="1:13" s="3" customFormat="1" ht="15">
      <c r="A158" s="8">
        <v>153</v>
      </c>
      <c r="B158" s="10" t="s">
        <v>3</v>
      </c>
      <c r="C158" s="9">
        <f t="shared" si="41"/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0"/>
      <c r="L158" s="4"/>
      <c r="M158" s="4"/>
    </row>
    <row r="159" spans="1:13" s="3" customFormat="1" ht="15">
      <c r="A159" s="8">
        <v>154</v>
      </c>
      <c r="B159" s="10" t="s">
        <v>30</v>
      </c>
      <c r="C159" s="7">
        <f t="shared" si="41"/>
        <v>163392.1</v>
      </c>
      <c r="D159" s="7">
        <f aca="true" t="shared" si="42" ref="D159:J159">D164+D189+D244</f>
        <v>56328.3</v>
      </c>
      <c r="E159" s="7">
        <f t="shared" si="42"/>
        <v>35064.7</v>
      </c>
      <c r="F159" s="7">
        <f t="shared" si="42"/>
        <v>24332.600000000002</v>
      </c>
      <c r="G159" s="7">
        <f>G164+G189+G244</f>
        <v>19090.9</v>
      </c>
      <c r="H159" s="7">
        <f>H164+H189+H244</f>
        <v>21111.899999999998</v>
      </c>
      <c r="I159" s="7">
        <f t="shared" si="42"/>
        <v>3720.1</v>
      </c>
      <c r="J159" s="7">
        <f t="shared" si="42"/>
        <v>3743.6</v>
      </c>
      <c r="K159" s="10"/>
      <c r="L159" s="4"/>
      <c r="M159" s="4"/>
    </row>
    <row r="160" spans="1:13" s="3" customFormat="1" ht="15">
      <c r="A160" s="8">
        <v>155</v>
      </c>
      <c r="B160" s="10" t="s">
        <v>23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0"/>
      <c r="L160" s="4"/>
      <c r="M160" s="4"/>
    </row>
    <row r="161" spans="1:13" s="3" customFormat="1" ht="27">
      <c r="A161" s="8">
        <v>156</v>
      </c>
      <c r="B161" s="12" t="s">
        <v>17</v>
      </c>
      <c r="C161" s="9">
        <f t="shared" si="25"/>
        <v>2851</v>
      </c>
      <c r="D161" s="9">
        <f>D164</f>
        <v>606.8</v>
      </c>
      <c r="E161" s="9">
        <f aca="true" t="shared" si="43" ref="E161:J161">E163+E164+E165</f>
        <v>0</v>
      </c>
      <c r="F161" s="9">
        <f t="shared" si="43"/>
        <v>406.2</v>
      </c>
      <c r="G161" s="9">
        <f t="shared" si="43"/>
        <v>426.5</v>
      </c>
      <c r="H161" s="9">
        <f t="shared" si="43"/>
        <v>447.8</v>
      </c>
      <c r="I161" s="9">
        <f t="shared" si="43"/>
        <v>470.1</v>
      </c>
      <c r="J161" s="9">
        <f t="shared" si="43"/>
        <v>493.6</v>
      </c>
      <c r="K161" s="10"/>
      <c r="L161" s="4"/>
      <c r="M161" s="4"/>
    </row>
    <row r="162" spans="1:13" s="3" customFormat="1" ht="15">
      <c r="A162" s="8">
        <v>157</v>
      </c>
      <c r="B162" s="10" t="s">
        <v>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0"/>
      <c r="L162" s="4"/>
      <c r="M162" s="4"/>
    </row>
    <row r="163" spans="1:13" s="3" customFormat="1" ht="15">
      <c r="A163" s="8">
        <v>158</v>
      </c>
      <c r="B163" s="10" t="s">
        <v>3</v>
      </c>
      <c r="C163" s="7">
        <f t="shared" si="25"/>
        <v>0</v>
      </c>
      <c r="D163" s="7">
        <f t="shared" si="26"/>
        <v>0</v>
      </c>
      <c r="E163" s="7">
        <f t="shared" si="27"/>
        <v>0</v>
      </c>
      <c r="F163" s="7">
        <f t="shared" si="27"/>
        <v>0</v>
      </c>
      <c r="G163" s="7">
        <f t="shared" si="27"/>
        <v>0</v>
      </c>
      <c r="H163" s="7">
        <f t="shared" si="27"/>
        <v>0</v>
      </c>
      <c r="I163" s="7">
        <f t="shared" si="27"/>
        <v>0</v>
      </c>
      <c r="J163" s="7">
        <f t="shared" si="27"/>
        <v>0</v>
      </c>
      <c r="K163" s="10"/>
      <c r="L163" s="4"/>
      <c r="M163" s="4"/>
    </row>
    <row r="164" spans="1:13" s="3" customFormat="1" ht="15">
      <c r="A164" s="8">
        <v>159</v>
      </c>
      <c r="B164" s="10" t="s">
        <v>4</v>
      </c>
      <c r="C164" s="7">
        <f t="shared" si="25"/>
        <v>2851</v>
      </c>
      <c r="D164" s="7">
        <f>D169+D184</f>
        <v>606.8</v>
      </c>
      <c r="E164" s="7">
        <v>0</v>
      </c>
      <c r="F164" s="7">
        <f aca="true" t="shared" si="44" ref="F164:J164">F174+F179</f>
        <v>406.2</v>
      </c>
      <c r="G164" s="7">
        <f t="shared" si="44"/>
        <v>426.5</v>
      </c>
      <c r="H164" s="7">
        <f t="shared" si="44"/>
        <v>447.8</v>
      </c>
      <c r="I164" s="7">
        <f t="shared" si="44"/>
        <v>470.1</v>
      </c>
      <c r="J164" s="7">
        <f t="shared" si="44"/>
        <v>493.6</v>
      </c>
      <c r="K164" s="10"/>
      <c r="L164" s="4"/>
      <c r="M164" s="4"/>
    </row>
    <row r="165" spans="1:13" s="3" customFormat="1" ht="15">
      <c r="A165" s="8">
        <v>160</v>
      </c>
      <c r="B165" s="10" t="s">
        <v>5</v>
      </c>
      <c r="C165" s="7">
        <f t="shared" si="25"/>
        <v>0</v>
      </c>
      <c r="D165" s="7">
        <f t="shared" si="26"/>
        <v>0</v>
      </c>
      <c r="E165" s="7">
        <f t="shared" si="27"/>
        <v>0</v>
      </c>
      <c r="F165" s="7">
        <f t="shared" si="27"/>
        <v>0</v>
      </c>
      <c r="G165" s="7">
        <f t="shared" si="27"/>
        <v>0</v>
      </c>
      <c r="H165" s="7">
        <f t="shared" si="27"/>
        <v>0</v>
      </c>
      <c r="I165" s="7">
        <f t="shared" si="27"/>
        <v>0</v>
      </c>
      <c r="J165" s="7">
        <f t="shared" si="27"/>
        <v>0</v>
      </c>
      <c r="K165" s="10"/>
      <c r="L165" s="4"/>
      <c r="M165" s="4"/>
    </row>
    <row r="166" spans="1:13" s="3" customFormat="1" ht="25.5">
      <c r="A166" s="8">
        <v>161</v>
      </c>
      <c r="B166" s="13" t="s">
        <v>218</v>
      </c>
      <c r="C166" s="7">
        <f t="shared" si="25"/>
        <v>2312.8</v>
      </c>
      <c r="D166" s="7">
        <f>D169</f>
        <v>606.8</v>
      </c>
      <c r="E166" s="7">
        <f t="shared" si="27"/>
        <v>853</v>
      </c>
      <c r="F166" s="7">
        <f t="shared" si="27"/>
        <v>426.5</v>
      </c>
      <c r="G166" s="7">
        <f>G167+G168+G169+G170</f>
        <v>426.5</v>
      </c>
      <c r="H166" s="7">
        <f t="shared" si="27"/>
        <v>0</v>
      </c>
      <c r="I166" s="7">
        <f t="shared" si="27"/>
        <v>0</v>
      </c>
      <c r="J166" s="7">
        <f t="shared" si="27"/>
        <v>0</v>
      </c>
      <c r="K166" s="10"/>
      <c r="L166" s="4"/>
      <c r="M166" s="4"/>
    </row>
    <row r="167" spans="1:13" s="3" customFormat="1" ht="15">
      <c r="A167" s="8">
        <v>162</v>
      </c>
      <c r="B167" s="13" t="s">
        <v>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0"/>
      <c r="L167" s="4"/>
      <c r="M167" s="4"/>
    </row>
    <row r="168" spans="1:13" s="3" customFormat="1" ht="15">
      <c r="A168" s="8">
        <v>163</v>
      </c>
      <c r="B168" s="10" t="s">
        <v>3</v>
      </c>
      <c r="C168" s="7">
        <f t="shared" si="25"/>
        <v>0</v>
      </c>
      <c r="D168" s="7">
        <f t="shared" si="26"/>
        <v>0</v>
      </c>
      <c r="E168" s="7">
        <f t="shared" si="27"/>
        <v>0</v>
      </c>
      <c r="F168" s="7">
        <f t="shared" si="27"/>
        <v>0</v>
      </c>
      <c r="G168" s="7">
        <f t="shared" si="27"/>
        <v>0</v>
      </c>
      <c r="H168" s="7">
        <f t="shared" si="27"/>
        <v>0</v>
      </c>
      <c r="I168" s="7">
        <f t="shared" si="27"/>
        <v>0</v>
      </c>
      <c r="J168" s="7">
        <f t="shared" si="27"/>
        <v>0</v>
      </c>
      <c r="K168" s="10"/>
      <c r="L168" s="4"/>
      <c r="M168" s="4"/>
    </row>
    <row r="169" spans="1:13" s="3" customFormat="1" ht="15">
      <c r="A169" s="8">
        <v>164</v>
      </c>
      <c r="B169" s="10" t="s">
        <v>4</v>
      </c>
      <c r="C169" s="7">
        <f t="shared" si="25"/>
        <v>2312.8</v>
      </c>
      <c r="D169" s="7">
        <f>D174+D179</f>
        <v>606.8</v>
      </c>
      <c r="E169" s="7">
        <f t="shared" si="27"/>
        <v>853</v>
      </c>
      <c r="F169" s="7">
        <f t="shared" si="27"/>
        <v>426.5</v>
      </c>
      <c r="G169" s="7">
        <f>G174+G179</f>
        <v>426.5</v>
      </c>
      <c r="H169" s="7">
        <f t="shared" si="27"/>
        <v>0</v>
      </c>
      <c r="I169" s="7">
        <f t="shared" si="27"/>
        <v>0</v>
      </c>
      <c r="J169" s="7">
        <f t="shared" si="27"/>
        <v>0</v>
      </c>
      <c r="K169" s="10"/>
      <c r="L169" s="4"/>
      <c r="M169" s="4"/>
    </row>
    <row r="170" spans="1:13" s="3" customFormat="1" ht="15">
      <c r="A170" s="8">
        <v>165</v>
      </c>
      <c r="B170" s="10" t="s">
        <v>5</v>
      </c>
      <c r="C170" s="7">
        <f t="shared" si="25"/>
        <v>0</v>
      </c>
      <c r="D170" s="7">
        <f t="shared" si="26"/>
        <v>0</v>
      </c>
      <c r="E170" s="7">
        <f t="shared" si="27"/>
        <v>0</v>
      </c>
      <c r="F170" s="7">
        <f t="shared" si="27"/>
        <v>0</v>
      </c>
      <c r="G170" s="7">
        <f t="shared" si="27"/>
        <v>0</v>
      </c>
      <c r="H170" s="7">
        <f t="shared" si="27"/>
        <v>0</v>
      </c>
      <c r="I170" s="7">
        <f t="shared" si="27"/>
        <v>0</v>
      </c>
      <c r="J170" s="7">
        <f t="shared" si="27"/>
        <v>0</v>
      </c>
      <c r="K170" s="10"/>
      <c r="L170" s="4"/>
      <c r="M170" s="4"/>
    </row>
    <row r="171" spans="1:13" s="3" customFormat="1" ht="25.5">
      <c r="A171" s="8">
        <v>166</v>
      </c>
      <c r="B171" s="13" t="s">
        <v>219</v>
      </c>
      <c r="C171" s="9">
        <f t="shared" si="25"/>
        <v>3210.1</v>
      </c>
      <c r="D171" s="9">
        <f>D172+D173+D174+D175</f>
        <v>600</v>
      </c>
      <c r="E171" s="9">
        <v>400</v>
      </c>
      <c r="F171" s="9">
        <v>400</v>
      </c>
      <c r="G171" s="9">
        <f>G173+G174+G175</f>
        <v>420</v>
      </c>
      <c r="H171" s="9">
        <f>H173+H174+H175</f>
        <v>441</v>
      </c>
      <c r="I171" s="9">
        <f>I173+I174+I175</f>
        <v>463</v>
      </c>
      <c r="J171" s="9">
        <f>J173+J174+J175</f>
        <v>486.1</v>
      </c>
      <c r="K171" s="10"/>
      <c r="L171" s="4"/>
      <c r="M171" s="4"/>
    </row>
    <row r="172" spans="1:13" s="3" customFormat="1" ht="15">
      <c r="A172" s="8">
        <v>167</v>
      </c>
      <c r="B172" s="13" t="s">
        <v>2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0"/>
      <c r="L172" s="4"/>
      <c r="M172" s="4"/>
    </row>
    <row r="173" spans="1:13" s="3" customFormat="1" ht="15">
      <c r="A173" s="8">
        <v>168</v>
      </c>
      <c r="B173" s="10" t="s">
        <v>3</v>
      </c>
      <c r="C173" s="7">
        <f t="shared" si="25"/>
        <v>0</v>
      </c>
      <c r="D173" s="7">
        <f t="shared" si="26"/>
        <v>0</v>
      </c>
      <c r="E173" s="7">
        <f t="shared" si="27"/>
        <v>0</v>
      </c>
      <c r="F173" s="7">
        <f t="shared" si="27"/>
        <v>0</v>
      </c>
      <c r="G173" s="7">
        <f t="shared" si="27"/>
        <v>0</v>
      </c>
      <c r="H173" s="7">
        <f t="shared" si="27"/>
        <v>0</v>
      </c>
      <c r="I173" s="7">
        <f t="shared" si="27"/>
        <v>0</v>
      </c>
      <c r="J173" s="7">
        <f t="shared" si="27"/>
        <v>0</v>
      </c>
      <c r="K173" s="10"/>
      <c r="L173" s="4"/>
      <c r="M173" s="4"/>
    </row>
    <row r="174" spans="1:13" s="3" customFormat="1" ht="15">
      <c r="A174" s="8">
        <v>169</v>
      </c>
      <c r="B174" s="10" t="s">
        <v>4</v>
      </c>
      <c r="C174" s="7">
        <f t="shared" si="25"/>
        <v>3210.1</v>
      </c>
      <c r="D174" s="7">
        <f>400+200</f>
        <v>600</v>
      </c>
      <c r="E174" s="7">
        <v>400</v>
      </c>
      <c r="F174" s="7">
        <v>400</v>
      </c>
      <c r="G174" s="7">
        <v>420</v>
      </c>
      <c r="H174" s="7">
        <v>441</v>
      </c>
      <c r="I174" s="7">
        <v>463</v>
      </c>
      <c r="J174" s="7">
        <v>486.1</v>
      </c>
      <c r="K174" s="10"/>
      <c r="L174" s="4"/>
      <c r="M174" s="4"/>
    </row>
    <row r="175" spans="1:13" s="3" customFormat="1" ht="15">
      <c r="A175" s="8">
        <v>170</v>
      </c>
      <c r="B175" s="10" t="s">
        <v>5</v>
      </c>
      <c r="C175" s="7">
        <f t="shared" si="25"/>
        <v>0</v>
      </c>
      <c r="D175" s="7">
        <f t="shared" si="26"/>
        <v>0</v>
      </c>
      <c r="E175" s="7">
        <f t="shared" si="27"/>
        <v>0</v>
      </c>
      <c r="F175" s="7">
        <f t="shared" si="27"/>
        <v>0</v>
      </c>
      <c r="G175" s="7">
        <f t="shared" si="27"/>
        <v>0</v>
      </c>
      <c r="H175" s="7">
        <f t="shared" si="27"/>
        <v>0</v>
      </c>
      <c r="I175" s="7">
        <f t="shared" si="27"/>
        <v>0</v>
      </c>
      <c r="J175" s="7">
        <f t="shared" si="27"/>
        <v>0</v>
      </c>
      <c r="K175" s="10"/>
      <c r="L175" s="4"/>
      <c r="M175" s="4"/>
    </row>
    <row r="176" spans="1:13" s="3" customFormat="1" ht="15">
      <c r="A176" s="8">
        <v>171</v>
      </c>
      <c r="B176" s="13" t="s">
        <v>18</v>
      </c>
      <c r="C176" s="7">
        <f t="shared" si="25"/>
        <v>47.14</v>
      </c>
      <c r="D176" s="7">
        <f>D177+D178+D179+D180</f>
        <v>6.8</v>
      </c>
      <c r="E176" s="7">
        <f>E178+E179+E181</f>
        <v>6.2</v>
      </c>
      <c r="F176" s="7">
        <f>F178+F179+F181</f>
        <v>6.2</v>
      </c>
      <c r="G176" s="7">
        <v>6.5</v>
      </c>
      <c r="H176" s="7">
        <v>6.8</v>
      </c>
      <c r="I176" s="7">
        <v>7.14</v>
      </c>
      <c r="J176" s="7">
        <f>J178+J179+J181</f>
        <v>7.5</v>
      </c>
      <c r="K176" s="10"/>
      <c r="L176" s="4"/>
      <c r="M176" s="4"/>
    </row>
    <row r="177" spans="1:13" s="3" customFormat="1" ht="15">
      <c r="A177" s="8">
        <v>172</v>
      </c>
      <c r="B177" s="13" t="s">
        <v>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 ht="15">
      <c r="A178" s="8">
        <v>173</v>
      </c>
      <c r="B178" s="10" t="s">
        <v>3</v>
      </c>
      <c r="C178" s="7">
        <f t="shared" si="25"/>
        <v>0</v>
      </c>
      <c r="D178" s="7">
        <f t="shared" si="26"/>
        <v>0</v>
      </c>
      <c r="E178" s="7">
        <f t="shared" si="27"/>
        <v>0</v>
      </c>
      <c r="F178" s="7">
        <f t="shared" si="27"/>
        <v>0</v>
      </c>
      <c r="G178" s="7">
        <f t="shared" si="27"/>
        <v>0</v>
      </c>
      <c r="H178" s="7">
        <f t="shared" si="27"/>
        <v>0</v>
      </c>
      <c r="I178" s="7">
        <f t="shared" si="27"/>
        <v>0</v>
      </c>
      <c r="J178" s="7">
        <f t="shared" si="27"/>
        <v>0</v>
      </c>
      <c r="K178" s="10"/>
      <c r="L178" s="4"/>
      <c r="M178" s="4"/>
    </row>
    <row r="179" spans="1:13" s="3" customFormat="1" ht="15">
      <c r="A179" s="8">
        <v>174</v>
      </c>
      <c r="B179" s="10" t="s">
        <v>4</v>
      </c>
      <c r="C179" s="7">
        <f t="shared" si="25"/>
        <v>47.1</v>
      </c>
      <c r="D179" s="7">
        <v>6.8</v>
      </c>
      <c r="E179" s="7">
        <v>6.2</v>
      </c>
      <c r="F179" s="7">
        <v>6.2</v>
      </c>
      <c r="G179" s="7">
        <v>6.5</v>
      </c>
      <c r="H179" s="7">
        <v>6.8</v>
      </c>
      <c r="I179" s="7">
        <v>7.1</v>
      </c>
      <c r="J179" s="7">
        <v>7.5</v>
      </c>
      <c r="K179" s="10"/>
      <c r="L179" s="4"/>
      <c r="M179" s="4"/>
    </row>
    <row r="180" spans="1:13" s="3" customFormat="1" ht="15">
      <c r="A180" s="8">
        <v>175</v>
      </c>
      <c r="B180" s="10" t="s">
        <v>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10"/>
      <c r="L180" s="4"/>
      <c r="M180" s="4"/>
    </row>
    <row r="181" spans="1:13" s="3" customFormat="1" ht="15">
      <c r="A181" s="8">
        <v>176</v>
      </c>
      <c r="B181" s="13" t="s">
        <v>199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10"/>
      <c r="L181" s="4"/>
      <c r="M181" s="4"/>
    </row>
    <row r="182" spans="1:13" s="3" customFormat="1" ht="15">
      <c r="A182" s="8">
        <v>177</v>
      </c>
      <c r="B182" s="13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 ht="15">
      <c r="A183" s="8">
        <v>178</v>
      </c>
      <c r="B183" s="10" t="s">
        <v>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10"/>
      <c r="L183" s="4"/>
      <c r="M183" s="4"/>
    </row>
    <row r="184" spans="1:13" s="3" customFormat="1" ht="15">
      <c r="A184" s="8">
        <v>179</v>
      </c>
      <c r="B184" s="10" t="s">
        <v>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10"/>
      <c r="L184" s="4"/>
      <c r="M184" s="4"/>
    </row>
    <row r="185" spans="1:13" s="3" customFormat="1" ht="15">
      <c r="A185" s="8">
        <v>180</v>
      </c>
      <c r="B185" s="10" t="s">
        <v>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10"/>
      <c r="L185" s="4"/>
      <c r="M185" s="4"/>
    </row>
    <row r="186" spans="1:13" s="3" customFormat="1" ht="40.5">
      <c r="A186" s="8">
        <v>181</v>
      </c>
      <c r="B186" s="12" t="s">
        <v>19</v>
      </c>
      <c r="C186" s="9">
        <f>D186+E186+F186+G186+H186+I186+J186</f>
        <v>159891.1</v>
      </c>
      <c r="D186" s="9">
        <f aca="true" t="shared" si="45" ref="D186:J186">D188+D189+D190</f>
        <v>55571.5</v>
      </c>
      <c r="E186" s="9">
        <f t="shared" si="45"/>
        <v>34964.7</v>
      </c>
      <c r="F186" s="9">
        <f t="shared" si="45"/>
        <v>23826.4</v>
      </c>
      <c r="G186" s="9">
        <f t="shared" si="45"/>
        <v>18364.4</v>
      </c>
      <c r="H186" s="9">
        <f t="shared" si="45"/>
        <v>20664.1</v>
      </c>
      <c r="I186" s="9">
        <f t="shared" si="45"/>
        <v>3250</v>
      </c>
      <c r="J186" s="9">
        <f t="shared" si="45"/>
        <v>3250</v>
      </c>
      <c r="K186" s="48" t="s">
        <v>231</v>
      </c>
      <c r="L186" s="4"/>
      <c r="M186" s="4"/>
    </row>
    <row r="187" spans="1:13" s="3" customFormat="1" ht="15">
      <c r="A187" s="8">
        <v>182</v>
      </c>
      <c r="B187" s="10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 ht="15">
      <c r="A188" s="8">
        <v>183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8"/>
        <v>0</v>
      </c>
      <c r="G188" s="7">
        <f t="shared" si="28"/>
        <v>0</v>
      </c>
      <c r="H188" s="7">
        <f t="shared" si="30"/>
        <v>0</v>
      </c>
      <c r="I188" s="7">
        <f t="shared" si="30"/>
        <v>0</v>
      </c>
      <c r="J188" s="7">
        <f t="shared" si="30"/>
        <v>0</v>
      </c>
      <c r="K188" s="10"/>
      <c r="L188" s="4"/>
      <c r="M188" s="4"/>
    </row>
    <row r="189" spans="1:13" s="3" customFormat="1" ht="15">
      <c r="A189" s="8">
        <v>184</v>
      </c>
      <c r="B189" s="10" t="s">
        <v>4</v>
      </c>
      <c r="C189" s="7">
        <f t="shared" si="25"/>
        <v>159891.1</v>
      </c>
      <c r="D189" s="7">
        <f aca="true" t="shared" si="46" ref="D189:J189">D194+D199+D204+D209+D214+D219+D224+D229+D234+D239</f>
        <v>55571.5</v>
      </c>
      <c r="E189" s="7">
        <f t="shared" si="46"/>
        <v>34964.7</v>
      </c>
      <c r="F189" s="7">
        <f t="shared" si="46"/>
        <v>23826.4</v>
      </c>
      <c r="G189" s="7">
        <f t="shared" si="46"/>
        <v>18364.4</v>
      </c>
      <c r="H189" s="7">
        <f>H194+H199+H204+H209+H214+H219+H224+H229+H234+H239</f>
        <v>20664.1</v>
      </c>
      <c r="I189" s="7">
        <f t="shared" si="46"/>
        <v>3250</v>
      </c>
      <c r="J189" s="7">
        <f t="shared" si="46"/>
        <v>3250</v>
      </c>
      <c r="K189" s="10"/>
      <c r="L189" s="4"/>
      <c r="M189" s="4"/>
    </row>
    <row r="190" spans="1:13" s="3" customFormat="1" ht="15">
      <c r="A190" s="8">
        <v>185</v>
      </c>
      <c r="B190" s="10" t="s">
        <v>5</v>
      </c>
      <c r="C190" s="7">
        <f t="shared" si="25"/>
        <v>0</v>
      </c>
      <c r="D190" s="7">
        <f t="shared" si="26"/>
        <v>0</v>
      </c>
      <c r="E190" s="7">
        <f t="shared" si="27"/>
        <v>0</v>
      </c>
      <c r="F190" s="7">
        <f t="shared" si="28"/>
        <v>0</v>
      </c>
      <c r="G190" s="7">
        <f t="shared" si="28"/>
        <v>0</v>
      </c>
      <c r="H190" s="7">
        <f t="shared" si="30"/>
        <v>0</v>
      </c>
      <c r="I190" s="7">
        <f t="shared" si="30"/>
        <v>0</v>
      </c>
      <c r="J190" s="7">
        <f t="shared" si="30"/>
        <v>0</v>
      </c>
      <c r="K190" s="10"/>
      <c r="L190" s="4"/>
      <c r="M190" s="4"/>
    </row>
    <row r="191" spans="1:13" s="3" customFormat="1" ht="25.5">
      <c r="A191" s="8">
        <v>186</v>
      </c>
      <c r="B191" s="13" t="s">
        <v>200</v>
      </c>
      <c r="C191" s="7">
        <f>D191+E191+F191+G191+H191+I191+J191</f>
        <v>2600</v>
      </c>
      <c r="D191" s="7">
        <v>0</v>
      </c>
      <c r="E191" s="7">
        <f>E193+E194+E195</f>
        <v>0</v>
      </c>
      <c r="F191" s="7">
        <f>F193+F194+F195</f>
        <v>0</v>
      </c>
      <c r="G191" s="7">
        <f>G193+G194+G195</f>
        <v>800</v>
      </c>
      <c r="H191" s="7">
        <v>600</v>
      </c>
      <c r="I191" s="7">
        <v>600</v>
      </c>
      <c r="J191" s="7">
        <v>600</v>
      </c>
      <c r="K191" s="10"/>
      <c r="L191" s="4"/>
      <c r="M191" s="4"/>
    </row>
    <row r="192" spans="1:13" s="3" customFormat="1" ht="15">
      <c r="A192" s="8">
        <v>187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 ht="15">
      <c r="A193" s="8">
        <v>188</v>
      </c>
      <c r="B193" s="10" t="s">
        <v>3</v>
      </c>
      <c r="C193" s="7">
        <f t="shared" si="25"/>
        <v>0</v>
      </c>
      <c r="D193" s="7">
        <f t="shared" si="26"/>
        <v>0</v>
      </c>
      <c r="E193" s="7">
        <f t="shared" si="27"/>
        <v>0</v>
      </c>
      <c r="F193" s="7">
        <f t="shared" si="28"/>
        <v>0</v>
      </c>
      <c r="G193" s="7">
        <f t="shared" si="28"/>
        <v>0</v>
      </c>
      <c r="H193" s="7">
        <f t="shared" si="30"/>
        <v>0</v>
      </c>
      <c r="I193" s="7">
        <f t="shared" si="30"/>
        <v>0</v>
      </c>
      <c r="J193" s="7">
        <f t="shared" si="30"/>
        <v>0</v>
      </c>
      <c r="K193" s="10"/>
      <c r="L193" s="4"/>
      <c r="M193" s="4"/>
    </row>
    <row r="194" spans="1:13" s="3" customFormat="1" ht="15">
      <c r="A194" s="8">
        <v>189</v>
      </c>
      <c r="B194" s="10" t="s">
        <v>4</v>
      </c>
      <c r="C194" s="7">
        <f t="shared" si="25"/>
        <v>2600</v>
      </c>
      <c r="D194" s="7">
        <v>0</v>
      </c>
      <c r="E194" s="7">
        <v>0</v>
      </c>
      <c r="F194" s="7">
        <v>0</v>
      </c>
      <c r="G194" s="7">
        <v>800</v>
      </c>
      <c r="H194" s="7">
        <v>600</v>
      </c>
      <c r="I194" s="7">
        <v>600</v>
      </c>
      <c r="J194" s="7">
        <v>600</v>
      </c>
      <c r="K194" s="10"/>
      <c r="L194" s="4"/>
      <c r="M194" s="4"/>
    </row>
    <row r="195" spans="1:13" s="3" customFormat="1" ht="15">
      <c r="A195" s="8">
        <v>190</v>
      </c>
      <c r="B195" s="10" t="s">
        <v>5</v>
      </c>
      <c r="C195" s="7">
        <f t="shared" si="25"/>
        <v>0</v>
      </c>
      <c r="D195" s="7">
        <f t="shared" si="26"/>
        <v>0</v>
      </c>
      <c r="E195" s="7">
        <f t="shared" si="27"/>
        <v>0</v>
      </c>
      <c r="F195" s="7">
        <f t="shared" si="28"/>
        <v>0</v>
      </c>
      <c r="G195" s="7">
        <f t="shared" si="28"/>
        <v>0</v>
      </c>
      <c r="H195" s="7">
        <f t="shared" si="30"/>
        <v>0</v>
      </c>
      <c r="I195" s="7">
        <f t="shared" si="30"/>
        <v>0</v>
      </c>
      <c r="J195" s="7">
        <f t="shared" si="30"/>
        <v>0</v>
      </c>
      <c r="K195" s="10"/>
      <c r="L195" s="4"/>
      <c r="M195" s="4"/>
    </row>
    <row r="196" spans="1:13" s="3" customFormat="1" ht="25.5">
      <c r="A196" s="8">
        <v>191</v>
      </c>
      <c r="B196" s="13" t="s">
        <v>308</v>
      </c>
      <c r="C196" s="7">
        <f>D196+E196+F196+G196+H196+I196+J196</f>
        <v>3500</v>
      </c>
      <c r="D196" s="7">
        <f>D198+D199+D200</f>
        <v>1100</v>
      </c>
      <c r="E196" s="7">
        <f>E198+E199+E200</f>
        <v>0</v>
      </c>
      <c r="F196" s="7">
        <f>F198+F199+F200</f>
        <v>0</v>
      </c>
      <c r="G196" s="7">
        <f>G198+G199+G200</f>
        <v>600</v>
      </c>
      <c r="H196" s="7">
        <v>600</v>
      </c>
      <c r="I196" s="7">
        <v>600</v>
      </c>
      <c r="J196" s="7">
        <v>600</v>
      </c>
      <c r="K196" s="10"/>
      <c r="L196" s="4"/>
      <c r="M196" s="4"/>
    </row>
    <row r="197" spans="1:13" s="3" customFormat="1" ht="15">
      <c r="A197" s="8">
        <v>192</v>
      </c>
      <c r="B197" s="13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 ht="15">
      <c r="A198" s="8">
        <v>193</v>
      </c>
      <c r="B198" s="10" t="s">
        <v>3</v>
      </c>
      <c r="C198" s="7">
        <f aca="true" t="shared" si="47" ref="C198:C261">D198+E198+F198+G198+H198+I198+J198</f>
        <v>0</v>
      </c>
      <c r="D198" s="7">
        <f aca="true" t="shared" si="48" ref="D198:D261">E198+F198+G198+H198+I198+J198+K198</f>
        <v>0</v>
      </c>
      <c r="E198" s="7">
        <f aca="true" t="shared" si="49" ref="E198:G261">F198+G198+H198+I198+J198+K198+L198</f>
        <v>0</v>
      </c>
      <c r="F198" s="7">
        <v>0</v>
      </c>
      <c r="G198" s="7">
        <v>0</v>
      </c>
      <c r="H198" s="7">
        <f aca="true" t="shared" si="50" ref="H198:J261">I198+J198+K198+L198+M198+N198+O198</f>
        <v>0</v>
      </c>
      <c r="I198" s="7">
        <f t="shared" si="50"/>
        <v>0</v>
      </c>
      <c r="J198" s="7">
        <f t="shared" si="50"/>
        <v>0</v>
      </c>
      <c r="K198" s="10"/>
      <c r="L198" s="4"/>
      <c r="M198" s="4"/>
    </row>
    <row r="199" spans="1:13" s="3" customFormat="1" ht="15">
      <c r="A199" s="8">
        <v>194</v>
      </c>
      <c r="B199" s="10" t="s">
        <v>4</v>
      </c>
      <c r="C199" s="7">
        <f t="shared" si="47"/>
        <v>3500</v>
      </c>
      <c r="D199" s="7">
        <f>1000+100</f>
        <v>1100</v>
      </c>
      <c r="E199" s="7">
        <v>0</v>
      </c>
      <c r="F199" s="7">
        <v>0</v>
      </c>
      <c r="G199" s="7">
        <v>600</v>
      </c>
      <c r="H199" s="7">
        <v>600</v>
      </c>
      <c r="I199" s="7">
        <v>600</v>
      </c>
      <c r="J199" s="7">
        <v>600</v>
      </c>
      <c r="K199" s="10"/>
      <c r="L199" s="4"/>
      <c r="M199" s="4"/>
    </row>
    <row r="200" spans="1:13" s="3" customFormat="1" ht="15">
      <c r="A200" s="8">
        <v>195</v>
      </c>
      <c r="B200" s="10" t="s">
        <v>5</v>
      </c>
      <c r="C200" s="7">
        <f t="shared" si="47"/>
        <v>0</v>
      </c>
      <c r="D200" s="7">
        <f t="shared" si="48"/>
        <v>0</v>
      </c>
      <c r="E200" s="7">
        <f t="shared" si="49"/>
        <v>0</v>
      </c>
      <c r="F200" s="7">
        <f aca="true" t="shared" si="51" ref="F200:G240">G200+H200+I200+J200+K200+L200+M200</f>
        <v>0</v>
      </c>
      <c r="G200" s="7">
        <f t="shared" si="51"/>
        <v>0</v>
      </c>
      <c r="H200" s="7">
        <f t="shared" si="50"/>
        <v>0</v>
      </c>
      <c r="I200" s="7">
        <f t="shared" si="50"/>
        <v>0</v>
      </c>
      <c r="J200" s="7">
        <f t="shared" si="50"/>
        <v>0</v>
      </c>
      <c r="K200" s="10"/>
      <c r="L200" s="4"/>
      <c r="M200" s="4"/>
    </row>
    <row r="201" spans="1:13" s="3" customFormat="1" ht="25.5">
      <c r="A201" s="8">
        <v>196</v>
      </c>
      <c r="B201" s="13" t="s">
        <v>274</v>
      </c>
      <c r="C201" s="7">
        <f>D201+E201+F201+G201+H201+I201+J201</f>
        <v>1550</v>
      </c>
      <c r="D201" s="7">
        <f>D203+D204+D205</f>
        <v>0</v>
      </c>
      <c r="E201" s="7">
        <f>E203+E204+E205</f>
        <v>0</v>
      </c>
      <c r="F201" s="7">
        <f>F203+F204+F205</f>
        <v>0</v>
      </c>
      <c r="G201" s="7">
        <f>G203+G204+G205</f>
        <v>350</v>
      </c>
      <c r="H201" s="7">
        <v>400</v>
      </c>
      <c r="I201" s="7">
        <v>400</v>
      </c>
      <c r="J201" s="7">
        <v>400</v>
      </c>
      <c r="K201" s="10"/>
      <c r="L201" s="4"/>
      <c r="M201" s="4"/>
    </row>
    <row r="202" spans="1:13" s="3" customFormat="1" ht="15">
      <c r="A202" s="8">
        <v>197</v>
      </c>
      <c r="B202" s="13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 ht="15">
      <c r="A203" s="8">
        <v>198</v>
      </c>
      <c r="B203" s="10" t="s">
        <v>3</v>
      </c>
      <c r="C203" s="7">
        <f t="shared" si="47"/>
        <v>0</v>
      </c>
      <c r="D203" s="7">
        <f t="shared" si="48"/>
        <v>0</v>
      </c>
      <c r="E203" s="7">
        <f t="shared" si="49"/>
        <v>0</v>
      </c>
      <c r="F203" s="7">
        <f t="shared" si="51"/>
        <v>0</v>
      </c>
      <c r="G203" s="7">
        <f t="shared" si="51"/>
        <v>0</v>
      </c>
      <c r="H203" s="7">
        <f t="shared" si="50"/>
        <v>0</v>
      </c>
      <c r="I203" s="7">
        <f t="shared" si="50"/>
        <v>0</v>
      </c>
      <c r="J203" s="7">
        <f t="shared" si="50"/>
        <v>0</v>
      </c>
      <c r="K203" s="10"/>
      <c r="L203" s="4"/>
      <c r="M203" s="4"/>
    </row>
    <row r="204" spans="1:13" s="3" customFormat="1" ht="15">
      <c r="A204" s="8">
        <v>199</v>
      </c>
      <c r="B204" s="10" t="s">
        <v>4</v>
      </c>
      <c r="C204" s="7">
        <f t="shared" si="47"/>
        <v>1550</v>
      </c>
      <c r="D204" s="7">
        <v>0</v>
      </c>
      <c r="E204" s="7">
        <v>0</v>
      </c>
      <c r="F204" s="7">
        <v>0</v>
      </c>
      <c r="G204" s="7">
        <v>350</v>
      </c>
      <c r="H204" s="7">
        <v>400</v>
      </c>
      <c r="I204" s="7">
        <v>400</v>
      </c>
      <c r="J204" s="7">
        <v>400</v>
      </c>
      <c r="K204" s="10"/>
      <c r="L204" s="4"/>
      <c r="M204" s="4"/>
    </row>
    <row r="205" spans="1:13" s="3" customFormat="1" ht="15">
      <c r="A205" s="8">
        <v>200</v>
      </c>
      <c r="B205" s="10" t="s">
        <v>5</v>
      </c>
      <c r="C205" s="7">
        <f t="shared" si="47"/>
        <v>0</v>
      </c>
      <c r="D205" s="7">
        <f t="shared" si="48"/>
        <v>0</v>
      </c>
      <c r="E205" s="7">
        <f t="shared" si="49"/>
        <v>0</v>
      </c>
      <c r="F205" s="7">
        <f t="shared" si="51"/>
        <v>0</v>
      </c>
      <c r="G205" s="7">
        <f t="shared" si="51"/>
        <v>0</v>
      </c>
      <c r="H205" s="7">
        <f t="shared" si="50"/>
        <v>0</v>
      </c>
      <c r="I205" s="7">
        <f t="shared" si="50"/>
        <v>0</v>
      </c>
      <c r="J205" s="7">
        <f t="shared" si="50"/>
        <v>0</v>
      </c>
      <c r="K205" s="10"/>
      <c r="L205" s="4"/>
      <c r="M205" s="4"/>
    </row>
    <row r="206" spans="1:13" s="3" customFormat="1" ht="29.25" customHeight="1">
      <c r="A206" s="8">
        <v>201</v>
      </c>
      <c r="B206" s="13" t="s">
        <v>235</v>
      </c>
      <c r="C206" s="7">
        <f t="shared" si="47"/>
        <v>2400</v>
      </c>
      <c r="D206" s="7">
        <f>D209+D208+D210</f>
        <v>0</v>
      </c>
      <c r="E206" s="7">
        <f>E208+E209+E210</f>
        <v>0</v>
      </c>
      <c r="F206" s="7">
        <f>F208+F209+F210</f>
        <v>0</v>
      </c>
      <c r="G206" s="7">
        <f>G208+G209+G210</f>
        <v>600</v>
      </c>
      <c r="H206" s="7">
        <v>600</v>
      </c>
      <c r="I206" s="7">
        <v>600</v>
      </c>
      <c r="J206" s="7">
        <v>600</v>
      </c>
      <c r="K206" s="10"/>
      <c r="L206" s="4"/>
      <c r="M206" s="4"/>
    </row>
    <row r="207" spans="1:13" s="3" customFormat="1" ht="15" customHeight="1">
      <c r="A207" s="8">
        <v>202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 ht="15">
      <c r="A208" s="8">
        <v>203</v>
      </c>
      <c r="B208" s="10" t="s">
        <v>3</v>
      </c>
      <c r="C208" s="7">
        <f t="shared" si="47"/>
        <v>0</v>
      </c>
      <c r="D208" s="7">
        <f t="shared" si="48"/>
        <v>0</v>
      </c>
      <c r="E208" s="7">
        <f t="shared" si="49"/>
        <v>0</v>
      </c>
      <c r="F208" s="7">
        <f t="shared" si="51"/>
        <v>0</v>
      </c>
      <c r="G208" s="7">
        <f t="shared" si="51"/>
        <v>0</v>
      </c>
      <c r="H208" s="7">
        <f t="shared" si="50"/>
        <v>0</v>
      </c>
      <c r="I208" s="7">
        <f t="shared" si="50"/>
        <v>0</v>
      </c>
      <c r="J208" s="7">
        <f t="shared" si="50"/>
        <v>0</v>
      </c>
      <c r="K208" s="10"/>
      <c r="L208" s="4"/>
      <c r="M208" s="4"/>
    </row>
    <row r="209" spans="1:13" s="3" customFormat="1" ht="15">
      <c r="A209" s="8">
        <v>204</v>
      </c>
      <c r="B209" s="10" t="s">
        <v>4</v>
      </c>
      <c r="C209" s="7">
        <f t="shared" si="47"/>
        <v>2400</v>
      </c>
      <c r="D209" s="7">
        <v>0</v>
      </c>
      <c r="E209" s="7">
        <v>0</v>
      </c>
      <c r="F209" s="7">
        <v>0</v>
      </c>
      <c r="G209" s="7">
        <v>600</v>
      </c>
      <c r="H209" s="7">
        <v>600</v>
      </c>
      <c r="I209" s="7">
        <v>600</v>
      </c>
      <c r="J209" s="7">
        <v>600</v>
      </c>
      <c r="K209" s="10"/>
      <c r="L209" s="4"/>
      <c r="M209" s="4"/>
    </row>
    <row r="210" spans="1:13" s="3" customFormat="1" ht="15">
      <c r="A210" s="8">
        <v>205</v>
      </c>
      <c r="B210" s="10" t="s">
        <v>5</v>
      </c>
      <c r="C210" s="7">
        <f t="shared" si="47"/>
        <v>0</v>
      </c>
      <c r="D210" s="7">
        <f t="shared" si="48"/>
        <v>0</v>
      </c>
      <c r="E210" s="7">
        <f t="shared" si="49"/>
        <v>0</v>
      </c>
      <c r="F210" s="7">
        <f t="shared" si="51"/>
        <v>0</v>
      </c>
      <c r="G210" s="7">
        <f t="shared" si="51"/>
        <v>0</v>
      </c>
      <c r="H210" s="7">
        <f t="shared" si="50"/>
        <v>0</v>
      </c>
      <c r="I210" s="7">
        <f t="shared" si="50"/>
        <v>0</v>
      </c>
      <c r="J210" s="7">
        <f t="shared" si="50"/>
        <v>0</v>
      </c>
      <c r="K210" s="10"/>
      <c r="L210" s="4"/>
      <c r="M210" s="4"/>
    </row>
    <row r="211" spans="1:13" s="3" customFormat="1" ht="25.5">
      <c r="A211" s="8">
        <v>206</v>
      </c>
      <c r="B211" s="13" t="s">
        <v>201</v>
      </c>
      <c r="C211" s="7">
        <f t="shared" si="47"/>
        <v>900</v>
      </c>
      <c r="D211" s="7">
        <v>0</v>
      </c>
      <c r="E211" s="7">
        <v>0</v>
      </c>
      <c r="F211" s="7">
        <v>0</v>
      </c>
      <c r="G211" s="7">
        <v>0</v>
      </c>
      <c r="H211" s="7">
        <f>H213+H214+H215</f>
        <v>300</v>
      </c>
      <c r="I211" s="7">
        <f>I213+I214+I215</f>
        <v>300</v>
      </c>
      <c r="J211" s="7">
        <f>J213+J214+J215</f>
        <v>300</v>
      </c>
      <c r="K211" s="10"/>
      <c r="L211" s="4"/>
      <c r="M211" s="4"/>
    </row>
    <row r="212" spans="1:13" s="3" customFormat="1" ht="15">
      <c r="A212" s="8">
        <v>207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 ht="15">
      <c r="A213" s="8">
        <v>208</v>
      </c>
      <c r="B213" s="10" t="s">
        <v>3</v>
      </c>
      <c r="C213" s="7">
        <f t="shared" si="47"/>
        <v>0</v>
      </c>
      <c r="D213" s="7">
        <f t="shared" si="48"/>
        <v>0</v>
      </c>
      <c r="E213" s="7">
        <f t="shared" si="49"/>
        <v>0</v>
      </c>
      <c r="F213" s="7">
        <f t="shared" si="51"/>
        <v>0</v>
      </c>
      <c r="G213" s="7">
        <f t="shared" si="51"/>
        <v>0</v>
      </c>
      <c r="H213" s="7">
        <f t="shared" si="50"/>
        <v>0</v>
      </c>
      <c r="I213" s="7">
        <f t="shared" si="50"/>
        <v>0</v>
      </c>
      <c r="J213" s="7">
        <f t="shared" si="50"/>
        <v>0</v>
      </c>
      <c r="K213" s="10"/>
      <c r="L213" s="4"/>
      <c r="M213" s="4"/>
    </row>
    <row r="214" spans="1:13" s="3" customFormat="1" ht="15">
      <c r="A214" s="8">
        <v>209</v>
      </c>
      <c r="B214" s="10" t="s">
        <v>4</v>
      </c>
      <c r="C214" s="7">
        <f t="shared" si="47"/>
        <v>900</v>
      </c>
      <c r="D214" s="7">
        <v>0</v>
      </c>
      <c r="E214" s="7">
        <v>0</v>
      </c>
      <c r="F214" s="7">
        <v>0</v>
      </c>
      <c r="G214" s="7">
        <v>0</v>
      </c>
      <c r="H214" s="7">
        <v>300</v>
      </c>
      <c r="I214" s="7">
        <v>300</v>
      </c>
      <c r="J214" s="7">
        <v>300</v>
      </c>
      <c r="K214" s="10"/>
      <c r="L214" s="4"/>
      <c r="M214" s="4"/>
    </row>
    <row r="215" spans="1:13" s="3" customFormat="1" ht="15">
      <c r="A215" s="8">
        <v>210</v>
      </c>
      <c r="B215" s="10" t="s">
        <v>5</v>
      </c>
      <c r="C215" s="7">
        <f t="shared" si="47"/>
        <v>0</v>
      </c>
      <c r="D215" s="7">
        <f t="shared" si="48"/>
        <v>0</v>
      </c>
      <c r="E215" s="7">
        <f t="shared" si="49"/>
        <v>0</v>
      </c>
      <c r="F215" s="7">
        <f t="shared" si="51"/>
        <v>0</v>
      </c>
      <c r="G215" s="7">
        <f t="shared" si="51"/>
        <v>0</v>
      </c>
      <c r="H215" s="7">
        <f t="shared" si="50"/>
        <v>0</v>
      </c>
      <c r="I215" s="7">
        <f t="shared" si="50"/>
        <v>0</v>
      </c>
      <c r="J215" s="7">
        <f t="shared" si="50"/>
        <v>0</v>
      </c>
      <c r="K215" s="10"/>
      <c r="L215" s="4"/>
      <c r="M215" s="4"/>
    </row>
    <row r="216" spans="1:13" s="3" customFormat="1" ht="30.75" customHeight="1">
      <c r="A216" s="8">
        <v>211</v>
      </c>
      <c r="B216" s="13" t="s">
        <v>269</v>
      </c>
      <c r="C216" s="7">
        <f t="shared" si="47"/>
        <v>1200</v>
      </c>
      <c r="D216" s="7">
        <v>0</v>
      </c>
      <c r="E216" s="7">
        <v>0</v>
      </c>
      <c r="F216" s="7">
        <v>0</v>
      </c>
      <c r="G216" s="7">
        <v>0</v>
      </c>
      <c r="H216" s="7">
        <f>H218+H219+H220</f>
        <v>400</v>
      </c>
      <c r="I216" s="7">
        <f>I218+I219+I220</f>
        <v>400</v>
      </c>
      <c r="J216" s="7">
        <f>J218+J219+J220</f>
        <v>400</v>
      </c>
      <c r="K216" s="10"/>
      <c r="L216" s="4"/>
      <c r="M216" s="4"/>
    </row>
    <row r="217" spans="1:13" s="3" customFormat="1" ht="15">
      <c r="A217" s="8">
        <v>212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 ht="15">
      <c r="A218" s="8">
        <v>213</v>
      </c>
      <c r="B218" s="10" t="s">
        <v>3</v>
      </c>
      <c r="C218" s="7">
        <f t="shared" si="47"/>
        <v>0</v>
      </c>
      <c r="D218" s="7">
        <f t="shared" si="48"/>
        <v>0</v>
      </c>
      <c r="E218" s="7">
        <f t="shared" si="49"/>
        <v>0</v>
      </c>
      <c r="F218" s="7">
        <f t="shared" si="51"/>
        <v>0</v>
      </c>
      <c r="G218" s="7">
        <f t="shared" si="51"/>
        <v>0</v>
      </c>
      <c r="H218" s="7">
        <f t="shared" si="50"/>
        <v>0</v>
      </c>
      <c r="I218" s="7">
        <f t="shared" si="50"/>
        <v>0</v>
      </c>
      <c r="J218" s="7">
        <f t="shared" si="50"/>
        <v>0</v>
      </c>
      <c r="K218" s="10"/>
      <c r="L218" s="4"/>
      <c r="M218" s="4"/>
    </row>
    <row r="219" spans="1:13" s="3" customFormat="1" ht="15">
      <c r="A219" s="8">
        <v>214</v>
      </c>
      <c r="B219" s="10" t="s">
        <v>4</v>
      </c>
      <c r="C219" s="7">
        <f t="shared" si="47"/>
        <v>1200</v>
      </c>
      <c r="D219" s="7">
        <v>0</v>
      </c>
      <c r="E219" s="7">
        <v>0</v>
      </c>
      <c r="F219" s="7">
        <v>0</v>
      </c>
      <c r="G219" s="7">
        <v>0</v>
      </c>
      <c r="H219" s="7">
        <v>400</v>
      </c>
      <c r="I219" s="7">
        <v>400</v>
      </c>
      <c r="J219" s="7">
        <v>400</v>
      </c>
      <c r="K219" s="10"/>
      <c r="L219" s="4"/>
      <c r="M219" s="4"/>
    </row>
    <row r="220" spans="1:13" s="3" customFormat="1" ht="15">
      <c r="A220" s="8">
        <v>215</v>
      </c>
      <c r="B220" s="10" t="s">
        <v>5</v>
      </c>
      <c r="C220" s="7">
        <f t="shared" si="47"/>
        <v>0</v>
      </c>
      <c r="D220" s="7">
        <f t="shared" si="48"/>
        <v>0</v>
      </c>
      <c r="E220" s="7">
        <f t="shared" si="49"/>
        <v>0</v>
      </c>
      <c r="F220" s="7">
        <f t="shared" si="51"/>
        <v>0</v>
      </c>
      <c r="G220" s="7">
        <f t="shared" si="51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10"/>
      <c r="L220" s="4"/>
      <c r="M220" s="4"/>
    </row>
    <row r="221" spans="1:13" s="3" customFormat="1" ht="15.75" customHeight="1">
      <c r="A221" s="8">
        <v>216</v>
      </c>
      <c r="B221" s="13" t="s">
        <v>202</v>
      </c>
      <c r="C221" s="7">
        <f t="shared" si="47"/>
        <v>1050</v>
      </c>
      <c r="D221" s="7">
        <v>0</v>
      </c>
      <c r="E221" s="7">
        <v>0</v>
      </c>
      <c r="F221" s="7">
        <v>0</v>
      </c>
      <c r="G221" s="7">
        <v>0</v>
      </c>
      <c r="H221" s="7">
        <f>H223+H224+H225</f>
        <v>350</v>
      </c>
      <c r="I221" s="7">
        <f>I223+I224+I225</f>
        <v>350</v>
      </c>
      <c r="J221" s="7">
        <f>J223+J224+J225</f>
        <v>350</v>
      </c>
      <c r="K221" s="10"/>
      <c r="L221" s="4"/>
      <c r="M221" s="4"/>
    </row>
    <row r="222" spans="1:13" s="3" customFormat="1" ht="15.75" customHeight="1">
      <c r="A222" s="8">
        <v>217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 ht="15">
      <c r="A223" s="8">
        <v>218</v>
      </c>
      <c r="B223" s="10" t="s">
        <v>3</v>
      </c>
      <c r="C223" s="7">
        <f t="shared" si="47"/>
        <v>0</v>
      </c>
      <c r="D223" s="7">
        <f t="shared" si="48"/>
        <v>0</v>
      </c>
      <c r="E223" s="7">
        <f t="shared" si="49"/>
        <v>0</v>
      </c>
      <c r="F223" s="7">
        <f t="shared" si="51"/>
        <v>0</v>
      </c>
      <c r="G223" s="7">
        <f t="shared" si="51"/>
        <v>0</v>
      </c>
      <c r="H223" s="7">
        <f t="shared" si="50"/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 ht="15">
      <c r="A224" s="8">
        <v>219</v>
      </c>
      <c r="B224" s="10" t="s">
        <v>4</v>
      </c>
      <c r="C224" s="7">
        <f t="shared" si="47"/>
        <v>1050</v>
      </c>
      <c r="D224" s="7">
        <v>0</v>
      </c>
      <c r="E224" s="7">
        <v>0</v>
      </c>
      <c r="F224" s="7">
        <v>0</v>
      </c>
      <c r="G224" s="7">
        <v>0</v>
      </c>
      <c r="H224" s="7">
        <v>350</v>
      </c>
      <c r="I224" s="7">
        <v>350</v>
      </c>
      <c r="J224" s="7">
        <v>350</v>
      </c>
      <c r="K224" s="10"/>
      <c r="L224" s="4"/>
      <c r="M224" s="4"/>
    </row>
    <row r="225" spans="1:13" s="3" customFormat="1" ht="15">
      <c r="A225" s="8">
        <v>220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si="51"/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25.5">
      <c r="A226" s="8">
        <v>221</v>
      </c>
      <c r="B226" s="13" t="s">
        <v>221</v>
      </c>
      <c r="C226" s="7">
        <f t="shared" si="47"/>
        <v>0</v>
      </c>
      <c r="D226" s="7">
        <f>D228+D229+D230</f>
        <v>0</v>
      </c>
      <c r="E226" s="7">
        <f t="shared" si="49"/>
        <v>0</v>
      </c>
      <c r="F226" s="7">
        <f t="shared" si="51"/>
        <v>0</v>
      </c>
      <c r="G226" s="7">
        <f t="shared" si="51"/>
        <v>0</v>
      </c>
      <c r="H226" s="7">
        <f t="shared" si="50"/>
        <v>0</v>
      </c>
      <c r="I226" s="7">
        <f t="shared" si="50"/>
        <v>0</v>
      </c>
      <c r="J226" s="7">
        <f t="shared" si="50"/>
        <v>0</v>
      </c>
      <c r="K226" s="10"/>
      <c r="L226" s="4"/>
      <c r="M226" s="4"/>
    </row>
    <row r="227" spans="1:13" s="3" customFormat="1" ht="15">
      <c r="A227" s="8">
        <v>222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 ht="15">
      <c r="A228" s="8">
        <v>223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 ht="15">
      <c r="A229" s="8">
        <v>224</v>
      </c>
      <c r="B229" s="10" t="s">
        <v>4</v>
      </c>
      <c r="C229" s="7">
        <f t="shared" si="47"/>
        <v>0</v>
      </c>
      <c r="D229" s="7">
        <v>0</v>
      </c>
      <c r="E229" s="7">
        <f t="shared" si="49"/>
        <v>0</v>
      </c>
      <c r="F229" s="7">
        <f t="shared" si="51"/>
        <v>0</v>
      </c>
      <c r="G229" s="7">
        <f t="shared" si="51"/>
        <v>0</v>
      </c>
      <c r="H229" s="7">
        <f t="shared" si="50"/>
        <v>0</v>
      </c>
      <c r="I229" s="7">
        <f t="shared" si="50"/>
        <v>0</v>
      </c>
      <c r="J229" s="7">
        <f t="shared" si="50"/>
        <v>0</v>
      </c>
      <c r="K229" s="10"/>
      <c r="L229" s="4"/>
      <c r="M229" s="4"/>
    </row>
    <row r="230" spans="1:13" s="3" customFormat="1" ht="15">
      <c r="A230" s="8">
        <v>225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25.5">
      <c r="A231" s="8">
        <v>226</v>
      </c>
      <c r="B231" s="13" t="s">
        <v>222</v>
      </c>
      <c r="C231" s="7">
        <f t="shared" si="47"/>
        <v>0</v>
      </c>
      <c r="D231" s="7">
        <f>D233+D234+D235</f>
        <v>0</v>
      </c>
      <c r="E231" s="7">
        <f t="shared" si="49"/>
        <v>0</v>
      </c>
      <c r="F231" s="7">
        <f t="shared" si="51"/>
        <v>0</v>
      </c>
      <c r="G231" s="7">
        <f t="shared" si="51"/>
        <v>0</v>
      </c>
      <c r="H231" s="7">
        <f t="shared" si="50"/>
        <v>0</v>
      </c>
      <c r="I231" s="7">
        <f t="shared" si="50"/>
        <v>0</v>
      </c>
      <c r="J231" s="7">
        <f t="shared" si="50"/>
        <v>0</v>
      </c>
      <c r="K231" s="10"/>
      <c r="L231" s="4"/>
      <c r="M231" s="4"/>
    </row>
    <row r="232" spans="1:13" s="3" customFormat="1" ht="15">
      <c r="A232" s="8">
        <v>227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 ht="15">
      <c r="A233" s="8">
        <v>228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 ht="15">
      <c r="A234" s="8">
        <v>229</v>
      </c>
      <c r="B234" s="10" t="s">
        <v>4</v>
      </c>
      <c r="C234" s="7">
        <f t="shared" si="47"/>
        <v>0</v>
      </c>
      <c r="D234" s="7">
        <v>0</v>
      </c>
      <c r="E234" s="7">
        <f t="shared" si="49"/>
        <v>0</v>
      </c>
      <c r="F234" s="7">
        <f t="shared" si="51"/>
        <v>0</v>
      </c>
      <c r="G234" s="7">
        <f t="shared" si="51"/>
        <v>0</v>
      </c>
      <c r="H234" s="7">
        <f t="shared" si="50"/>
        <v>0</v>
      </c>
      <c r="I234" s="7">
        <f t="shared" si="50"/>
        <v>0</v>
      </c>
      <c r="J234" s="7">
        <f t="shared" si="50"/>
        <v>0</v>
      </c>
      <c r="K234" s="10"/>
      <c r="L234" s="4"/>
      <c r="M234" s="4"/>
    </row>
    <row r="235" spans="1:13" s="3" customFormat="1" ht="15">
      <c r="A235" s="8">
        <v>230</v>
      </c>
      <c r="B235" s="10" t="s">
        <v>5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3" s="3" customFormat="1" ht="25.5">
      <c r="A236" s="8">
        <v>231</v>
      </c>
      <c r="B236" s="13" t="s">
        <v>304</v>
      </c>
      <c r="C236" s="7">
        <f t="shared" si="47"/>
        <v>146691.1</v>
      </c>
      <c r="D236" s="7">
        <f>D238+D239+D240</f>
        <v>54471.5</v>
      </c>
      <c r="E236" s="7">
        <f>E238+E239+E240</f>
        <v>34964.7</v>
      </c>
      <c r="F236" s="7">
        <f>F238+F239+F240</f>
        <v>23826.4</v>
      </c>
      <c r="G236" s="7">
        <f>G237+G238+G239+G240</f>
        <v>16014.4</v>
      </c>
      <c r="H236" s="7">
        <f>H237+H238+H239+H240</f>
        <v>17414.1</v>
      </c>
      <c r="I236" s="7">
        <f>I237+I238+I239+I240</f>
        <v>0</v>
      </c>
      <c r="J236" s="7">
        <f>J237+J238+J239+J240</f>
        <v>0</v>
      </c>
      <c r="K236" s="10"/>
      <c r="L236" s="4"/>
      <c r="M236" s="4"/>
    </row>
    <row r="237" spans="1:13" s="3" customFormat="1" ht="15">
      <c r="A237" s="8">
        <v>232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 ht="15">
      <c r="A238" s="8">
        <v>233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51"/>
        <v>0</v>
      </c>
      <c r="G238" s="7">
        <f t="shared" si="51"/>
        <v>0</v>
      </c>
      <c r="H238" s="7">
        <f t="shared" si="50"/>
        <v>0</v>
      </c>
      <c r="I238" s="7">
        <f t="shared" si="50"/>
        <v>0</v>
      </c>
      <c r="J238" s="7">
        <f t="shared" si="50"/>
        <v>0</v>
      </c>
      <c r="K238" s="10"/>
      <c r="L238" s="4"/>
      <c r="M238" s="4"/>
    </row>
    <row r="239" spans="1:13" s="3" customFormat="1" ht="15">
      <c r="A239" s="8">
        <v>234</v>
      </c>
      <c r="B239" s="10" t="s">
        <v>4</v>
      </c>
      <c r="C239" s="7">
        <f t="shared" si="47"/>
        <v>146691.1</v>
      </c>
      <c r="D239" s="7">
        <f>26676.5+27795</f>
        <v>54471.5</v>
      </c>
      <c r="E239" s="7">
        <f>16014.4+18950.3</f>
        <v>34964.7</v>
      </c>
      <c r="F239" s="7">
        <f>16014.4+7812</f>
        <v>23826.4</v>
      </c>
      <c r="G239" s="7">
        <f>16014.4</f>
        <v>16014.4</v>
      </c>
      <c r="H239" s="7">
        <v>17414.1</v>
      </c>
      <c r="I239" s="7">
        <v>0</v>
      </c>
      <c r="J239" s="7">
        <f t="shared" si="50"/>
        <v>0</v>
      </c>
      <c r="K239" s="10"/>
      <c r="L239" s="4"/>
      <c r="M239" s="4"/>
    </row>
    <row r="240" spans="1:13" s="3" customFormat="1" ht="15">
      <c r="A240" s="8">
        <v>235</v>
      </c>
      <c r="B240" s="10" t="s">
        <v>23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51"/>
        <v>0</v>
      </c>
      <c r="G240" s="7">
        <f t="shared" si="51"/>
        <v>0</v>
      </c>
      <c r="H240" s="7">
        <f t="shared" si="50"/>
        <v>0</v>
      </c>
      <c r="I240" s="7">
        <f t="shared" si="50"/>
        <v>0</v>
      </c>
      <c r="J240" s="7">
        <f t="shared" si="50"/>
        <v>0</v>
      </c>
      <c r="K240" s="10"/>
      <c r="L240" s="4"/>
      <c r="M240" s="4"/>
    </row>
    <row r="241" spans="1:11" ht="40.5">
      <c r="A241" s="8">
        <v>236</v>
      </c>
      <c r="B241" s="12" t="s">
        <v>223</v>
      </c>
      <c r="C241" s="9">
        <f t="shared" si="47"/>
        <v>666.8000000000001</v>
      </c>
      <c r="D241" s="9">
        <f>D243+D244+D245</f>
        <v>150</v>
      </c>
      <c r="E241" s="9">
        <f>E243+E244+E245</f>
        <v>100</v>
      </c>
      <c r="F241" s="9">
        <f>F243+F244+F245</f>
        <v>100</v>
      </c>
      <c r="G241" s="9">
        <f>G243+G244+G245</f>
        <v>300</v>
      </c>
      <c r="H241" s="9">
        <f t="shared" si="50"/>
        <v>11.2</v>
      </c>
      <c r="I241" s="9">
        <f aca="true" t="shared" si="52" ref="I241:I261">J241+K241+L241+M241+N241+O241+P241</f>
        <v>5.6</v>
      </c>
      <c r="J241" s="9">
        <v>0</v>
      </c>
      <c r="K241" s="10">
        <v>5.6</v>
      </c>
    </row>
    <row r="242" spans="1:11" ht="15">
      <c r="A242" s="8">
        <v>237</v>
      </c>
      <c r="B242" s="10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</row>
    <row r="243" spans="1:11" ht="15">
      <c r="A243" s="8">
        <v>238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49"/>
        <v>0</v>
      </c>
      <c r="G243" s="7">
        <f t="shared" si="49"/>
        <v>0</v>
      </c>
      <c r="H243" s="7">
        <f t="shared" si="50"/>
        <v>0</v>
      </c>
      <c r="I243" s="7">
        <f t="shared" si="52"/>
        <v>0</v>
      </c>
      <c r="J243" s="7">
        <f aca="true" t="shared" si="53" ref="J243:J261">K243+L243+M243+N243+O243+P243+Q243</f>
        <v>0</v>
      </c>
      <c r="K243" s="10"/>
    </row>
    <row r="244" spans="1:11" ht="15">
      <c r="A244" s="8">
        <v>239</v>
      </c>
      <c r="B244" s="10" t="s">
        <v>4</v>
      </c>
      <c r="C244" s="7">
        <f t="shared" si="47"/>
        <v>650</v>
      </c>
      <c r="D244" s="7">
        <f>D250+D255+D260+D265</f>
        <v>150</v>
      </c>
      <c r="E244" s="7">
        <f>E250+E255+E260+E265</f>
        <v>100</v>
      </c>
      <c r="F244" s="7">
        <f>F250+F255+F260+F265</f>
        <v>100</v>
      </c>
      <c r="G244" s="7">
        <f>G250+G255+G265</f>
        <v>300</v>
      </c>
      <c r="H244" s="7">
        <f t="shared" si="50"/>
        <v>0</v>
      </c>
      <c r="I244" s="7">
        <f t="shared" si="52"/>
        <v>0</v>
      </c>
      <c r="J244" s="7">
        <f t="shared" si="53"/>
        <v>0</v>
      </c>
      <c r="K244" s="10"/>
    </row>
    <row r="245" spans="1:11" ht="15">
      <c r="A245" s="8">
        <v>240</v>
      </c>
      <c r="B245" s="10" t="s">
        <v>5</v>
      </c>
      <c r="C245" s="7">
        <f t="shared" si="47"/>
        <v>0</v>
      </c>
      <c r="D245" s="7">
        <f t="shared" si="48"/>
        <v>0</v>
      </c>
      <c r="E245" s="7">
        <f t="shared" si="49"/>
        <v>0</v>
      </c>
      <c r="F245" s="7">
        <f t="shared" si="49"/>
        <v>0</v>
      </c>
      <c r="G245" s="7">
        <f t="shared" si="49"/>
        <v>0</v>
      </c>
      <c r="H245" s="7">
        <f t="shared" si="50"/>
        <v>0</v>
      </c>
      <c r="I245" s="7">
        <f t="shared" si="52"/>
        <v>0</v>
      </c>
      <c r="J245" s="7">
        <f t="shared" si="53"/>
        <v>0</v>
      </c>
      <c r="K245" s="10"/>
    </row>
    <row r="246" spans="1:11" ht="38.25" customHeight="1">
      <c r="A246" s="8">
        <v>241</v>
      </c>
      <c r="B246" s="13" t="s">
        <v>224</v>
      </c>
      <c r="C246" s="7">
        <f t="shared" si="47"/>
        <v>100</v>
      </c>
      <c r="D246" s="7">
        <v>0</v>
      </c>
      <c r="E246" s="7">
        <v>0</v>
      </c>
      <c r="F246" s="7">
        <v>0</v>
      </c>
      <c r="G246" s="7">
        <f>G247+G248+G250+G251</f>
        <v>100</v>
      </c>
      <c r="H246" s="7">
        <f t="shared" si="50"/>
        <v>0</v>
      </c>
      <c r="I246" s="7">
        <f t="shared" si="52"/>
        <v>0</v>
      </c>
      <c r="J246" s="7">
        <f t="shared" si="53"/>
        <v>0</v>
      </c>
      <c r="K246" s="10"/>
    </row>
    <row r="247" spans="1:11" ht="12.75" customHeight="1">
      <c r="A247" s="8">
        <v>242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</row>
    <row r="248" spans="1:11" ht="11.25" customHeight="1">
      <c r="A248" s="8">
        <v>243</v>
      </c>
      <c r="B248" s="10" t="s">
        <v>3</v>
      </c>
      <c r="C248" s="7">
        <f t="shared" si="47"/>
        <v>0</v>
      </c>
      <c r="D248" s="7">
        <f t="shared" si="48"/>
        <v>0</v>
      </c>
      <c r="E248" s="7">
        <f t="shared" si="49"/>
        <v>0</v>
      </c>
      <c r="F248" s="7">
        <f t="shared" si="49"/>
        <v>0</v>
      </c>
      <c r="G248" s="7">
        <f t="shared" si="49"/>
        <v>0</v>
      </c>
      <c r="H248" s="7">
        <f t="shared" si="50"/>
        <v>0</v>
      </c>
      <c r="I248" s="7">
        <f t="shared" si="52"/>
        <v>0</v>
      </c>
      <c r="J248" s="7">
        <f t="shared" si="53"/>
        <v>0</v>
      </c>
      <c r="K248" s="10"/>
    </row>
    <row r="249" spans="1:11" ht="15" hidden="1">
      <c r="A249" s="8">
        <v>244</v>
      </c>
      <c r="B249" s="10" t="s">
        <v>4</v>
      </c>
      <c r="C249" s="7">
        <f t="shared" si="47"/>
        <v>400</v>
      </c>
      <c r="D249" s="7">
        <v>100</v>
      </c>
      <c r="E249" s="7">
        <v>100</v>
      </c>
      <c r="F249" s="7">
        <v>100</v>
      </c>
      <c r="G249" s="7">
        <v>100</v>
      </c>
      <c r="H249" s="7">
        <f t="shared" si="50"/>
        <v>0</v>
      </c>
      <c r="I249" s="7">
        <f t="shared" si="52"/>
        <v>0</v>
      </c>
      <c r="J249" s="7">
        <f t="shared" si="53"/>
        <v>0</v>
      </c>
      <c r="K249" s="10"/>
    </row>
    <row r="250" spans="1:11" ht="15">
      <c r="A250" s="8">
        <v>245</v>
      </c>
      <c r="B250" s="10" t="s">
        <v>4</v>
      </c>
      <c r="C250" s="7">
        <v>0</v>
      </c>
      <c r="D250" s="7">
        <v>0</v>
      </c>
      <c r="E250" s="7">
        <v>0</v>
      </c>
      <c r="F250" s="7">
        <v>0</v>
      </c>
      <c r="G250" s="7">
        <f>G255</f>
        <v>100</v>
      </c>
      <c r="H250" s="7">
        <v>0</v>
      </c>
      <c r="I250" s="7">
        <v>0</v>
      </c>
      <c r="J250" s="7">
        <v>0</v>
      </c>
      <c r="K250" s="10"/>
    </row>
    <row r="251" spans="1:11" ht="15">
      <c r="A251" s="8">
        <v>246</v>
      </c>
      <c r="B251" s="10" t="s">
        <v>5</v>
      </c>
      <c r="C251" s="7">
        <f t="shared" si="47"/>
        <v>0</v>
      </c>
      <c r="D251" s="7">
        <f t="shared" si="48"/>
        <v>0</v>
      </c>
      <c r="E251" s="7">
        <f t="shared" si="49"/>
        <v>0</v>
      </c>
      <c r="F251" s="7">
        <f t="shared" si="49"/>
        <v>0</v>
      </c>
      <c r="G251" s="7">
        <v>0</v>
      </c>
      <c r="H251" s="7">
        <f t="shared" si="50"/>
        <v>0</v>
      </c>
      <c r="I251" s="7">
        <f t="shared" si="52"/>
        <v>0</v>
      </c>
      <c r="J251" s="7">
        <f t="shared" si="53"/>
        <v>0</v>
      </c>
      <c r="K251" s="10"/>
    </row>
    <row r="252" spans="1:11" ht="25.5">
      <c r="A252" s="8">
        <v>247</v>
      </c>
      <c r="B252" s="13" t="s">
        <v>321</v>
      </c>
      <c r="C252" s="7">
        <f t="shared" si="47"/>
        <v>250</v>
      </c>
      <c r="D252" s="7">
        <f>D253+D254+D255+D256</f>
        <v>150</v>
      </c>
      <c r="E252" s="7">
        <f>E254+E255+E256</f>
        <v>0</v>
      </c>
      <c r="F252" s="7">
        <f>F254+F255+F256</f>
        <v>0</v>
      </c>
      <c r="G252" s="7">
        <f>G254+G255+G256</f>
        <v>100</v>
      </c>
      <c r="H252" s="7">
        <f t="shared" si="50"/>
        <v>0</v>
      </c>
      <c r="I252" s="7">
        <f t="shared" si="52"/>
        <v>0</v>
      </c>
      <c r="J252" s="7">
        <f t="shared" si="53"/>
        <v>0</v>
      </c>
      <c r="K252" s="10"/>
    </row>
    <row r="253" spans="1:11" ht="15">
      <c r="A253" s="8">
        <v>248</v>
      </c>
      <c r="B253" s="13" t="s">
        <v>2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10"/>
    </row>
    <row r="254" spans="1:11" ht="15">
      <c r="A254" s="8">
        <v>249</v>
      </c>
      <c r="B254" s="10" t="s">
        <v>3</v>
      </c>
      <c r="C254" s="7">
        <f t="shared" si="47"/>
        <v>0</v>
      </c>
      <c r="D254" s="7">
        <f t="shared" si="48"/>
        <v>0</v>
      </c>
      <c r="E254" s="7">
        <f t="shared" si="49"/>
        <v>0</v>
      </c>
      <c r="F254" s="7">
        <f t="shared" si="49"/>
        <v>0</v>
      </c>
      <c r="G254" s="7">
        <f t="shared" si="49"/>
        <v>0</v>
      </c>
      <c r="H254" s="7">
        <f t="shared" si="50"/>
        <v>0</v>
      </c>
      <c r="I254" s="7">
        <f t="shared" si="52"/>
        <v>0</v>
      </c>
      <c r="J254" s="7">
        <f t="shared" si="53"/>
        <v>0</v>
      </c>
      <c r="K254" s="10"/>
    </row>
    <row r="255" spans="1:11" ht="15">
      <c r="A255" s="8">
        <v>250</v>
      </c>
      <c r="B255" s="10" t="s">
        <v>4</v>
      </c>
      <c r="C255" s="7">
        <f t="shared" si="47"/>
        <v>250</v>
      </c>
      <c r="D255" s="7">
        <v>150</v>
      </c>
      <c r="E255" s="7">
        <v>0</v>
      </c>
      <c r="F255" s="7">
        <v>0</v>
      </c>
      <c r="G255" s="7">
        <v>100</v>
      </c>
      <c r="H255" s="7">
        <f t="shared" si="50"/>
        <v>0</v>
      </c>
      <c r="I255" s="7">
        <f t="shared" si="52"/>
        <v>0</v>
      </c>
      <c r="J255" s="7">
        <f t="shared" si="53"/>
        <v>0</v>
      </c>
      <c r="K255" s="10"/>
    </row>
    <row r="256" spans="1:11" ht="15">
      <c r="A256" s="8">
        <v>251</v>
      </c>
      <c r="B256" s="10" t="s">
        <v>5</v>
      </c>
      <c r="C256" s="7">
        <f t="shared" si="47"/>
        <v>0</v>
      </c>
      <c r="D256" s="7">
        <f t="shared" si="48"/>
        <v>0</v>
      </c>
      <c r="E256" s="7">
        <f t="shared" si="49"/>
        <v>0</v>
      </c>
      <c r="F256" s="7">
        <f t="shared" si="49"/>
        <v>0</v>
      </c>
      <c r="G256" s="7">
        <f t="shared" si="49"/>
        <v>0</v>
      </c>
      <c r="H256" s="7">
        <f t="shared" si="50"/>
        <v>0</v>
      </c>
      <c r="I256" s="7">
        <f t="shared" si="52"/>
        <v>0</v>
      </c>
      <c r="J256" s="7">
        <f t="shared" si="53"/>
        <v>0</v>
      </c>
      <c r="K256" s="10"/>
    </row>
    <row r="257" spans="1:11" ht="25.5">
      <c r="A257" s="8">
        <v>252</v>
      </c>
      <c r="B257" s="13" t="s">
        <v>225</v>
      </c>
      <c r="C257" s="7">
        <f t="shared" si="47"/>
        <v>0</v>
      </c>
      <c r="D257" s="7">
        <v>0</v>
      </c>
      <c r="E257" s="7">
        <v>0</v>
      </c>
      <c r="F257" s="7">
        <v>0</v>
      </c>
      <c r="G257" s="7">
        <f>G258+G259+G260+G261</f>
        <v>0</v>
      </c>
      <c r="H257" s="7">
        <f t="shared" si="50"/>
        <v>0</v>
      </c>
      <c r="I257" s="7">
        <f t="shared" si="52"/>
        <v>0</v>
      </c>
      <c r="J257" s="7">
        <f t="shared" si="53"/>
        <v>0</v>
      </c>
      <c r="K257" s="10"/>
    </row>
    <row r="258" spans="1:11" ht="15">
      <c r="A258" s="8">
        <v>253</v>
      </c>
      <c r="B258" s="13" t="s">
        <v>2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10"/>
    </row>
    <row r="259" spans="1:11" ht="15">
      <c r="A259" s="8">
        <v>254</v>
      </c>
      <c r="B259" s="10" t="s">
        <v>3</v>
      </c>
      <c r="C259" s="7">
        <f t="shared" si="47"/>
        <v>0</v>
      </c>
      <c r="D259" s="7">
        <f t="shared" si="48"/>
        <v>0</v>
      </c>
      <c r="E259" s="7">
        <f t="shared" si="49"/>
        <v>0</v>
      </c>
      <c r="F259" s="7">
        <f t="shared" si="49"/>
        <v>0</v>
      </c>
      <c r="G259" s="7">
        <f t="shared" si="49"/>
        <v>0</v>
      </c>
      <c r="H259" s="7">
        <f t="shared" si="50"/>
        <v>0</v>
      </c>
      <c r="I259" s="7">
        <f t="shared" si="52"/>
        <v>0</v>
      </c>
      <c r="J259" s="7">
        <f t="shared" si="53"/>
        <v>0</v>
      </c>
      <c r="K259" s="10"/>
    </row>
    <row r="260" spans="1:11" ht="15">
      <c r="A260" s="8">
        <v>255</v>
      </c>
      <c r="B260" s="10" t="s">
        <v>4</v>
      </c>
      <c r="C260" s="7">
        <f t="shared" si="47"/>
        <v>0</v>
      </c>
      <c r="D260" s="7">
        <f t="shared" si="48"/>
        <v>0</v>
      </c>
      <c r="E260" s="7">
        <f t="shared" si="49"/>
        <v>0</v>
      </c>
      <c r="F260" s="7">
        <v>0</v>
      </c>
      <c r="G260" s="7">
        <v>0</v>
      </c>
      <c r="H260" s="7">
        <f t="shared" si="50"/>
        <v>0</v>
      </c>
      <c r="I260" s="7">
        <f t="shared" si="52"/>
        <v>0</v>
      </c>
      <c r="J260" s="7">
        <f t="shared" si="53"/>
        <v>0</v>
      </c>
      <c r="K260" s="10"/>
    </row>
    <row r="261" spans="1:11" ht="15">
      <c r="A261" s="8">
        <v>256</v>
      </c>
      <c r="B261" s="10" t="s">
        <v>5</v>
      </c>
      <c r="C261" s="7">
        <f t="shared" si="47"/>
        <v>0</v>
      </c>
      <c r="D261" s="7">
        <f t="shared" si="48"/>
        <v>0</v>
      </c>
      <c r="E261" s="7">
        <f t="shared" si="49"/>
        <v>0</v>
      </c>
      <c r="F261" s="7">
        <f t="shared" si="49"/>
        <v>0</v>
      </c>
      <c r="G261" s="7">
        <f t="shared" si="49"/>
        <v>0</v>
      </c>
      <c r="H261" s="7">
        <f t="shared" si="50"/>
        <v>0</v>
      </c>
      <c r="I261" s="7">
        <f t="shared" si="52"/>
        <v>0</v>
      </c>
      <c r="J261" s="7">
        <f t="shared" si="53"/>
        <v>0</v>
      </c>
      <c r="K261" s="10"/>
    </row>
    <row r="262" spans="1:11" ht="25.5">
      <c r="A262" s="8">
        <v>257</v>
      </c>
      <c r="B262" s="13" t="s">
        <v>226</v>
      </c>
      <c r="C262" s="7">
        <f aca="true" t="shared" si="54" ref="C262:C266">D262+E262+F262+G262+H262+I262+J262</f>
        <v>300</v>
      </c>
      <c r="D262" s="7">
        <f>D264+D265+D266</f>
        <v>0</v>
      </c>
      <c r="E262" s="7">
        <f>E264+E265+E266</f>
        <v>100</v>
      </c>
      <c r="F262" s="7">
        <f>F264+F265+F266</f>
        <v>100</v>
      </c>
      <c r="G262" s="7">
        <f>G264+G265+G266</f>
        <v>100</v>
      </c>
      <c r="H262" s="7">
        <f aca="true" t="shared" si="55" ref="H262:H266">I262+J262+K262+L262+M262+N262+O262</f>
        <v>0</v>
      </c>
      <c r="I262" s="7">
        <f aca="true" t="shared" si="56" ref="I262:I266">J262+K262+L262+M262+N262+O262+P262</f>
        <v>0</v>
      </c>
      <c r="J262" s="7">
        <f aca="true" t="shared" si="57" ref="J262:J266">K262+L262+M262+N262+O262+P262+Q262</f>
        <v>0</v>
      </c>
      <c r="K262" s="10"/>
    </row>
    <row r="263" spans="1:11" ht="15">
      <c r="A263" s="8">
        <v>258</v>
      </c>
      <c r="B263" s="13" t="s">
        <v>2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10"/>
    </row>
    <row r="264" spans="1:11" ht="15">
      <c r="A264" s="8">
        <v>259</v>
      </c>
      <c r="B264" s="10" t="s">
        <v>3</v>
      </c>
      <c r="C264" s="7">
        <f t="shared" si="54"/>
        <v>0</v>
      </c>
      <c r="D264" s="7">
        <f aca="true" t="shared" si="58" ref="D264:D266">E264+F264+G264+H264+I264+J264+K264</f>
        <v>0</v>
      </c>
      <c r="E264" s="7">
        <f aca="true" t="shared" si="59" ref="E264:G266">F264+G264+H264+I264+J264+K264+L264</f>
        <v>0</v>
      </c>
      <c r="F264" s="7">
        <f t="shared" si="59"/>
        <v>0</v>
      </c>
      <c r="G264" s="7">
        <f t="shared" si="59"/>
        <v>0</v>
      </c>
      <c r="H264" s="7">
        <f t="shared" si="55"/>
        <v>0</v>
      </c>
      <c r="I264" s="7">
        <f t="shared" si="56"/>
        <v>0</v>
      </c>
      <c r="J264" s="7">
        <f t="shared" si="57"/>
        <v>0</v>
      </c>
      <c r="K264" s="10"/>
    </row>
    <row r="265" spans="1:11" ht="15">
      <c r="A265" s="8">
        <v>260</v>
      </c>
      <c r="B265" s="10" t="s">
        <v>4</v>
      </c>
      <c r="C265" s="7">
        <f t="shared" si="54"/>
        <v>300</v>
      </c>
      <c r="D265" s="7">
        <v>0</v>
      </c>
      <c r="E265" s="7">
        <v>100</v>
      </c>
      <c r="F265" s="7">
        <v>100</v>
      </c>
      <c r="G265" s="7">
        <v>100</v>
      </c>
      <c r="H265" s="7">
        <f t="shared" si="55"/>
        <v>0</v>
      </c>
      <c r="I265" s="7">
        <f t="shared" si="56"/>
        <v>0</v>
      </c>
      <c r="J265" s="7">
        <f t="shared" si="57"/>
        <v>0</v>
      </c>
      <c r="K265" s="10"/>
    </row>
    <row r="266" spans="1:11" ht="15">
      <c r="A266" s="8">
        <v>261</v>
      </c>
      <c r="B266" s="10" t="s">
        <v>5</v>
      </c>
      <c r="C266" s="7">
        <f t="shared" si="54"/>
        <v>0</v>
      </c>
      <c r="D266" s="7">
        <f t="shared" si="58"/>
        <v>0</v>
      </c>
      <c r="E266" s="7">
        <f t="shared" si="59"/>
        <v>0</v>
      </c>
      <c r="F266" s="7">
        <f t="shared" si="59"/>
        <v>0</v>
      </c>
      <c r="G266" s="7">
        <f t="shared" si="59"/>
        <v>0</v>
      </c>
      <c r="H266" s="7">
        <f t="shared" si="55"/>
        <v>0</v>
      </c>
      <c r="I266" s="7">
        <f t="shared" si="56"/>
        <v>0</v>
      </c>
      <c r="J266" s="7">
        <f t="shared" si="57"/>
        <v>0</v>
      </c>
      <c r="K266" s="10"/>
    </row>
    <row r="267" spans="1:11" ht="15" customHeight="1">
      <c r="A267" s="8">
        <v>262</v>
      </c>
      <c r="B267" s="62" t="s">
        <v>293</v>
      </c>
      <c r="C267" s="63"/>
      <c r="D267" s="63"/>
      <c r="E267" s="63"/>
      <c r="F267" s="63"/>
      <c r="G267" s="63"/>
      <c r="H267" s="63"/>
      <c r="I267" s="63"/>
      <c r="J267" s="63"/>
      <c r="K267" s="64"/>
    </row>
    <row r="268" spans="1:11" ht="15">
      <c r="A268" s="8">
        <v>263</v>
      </c>
      <c r="B268" s="41" t="s">
        <v>86</v>
      </c>
      <c r="C268" s="9">
        <f>D268+E268+F268+G268+H268+I268+J268</f>
        <v>31373.56</v>
      </c>
      <c r="D268" s="9">
        <f>D270+D271+D272</f>
        <v>6355</v>
      </c>
      <c r="E268" s="9">
        <f>E270+E271+E272</f>
        <v>0</v>
      </c>
      <c r="F268" s="9">
        <f aca="true" t="shared" si="60" ref="F268:J268">F270+F271+F272</f>
        <v>128</v>
      </c>
      <c r="G268" s="9">
        <f t="shared" si="60"/>
        <v>5775</v>
      </c>
      <c r="H268" s="9">
        <f t="shared" si="60"/>
        <v>6063.7</v>
      </c>
      <c r="I268" s="9">
        <f t="shared" si="60"/>
        <v>6366.799999999999</v>
      </c>
      <c r="J268" s="9">
        <f t="shared" si="60"/>
        <v>6685.06</v>
      </c>
      <c r="K268" s="10"/>
    </row>
    <row r="269" spans="1:11" ht="15">
      <c r="A269" s="8">
        <v>264</v>
      </c>
      <c r="B269" s="41" t="s">
        <v>2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10"/>
    </row>
    <row r="270" spans="1:11" ht="15">
      <c r="A270" s="8">
        <v>265</v>
      </c>
      <c r="B270" s="10" t="s">
        <v>3</v>
      </c>
      <c r="C270" s="7">
        <v>0</v>
      </c>
      <c r="D270" s="7">
        <f>D276</f>
        <v>555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0"/>
    </row>
    <row r="271" spans="1:11" ht="15">
      <c r="A271" s="8">
        <v>266</v>
      </c>
      <c r="B271" s="10" t="s">
        <v>4</v>
      </c>
      <c r="C271" s="7">
        <f>D271+E271+F271+G271+H271+I271+J271</f>
        <v>30818.56</v>
      </c>
      <c r="D271" s="7">
        <f>D277</f>
        <v>5800</v>
      </c>
      <c r="E271" s="7">
        <f>E277</f>
        <v>0</v>
      </c>
      <c r="F271" s="7">
        <f aca="true" t="shared" si="61" ref="F271:J271">F277</f>
        <v>128</v>
      </c>
      <c r="G271" s="7">
        <f>G282+G347</f>
        <v>5775</v>
      </c>
      <c r="H271" s="7">
        <f t="shared" si="61"/>
        <v>6063.7</v>
      </c>
      <c r="I271" s="7">
        <f t="shared" si="61"/>
        <v>6366.799999999999</v>
      </c>
      <c r="J271" s="7">
        <f t="shared" si="61"/>
        <v>6685.06</v>
      </c>
      <c r="K271" s="10"/>
    </row>
    <row r="272" spans="1:11" ht="15">
      <c r="A272" s="8">
        <v>267</v>
      </c>
      <c r="B272" s="10" t="s">
        <v>5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0"/>
    </row>
    <row r="273" spans="1:11" ht="15">
      <c r="A273" s="8">
        <v>268</v>
      </c>
      <c r="B273" s="10" t="s">
        <v>20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 ht="25.5">
      <c r="A274" s="8">
        <v>269</v>
      </c>
      <c r="B274" s="41" t="s">
        <v>61</v>
      </c>
      <c r="C274" s="7">
        <f>D274+E274+F274+G274+H274+I274+J274</f>
        <v>31373.56</v>
      </c>
      <c r="D274" s="7">
        <f>D276+D277+D278</f>
        <v>6355</v>
      </c>
      <c r="E274" s="7">
        <f>E276+E277+E278</f>
        <v>0</v>
      </c>
      <c r="F274" s="7">
        <f aca="true" t="shared" si="62" ref="F274:J274">F276+F277+F278</f>
        <v>128</v>
      </c>
      <c r="G274" s="7">
        <f t="shared" si="62"/>
        <v>5775</v>
      </c>
      <c r="H274" s="7">
        <f t="shared" si="62"/>
        <v>6063.7</v>
      </c>
      <c r="I274" s="7">
        <f t="shared" si="62"/>
        <v>6366.799999999999</v>
      </c>
      <c r="J274" s="7">
        <f t="shared" si="62"/>
        <v>6685.06</v>
      </c>
      <c r="K274" s="10"/>
    </row>
    <row r="275" spans="1:11" ht="15">
      <c r="A275" s="8">
        <v>270</v>
      </c>
      <c r="B275" s="41" t="s">
        <v>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10"/>
    </row>
    <row r="276" spans="1:11" ht="15">
      <c r="A276" s="8">
        <v>271</v>
      </c>
      <c r="B276" s="10" t="s">
        <v>3</v>
      </c>
      <c r="C276" s="7">
        <v>0</v>
      </c>
      <c r="D276" s="7">
        <f>D346+D311</f>
        <v>555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0"/>
    </row>
    <row r="277" spans="1:11" ht="15">
      <c r="A277" s="8">
        <v>272</v>
      </c>
      <c r="B277" s="10" t="s">
        <v>4</v>
      </c>
      <c r="C277" s="7">
        <f>D277+E277+F277+G277+H277+I277+J277</f>
        <v>30818.56</v>
      </c>
      <c r="D277" s="7">
        <f>D282+D347</f>
        <v>5800</v>
      </c>
      <c r="E277" s="7">
        <f>E282+E347</f>
        <v>0</v>
      </c>
      <c r="F277" s="7">
        <f>F282+F347</f>
        <v>128</v>
      </c>
      <c r="G277" s="7">
        <f>G279+G344</f>
        <v>5775</v>
      </c>
      <c r="H277" s="7">
        <f>H282+H347</f>
        <v>6063.7</v>
      </c>
      <c r="I277" s="7">
        <f>I282+I347</f>
        <v>6366.799999999999</v>
      </c>
      <c r="J277" s="7">
        <f>J282+J347</f>
        <v>6685.06</v>
      </c>
      <c r="K277" s="10"/>
    </row>
    <row r="278" spans="1:11" ht="15">
      <c r="A278" s="8">
        <v>273</v>
      </c>
      <c r="B278" s="10" t="s">
        <v>21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0"/>
    </row>
    <row r="279" spans="1:11" ht="40.5">
      <c r="A279" s="8">
        <v>274</v>
      </c>
      <c r="B279" s="12" t="s">
        <v>285</v>
      </c>
      <c r="C279" s="9">
        <f>D279+E279+F279+G279+H279+I279+J279</f>
        <v>12190.16</v>
      </c>
      <c r="D279" s="9">
        <f>D281+D282+D308</f>
        <v>3139</v>
      </c>
      <c r="E279" s="9">
        <f>E281+E282+E308</f>
        <v>0</v>
      </c>
      <c r="F279" s="9">
        <f aca="true" t="shared" si="63" ref="F279:J279">F281+F282+F308</f>
        <v>0</v>
      </c>
      <c r="G279" s="9">
        <f t="shared" si="63"/>
        <v>2100</v>
      </c>
      <c r="H279" s="9">
        <f t="shared" si="63"/>
        <v>2205</v>
      </c>
      <c r="I279" s="9">
        <f t="shared" si="63"/>
        <v>2315.2</v>
      </c>
      <c r="J279" s="9">
        <f t="shared" si="63"/>
        <v>2430.96</v>
      </c>
      <c r="K279" s="10">
        <v>21</v>
      </c>
    </row>
    <row r="280" spans="1:11" ht="15">
      <c r="A280" s="8">
        <v>275</v>
      </c>
      <c r="B280" s="10" t="s">
        <v>2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0"/>
    </row>
    <row r="281" spans="1:11" ht="15">
      <c r="A281" s="8">
        <v>276</v>
      </c>
      <c r="B281" s="10" t="s">
        <v>3</v>
      </c>
      <c r="C281" s="7">
        <v>0</v>
      </c>
      <c r="D281" s="7">
        <v>555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0"/>
    </row>
    <row r="282" spans="1:11" ht="15">
      <c r="A282" s="8">
        <v>277</v>
      </c>
      <c r="B282" s="10" t="s">
        <v>4</v>
      </c>
      <c r="C282" s="7">
        <f>D282+E282+F282+G282+H282+I282+J282</f>
        <v>11635.16</v>
      </c>
      <c r="D282" s="7">
        <f>D287+D292+D297+D302+D307+D317+D312+D327+D332</f>
        <v>2584</v>
      </c>
      <c r="E282" s="7">
        <v>0</v>
      </c>
      <c r="F282" s="7">
        <v>0</v>
      </c>
      <c r="G282" s="7">
        <v>2100</v>
      </c>
      <c r="H282" s="7">
        <v>2205</v>
      </c>
      <c r="I282" s="7">
        <v>2315.2</v>
      </c>
      <c r="J282" s="7">
        <v>2430.96</v>
      </c>
      <c r="K282" s="10"/>
    </row>
    <row r="283" spans="1:11" ht="15">
      <c r="A283" s="8">
        <v>278</v>
      </c>
      <c r="B283" s="10" t="s">
        <v>190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10"/>
    </row>
    <row r="284" spans="1:11" ht="25.5">
      <c r="A284" s="8">
        <v>279</v>
      </c>
      <c r="B284" s="13" t="s">
        <v>272</v>
      </c>
      <c r="C284" s="7">
        <f>D284+E284+F284+G284+H284+I284+J284</f>
        <v>370</v>
      </c>
      <c r="D284" s="7">
        <f>D285+D286+D287+D288</f>
        <v>370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10"/>
    </row>
    <row r="285" spans="1:11" ht="15">
      <c r="A285" s="8">
        <v>280</v>
      </c>
      <c r="B285" s="10" t="s">
        <v>2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0"/>
    </row>
    <row r="286" spans="1:11" ht="15">
      <c r="A286" s="8">
        <v>281</v>
      </c>
      <c r="B286" s="10" t="s">
        <v>3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0"/>
    </row>
    <row r="287" spans="1:11" ht="15">
      <c r="A287" s="8">
        <v>282</v>
      </c>
      <c r="B287" s="10" t="s">
        <v>4</v>
      </c>
      <c r="C287" s="7">
        <f>D287+E287+F287+G287+H287+I287+J287</f>
        <v>370</v>
      </c>
      <c r="D287" s="7">
        <f>466.6-96.6</f>
        <v>370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10"/>
    </row>
    <row r="288" spans="1:11" ht="15">
      <c r="A288" s="8">
        <v>283</v>
      </c>
      <c r="B288" s="10" t="s">
        <v>190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 ht="25.5">
      <c r="A289" s="8">
        <v>284</v>
      </c>
      <c r="B289" s="13" t="s">
        <v>276</v>
      </c>
      <c r="C289" s="7">
        <f>D289+E289+F289+G289+H289+I289+J289</f>
        <v>239</v>
      </c>
      <c r="D289" s="7">
        <f>D290+D291+D292+D293</f>
        <v>239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11"/>
    </row>
    <row r="290" spans="1:11" ht="15">
      <c r="A290" s="8">
        <v>285</v>
      </c>
      <c r="B290" s="10" t="s">
        <v>2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</row>
    <row r="291" spans="1:11" ht="15">
      <c r="A291" s="8">
        <v>286</v>
      </c>
      <c r="B291" s="10" t="s">
        <v>3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10"/>
    </row>
    <row r="292" spans="1:11" ht="15">
      <c r="A292" s="8">
        <v>287</v>
      </c>
      <c r="B292" s="10" t="s">
        <v>4</v>
      </c>
      <c r="C292" s="7">
        <f>D292+E292+F292+G292+H292+I292+J292</f>
        <v>239</v>
      </c>
      <c r="D292" s="7">
        <v>239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10"/>
    </row>
    <row r="293" spans="1:11" ht="15">
      <c r="A293" s="8">
        <v>288</v>
      </c>
      <c r="B293" s="10" t="s">
        <v>190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 ht="25.5">
      <c r="A294" s="8">
        <v>289</v>
      </c>
      <c r="B294" s="13" t="s">
        <v>275</v>
      </c>
      <c r="C294" s="7">
        <f>D294+E294+F294+G294+H294+I294+J294</f>
        <v>60</v>
      </c>
      <c r="D294" s="7">
        <f>D295+D296+D297+D298</f>
        <v>60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1"/>
    </row>
    <row r="295" spans="1:11" ht="15">
      <c r="A295" s="8">
        <v>290</v>
      </c>
      <c r="B295" s="10" t="s">
        <v>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</row>
    <row r="296" spans="1:11" ht="15">
      <c r="A296" s="8">
        <v>291</v>
      </c>
      <c r="B296" s="10" t="s">
        <v>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</row>
    <row r="297" spans="1:11" ht="15">
      <c r="A297" s="8">
        <v>292</v>
      </c>
      <c r="B297" s="10" t="s">
        <v>4</v>
      </c>
      <c r="C297" s="7">
        <f>D297+E297+F297+G297+I297+H297+J297</f>
        <v>60</v>
      </c>
      <c r="D297" s="7">
        <f>60.6-0.6</f>
        <v>60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10"/>
    </row>
    <row r="298" spans="1:11" ht="15">
      <c r="A298" s="8">
        <v>293</v>
      </c>
      <c r="B298" s="10" t="s">
        <v>190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 ht="38.25">
      <c r="A299" s="8">
        <v>294</v>
      </c>
      <c r="B299" s="13" t="s">
        <v>271</v>
      </c>
      <c r="C299" s="7">
        <f>D299+E299+F299+G299+H299+I299+J299</f>
        <v>0</v>
      </c>
      <c r="D299" s="7">
        <f>D300+D301+D302+D303</f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1"/>
    </row>
    <row r="300" spans="1:11" ht="15">
      <c r="A300" s="8">
        <v>295</v>
      </c>
      <c r="B300" s="10" t="s">
        <v>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 ht="15">
      <c r="A301" s="8">
        <v>296</v>
      </c>
      <c r="B301" s="10" t="s">
        <v>3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</row>
    <row r="302" spans="1:11" ht="15">
      <c r="A302" s="8">
        <v>297</v>
      </c>
      <c r="B302" s="10" t="s">
        <v>4</v>
      </c>
      <c r="C302" s="7">
        <f>D302+E302+F302+G302+H302+I302+J302</f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 ht="15">
      <c r="A303" s="8">
        <v>298</v>
      </c>
      <c r="B303" s="10" t="s">
        <v>190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38.25">
      <c r="A304" s="8">
        <v>299</v>
      </c>
      <c r="B304" s="13" t="s">
        <v>273</v>
      </c>
      <c r="C304" s="7">
        <f>D304+E304+F304+G304+H304+I304+J304</f>
        <v>0</v>
      </c>
      <c r="D304" s="7">
        <f>D305+D306+D307+D308</f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1"/>
    </row>
    <row r="305" spans="1:11" ht="15">
      <c r="A305" s="8">
        <v>300</v>
      </c>
      <c r="B305" s="10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 ht="15">
      <c r="A306" s="8">
        <v>301</v>
      </c>
      <c r="B306" s="10" t="s">
        <v>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 ht="15">
      <c r="A307" s="8">
        <v>302</v>
      </c>
      <c r="B307" s="10" t="s">
        <v>4</v>
      </c>
      <c r="C307" s="7">
        <f>D307+E307+F307+G307+H307+I307+J307</f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 ht="15">
      <c r="A308" s="8">
        <v>303</v>
      </c>
      <c r="B308" s="10" t="s">
        <v>5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25.5">
      <c r="A309" s="8">
        <v>304</v>
      </c>
      <c r="B309" s="13" t="s">
        <v>315</v>
      </c>
      <c r="C309" s="7">
        <f>D309+E309+F309+G309+H309+I309+J309</f>
        <v>1392.8000000000002</v>
      </c>
      <c r="D309" s="7">
        <f>D310+D311+D312+D313</f>
        <v>1392.8000000000002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0"/>
    </row>
    <row r="310" spans="1:11" ht="15">
      <c r="A310" s="8">
        <v>305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 ht="15">
      <c r="A311" s="8">
        <v>306</v>
      </c>
      <c r="B311" s="10" t="s">
        <v>3</v>
      </c>
      <c r="C311" s="7">
        <v>0</v>
      </c>
      <c r="D311" s="7">
        <v>555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 ht="15">
      <c r="A312" s="8">
        <v>307</v>
      </c>
      <c r="B312" s="10" t="s">
        <v>4</v>
      </c>
      <c r="C312" s="7">
        <f>D312+E312+F312+G312+H312+I312+J312</f>
        <v>837.8000000000002</v>
      </c>
      <c r="D312" s="7">
        <f>660+762.4-284.6-300</f>
        <v>837.8000000000002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</row>
    <row r="313" spans="1:11" ht="15">
      <c r="A313" s="8">
        <v>308</v>
      </c>
      <c r="B313" s="10" t="s">
        <v>5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38.25">
      <c r="A314" s="8">
        <v>309</v>
      </c>
      <c r="B314" s="13" t="s">
        <v>311</v>
      </c>
      <c r="C314" s="7">
        <f>C315+C316+C317+C318</f>
        <v>1077.2</v>
      </c>
      <c r="D314" s="7">
        <f>D315+D316+D317+D318</f>
        <v>1077.2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0"/>
    </row>
    <row r="315" spans="1:11" ht="15">
      <c r="A315" s="8">
        <v>310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 ht="15">
      <c r="A316" s="8">
        <v>311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 ht="15">
      <c r="A317" s="8">
        <v>312</v>
      </c>
      <c r="B317" s="10" t="s">
        <v>4</v>
      </c>
      <c r="C317" s="7">
        <f>D317+E317+F317+G317+H317+I317+J317</f>
        <v>1077.2</v>
      </c>
      <c r="D317" s="7">
        <f>1074.4+2.8</f>
        <v>1077.2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0"/>
    </row>
    <row r="318" spans="1:11" ht="15">
      <c r="A318" s="8">
        <v>313</v>
      </c>
      <c r="B318" s="10" t="s">
        <v>5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25.5">
      <c r="A319" s="8">
        <v>314</v>
      </c>
      <c r="B319" s="13" t="s">
        <v>327</v>
      </c>
      <c r="C319" s="7">
        <f>D319+E319+F319+G319+H319+I319+J319</f>
        <v>0</v>
      </c>
      <c r="D319" s="7">
        <f>D320+D321+D322+D323</f>
        <v>0</v>
      </c>
      <c r="E319" s="7">
        <f aca="true" t="shared" si="64" ref="D319:J338">F319+G319+H319+I319+J319+K319+L319</f>
        <v>0</v>
      </c>
      <c r="F319" s="7">
        <f t="shared" si="64"/>
        <v>0</v>
      </c>
      <c r="G319" s="7">
        <f t="shared" si="64"/>
        <v>0</v>
      </c>
      <c r="H319" s="7">
        <f t="shared" si="64"/>
        <v>0</v>
      </c>
      <c r="I319" s="7">
        <f t="shared" si="64"/>
        <v>0</v>
      </c>
      <c r="J319" s="7">
        <f t="shared" si="64"/>
        <v>0</v>
      </c>
      <c r="K319" s="10"/>
    </row>
    <row r="320" spans="1:11" ht="15">
      <c r="A320" s="8">
        <v>315</v>
      </c>
      <c r="B320" s="10" t="s">
        <v>2</v>
      </c>
      <c r="C320" s="7">
        <f aca="true" t="shared" si="65" ref="C320:C343">D320+E320+F320+G320+H320+I320+J320</f>
        <v>0</v>
      </c>
      <c r="D320" s="7">
        <f t="shared" si="64"/>
        <v>0</v>
      </c>
      <c r="E320" s="7">
        <f t="shared" si="64"/>
        <v>0</v>
      </c>
      <c r="F320" s="7">
        <f t="shared" si="64"/>
        <v>0</v>
      </c>
      <c r="G320" s="7">
        <f t="shared" si="64"/>
        <v>0</v>
      </c>
      <c r="H320" s="7">
        <f t="shared" si="64"/>
        <v>0</v>
      </c>
      <c r="I320" s="7">
        <f t="shared" si="64"/>
        <v>0</v>
      </c>
      <c r="J320" s="7">
        <f t="shared" si="64"/>
        <v>0</v>
      </c>
      <c r="K320" s="10"/>
    </row>
    <row r="321" spans="1:11" ht="15">
      <c r="A321" s="8">
        <v>316</v>
      </c>
      <c r="B321" s="10" t="s">
        <v>3</v>
      </c>
      <c r="C321" s="7">
        <f t="shared" si="65"/>
        <v>0</v>
      </c>
      <c r="D321" s="7">
        <v>0</v>
      </c>
      <c r="E321" s="7">
        <f t="shared" si="64"/>
        <v>0</v>
      </c>
      <c r="F321" s="7">
        <f t="shared" si="64"/>
        <v>0</v>
      </c>
      <c r="G321" s="7">
        <f t="shared" si="64"/>
        <v>0</v>
      </c>
      <c r="H321" s="7">
        <f t="shared" si="64"/>
        <v>0</v>
      </c>
      <c r="I321" s="7">
        <f t="shared" si="64"/>
        <v>0</v>
      </c>
      <c r="J321" s="7">
        <f t="shared" si="64"/>
        <v>0</v>
      </c>
      <c r="K321" s="10"/>
    </row>
    <row r="322" spans="1:11" ht="15">
      <c r="A322" s="8">
        <v>317</v>
      </c>
      <c r="B322" s="10" t="s">
        <v>4</v>
      </c>
      <c r="C322" s="7">
        <f t="shared" si="65"/>
        <v>0</v>
      </c>
      <c r="D322" s="7">
        <f t="shared" si="64"/>
        <v>0</v>
      </c>
      <c r="E322" s="7">
        <f t="shared" si="64"/>
        <v>0</v>
      </c>
      <c r="F322" s="7">
        <f t="shared" si="64"/>
        <v>0</v>
      </c>
      <c r="G322" s="7">
        <f t="shared" si="64"/>
        <v>0</v>
      </c>
      <c r="H322" s="7">
        <f t="shared" si="64"/>
        <v>0</v>
      </c>
      <c r="I322" s="7">
        <f t="shared" si="64"/>
        <v>0</v>
      </c>
      <c r="J322" s="7">
        <f t="shared" si="64"/>
        <v>0</v>
      </c>
      <c r="K322" s="10"/>
    </row>
    <row r="323" spans="1:11" ht="15">
      <c r="A323" s="8">
        <v>318</v>
      </c>
      <c r="B323" s="10" t="s">
        <v>5</v>
      </c>
      <c r="C323" s="7">
        <f t="shared" si="65"/>
        <v>0</v>
      </c>
      <c r="D323" s="7">
        <f t="shared" si="64"/>
        <v>0</v>
      </c>
      <c r="E323" s="7">
        <f t="shared" si="64"/>
        <v>0</v>
      </c>
      <c r="F323" s="7">
        <f t="shared" si="64"/>
        <v>0</v>
      </c>
      <c r="G323" s="7">
        <f t="shared" si="64"/>
        <v>0</v>
      </c>
      <c r="H323" s="7">
        <f t="shared" si="64"/>
        <v>0</v>
      </c>
      <c r="I323" s="7">
        <f t="shared" si="64"/>
        <v>0</v>
      </c>
      <c r="J323" s="7">
        <f t="shared" si="64"/>
        <v>0</v>
      </c>
      <c r="K323" s="10"/>
    </row>
    <row r="324" spans="1:11" ht="25.5">
      <c r="A324" s="8">
        <v>319</v>
      </c>
      <c r="B324" s="13" t="s">
        <v>322</v>
      </c>
      <c r="C324" s="7">
        <f t="shared" si="65"/>
        <v>0</v>
      </c>
      <c r="D324" s="7">
        <f>D325+D326+D327</f>
        <v>0</v>
      </c>
      <c r="E324" s="7">
        <f t="shared" si="64"/>
        <v>0</v>
      </c>
      <c r="F324" s="7">
        <f t="shared" si="64"/>
        <v>0</v>
      </c>
      <c r="G324" s="7">
        <f t="shared" si="64"/>
        <v>0</v>
      </c>
      <c r="H324" s="7">
        <f t="shared" si="64"/>
        <v>0</v>
      </c>
      <c r="I324" s="7">
        <f t="shared" si="64"/>
        <v>0</v>
      </c>
      <c r="J324" s="7">
        <f t="shared" si="64"/>
        <v>0</v>
      </c>
      <c r="K324" s="10"/>
    </row>
    <row r="325" spans="1:11" ht="15">
      <c r="A325" s="8">
        <v>320</v>
      </c>
      <c r="B325" s="10" t="s">
        <v>2</v>
      </c>
      <c r="C325" s="7">
        <f t="shared" si="65"/>
        <v>0</v>
      </c>
      <c r="D325" s="7">
        <f t="shared" si="64"/>
        <v>0</v>
      </c>
      <c r="E325" s="7">
        <f t="shared" si="64"/>
        <v>0</v>
      </c>
      <c r="F325" s="7">
        <f t="shared" si="64"/>
        <v>0</v>
      </c>
      <c r="G325" s="7">
        <f t="shared" si="64"/>
        <v>0</v>
      </c>
      <c r="H325" s="7">
        <f t="shared" si="64"/>
        <v>0</v>
      </c>
      <c r="I325" s="7">
        <f t="shared" si="64"/>
        <v>0</v>
      </c>
      <c r="J325" s="7">
        <f t="shared" si="64"/>
        <v>0</v>
      </c>
      <c r="K325" s="10"/>
    </row>
    <row r="326" spans="1:11" ht="15">
      <c r="A326" s="8">
        <v>321</v>
      </c>
      <c r="B326" s="10" t="s">
        <v>3</v>
      </c>
      <c r="C326" s="7">
        <f t="shared" si="65"/>
        <v>0</v>
      </c>
      <c r="D326" s="7">
        <v>0</v>
      </c>
      <c r="E326" s="7">
        <f t="shared" si="64"/>
        <v>0</v>
      </c>
      <c r="F326" s="7">
        <f t="shared" si="64"/>
        <v>0</v>
      </c>
      <c r="G326" s="7">
        <f t="shared" si="64"/>
        <v>0</v>
      </c>
      <c r="H326" s="7">
        <f t="shared" si="64"/>
        <v>0</v>
      </c>
      <c r="I326" s="7">
        <f t="shared" si="64"/>
        <v>0</v>
      </c>
      <c r="J326" s="7">
        <f t="shared" si="64"/>
        <v>0</v>
      </c>
      <c r="K326" s="10"/>
    </row>
    <row r="327" spans="1:11" ht="15">
      <c r="A327" s="8">
        <v>322</v>
      </c>
      <c r="B327" s="10" t="s">
        <v>4</v>
      </c>
      <c r="C327" s="7">
        <f t="shared" si="65"/>
        <v>0</v>
      </c>
      <c r="D327" s="7">
        <v>0</v>
      </c>
      <c r="E327" s="7">
        <f t="shared" si="64"/>
        <v>0</v>
      </c>
      <c r="F327" s="7">
        <f t="shared" si="64"/>
        <v>0</v>
      </c>
      <c r="G327" s="7">
        <f t="shared" si="64"/>
        <v>0</v>
      </c>
      <c r="H327" s="7">
        <f t="shared" si="64"/>
        <v>0</v>
      </c>
      <c r="I327" s="7">
        <f t="shared" si="64"/>
        <v>0</v>
      </c>
      <c r="J327" s="7">
        <f t="shared" si="64"/>
        <v>0</v>
      </c>
      <c r="K327" s="10"/>
    </row>
    <row r="328" spans="1:11" ht="15">
      <c r="A328" s="8">
        <v>323</v>
      </c>
      <c r="B328" s="10" t="s">
        <v>5</v>
      </c>
      <c r="C328" s="7">
        <f t="shared" si="65"/>
        <v>0</v>
      </c>
      <c r="D328" s="7">
        <f t="shared" si="64"/>
        <v>0</v>
      </c>
      <c r="E328" s="7">
        <f t="shared" si="64"/>
        <v>0</v>
      </c>
      <c r="F328" s="7">
        <f t="shared" si="64"/>
        <v>0</v>
      </c>
      <c r="G328" s="7">
        <f t="shared" si="64"/>
        <v>0</v>
      </c>
      <c r="H328" s="7">
        <f t="shared" si="64"/>
        <v>0</v>
      </c>
      <c r="I328" s="7">
        <f t="shared" si="64"/>
        <v>0</v>
      </c>
      <c r="J328" s="7">
        <f t="shared" si="64"/>
        <v>0</v>
      </c>
      <c r="K328" s="10"/>
    </row>
    <row r="329" spans="1:11" ht="25.5">
      <c r="A329" s="8">
        <v>324</v>
      </c>
      <c r="B329" s="13" t="s">
        <v>323</v>
      </c>
      <c r="C329" s="7">
        <f t="shared" si="65"/>
        <v>0</v>
      </c>
      <c r="D329" s="7">
        <f>D330+D331+D332+D333</f>
        <v>0</v>
      </c>
      <c r="E329" s="7">
        <f t="shared" si="64"/>
        <v>0</v>
      </c>
      <c r="F329" s="7">
        <f t="shared" si="64"/>
        <v>0</v>
      </c>
      <c r="G329" s="7">
        <f t="shared" si="64"/>
        <v>0</v>
      </c>
      <c r="H329" s="7">
        <f t="shared" si="64"/>
        <v>0</v>
      </c>
      <c r="I329" s="7">
        <f t="shared" si="64"/>
        <v>0</v>
      </c>
      <c r="J329" s="7">
        <f t="shared" si="64"/>
        <v>0</v>
      </c>
      <c r="K329" s="10"/>
    </row>
    <row r="330" spans="1:11" ht="15">
      <c r="A330" s="8">
        <v>325</v>
      </c>
      <c r="B330" s="10" t="s">
        <v>2</v>
      </c>
      <c r="C330" s="7">
        <f t="shared" si="65"/>
        <v>0</v>
      </c>
      <c r="D330" s="7">
        <f t="shared" si="64"/>
        <v>0</v>
      </c>
      <c r="E330" s="7">
        <f t="shared" si="64"/>
        <v>0</v>
      </c>
      <c r="F330" s="7">
        <f t="shared" si="64"/>
        <v>0</v>
      </c>
      <c r="G330" s="7">
        <f t="shared" si="64"/>
        <v>0</v>
      </c>
      <c r="H330" s="7">
        <f t="shared" si="64"/>
        <v>0</v>
      </c>
      <c r="I330" s="7">
        <f t="shared" si="64"/>
        <v>0</v>
      </c>
      <c r="J330" s="7">
        <f t="shared" si="64"/>
        <v>0</v>
      </c>
      <c r="K330" s="10"/>
    </row>
    <row r="331" spans="1:11" ht="15">
      <c r="A331" s="8">
        <v>326</v>
      </c>
      <c r="B331" s="10" t="s">
        <v>3</v>
      </c>
      <c r="C331" s="7">
        <f t="shared" si="65"/>
        <v>0</v>
      </c>
      <c r="D331" s="7">
        <v>0</v>
      </c>
      <c r="E331" s="7">
        <f t="shared" si="64"/>
        <v>0</v>
      </c>
      <c r="F331" s="7">
        <f t="shared" si="64"/>
        <v>0</v>
      </c>
      <c r="G331" s="7">
        <f t="shared" si="64"/>
        <v>0</v>
      </c>
      <c r="H331" s="7">
        <f t="shared" si="64"/>
        <v>0</v>
      </c>
      <c r="I331" s="7">
        <f t="shared" si="64"/>
        <v>0</v>
      </c>
      <c r="J331" s="7">
        <f t="shared" si="64"/>
        <v>0</v>
      </c>
      <c r="K331" s="10"/>
    </row>
    <row r="332" spans="1:11" ht="15">
      <c r="A332" s="8">
        <v>327</v>
      </c>
      <c r="B332" s="10" t="s">
        <v>4</v>
      </c>
      <c r="C332" s="7">
        <f t="shared" si="65"/>
        <v>0</v>
      </c>
      <c r="D332" s="7">
        <v>0</v>
      </c>
      <c r="E332" s="7">
        <f t="shared" si="64"/>
        <v>0</v>
      </c>
      <c r="F332" s="7">
        <f t="shared" si="64"/>
        <v>0</v>
      </c>
      <c r="G332" s="7">
        <f t="shared" si="64"/>
        <v>0</v>
      </c>
      <c r="H332" s="7">
        <f t="shared" si="64"/>
        <v>0</v>
      </c>
      <c r="I332" s="7">
        <f t="shared" si="64"/>
        <v>0</v>
      </c>
      <c r="J332" s="7">
        <f t="shared" si="64"/>
        <v>0</v>
      </c>
      <c r="K332" s="10"/>
    </row>
    <row r="333" spans="1:11" ht="15">
      <c r="A333" s="8">
        <v>328</v>
      </c>
      <c r="B333" s="10" t="s">
        <v>5</v>
      </c>
      <c r="C333" s="7">
        <f t="shared" si="65"/>
        <v>0</v>
      </c>
      <c r="D333" s="7">
        <f t="shared" si="64"/>
        <v>0</v>
      </c>
      <c r="E333" s="7">
        <f t="shared" si="64"/>
        <v>0</v>
      </c>
      <c r="F333" s="7">
        <f t="shared" si="64"/>
        <v>0</v>
      </c>
      <c r="G333" s="7">
        <f t="shared" si="64"/>
        <v>0</v>
      </c>
      <c r="H333" s="7">
        <f t="shared" si="64"/>
        <v>0</v>
      </c>
      <c r="I333" s="7">
        <f t="shared" si="64"/>
        <v>0</v>
      </c>
      <c r="J333" s="7">
        <f t="shared" si="64"/>
        <v>0</v>
      </c>
      <c r="K333" s="10"/>
    </row>
    <row r="334" spans="1:11" ht="25.5">
      <c r="A334" s="8">
        <v>329</v>
      </c>
      <c r="B334" s="13" t="s">
        <v>324</v>
      </c>
      <c r="C334" s="7">
        <f t="shared" si="65"/>
        <v>0</v>
      </c>
      <c r="D334" s="7">
        <f>D335+D336+D337+D338</f>
        <v>0</v>
      </c>
      <c r="E334" s="7">
        <f t="shared" si="64"/>
        <v>0</v>
      </c>
      <c r="F334" s="7">
        <f t="shared" si="64"/>
        <v>0</v>
      </c>
      <c r="G334" s="7">
        <f t="shared" si="64"/>
        <v>0</v>
      </c>
      <c r="H334" s="7">
        <f t="shared" si="64"/>
        <v>0</v>
      </c>
      <c r="I334" s="7">
        <f t="shared" si="64"/>
        <v>0</v>
      </c>
      <c r="J334" s="7">
        <f t="shared" si="64"/>
        <v>0</v>
      </c>
      <c r="K334" s="10"/>
    </row>
    <row r="335" spans="1:11" ht="15">
      <c r="A335" s="8">
        <v>330</v>
      </c>
      <c r="B335" s="10" t="s">
        <v>2</v>
      </c>
      <c r="C335" s="7">
        <f t="shared" si="65"/>
        <v>0</v>
      </c>
      <c r="D335" s="7">
        <f t="shared" si="64"/>
        <v>0</v>
      </c>
      <c r="E335" s="7">
        <f t="shared" si="64"/>
        <v>0</v>
      </c>
      <c r="F335" s="7">
        <f t="shared" si="64"/>
        <v>0</v>
      </c>
      <c r="G335" s="7">
        <f t="shared" si="64"/>
        <v>0</v>
      </c>
      <c r="H335" s="7">
        <f t="shared" si="64"/>
        <v>0</v>
      </c>
      <c r="I335" s="7">
        <f t="shared" si="64"/>
        <v>0</v>
      </c>
      <c r="J335" s="7">
        <f t="shared" si="64"/>
        <v>0</v>
      </c>
      <c r="K335" s="10"/>
    </row>
    <row r="336" spans="1:11" ht="15">
      <c r="A336" s="8">
        <v>331</v>
      </c>
      <c r="B336" s="10" t="s">
        <v>3</v>
      </c>
      <c r="C336" s="7">
        <f t="shared" si="65"/>
        <v>0</v>
      </c>
      <c r="D336" s="7">
        <v>0</v>
      </c>
      <c r="E336" s="7">
        <f t="shared" si="64"/>
        <v>0</v>
      </c>
      <c r="F336" s="7">
        <f t="shared" si="64"/>
        <v>0</v>
      </c>
      <c r="G336" s="7">
        <f t="shared" si="64"/>
        <v>0</v>
      </c>
      <c r="H336" s="7">
        <f t="shared" si="64"/>
        <v>0</v>
      </c>
      <c r="I336" s="7">
        <f t="shared" si="64"/>
        <v>0</v>
      </c>
      <c r="J336" s="7">
        <f t="shared" si="64"/>
        <v>0</v>
      </c>
      <c r="K336" s="10"/>
    </row>
    <row r="337" spans="1:11" ht="15">
      <c r="A337" s="8">
        <v>332</v>
      </c>
      <c r="B337" s="10" t="s">
        <v>4</v>
      </c>
      <c r="C337" s="7">
        <f t="shared" si="65"/>
        <v>0</v>
      </c>
      <c r="D337" s="7">
        <f t="shared" si="64"/>
        <v>0</v>
      </c>
      <c r="E337" s="7">
        <f t="shared" si="64"/>
        <v>0</v>
      </c>
      <c r="F337" s="7">
        <f t="shared" si="64"/>
        <v>0</v>
      </c>
      <c r="G337" s="7">
        <f t="shared" si="64"/>
        <v>0</v>
      </c>
      <c r="H337" s="7">
        <f t="shared" si="64"/>
        <v>0</v>
      </c>
      <c r="I337" s="7">
        <f t="shared" si="64"/>
        <v>0</v>
      </c>
      <c r="J337" s="7">
        <f t="shared" si="64"/>
        <v>0</v>
      </c>
      <c r="K337" s="10"/>
    </row>
    <row r="338" spans="1:11" ht="15">
      <c r="A338" s="8">
        <v>333</v>
      </c>
      <c r="B338" s="10" t="s">
        <v>5</v>
      </c>
      <c r="C338" s="7">
        <f t="shared" si="65"/>
        <v>0</v>
      </c>
      <c r="D338" s="7">
        <f t="shared" si="64"/>
        <v>0</v>
      </c>
      <c r="E338" s="7">
        <f t="shared" si="64"/>
        <v>0</v>
      </c>
      <c r="F338" s="7">
        <f t="shared" si="64"/>
        <v>0</v>
      </c>
      <c r="G338" s="7">
        <f t="shared" si="64"/>
        <v>0</v>
      </c>
      <c r="H338" s="7">
        <f t="shared" si="64"/>
        <v>0</v>
      </c>
      <c r="I338" s="7">
        <f t="shared" si="64"/>
        <v>0</v>
      </c>
      <c r="J338" s="7">
        <f t="shared" si="64"/>
        <v>0</v>
      </c>
      <c r="K338" s="10"/>
    </row>
    <row r="339" spans="1:11" ht="25.5">
      <c r="A339" s="8">
        <v>334</v>
      </c>
      <c r="B339" s="13" t="s">
        <v>325</v>
      </c>
      <c r="C339" s="7">
        <f t="shared" si="65"/>
        <v>0</v>
      </c>
      <c r="D339" s="7">
        <f>D340+D341+D342+D343</f>
        <v>0</v>
      </c>
      <c r="E339" s="7">
        <f aca="true" t="shared" si="66" ref="E339:E343">F339+G339+H339+I339+J339+K339+L339</f>
        <v>0</v>
      </c>
      <c r="F339" s="7">
        <f aca="true" t="shared" si="67" ref="F339:F343">G339+H339+I339+J339+K339+L339+M339</f>
        <v>0</v>
      </c>
      <c r="G339" s="7">
        <f aca="true" t="shared" si="68" ref="G339:G343">H339+I339+J339+K339+L339+M339+N339</f>
        <v>0</v>
      </c>
      <c r="H339" s="7">
        <f aca="true" t="shared" si="69" ref="H339:H343">I339+J339+K339+L339+M339+N339+O339</f>
        <v>0</v>
      </c>
      <c r="I339" s="7">
        <f aca="true" t="shared" si="70" ref="I339:I343">J339+K339+L339+M339+N339+O339+P339</f>
        <v>0</v>
      </c>
      <c r="J339" s="7">
        <f aca="true" t="shared" si="71" ref="J339:J343">K339+L339+M339+N339+O339+P339+Q339</f>
        <v>0</v>
      </c>
      <c r="K339" s="10"/>
    </row>
    <row r="340" spans="1:11" ht="15">
      <c r="A340" s="8">
        <v>335</v>
      </c>
      <c r="B340" s="10" t="s">
        <v>2</v>
      </c>
      <c r="C340" s="7">
        <f t="shared" si="65"/>
        <v>0</v>
      </c>
      <c r="D340" s="7">
        <f aca="true" t="shared" si="72" ref="D340:D343">E340+F340+G340+H340+I340+J340+K340</f>
        <v>0</v>
      </c>
      <c r="E340" s="7">
        <f t="shared" si="66"/>
        <v>0</v>
      </c>
      <c r="F340" s="7">
        <f t="shared" si="67"/>
        <v>0</v>
      </c>
      <c r="G340" s="7">
        <f t="shared" si="68"/>
        <v>0</v>
      </c>
      <c r="H340" s="7">
        <f t="shared" si="69"/>
        <v>0</v>
      </c>
      <c r="I340" s="7">
        <f t="shared" si="70"/>
        <v>0</v>
      </c>
      <c r="J340" s="7">
        <f t="shared" si="71"/>
        <v>0</v>
      </c>
      <c r="K340" s="10"/>
    </row>
    <row r="341" spans="1:11" ht="15">
      <c r="A341" s="8">
        <v>336</v>
      </c>
      <c r="B341" s="10" t="s">
        <v>3</v>
      </c>
      <c r="C341" s="7">
        <f t="shared" si="65"/>
        <v>0</v>
      </c>
      <c r="D341" s="7">
        <v>0</v>
      </c>
      <c r="E341" s="7">
        <f t="shared" si="66"/>
        <v>0</v>
      </c>
      <c r="F341" s="7">
        <f t="shared" si="67"/>
        <v>0</v>
      </c>
      <c r="G341" s="7">
        <f t="shared" si="68"/>
        <v>0</v>
      </c>
      <c r="H341" s="7">
        <f t="shared" si="69"/>
        <v>0</v>
      </c>
      <c r="I341" s="7">
        <f t="shared" si="70"/>
        <v>0</v>
      </c>
      <c r="J341" s="7">
        <f t="shared" si="71"/>
        <v>0</v>
      </c>
      <c r="K341" s="10"/>
    </row>
    <row r="342" spans="1:11" ht="15">
      <c r="A342" s="8">
        <v>337</v>
      </c>
      <c r="B342" s="10" t="s">
        <v>4</v>
      </c>
      <c r="C342" s="7">
        <f t="shared" si="65"/>
        <v>0</v>
      </c>
      <c r="D342" s="7">
        <f t="shared" si="72"/>
        <v>0</v>
      </c>
      <c r="E342" s="7">
        <f t="shared" si="66"/>
        <v>0</v>
      </c>
      <c r="F342" s="7">
        <f t="shared" si="67"/>
        <v>0</v>
      </c>
      <c r="G342" s="7">
        <f t="shared" si="68"/>
        <v>0</v>
      </c>
      <c r="H342" s="7">
        <f t="shared" si="69"/>
        <v>0</v>
      </c>
      <c r="I342" s="7">
        <f t="shared" si="70"/>
        <v>0</v>
      </c>
      <c r="J342" s="7">
        <f t="shared" si="71"/>
        <v>0</v>
      </c>
      <c r="K342" s="10"/>
    </row>
    <row r="343" spans="1:11" ht="15">
      <c r="A343" s="8">
        <v>338</v>
      </c>
      <c r="B343" s="10" t="s">
        <v>5</v>
      </c>
      <c r="C343" s="7">
        <f t="shared" si="65"/>
        <v>0</v>
      </c>
      <c r="D343" s="7">
        <f t="shared" si="72"/>
        <v>0</v>
      </c>
      <c r="E343" s="7">
        <f t="shared" si="66"/>
        <v>0</v>
      </c>
      <c r="F343" s="7">
        <f t="shared" si="67"/>
        <v>0</v>
      </c>
      <c r="G343" s="7">
        <f t="shared" si="68"/>
        <v>0</v>
      </c>
      <c r="H343" s="7">
        <f t="shared" si="69"/>
        <v>0</v>
      </c>
      <c r="I343" s="7">
        <f t="shared" si="70"/>
        <v>0</v>
      </c>
      <c r="J343" s="7">
        <f t="shared" si="71"/>
        <v>0</v>
      </c>
      <c r="K343" s="10"/>
    </row>
    <row r="344" spans="1:11" ht="42" customHeight="1">
      <c r="A344" s="8">
        <v>339</v>
      </c>
      <c r="B344" s="12" t="s">
        <v>22</v>
      </c>
      <c r="C344" s="9">
        <f>D344+E344+F344+G344+H344+I344+J344</f>
        <v>19183.4</v>
      </c>
      <c r="D344" s="9">
        <f>D346+D347+D348</f>
        <v>3216</v>
      </c>
      <c r="E344" s="9">
        <f>E346+E347+E348</f>
        <v>0</v>
      </c>
      <c r="F344" s="9">
        <f aca="true" t="shared" si="73" ref="F344:J344">F346+F347+F348</f>
        <v>128</v>
      </c>
      <c r="G344" s="9">
        <f t="shared" si="73"/>
        <v>3675</v>
      </c>
      <c r="H344" s="9">
        <f t="shared" si="73"/>
        <v>3858.7</v>
      </c>
      <c r="I344" s="9">
        <f t="shared" si="73"/>
        <v>4051.6</v>
      </c>
      <c r="J344" s="9">
        <f t="shared" si="73"/>
        <v>4254.1</v>
      </c>
      <c r="K344" s="10">
        <v>21</v>
      </c>
    </row>
    <row r="345" spans="1:11" ht="15" customHeight="1">
      <c r="A345" s="8">
        <v>340</v>
      </c>
      <c r="B345" s="12" t="s">
        <v>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0"/>
    </row>
    <row r="346" spans="1:11" ht="15">
      <c r="A346" s="8">
        <v>341</v>
      </c>
      <c r="B346" s="10" t="s">
        <v>3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10"/>
    </row>
    <row r="347" spans="1:11" ht="15">
      <c r="A347" s="8">
        <v>342</v>
      </c>
      <c r="B347" s="10" t="s">
        <v>4</v>
      </c>
      <c r="C347" s="7">
        <f>D347+E347+F347+G347+H347+I347+J347</f>
        <v>19183.4</v>
      </c>
      <c r="D347" s="7">
        <f>3000+216</f>
        <v>3216</v>
      </c>
      <c r="E347" s="7">
        <v>0</v>
      </c>
      <c r="F347" s="7">
        <f>3500-3372</f>
        <v>128</v>
      </c>
      <c r="G347" s="7">
        <v>3675</v>
      </c>
      <c r="H347" s="7">
        <v>3858.7</v>
      </c>
      <c r="I347" s="7">
        <v>4051.6</v>
      </c>
      <c r="J347" s="7">
        <v>4254.1</v>
      </c>
      <c r="K347" s="10"/>
    </row>
    <row r="348" spans="1:11" ht="15">
      <c r="A348" s="8">
        <v>343</v>
      </c>
      <c r="B348" s="10" t="s">
        <v>23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10"/>
    </row>
    <row r="349" spans="1:11" ht="15" customHeight="1">
      <c r="A349" s="8">
        <v>344</v>
      </c>
      <c r="B349" s="62" t="s">
        <v>292</v>
      </c>
      <c r="C349" s="63"/>
      <c r="D349" s="63"/>
      <c r="E349" s="63"/>
      <c r="F349" s="63"/>
      <c r="G349" s="63"/>
      <c r="H349" s="63"/>
      <c r="I349" s="63"/>
      <c r="J349" s="63"/>
      <c r="K349" s="64"/>
    </row>
    <row r="350" spans="1:11" ht="15">
      <c r="A350" s="8">
        <v>345</v>
      </c>
      <c r="B350" s="40" t="s">
        <v>85</v>
      </c>
      <c r="C350" s="9">
        <f>C351+C352+C353+C354</f>
        <v>10620</v>
      </c>
      <c r="D350" s="9">
        <f>D351+D352+D353+D354</f>
        <v>1620</v>
      </c>
      <c r="E350" s="9">
        <f aca="true" t="shared" si="74" ref="E350:J350">E352+E353+E354</f>
        <v>0</v>
      </c>
      <c r="F350" s="9">
        <f t="shared" si="74"/>
        <v>0</v>
      </c>
      <c r="G350" s="9">
        <f t="shared" si="74"/>
        <v>3000</v>
      </c>
      <c r="H350" s="9">
        <f>H351+H352+H353+H354</f>
        <v>3000</v>
      </c>
      <c r="I350" s="9">
        <f t="shared" si="74"/>
        <v>3000</v>
      </c>
      <c r="J350" s="9">
        <f t="shared" si="74"/>
        <v>0</v>
      </c>
      <c r="K350" s="10"/>
    </row>
    <row r="351" spans="1:11" ht="15">
      <c r="A351" s="8">
        <v>346</v>
      </c>
      <c r="B351" s="41" t="s">
        <v>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10"/>
    </row>
    <row r="352" spans="1:11" ht="15">
      <c r="A352" s="8">
        <v>347</v>
      </c>
      <c r="B352" s="10" t="s">
        <v>3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10"/>
    </row>
    <row r="353" spans="1:11" ht="15">
      <c r="A353" s="8">
        <v>348</v>
      </c>
      <c r="B353" s="10" t="s">
        <v>4</v>
      </c>
      <c r="C353" s="7">
        <f>C359</f>
        <v>10620</v>
      </c>
      <c r="D353" s="7">
        <f>D359+D421</f>
        <v>1620</v>
      </c>
      <c r="E353" s="7">
        <f aca="true" t="shared" si="75" ref="E353:J353">E359</f>
        <v>0</v>
      </c>
      <c r="F353" s="7">
        <f t="shared" si="75"/>
        <v>0</v>
      </c>
      <c r="G353" s="7">
        <f t="shared" si="75"/>
        <v>3000</v>
      </c>
      <c r="H353" s="7">
        <f t="shared" si="75"/>
        <v>3000</v>
      </c>
      <c r="I353" s="7">
        <f t="shared" si="75"/>
        <v>3000</v>
      </c>
      <c r="J353" s="7">
        <f t="shared" si="75"/>
        <v>0</v>
      </c>
      <c r="K353" s="10"/>
    </row>
    <row r="354" spans="1:11" ht="15">
      <c r="A354" s="8">
        <v>349</v>
      </c>
      <c r="B354" s="10" t="s">
        <v>23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10"/>
    </row>
    <row r="355" spans="1:11" ht="15">
      <c r="A355" s="8">
        <v>350</v>
      </c>
      <c r="B355" s="10" t="s">
        <v>8</v>
      </c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5.5">
      <c r="A356" s="8">
        <v>351</v>
      </c>
      <c r="B356" s="41" t="s">
        <v>78</v>
      </c>
      <c r="C356" s="7">
        <f>D356+E356+F356+G356+H356+I356+J356</f>
        <v>10620</v>
      </c>
      <c r="D356" s="7">
        <f aca="true" t="shared" si="76" ref="D356:J356">D357+D358+D359+D360</f>
        <v>1620</v>
      </c>
      <c r="E356" s="7">
        <f t="shared" si="76"/>
        <v>0</v>
      </c>
      <c r="F356" s="7">
        <f t="shared" si="76"/>
        <v>0</v>
      </c>
      <c r="G356" s="7">
        <f t="shared" si="76"/>
        <v>3000</v>
      </c>
      <c r="H356" s="7">
        <f t="shared" si="76"/>
        <v>3000</v>
      </c>
      <c r="I356" s="7">
        <f t="shared" si="76"/>
        <v>3000</v>
      </c>
      <c r="J356" s="7">
        <f t="shared" si="76"/>
        <v>0</v>
      </c>
      <c r="K356" s="10"/>
    </row>
    <row r="357" spans="1:11" ht="15">
      <c r="A357" s="8">
        <v>352</v>
      </c>
      <c r="B357" s="41" t="s">
        <v>2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10"/>
    </row>
    <row r="358" spans="1:11" ht="15">
      <c r="A358" s="8">
        <v>353</v>
      </c>
      <c r="B358" s="10" t="s">
        <v>3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f aca="true" t="shared" si="77" ref="H358">H360+H361+H362</f>
        <v>0</v>
      </c>
      <c r="I358" s="7">
        <v>0</v>
      </c>
      <c r="J358" s="7">
        <v>0</v>
      </c>
      <c r="K358" s="10"/>
    </row>
    <row r="359" spans="1:11" ht="15">
      <c r="A359" s="8">
        <v>354</v>
      </c>
      <c r="B359" s="10" t="s">
        <v>4</v>
      </c>
      <c r="C359" s="7">
        <f>D359+E359+F359+G359+H359+I359+J359</f>
        <v>10620</v>
      </c>
      <c r="D359" s="7">
        <f>D371+D381+D391</f>
        <v>1620</v>
      </c>
      <c r="E359" s="7">
        <v>0</v>
      </c>
      <c r="F359" s="7">
        <f>F371+F381+F391</f>
        <v>0</v>
      </c>
      <c r="G359" s="7">
        <f>G371+G381+G391</f>
        <v>3000</v>
      </c>
      <c r="H359" s="7">
        <f>H371+H381+H391</f>
        <v>3000</v>
      </c>
      <c r="I359" s="7">
        <f>I371+I381+I391</f>
        <v>3000</v>
      </c>
      <c r="J359" s="7">
        <f>J371+J381+J391</f>
        <v>0</v>
      </c>
      <c r="K359" s="10"/>
    </row>
    <row r="360" spans="1:11" ht="15">
      <c r="A360" s="8">
        <v>355</v>
      </c>
      <c r="B360" s="10" t="s">
        <v>5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f aca="true" t="shared" si="78" ref="H360">H362+H363+H364</f>
        <v>0</v>
      </c>
      <c r="I360" s="7">
        <v>0</v>
      </c>
      <c r="J360" s="7">
        <v>0</v>
      </c>
      <c r="K360" s="10"/>
    </row>
    <row r="361" spans="1:11" ht="25.5">
      <c r="A361" s="8">
        <v>356</v>
      </c>
      <c r="B361" s="10" t="s">
        <v>9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0"/>
    </row>
    <row r="362" spans="1:11" ht="25.5">
      <c r="A362" s="8">
        <v>357</v>
      </c>
      <c r="B362" s="41" t="s">
        <v>79</v>
      </c>
      <c r="C362" s="7"/>
      <c r="D362" s="7"/>
      <c r="E362" s="7"/>
      <c r="F362" s="7"/>
      <c r="G362" s="7"/>
      <c r="H362" s="7"/>
      <c r="I362" s="7"/>
      <c r="J362" s="7"/>
      <c r="K362" s="10"/>
    </row>
    <row r="363" spans="1:11" ht="15">
      <c r="A363" s="8">
        <v>358</v>
      </c>
      <c r="B363" s="41" t="s">
        <v>2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0"/>
    </row>
    <row r="364" spans="1:11" ht="15">
      <c r="A364" s="8">
        <v>359</v>
      </c>
      <c r="B364" s="10" t="s">
        <v>3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0"/>
    </row>
    <row r="365" spans="1:11" ht="15">
      <c r="A365" s="8">
        <v>360</v>
      </c>
      <c r="B365" s="10" t="s">
        <v>4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0"/>
    </row>
    <row r="366" spans="1:11" ht="15">
      <c r="A366" s="8">
        <v>361</v>
      </c>
      <c r="B366" s="10" t="s">
        <v>5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0"/>
    </row>
    <row r="367" spans="1:11" ht="15">
      <c r="A367" s="8">
        <v>362</v>
      </c>
      <c r="B367" s="10" t="s">
        <v>10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0"/>
    </row>
    <row r="368" spans="1:11" ht="40.5">
      <c r="A368" s="8">
        <v>363</v>
      </c>
      <c r="B368" s="12" t="s">
        <v>24</v>
      </c>
      <c r="C368" s="9">
        <f>D368+E368+F368+G368+H368+I368+J368</f>
        <v>0</v>
      </c>
      <c r="D368" s="9">
        <v>0</v>
      </c>
      <c r="E368" s="9">
        <f>E370+E371+E372</f>
        <v>0</v>
      </c>
      <c r="F368" s="9">
        <f>F370+F371+F372</f>
        <v>0</v>
      </c>
      <c r="G368" s="9">
        <v>0</v>
      </c>
      <c r="H368" s="9">
        <v>0</v>
      </c>
      <c r="I368" s="9">
        <v>0</v>
      </c>
      <c r="J368" s="9">
        <v>0</v>
      </c>
      <c r="K368" s="48" t="s">
        <v>232</v>
      </c>
    </row>
    <row r="369" spans="1:11" ht="15">
      <c r="A369" s="8">
        <v>364</v>
      </c>
      <c r="B369" s="10" t="s">
        <v>2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/>
    </row>
    <row r="370" spans="1:11" ht="15">
      <c r="A370" s="8">
        <v>365</v>
      </c>
      <c r="B370" s="1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10"/>
    </row>
    <row r="371" spans="1:11" ht="15">
      <c r="A371" s="8">
        <v>366</v>
      </c>
      <c r="B371" s="10" t="s">
        <v>4</v>
      </c>
      <c r="C371" s="7">
        <v>0</v>
      </c>
      <c r="D371" s="7">
        <v>0</v>
      </c>
      <c r="E371" s="7">
        <v>0</v>
      </c>
      <c r="F371" s="7">
        <v>0</v>
      </c>
      <c r="G371" s="7">
        <f>G376</f>
        <v>0</v>
      </c>
      <c r="H371" s="7">
        <f>H376</f>
        <v>0</v>
      </c>
      <c r="I371" s="7">
        <f>I376</f>
        <v>0</v>
      </c>
      <c r="J371" s="7">
        <v>0</v>
      </c>
      <c r="K371" s="10"/>
    </row>
    <row r="372" spans="1:11" ht="15">
      <c r="A372" s="8">
        <v>367</v>
      </c>
      <c r="B372" s="10" t="s">
        <v>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0"/>
    </row>
    <row r="373" spans="1:11" ht="25.5">
      <c r="A373" s="8">
        <v>368</v>
      </c>
      <c r="B373" s="13" t="s">
        <v>203</v>
      </c>
      <c r="C373" s="7">
        <f>D373+E373+F373+G373+H373+I373+J373</f>
        <v>0</v>
      </c>
      <c r="D373" s="7">
        <v>0</v>
      </c>
      <c r="E373" s="7">
        <f>E375+E376+E377</f>
        <v>0</v>
      </c>
      <c r="F373" s="7">
        <f>F375+F376+F377</f>
        <v>0</v>
      </c>
      <c r="G373" s="7">
        <v>0</v>
      </c>
      <c r="H373" s="7">
        <v>0</v>
      </c>
      <c r="I373" s="7">
        <v>0</v>
      </c>
      <c r="J373" s="7">
        <v>0</v>
      </c>
      <c r="K373" s="10"/>
    </row>
    <row r="374" spans="1:11" ht="15">
      <c r="A374" s="8">
        <v>369</v>
      </c>
      <c r="B374" s="13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 ht="15">
      <c r="A375" s="8">
        <v>370</v>
      </c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 ht="15">
      <c r="A376" s="8">
        <v>371</v>
      </c>
      <c r="B376" s="10" t="s">
        <v>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0"/>
    </row>
    <row r="377" spans="1:11" ht="15">
      <c r="A377" s="8">
        <v>372</v>
      </c>
      <c r="B377" s="10" t="s">
        <v>21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54">
      <c r="A378" s="8">
        <v>373</v>
      </c>
      <c r="B378" s="12" t="s">
        <v>25</v>
      </c>
      <c r="C378" s="9">
        <f>D378+E378+F378+G378+H378+I378+J378</f>
        <v>6000</v>
      </c>
      <c r="D378" s="9">
        <v>0</v>
      </c>
      <c r="E378" s="9">
        <v>0</v>
      </c>
      <c r="F378" s="9">
        <v>0</v>
      </c>
      <c r="G378" s="9">
        <f>G380+G381+G382</f>
        <v>0</v>
      </c>
      <c r="H378" s="9">
        <f>H380+H381+H382</f>
        <v>3000</v>
      </c>
      <c r="I378" s="9">
        <f>I380+I381+I382</f>
        <v>3000</v>
      </c>
      <c r="J378" s="9">
        <v>0</v>
      </c>
      <c r="K378" s="48" t="s">
        <v>232</v>
      </c>
    </row>
    <row r="379" spans="1:11" ht="15">
      <c r="A379" s="8">
        <v>374</v>
      </c>
      <c r="B379" s="12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 ht="15">
      <c r="A380" s="8">
        <v>375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 ht="15">
      <c r="A381" s="8">
        <v>376</v>
      </c>
      <c r="B381" s="10" t="s">
        <v>4</v>
      </c>
      <c r="C381" s="7">
        <f>D381+E381+F381+G381+H381+I381+J381</f>
        <v>6000</v>
      </c>
      <c r="D381" s="7">
        <v>0</v>
      </c>
      <c r="E381" s="7">
        <v>0</v>
      </c>
      <c r="F381" s="7">
        <v>0</v>
      </c>
      <c r="G381" s="7">
        <f>G386</f>
        <v>0</v>
      </c>
      <c r="H381" s="7">
        <f>H386</f>
        <v>3000</v>
      </c>
      <c r="I381" s="7">
        <f>I386</f>
        <v>3000</v>
      </c>
      <c r="J381" s="7">
        <v>0</v>
      </c>
      <c r="K381" s="10"/>
    </row>
    <row r="382" spans="1:11" ht="15">
      <c r="A382" s="8">
        <v>377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>
        <v>378</v>
      </c>
      <c r="B383" s="13" t="s">
        <v>236</v>
      </c>
      <c r="C383" s="7">
        <v>0</v>
      </c>
      <c r="D383" s="7">
        <v>0</v>
      </c>
      <c r="E383" s="7">
        <v>0</v>
      </c>
      <c r="F383" s="7">
        <v>0</v>
      </c>
      <c r="G383" s="7">
        <f>G385+G386+G387</f>
        <v>0</v>
      </c>
      <c r="H383" s="7">
        <f>H384+H385+H386+H387</f>
        <v>3000</v>
      </c>
      <c r="I383" s="7">
        <f>I384+I385+I386+I387</f>
        <v>3000</v>
      </c>
      <c r="J383" s="7">
        <v>0</v>
      </c>
      <c r="K383" s="10"/>
    </row>
    <row r="384" spans="1:11" ht="15">
      <c r="A384" s="8">
        <v>379</v>
      </c>
      <c r="B384" s="13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 ht="15">
      <c r="A385" s="8">
        <v>380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 ht="15">
      <c r="A386" s="8">
        <v>381</v>
      </c>
      <c r="B386" s="10" t="s">
        <v>4</v>
      </c>
      <c r="C386" s="7">
        <f>D386+E386+F386+G386+H386+I386+J386</f>
        <v>6000</v>
      </c>
      <c r="D386" s="7">
        <v>0</v>
      </c>
      <c r="E386" s="7">
        <v>0</v>
      </c>
      <c r="F386" s="7">
        <v>0</v>
      </c>
      <c r="G386" s="7">
        <v>0</v>
      </c>
      <c r="H386" s="7">
        <v>3000</v>
      </c>
      <c r="I386" s="7">
        <v>3000</v>
      </c>
      <c r="J386" s="7">
        <v>0</v>
      </c>
      <c r="K386" s="10"/>
    </row>
    <row r="387" spans="1:11" ht="15">
      <c r="A387" s="8">
        <v>382</v>
      </c>
      <c r="B387" s="10" t="s">
        <v>21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 ht="54">
      <c r="A388" s="8">
        <v>383</v>
      </c>
      <c r="B388" s="12" t="s">
        <v>187</v>
      </c>
      <c r="C388" s="9">
        <f>D388+E388+F388+G388+H388+I388+J388</f>
        <v>4620</v>
      </c>
      <c r="D388" s="9">
        <f>D389+D390+D391+D392</f>
        <v>1620</v>
      </c>
      <c r="E388" s="9">
        <v>0</v>
      </c>
      <c r="F388" s="9">
        <v>0</v>
      </c>
      <c r="G388" s="9">
        <f>G389+G390+G391+G392</f>
        <v>3000</v>
      </c>
      <c r="H388" s="9">
        <f>H390+H391+H392</f>
        <v>0</v>
      </c>
      <c r="I388" s="9">
        <f>I390+I391+I392</f>
        <v>0</v>
      </c>
      <c r="J388" s="9">
        <v>0</v>
      </c>
      <c r="K388" s="48" t="s">
        <v>232</v>
      </c>
    </row>
    <row r="389" spans="1:11" ht="15">
      <c r="A389" s="8">
        <v>384</v>
      </c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 ht="15">
      <c r="A390" s="8">
        <v>385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 ht="15">
      <c r="A391" s="8">
        <v>386</v>
      </c>
      <c r="B391" s="10" t="s">
        <v>4</v>
      </c>
      <c r="C391" s="7">
        <f>D391+E391+F391+G391+H391+I391+J391</f>
        <v>4620</v>
      </c>
      <c r="D391" s="7">
        <f>D396+D401+D406+D411+D416</f>
        <v>1620</v>
      </c>
      <c r="E391" s="7">
        <v>0</v>
      </c>
      <c r="F391" s="7">
        <v>0</v>
      </c>
      <c r="G391" s="7">
        <f>G396+G401+G406+G411+G416</f>
        <v>3000</v>
      </c>
      <c r="H391" s="7">
        <f>H396+H401+H406+H411+H416</f>
        <v>0</v>
      </c>
      <c r="I391" s="7">
        <f>I396+I401+I406+I411+I416</f>
        <v>0</v>
      </c>
      <c r="J391" s="7">
        <v>0</v>
      </c>
      <c r="K391" s="10"/>
    </row>
    <row r="392" spans="1:11" ht="15">
      <c r="A392" s="8">
        <v>387</v>
      </c>
      <c r="B392" s="10" t="s">
        <v>21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 ht="25.5">
      <c r="A393" s="8">
        <v>388</v>
      </c>
      <c r="B393" s="13" t="s">
        <v>196</v>
      </c>
      <c r="C393" s="7">
        <v>0</v>
      </c>
      <c r="D393" s="7">
        <f>D394+D395+D396+D397</f>
        <v>1620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 ht="15">
      <c r="A394" s="8">
        <v>389</v>
      </c>
      <c r="B394" s="13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 ht="15">
      <c r="A395" s="8">
        <v>390</v>
      </c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 ht="15">
      <c r="A396" s="8">
        <v>391</v>
      </c>
      <c r="B396" s="10" t="s">
        <v>4</v>
      </c>
      <c r="C396" s="7">
        <v>0</v>
      </c>
      <c r="D396" s="7">
        <f>1620</f>
        <v>1620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0"/>
    </row>
    <row r="397" spans="1:11" ht="15">
      <c r="A397" s="8">
        <v>392</v>
      </c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>
        <v>393</v>
      </c>
      <c r="B398" s="13" t="s">
        <v>197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 ht="15">
      <c r="A399" s="8">
        <v>394</v>
      </c>
      <c r="B399" s="13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 ht="15">
      <c r="A400" s="8">
        <v>395</v>
      </c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 ht="15">
      <c r="A401" s="8">
        <v>396</v>
      </c>
      <c r="B401" s="10" t="s">
        <v>4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 ht="15">
      <c r="A402" s="8">
        <v>397</v>
      </c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>
        <v>398</v>
      </c>
      <c r="B403" s="13" t="s">
        <v>237</v>
      </c>
      <c r="C403" s="7">
        <f>D403+E403+F403+G403+H403+I403+J403</f>
        <v>2000</v>
      </c>
      <c r="D403" s="7">
        <v>0</v>
      </c>
      <c r="E403" s="7">
        <v>0</v>
      </c>
      <c r="F403" s="7">
        <v>0</v>
      </c>
      <c r="G403" s="7">
        <f>G404+G405+G406+G407</f>
        <v>2000</v>
      </c>
      <c r="H403" s="7">
        <f>H405+H406+H407</f>
        <v>0</v>
      </c>
      <c r="I403" s="7">
        <f>I405+I406+I407</f>
        <v>0</v>
      </c>
      <c r="J403" s="7">
        <v>0</v>
      </c>
      <c r="K403" s="10"/>
    </row>
    <row r="404" spans="1:11" ht="15">
      <c r="A404" s="8">
        <v>399</v>
      </c>
      <c r="B404" s="13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 ht="15">
      <c r="A405" s="8">
        <v>400</v>
      </c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 ht="15">
      <c r="A406" s="8">
        <v>401</v>
      </c>
      <c r="B406" s="10" t="s">
        <v>4</v>
      </c>
      <c r="C406" s="7">
        <f>D406+E406+F406+G406+H406+I406+J406</f>
        <v>2000</v>
      </c>
      <c r="D406" s="7">
        <v>0</v>
      </c>
      <c r="E406" s="7">
        <v>0</v>
      </c>
      <c r="F406" s="7">
        <v>0</v>
      </c>
      <c r="G406" s="7">
        <v>2000</v>
      </c>
      <c r="H406" s="7">
        <v>0</v>
      </c>
      <c r="I406" s="7">
        <v>0</v>
      </c>
      <c r="J406" s="7">
        <v>0</v>
      </c>
      <c r="K406" s="10"/>
    </row>
    <row r="407" spans="1:11" ht="15">
      <c r="A407" s="8">
        <v>402</v>
      </c>
      <c r="B407" s="10" t="s">
        <v>5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 ht="25.5">
      <c r="A408" s="8">
        <v>403</v>
      </c>
      <c r="B408" s="13" t="s">
        <v>238</v>
      </c>
      <c r="C408" s="7">
        <f>D408+E408+F408+G408+H408+I408+J408</f>
        <v>1000</v>
      </c>
      <c r="D408" s="7">
        <v>0</v>
      </c>
      <c r="E408" s="7">
        <v>0</v>
      </c>
      <c r="F408" s="7">
        <v>0</v>
      </c>
      <c r="G408" s="7">
        <f>G409+G410+G411+G412</f>
        <v>1000</v>
      </c>
      <c r="H408" s="7">
        <f>H410+H411+H412</f>
        <v>0</v>
      </c>
      <c r="I408" s="7">
        <v>0</v>
      </c>
      <c r="J408" s="7">
        <v>0</v>
      </c>
      <c r="K408" s="10"/>
    </row>
    <row r="409" spans="1:11" ht="15">
      <c r="A409" s="8">
        <v>404</v>
      </c>
      <c r="B409" s="13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 ht="15">
      <c r="A410" s="8">
        <v>405</v>
      </c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 ht="15">
      <c r="A411" s="8">
        <v>406</v>
      </c>
      <c r="B411" s="10" t="s">
        <v>4</v>
      </c>
      <c r="C411" s="7">
        <f>D411+E411+F411+G411+H411+I411+J411</f>
        <v>1000</v>
      </c>
      <c r="D411" s="7">
        <v>0</v>
      </c>
      <c r="E411" s="7">
        <v>0</v>
      </c>
      <c r="F411" s="7">
        <v>0</v>
      </c>
      <c r="G411" s="7">
        <v>1000</v>
      </c>
      <c r="H411" s="7">
        <v>0</v>
      </c>
      <c r="I411" s="7">
        <v>0</v>
      </c>
      <c r="J411" s="7">
        <v>0</v>
      </c>
      <c r="K411" s="10"/>
    </row>
    <row r="412" spans="1:11" ht="15">
      <c r="A412" s="8">
        <v>407</v>
      </c>
      <c r="B412" s="10" t="s">
        <v>5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 ht="38.25">
      <c r="A413" s="8">
        <v>408</v>
      </c>
      <c r="B413" s="13" t="s">
        <v>204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 ht="15">
      <c r="A414" s="8">
        <v>409</v>
      </c>
      <c r="B414" s="13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 ht="15">
      <c r="A415" s="8">
        <v>410</v>
      </c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 ht="15">
      <c r="A416" s="8">
        <v>411</v>
      </c>
      <c r="B416" s="10" t="s">
        <v>4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 ht="15">
      <c r="A417" s="8">
        <v>412</v>
      </c>
      <c r="B417" s="10" t="s">
        <v>15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51">
      <c r="A418" s="8">
        <v>413</v>
      </c>
      <c r="B418" s="41" t="s">
        <v>74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f>H420+H421+H422</f>
        <v>0</v>
      </c>
      <c r="I418" s="7">
        <f>I420+I421+I422</f>
        <v>0</v>
      </c>
      <c r="J418" s="7">
        <v>0</v>
      </c>
      <c r="K418" s="10"/>
    </row>
    <row r="419" spans="1:11" ht="15">
      <c r="A419" s="8">
        <v>414</v>
      </c>
      <c r="B419" s="41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 ht="15">
      <c r="A420" s="8">
        <v>415</v>
      </c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 ht="15">
      <c r="A421" s="8">
        <v>416</v>
      </c>
      <c r="B421" s="10" t="s">
        <v>4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f>H426</f>
        <v>0</v>
      </c>
      <c r="I421" s="7">
        <f>I426</f>
        <v>0</v>
      </c>
      <c r="J421" s="7">
        <v>0</v>
      </c>
      <c r="K421" s="10"/>
    </row>
    <row r="422" spans="1:11" ht="15">
      <c r="A422" s="8">
        <v>417</v>
      </c>
      <c r="B422" s="10" t="s">
        <v>5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10"/>
    </row>
    <row r="423" spans="1:11" ht="15" customHeight="1">
      <c r="A423" s="8">
        <v>418</v>
      </c>
      <c r="B423" s="62" t="s">
        <v>291</v>
      </c>
      <c r="C423" s="63"/>
      <c r="D423" s="63"/>
      <c r="E423" s="63"/>
      <c r="F423" s="63"/>
      <c r="G423" s="63"/>
      <c r="H423" s="63"/>
      <c r="I423" s="63"/>
      <c r="J423" s="63"/>
      <c r="K423" s="64"/>
    </row>
    <row r="424" spans="1:11" ht="15">
      <c r="A424" s="8">
        <v>419</v>
      </c>
      <c r="B424" s="40" t="s">
        <v>75</v>
      </c>
      <c r="C424" s="9">
        <f>D424+E424+F424+G424+H424+I424+J424</f>
        <v>77390.1</v>
      </c>
      <c r="D424" s="9">
        <f>D426+D427+D428</f>
        <v>19600</v>
      </c>
      <c r="E424" s="9">
        <f>E426+E427+E428</f>
        <v>20950</v>
      </c>
      <c r="F424" s="9">
        <f>F426+F427+F428</f>
        <v>31670</v>
      </c>
      <c r="G424" s="9">
        <f>G426+G427+G428</f>
        <v>1200</v>
      </c>
      <c r="H424" s="9">
        <f aca="true" t="shared" si="79" ref="H424:J424">H426+H427+H428</f>
        <v>1260</v>
      </c>
      <c r="I424" s="9">
        <f t="shared" si="79"/>
        <v>1322</v>
      </c>
      <c r="J424" s="9">
        <f t="shared" si="79"/>
        <v>1388.1</v>
      </c>
      <c r="K424" s="10"/>
    </row>
    <row r="425" spans="1:11" ht="15">
      <c r="A425" s="8">
        <v>420</v>
      </c>
      <c r="B425" s="41" t="s">
        <v>2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10"/>
    </row>
    <row r="426" spans="1:11" ht="15">
      <c r="A426" s="8">
        <v>421</v>
      </c>
      <c r="B426" s="10" t="s">
        <v>3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10"/>
    </row>
    <row r="427" spans="1:11" ht="15">
      <c r="A427" s="8">
        <v>422</v>
      </c>
      <c r="B427" s="10" t="s">
        <v>4</v>
      </c>
      <c r="C427" s="9">
        <f>D427+E427+F427+G427+H427+I427+J427</f>
        <v>77390.1</v>
      </c>
      <c r="D427" s="9">
        <f>D433</f>
        <v>19600</v>
      </c>
      <c r="E427" s="9">
        <f>E433</f>
        <v>20950</v>
      </c>
      <c r="F427" s="9">
        <f>F433</f>
        <v>31670</v>
      </c>
      <c r="G427" s="9">
        <f>G433</f>
        <v>1200</v>
      </c>
      <c r="H427" s="9">
        <f aca="true" t="shared" si="80" ref="H427:J427">H433</f>
        <v>1260</v>
      </c>
      <c r="I427" s="9">
        <f t="shared" si="80"/>
        <v>1322</v>
      </c>
      <c r="J427" s="9">
        <f t="shared" si="80"/>
        <v>1388.1</v>
      </c>
      <c r="K427" s="10"/>
    </row>
    <row r="428" spans="1:11" ht="15">
      <c r="A428" s="8">
        <v>423</v>
      </c>
      <c r="B428" s="10" t="s">
        <v>5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10"/>
    </row>
    <row r="429" spans="1:11" ht="15">
      <c r="A429" s="8">
        <v>424</v>
      </c>
      <c r="B429" s="10" t="s">
        <v>20</v>
      </c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5.5">
      <c r="A430" s="8">
        <v>425</v>
      </c>
      <c r="B430" s="41" t="s">
        <v>76</v>
      </c>
      <c r="C430" s="7">
        <f>D430+E430+F430+G430+H430+I430+J430</f>
        <v>77390.1</v>
      </c>
      <c r="D430" s="7">
        <f>D432+D433+D434</f>
        <v>19600</v>
      </c>
      <c r="E430" s="7">
        <f>E432+E433+E434</f>
        <v>20950</v>
      </c>
      <c r="F430" s="7">
        <f>F432+F433+F434</f>
        <v>31670</v>
      </c>
      <c r="G430" s="7">
        <f>G432+G433+G434</f>
        <v>1200</v>
      </c>
      <c r="H430" s="7">
        <f aca="true" t="shared" si="81" ref="H430:J430">H432+H433+H434</f>
        <v>1260</v>
      </c>
      <c r="I430" s="7">
        <f t="shared" si="81"/>
        <v>1322</v>
      </c>
      <c r="J430" s="7">
        <f t="shared" si="81"/>
        <v>1388.1</v>
      </c>
      <c r="K430" s="10"/>
    </row>
    <row r="431" spans="1:11" ht="15">
      <c r="A431" s="8">
        <v>426</v>
      </c>
      <c r="B431" s="41" t="s">
        <v>2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 ht="15">
      <c r="A432" s="8">
        <v>427</v>
      </c>
      <c r="B432" s="10" t="s">
        <v>3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10"/>
    </row>
    <row r="433" spans="1:11" ht="15">
      <c r="A433" s="8">
        <v>428</v>
      </c>
      <c r="B433" s="10" t="s">
        <v>4</v>
      </c>
      <c r="C433" s="7">
        <f>D433+E433+F433+G433+H433+I433+J433</f>
        <v>77390.1</v>
      </c>
      <c r="D433" s="7">
        <f>D438+D463</f>
        <v>19600</v>
      </c>
      <c r="E433" s="7">
        <f>E438+E463</f>
        <v>20950</v>
      </c>
      <c r="F433" s="7">
        <f>F438+F463</f>
        <v>31670</v>
      </c>
      <c r="G433" s="7">
        <f>G438+G463</f>
        <v>1200</v>
      </c>
      <c r="H433" s="7">
        <f aca="true" t="shared" si="82" ref="H433:J433">H438+H463</f>
        <v>1260</v>
      </c>
      <c r="I433" s="7">
        <f t="shared" si="82"/>
        <v>1322</v>
      </c>
      <c r="J433" s="7">
        <f t="shared" si="82"/>
        <v>1388.1</v>
      </c>
      <c r="K433" s="10"/>
    </row>
    <row r="434" spans="1:11" ht="15">
      <c r="A434" s="8">
        <v>429</v>
      </c>
      <c r="B434" s="10" t="s">
        <v>21</v>
      </c>
      <c r="C434" s="7">
        <f aca="true" t="shared" si="83" ref="C434:C458">D434+E434+F434+G434+H434+I434+J434</f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0"/>
    </row>
    <row r="435" spans="1:11" ht="54">
      <c r="A435" s="8">
        <v>430</v>
      </c>
      <c r="B435" s="12" t="s">
        <v>26</v>
      </c>
      <c r="C435" s="9">
        <f t="shared" si="83"/>
        <v>8020.1</v>
      </c>
      <c r="D435" s="9">
        <f>D437+D438+D439</f>
        <v>50</v>
      </c>
      <c r="E435" s="9">
        <f>E437+E438+E439</f>
        <v>1400</v>
      </c>
      <c r="F435" s="9">
        <f>F437+F438+F439</f>
        <v>1400</v>
      </c>
      <c r="G435" s="9">
        <f>G436+G437+G438+G439</f>
        <v>1200</v>
      </c>
      <c r="H435" s="9">
        <f>H436+H437+H438+H439</f>
        <v>1260</v>
      </c>
      <c r="I435" s="9">
        <f>I436+I437+I438+I439</f>
        <v>1322</v>
      </c>
      <c r="J435" s="9">
        <f>J436+J437+J438+J439</f>
        <v>1388.1</v>
      </c>
      <c r="K435" s="10">
        <v>34.35</v>
      </c>
    </row>
    <row r="436" spans="1:11" ht="15">
      <c r="A436" s="8">
        <v>431</v>
      </c>
      <c r="B436" s="10" t="s">
        <v>2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 ht="15">
      <c r="A437" s="8">
        <v>432</v>
      </c>
      <c r="B437" s="10" t="s">
        <v>3</v>
      </c>
      <c r="C437" s="7">
        <f t="shared" si="83"/>
        <v>0</v>
      </c>
      <c r="D437" s="7">
        <f aca="true" t="shared" si="84" ref="D437:D457">E437+F437+G437+H437+I437+J437+K437</f>
        <v>0</v>
      </c>
      <c r="E437" s="7">
        <f aca="true" t="shared" si="85" ref="E437:E457">F437+G437+H437+I437+J437+K437+L437</f>
        <v>0</v>
      </c>
      <c r="F437" s="7">
        <f aca="true" t="shared" si="86" ref="F437:F457">G437+H437+I437+J437+K437+L437+M437</f>
        <v>0</v>
      </c>
      <c r="G437" s="7">
        <f aca="true" t="shared" si="87" ref="G437:G457">H437+I437+J437+K437+L437+M437+N437</f>
        <v>0</v>
      </c>
      <c r="H437" s="7">
        <f aca="true" t="shared" si="88" ref="H437">I437+J437+K437+L437+M437+N437+O437</f>
        <v>0</v>
      </c>
      <c r="I437" s="7">
        <f aca="true" t="shared" si="89" ref="I437">J437+K437+L437+M437+N437+O437+P437</f>
        <v>0</v>
      </c>
      <c r="J437" s="7">
        <f aca="true" t="shared" si="90" ref="J437">K437+L437+M437+N437+O437+P437+Q437</f>
        <v>0</v>
      </c>
      <c r="K437" s="10"/>
    </row>
    <row r="438" spans="1:11" ht="15">
      <c r="A438" s="8">
        <v>433</v>
      </c>
      <c r="B438" s="10" t="s">
        <v>4</v>
      </c>
      <c r="C438" s="7">
        <f t="shared" si="83"/>
        <v>8020.1</v>
      </c>
      <c r="D438" s="7">
        <f>D443+D448+D453+D458</f>
        <v>50</v>
      </c>
      <c r="E438" s="7">
        <f>E443+E448+E453+E458</f>
        <v>1400</v>
      </c>
      <c r="F438" s="7">
        <v>1400</v>
      </c>
      <c r="G438" s="7">
        <f>G453+G458</f>
        <v>1200</v>
      </c>
      <c r="H438" s="7">
        <f aca="true" t="shared" si="91" ref="H438:J438">H453+H458</f>
        <v>1260</v>
      </c>
      <c r="I438" s="7">
        <f t="shared" si="91"/>
        <v>1322</v>
      </c>
      <c r="J438" s="7">
        <f t="shared" si="91"/>
        <v>1388.1</v>
      </c>
      <c r="K438" s="10"/>
    </row>
    <row r="439" spans="1:11" ht="15">
      <c r="A439" s="8">
        <v>434</v>
      </c>
      <c r="B439" s="10" t="s">
        <v>5</v>
      </c>
      <c r="C439" s="7">
        <f t="shared" si="83"/>
        <v>0</v>
      </c>
      <c r="D439" s="7">
        <f t="shared" si="84"/>
        <v>0</v>
      </c>
      <c r="E439" s="7">
        <f t="shared" si="85"/>
        <v>0</v>
      </c>
      <c r="F439" s="7">
        <f t="shared" si="86"/>
        <v>0</v>
      </c>
      <c r="G439" s="7">
        <f t="shared" si="87"/>
        <v>0</v>
      </c>
      <c r="H439" s="7">
        <f aca="true" t="shared" si="92" ref="H439:H449">I439+J439+K439+L439+M439+N439+O439</f>
        <v>0</v>
      </c>
      <c r="I439" s="7">
        <f aca="true" t="shared" si="93" ref="I439:I449">J439+K439+L439+M439+N439+O439+P439</f>
        <v>0</v>
      </c>
      <c r="J439" s="7">
        <f aca="true" t="shared" si="94" ref="J439:J449">K439+L439+M439+N439+O439+P439+Q439</f>
        <v>0</v>
      </c>
      <c r="K439" s="10"/>
    </row>
    <row r="440" spans="1:11" ht="76.5">
      <c r="A440" s="8">
        <v>435</v>
      </c>
      <c r="B440" s="13" t="s">
        <v>239</v>
      </c>
      <c r="C440" s="7">
        <f t="shared" si="83"/>
        <v>0</v>
      </c>
      <c r="D440" s="7">
        <f t="shared" si="84"/>
        <v>0</v>
      </c>
      <c r="E440" s="7">
        <f t="shared" si="85"/>
        <v>0</v>
      </c>
      <c r="F440" s="7">
        <f t="shared" si="86"/>
        <v>0</v>
      </c>
      <c r="G440" s="7">
        <f t="shared" si="87"/>
        <v>0</v>
      </c>
      <c r="H440" s="7">
        <f t="shared" si="92"/>
        <v>0</v>
      </c>
      <c r="I440" s="7">
        <f t="shared" si="93"/>
        <v>0</v>
      </c>
      <c r="J440" s="7">
        <f t="shared" si="94"/>
        <v>0</v>
      </c>
      <c r="K440" s="10"/>
    </row>
    <row r="441" spans="1:11" ht="15">
      <c r="A441" s="8">
        <v>436</v>
      </c>
      <c r="B441" s="13" t="s">
        <v>2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10"/>
    </row>
    <row r="442" spans="1:11" ht="15">
      <c r="A442" s="8">
        <v>437</v>
      </c>
      <c r="B442" s="10" t="s">
        <v>3</v>
      </c>
      <c r="C442" s="7">
        <f t="shared" si="83"/>
        <v>0</v>
      </c>
      <c r="D442" s="7">
        <f t="shared" si="84"/>
        <v>0</v>
      </c>
      <c r="E442" s="7">
        <f t="shared" si="85"/>
        <v>0</v>
      </c>
      <c r="F442" s="7">
        <f t="shared" si="86"/>
        <v>0</v>
      </c>
      <c r="G442" s="7">
        <f t="shared" si="87"/>
        <v>0</v>
      </c>
      <c r="H442" s="7">
        <f t="shared" si="92"/>
        <v>0</v>
      </c>
      <c r="I442" s="7">
        <f t="shared" si="93"/>
        <v>0</v>
      </c>
      <c r="J442" s="7">
        <f t="shared" si="94"/>
        <v>0</v>
      </c>
      <c r="K442" s="10"/>
    </row>
    <row r="443" spans="1:11" ht="15">
      <c r="A443" s="8">
        <v>438</v>
      </c>
      <c r="B443" s="10" t="s">
        <v>4</v>
      </c>
      <c r="C443" s="7">
        <f t="shared" si="83"/>
        <v>0</v>
      </c>
      <c r="D443" s="7">
        <f t="shared" si="84"/>
        <v>0</v>
      </c>
      <c r="E443" s="7">
        <f t="shared" si="85"/>
        <v>0</v>
      </c>
      <c r="F443" s="7">
        <f t="shared" si="86"/>
        <v>0</v>
      </c>
      <c r="G443" s="7">
        <f t="shared" si="87"/>
        <v>0</v>
      </c>
      <c r="H443" s="7">
        <f t="shared" si="92"/>
        <v>0</v>
      </c>
      <c r="I443" s="7">
        <f t="shared" si="93"/>
        <v>0</v>
      </c>
      <c r="J443" s="7">
        <f t="shared" si="94"/>
        <v>0</v>
      </c>
      <c r="K443" s="10"/>
    </row>
    <row r="444" spans="1:11" ht="15">
      <c r="A444" s="8">
        <v>439</v>
      </c>
      <c r="B444" s="10" t="s">
        <v>5</v>
      </c>
      <c r="C444" s="7">
        <f t="shared" si="83"/>
        <v>0</v>
      </c>
      <c r="D444" s="7">
        <f t="shared" si="84"/>
        <v>0</v>
      </c>
      <c r="E444" s="7">
        <f t="shared" si="85"/>
        <v>0</v>
      </c>
      <c r="F444" s="7">
        <f t="shared" si="86"/>
        <v>0</v>
      </c>
      <c r="G444" s="7">
        <f t="shared" si="87"/>
        <v>0</v>
      </c>
      <c r="H444" s="7">
        <f t="shared" si="92"/>
        <v>0</v>
      </c>
      <c r="I444" s="7">
        <f t="shared" si="93"/>
        <v>0</v>
      </c>
      <c r="J444" s="7">
        <f t="shared" si="94"/>
        <v>0</v>
      </c>
      <c r="K444" s="10"/>
    </row>
    <row r="445" spans="1:11" ht="39.75" customHeight="1">
      <c r="A445" s="8">
        <v>440</v>
      </c>
      <c r="B445" s="13" t="s">
        <v>240</v>
      </c>
      <c r="C445" s="7">
        <f t="shared" si="83"/>
        <v>100</v>
      </c>
      <c r="D445" s="7">
        <v>0</v>
      </c>
      <c r="E445" s="7">
        <f>E446+E447+E448+E449</f>
        <v>100</v>
      </c>
      <c r="F445" s="7">
        <f t="shared" si="86"/>
        <v>0</v>
      </c>
      <c r="G445" s="7">
        <f t="shared" si="87"/>
        <v>0</v>
      </c>
      <c r="H445" s="7">
        <f t="shared" si="92"/>
        <v>0</v>
      </c>
      <c r="I445" s="7">
        <f t="shared" si="93"/>
        <v>0</v>
      </c>
      <c r="J445" s="7">
        <f t="shared" si="94"/>
        <v>0</v>
      </c>
      <c r="K445" s="10"/>
    </row>
    <row r="446" spans="1:11" ht="15">
      <c r="A446" s="8">
        <v>441</v>
      </c>
      <c r="B446" s="13" t="s">
        <v>2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10"/>
    </row>
    <row r="447" spans="1:11" ht="15">
      <c r="A447" s="8">
        <v>442</v>
      </c>
      <c r="B447" s="10" t="s">
        <v>3</v>
      </c>
      <c r="C447" s="7">
        <f t="shared" si="83"/>
        <v>0</v>
      </c>
      <c r="D447" s="7">
        <f t="shared" si="84"/>
        <v>0</v>
      </c>
      <c r="E447" s="7">
        <f t="shared" si="85"/>
        <v>0</v>
      </c>
      <c r="F447" s="7">
        <f t="shared" si="86"/>
        <v>0</v>
      </c>
      <c r="G447" s="7">
        <f t="shared" si="87"/>
        <v>0</v>
      </c>
      <c r="H447" s="7">
        <f t="shared" si="92"/>
        <v>0</v>
      </c>
      <c r="I447" s="7">
        <f t="shared" si="93"/>
        <v>0</v>
      </c>
      <c r="J447" s="7">
        <f t="shared" si="94"/>
        <v>0</v>
      </c>
      <c r="K447" s="10"/>
    </row>
    <row r="448" spans="1:11" ht="15">
      <c r="A448" s="8">
        <v>443</v>
      </c>
      <c r="B448" s="10" t="s">
        <v>4</v>
      </c>
      <c r="C448" s="7">
        <f t="shared" si="83"/>
        <v>100</v>
      </c>
      <c r="D448" s="7">
        <v>0</v>
      </c>
      <c r="E448" s="7">
        <v>100</v>
      </c>
      <c r="F448" s="7">
        <f t="shared" si="86"/>
        <v>0</v>
      </c>
      <c r="G448" s="7">
        <f t="shared" si="87"/>
        <v>0</v>
      </c>
      <c r="H448" s="7">
        <f t="shared" si="92"/>
        <v>0</v>
      </c>
      <c r="I448" s="7">
        <f t="shared" si="93"/>
        <v>0</v>
      </c>
      <c r="J448" s="7">
        <f t="shared" si="94"/>
        <v>0</v>
      </c>
      <c r="K448" s="10"/>
    </row>
    <row r="449" spans="1:11" ht="15">
      <c r="A449" s="8">
        <v>444</v>
      </c>
      <c r="B449" s="10" t="s">
        <v>5</v>
      </c>
      <c r="C449" s="7">
        <f t="shared" si="83"/>
        <v>0</v>
      </c>
      <c r="D449" s="7">
        <f t="shared" si="84"/>
        <v>0</v>
      </c>
      <c r="E449" s="7">
        <f t="shared" si="85"/>
        <v>0</v>
      </c>
      <c r="F449" s="7">
        <f t="shared" si="86"/>
        <v>0</v>
      </c>
      <c r="G449" s="7">
        <f t="shared" si="87"/>
        <v>0</v>
      </c>
      <c r="H449" s="7">
        <f t="shared" si="92"/>
        <v>0</v>
      </c>
      <c r="I449" s="7">
        <f t="shared" si="93"/>
        <v>0</v>
      </c>
      <c r="J449" s="7">
        <f t="shared" si="94"/>
        <v>0</v>
      </c>
      <c r="K449" s="10"/>
    </row>
    <row r="450" spans="1:11" ht="16.15" customHeight="1">
      <c r="A450" s="8">
        <v>445</v>
      </c>
      <c r="B450" s="13" t="s">
        <v>205</v>
      </c>
      <c r="C450" s="7">
        <f t="shared" si="83"/>
        <v>780.5</v>
      </c>
      <c r="D450" s="7">
        <f>D451+D452+D453+D454</f>
        <v>50</v>
      </c>
      <c r="E450" s="7">
        <f>E451+E452+E453+E454</f>
        <v>200</v>
      </c>
      <c r="F450" s="7">
        <v>100</v>
      </c>
      <c r="G450" s="7">
        <f>G451+G452+G453+G454</f>
        <v>100</v>
      </c>
      <c r="H450" s="7">
        <v>105</v>
      </c>
      <c r="I450" s="7">
        <v>110</v>
      </c>
      <c r="J450" s="7">
        <v>115.5</v>
      </c>
      <c r="K450" s="10"/>
    </row>
    <row r="451" spans="1:11" ht="15">
      <c r="A451" s="8">
        <v>446</v>
      </c>
      <c r="B451" s="13" t="s">
        <v>2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 ht="15">
      <c r="A452" s="8">
        <v>447</v>
      </c>
      <c r="B452" s="10" t="s">
        <v>3</v>
      </c>
      <c r="C452" s="7">
        <f t="shared" si="83"/>
        <v>0</v>
      </c>
      <c r="D452" s="7">
        <f t="shared" si="84"/>
        <v>0</v>
      </c>
      <c r="E452" s="7">
        <f t="shared" si="85"/>
        <v>0</v>
      </c>
      <c r="F452" s="7">
        <f t="shared" si="86"/>
        <v>0</v>
      </c>
      <c r="G452" s="7">
        <f t="shared" si="87"/>
        <v>0</v>
      </c>
      <c r="H452" s="7">
        <f aca="true" t="shared" si="95" ref="H452">I452+J452+K452+L452+M452+N452+O452</f>
        <v>0</v>
      </c>
      <c r="I452" s="7">
        <f aca="true" t="shared" si="96" ref="I452">J452+K452+L452+M452+N452+O452+P452</f>
        <v>0</v>
      </c>
      <c r="J452" s="7">
        <f aca="true" t="shared" si="97" ref="J452">K452+L452+M452+N452+O452+P452+Q452</f>
        <v>0</v>
      </c>
      <c r="K452" s="10"/>
    </row>
    <row r="453" spans="1:11" ht="15">
      <c r="A453" s="8">
        <v>448</v>
      </c>
      <c r="B453" s="10" t="s">
        <v>4</v>
      </c>
      <c r="C453" s="7">
        <f t="shared" si="83"/>
        <v>780.5</v>
      </c>
      <c r="D453" s="7">
        <v>50</v>
      </c>
      <c r="E453" s="7">
        <v>200</v>
      </c>
      <c r="F453" s="7">
        <v>100</v>
      </c>
      <c r="G453" s="7">
        <v>100</v>
      </c>
      <c r="H453" s="7">
        <v>105</v>
      </c>
      <c r="I453" s="7">
        <v>110</v>
      </c>
      <c r="J453" s="7">
        <v>115.5</v>
      </c>
      <c r="K453" s="10"/>
    </row>
    <row r="454" spans="1:11" ht="15">
      <c r="A454" s="8">
        <v>449</v>
      </c>
      <c r="B454" s="10" t="s">
        <v>5</v>
      </c>
      <c r="C454" s="7">
        <f t="shared" si="83"/>
        <v>0</v>
      </c>
      <c r="D454" s="7">
        <f t="shared" si="84"/>
        <v>0</v>
      </c>
      <c r="E454" s="7">
        <f t="shared" si="85"/>
        <v>0</v>
      </c>
      <c r="F454" s="7">
        <f t="shared" si="86"/>
        <v>0</v>
      </c>
      <c r="G454" s="7">
        <f t="shared" si="87"/>
        <v>0</v>
      </c>
      <c r="H454" s="7">
        <f aca="true" t="shared" si="98" ref="H454">I454+J454+K454+L454+M454+N454+O454</f>
        <v>0</v>
      </c>
      <c r="I454" s="7">
        <f aca="true" t="shared" si="99" ref="I454">J454+K454+L454+M454+N454+O454+P454</f>
        <v>0</v>
      </c>
      <c r="J454" s="7">
        <f aca="true" t="shared" si="100" ref="J454">K454+L454+M454+N454+O454+P454+Q454</f>
        <v>0</v>
      </c>
      <c r="K454" s="10"/>
    </row>
    <row r="455" spans="1:11" ht="15">
      <c r="A455" s="8">
        <v>450</v>
      </c>
      <c r="B455" s="13" t="s">
        <v>206</v>
      </c>
      <c r="C455" s="7">
        <f t="shared" si="83"/>
        <v>6939.6</v>
      </c>
      <c r="D455" s="7">
        <v>0</v>
      </c>
      <c r="E455" s="7">
        <v>1100</v>
      </c>
      <c r="F455" s="7">
        <v>1100</v>
      </c>
      <c r="G455" s="7">
        <f>G456+G457+G458+G459</f>
        <v>1100</v>
      </c>
      <c r="H455" s="7">
        <v>1155</v>
      </c>
      <c r="I455" s="7">
        <v>1212</v>
      </c>
      <c r="J455" s="7">
        <v>1272.6</v>
      </c>
      <c r="K455" s="10"/>
    </row>
    <row r="456" spans="1:11" ht="15">
      <c r="A456" s="8">
        <v>451</v>
      </c>
      <c r="B456" s="13" t="s">
        <v>2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 ht="15">
      <c r="A457" s="8">
        <v>452</v>
      </c>
      <c r="B457" s="10" t="s">
        <v>3</v>
      </c>
      <c r="C457" s="7">
        <f t="shared" si="83"/>
        <v>0</v>
      </c>
      <c r="D457" s="7">
        <f t="shared" si="84"/>
        <v>0</v>
      </c>
      <c r="E457" s="7">
        <f t="shared" si="85"/>
        <v>0</v>
      </c>
      <c r="F457" s="7">
        <f t="shared" si="86"/>
        <v>0</v>
      </c>
      <c r="G457" s="7">
        <f t="shared" si="87"/>
        <v>0</v>
      </c>
      <c r="H457" s="7">
        <f aca="true" t="shared" si="101" ref="H457">I457+J457+K457+L457+M457+N457+O457</f>
        <v>0</v>
      </c>
      <c r="I457" s="7">
        <f aca="true" t="shared" si="102" ref="I457">J457+K457+L457+M457+N457+O457+P457</f>
        <v>0</v>
      </c>
      <c r="J457" s="7">
        <f aca="true" t="shared" si="103" ref="J457">K457+L457+M457+N457+O457+P457+Q457</f>
        <v>0</v>
      </c>
      <c r="K457" s="10"/>
    </row>
    <row r="458" spans="1:11" ht="15">
      <c r="A458" s="8">
        <v>453</v>
      </c>
      <c r="B458" s="10" t="s">
        <v>4</v>
      </c>
      <c r="C458" s="7">
        <f t="shared" si="83"/>
        <v>6939.6</v>
      </c>
      <c r="D458" s="7">
        <v>0</v>
      </c>
      <c r="E458" s="7">
        <v>1100</v>
      </c>
      <c r="F458" s="7">
        <v>1100</v>
      </c>
      <c r="G458" s="7">
        <v>1100</v>
      </c>
      <c r="H458" s="7">
        <v>1155</v>
      </c>
      <c r="I458" s="7">
        <v>1212</v>
      </c>
      <c r="J458" s="7">
        <v>1272.6</v>
      </c>
      <c r="K458" s="10"/>
    </row>
    <row r="459" spans="1:11" ht="15">
      <c r="A459" s="8">
        <v>454</v>
      </c>
      <c r="B459" s="10" t="s">
        <v>23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 ht="41.25" customHeight="1">
      <c r="A460" s="8">
        <v>455</v>
      </c>
      <c r="B460" s="12" t="s">
        <v>220</v>
      </c>
      <c r="C460" s="9">
        <f>D460+E460+F460+G460+H460+I460+J460</f>
        <v>69370</v>
      </c>
      <c r="D460" s="9">
        <f>D462+D463+D474</f>
        <v>19550</v>
      </c>
      <c r="E460" s="9">
        <f>E462+E463+E474</f>
        <v>19550</v>
      </c>
      <c r="F460" s="9">
        <f>F462+F463+F474</f>
        <v>30270</v>
      </c>
      <c r="G460" s="9">
        <v>0</v>
      </c>
      <c r="H460" s="9">
        <v>0</v>
      </c>
      <c r="I460" s="9">
        <v>0</v>
      </c>
      <c r="J460" s="9">
        <v>0</v>
      </c>
      <c r="K460" s="10">
        <v>34.35</v>
      </c>
    </row>
    <row r="461" spans="1:11" ht="14.25" customHeight="1">
      <c r="A461" s="8">
        <v>456</v>
      </c>
      <c r="B461" s="10" t="s">
        <v>2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 ht="15">
      <c r="A462" s="8">
        <v>457</v>
      </c>
      <c r="B462" s="10" t="s">
        <v>3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10"/>
    </row>
    <row r="463" spans="1:11" ht="15">
      <c r="A463" s="8">
        <v>458</v>
      </c>
      <c r="B463" s="10" t="s">
        <v>4</v>
      </c>
      <c r="C463" s="7">
        <f>D463+E463+F463+G463+H463+I463+J463</f>
        <v>69370</v>
      </c>
      <c r="D463" s="7">
        <f>D467+D473</f>
        <v>19550</v>
      </c>
      <c r="E463" s="7">
        <v>19550</v>
      </c>
      <c r="F463" s="7">
        <v>30270</v>
      </c>
      <c r="G463" s="7">
        <v>0</v>
      </c>
      <c r="H463" s="7">
        <v>0</v>
      </c>
      <c r="I463" s="7">
        <v>0</v>
      </c>
      <c r="J463" s="7">
        <v>0</v>
      </c>
      <c r="K463" s="10"/>
    </row>
    <row r="464" spans="1:11" ht="15">
      <c r="A464" s="8"/>
      <c r="B464" s="10" t="s">
        <v>330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10"/>
    </row>
    <row r="465" spans="1:11" ht="38.25">
      <c r="A465" s="8"/>
      <c r="B465" s="13" t="s">
        <v>338</v>
      </c>
      <c r="C465" s="7">
        <v>0</v>
      </c>
      <c r="D465" s="7">
        <f>D466+D467+D468+D469</f>
        <v>19490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0"/>
    </row>
    <row r="466" spans="1:11" ht="15">
      <c r="A466" s="8"/>
      <c r="B466" s="10" t="s">
        <v>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 ht="15">
      <c r="A467" s="8"/>
      <c r="B467" s="10" t="s">
        <v>3</v>
      </c>
      <c r="C467" s="7">
        <v>0</v>
      </c>
      <c r="D467" s="7">
        <f>19520-30</f>
        <v>19490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10"/>
    </row>
    <row r="468" spans="1:11" ht="15">
      <c r="A468" s="8"/>
      <c r="B468" s="10" t="s">
        <v>50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 ht="15">
      <c r="A469" s="8"/>
      <c r="B469" s="10" t="s">
        <v>330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 ht="25.5">
      <c r="A470" s="8"/>
      <c r="B470" s="13" t="s">
        <v>339</v>
      </c>
      <c r="C470" s="7">
        <v>0</v>
      </c>
      <c r="D470" s="7">
        <f>D471+D472+D473+D474</f>
        <v>60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10"/>
    </row>
    <row r="471" spans="1:11" ht="15">
      <c r="A471" s="8"/>
      <c r="B471" s="10" t="s">
        <v>2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 ht="15">
      <c r="A472" s="8"/>
      <c r="B472" s="10" t="s">
        <v>3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10"/>
    </row>
    <row r="473" spans="1:11" ht="15">
      <c r="A473" s="8"/>
      <c r="B473" s="10" t="s">
        <v>50</v>
      </c>
      <c r="C473" s="7">
        <v>0</v>
      </c>
      <c r="D473" s="7">
        <f>30+30</f>
        <v>60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 ht="15">
      <c r="A474" s="8">
        <v>459</v>
      </c>
      <c r="B474" s="10" t="s">
        <v>21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 ht="15" customHeight="1">
      <c r="A475" s="8">
        <v>460</v>
      </c>
      <c r="B475" s="62" t="s">
        <v>290</v>
      </c>
      <c r="C475" s="63"/>
      <c r="D475" s="63"/>
      <c r="E475" s="63"/>
      <c r="F475" s="63"/>
      <c r="G475" s="63"/>
      <c r="H475" s="63"/>
      <c r="I475" s="63"/>
      <c r="J475" s="63"/>
      <c r="K475" s="64"/>
    </row>
    <row r="476" spans="1:11" ht="15">
      <c r="A476" s="8">
        <v>461</v>
      </c>
      <c r="B476" s="41" t="s">
        <v>77</v>
      </c>
      <c r="C476" s="9">
        <f>D476+E476+F476+G476+H476+I476+J476</f>
        <v>6406.764999999999</v>
      </c>
      <c r="D476" s="9">
        <f>D478+D479+D480</f>
        <v>682</v>
      </c>
      <c r="E476" s="9">
        <f>E478+E479+E480</f>
        <v>860</v>
      </c>
      <c r="F476" s="9">
        <f aca="true" t="shared" si="104" ref="F476:J476">F478+F479+F480</f>
        <v>866.5</v>
      </c>
      <c r="G476" s="9">
        <f t="shared" si="104"/>
        <v>920.375</v>
      </c>
      <c r="H476" s="9">
        <f t="shared" si="104"/>
        <v>971.4300000000001</v>
      </c>
      <c r="I476" s="9">
        <f t="shared" si="104"/>
        <v>1025.0949999999998</v>
      </c>
      <c r="J476" s="9">
        <f t="shared" si="104"/>
        <v>1081.365</v>
      </c>
      <c r="K476" s="10"/>
    </row>
    <row r="477" spans="1:11" ht="15">
      <c r="A477" s="8">
        <v>462</v>
      </c>
      <c r="B477" s="41" t="s">
        <v>2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10"/>
    </row>
    <row r="478" spans="1:11" ht="15">
      <c r="A478" s="8">
        <v>463</v>
      </c>
      <c r="B478" s="10" t="s">
        <v>3</v>
      </c>
      <c r="C478" s="7">
        <f aca="true" t="shared" si="105" ref="C478:C480">D478+E478+F478+G478+H478+I478+J478</f>
        <v>0</v>
      </c>
      <c r="D478" s="7">
        <f aca="true" t="shared" si="106" ref="D478:E480">E478+F478+G478+H478+I478+J478+K478</f>
        <v>0</v>
      </c>
      <c r="E478" s="7">
        <f t="shared" si="106"/>
        <v>0</v>
      </c>
      <c r="F478" s="7">
        <f aca="true" t="shared" si="107" ref="F478">G478+H478+I478+J478+K478+L478+M478</f>
        <v>0</v>
      </c>
      <c r="G478" s="7">
        <f aca="true" t="shared" si="108" ref="G478">H478+I478+J478+K478+L478+M478+N478</f>
        <v>0</v>
      </c>
      <c r="H478" s="7">
        <f aca="true" t="shared" si="109" ref="H478">I478+J478+K478+L478+M478+N478+O478</f>
        <v>0</v>
      </c>
      <c r="I478" s="7">
        <f aca="true" t="shared" si="110" ref="I478">J478+K478+L478+M478+N478+O478+P478</f>
        <v>0</v>
      </c>
      <c r="J478" s="7">
        <f aca="true" t="shared" si="111" ref="J478">K478+L478+M478+N478+O478+P478+Q478</f>
        <v>0</v>
      </c>
      <c r="K478" s="10"/>
    </row>
    <row r="479" spans="1:11" ht="15">
      <c r="A479" s="8">
        <v>464</v>
      </c>
      <c r="B479" s="10" t="s">
        <v>4</v>
      </c>
      <c r="C479" s="7">
        <f>D479+E479+F479+G479+H479+I479+J479</f>
        <v>6406.764999999999</v>
      </c>
      <c r="D479" s="7">
        <f aca="true" t="shared" si="112" ref="D479:J479">D485+D517</f>
        <v>682</v>
      </c>
      <c r="E479" s="7">
        <f t="shared" si="112"/>
        <v>860</v>
      </c>
      <c r="F479" s="7">
        <f t="shared" si="112"/>
        <v>866.5</v>
      </c>
      <c r="G479" s="7">
        <f t="shared" si="112"/>
        <v>920.375</v>
      </c>
      <c r="H479" s="7">
        <f t="shared" si="112"/>
        <v>971.4300000000001</v>
      </c>
      <c r="I479" s="7">
        <f t="shared" si="112"/>
        <v>1025.0949999999998</v>
      </c>
      <c r="J479" s="7">
        <f t="shared" si="112"/>
        <v>1081.365</v>
      </c>
      <c r="K479" s="10"/>
    </row>
    <row r="480" spans="1:11" ht="15">
      <c r="A480" s="8">
        <v>465</v>
      </c>
      <c r="B480" s="10" t="s">
        <v>5</v>
      </c>
      <c r="C480" s="7">
        <f t="shared" si="105"/>
        <v>0</v>
      </c>
      <c r="D480" s="7">
        <f t="shared" si="106"/>
        <v>0</v>
      </c>
      <c r="E480" s="7">
        <f t="shared" si="106"/>
        <v>0</v>
      </c>
      <c r="F480" s="7">
        <f aca="true" t="shared" si="113" ref="F480">G480+H480+I480+J480+K480+L480+M480</f>
        <v>0</v>
      </c>
      <c r="G480" s="7">
        <f aca="true" t="shared" si="114" ref="G480">H480+I480+J480+K480+L480+M480+N480</f>
        <v>0</v>
      </c>
      <c r="H480" s="7">
        <f aca="true" t="shared" si="115" ref="H480">I480+J480+K480+L480+M480+N480+O480</f>
        <v>0</v>
      </c>
      <c r="I480" s="7">
        <f aca="true" t="shared" si="116" ref="I480">J480+K480+L480+M480+N480+O480+P480</f>
        <v>0</v>
      </c>
      <c r="J480" s="7">
        <f aca="true" t="shared" si="117" ref="J480">K480+L480+M480+N480+O480+P480+Q480</f>
        <v>0</v>
      </c>
      <c r="K480" s="10"/>
    </row>
    <row r="481" spans="1:11" ht="15">
      <c r="A481" s="8">
        <v>466</v>
      </c>
      <c r="B481" s="10" t="s">
        <v>8</v>
      </c>
      <c r="C481" s="7">
        <v>0</v>
      </c>
      <c r="D481" s="7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/>
    </row>
    <row r="482" spans="1:11" ht="25.5">
      <c r="A482" s="8">
        <v>467</v>
      </c>
      <c r="B482" s="41" t="s">
        <v>78</v>
      </c>
      <c r="C482" s="9">
        <f>D482+E482+F482+G482+H482+I482+J482</f>
        <v>0</v>
      </c>
      <c r="D482" s="9">
        <f aca="true" t="shared" si="118" ref="D482:E482">E482+F482+G482+H482+I482+J482+K482</f>
        <v>0</v>
      </c>
      <c r="E482" s="9">
        <f t="shared" si="118"/>
        <v>0</v>
      </c>
      <c r="F482" s="9">
        <f aca="true" t="shared" si="119" ref="F482:F486">G482+H482+I482+J482+K482+L482+M482</f>
        <v>0</v>
      </c>
      <c r="G482" s="9">
        <f aca="true" t="shared" si="120" ref="G482:G486">H482+I482+J482+K482+L482+M482+N482</f>
        <v>0</v>
      </c>
      <c r="H482" s="9">
        <f aca="true" t="shared" si="121" ref="H482:H486">I482+J482+K482+L482+M482+N482+O482</f>
        <v>0</v>
      </c>
      <c r="I482" s="9">
        <f aca="true" t="shared" si="122" ref="I482:I486">J482+K482+L482+M482+N482+O482+P482</f>
        <v>0</v>
      </c>
      <c r="J482" s="9">
        <f aca="true" t="shared" si="123" ref="J482:J486">K482+L482+M482+N482+O482+P482+Q482</f>
        <v>0</v>
      </c>
      <c r="K482" s="10"/>
    </row>
    <row r="483" spans="1:11" ht="15">
      <c r="A483" s="8">
        <v>468</v>
      </c>
      <c r="B483" s="41" t="s">
        <v>2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10"/>
    </row>
    <row r="484" spans="1:11" ht="15">
      <c r="A484" s="8">
        <v>469</v>
      </c>
      <c r="B484" s="10" t="s">
        <v>3</v>
      </c>
      <c r="C484" s="7">
        <f aca="true" t="shared" si="124" ref="C484:C486">D484+E484+F484+G484+H484+I484+J484</f>
        <v>0</v>
      </c>
      <c r="D484" s="7">
        <f aca="true" t="shared" si="125" ref="D484:D486">E484+F484+G484+H484+I484+J484+K484</f>
        <v>0</v>
      </c>
      <c r="E484" s="7">
        <f aca="true" t="shared" si="126" ref="E484:E486">F484+G484+H484+I484+J484+K484+L484</f>
        <v>0</v>
      </c>
      <c r="F484" s="7">
        <f t="shared" si="119"/>
        <v>0</v>
      </c>
      <c r="G484" s="7">
        <f t="shared" si="120"/>
        <v>0</v>
      </c>
      <c r="H484" s="7">
        <f t="shared" si="121"/>
        <v>0</v>
      </c>
      <c r="I484" s="7">
        <f t="shared" si="122"/>
        <v>0</v>
      </c>
      <c r="J484" s="7">
        <f t="shared" si="123"/>
        <v>0</v>
      </c>
      <c r="K484" s="10"/>
    </row>
    <row r="485" spans="1:11" ht="15">
      <c r="A485" s="8">
        <v>470</v>
      </c>
      <c r="B485" s="10" t="s">
        <v>4</v>
      </c>
      <c r="C485" s="7">
        <f t="shared" si="124"/>
        <v>0</v>
      </c>
      <c r="D485" s="7">
        <v>0</v>
      </c>
      <c r="E485" s="7">
        <f t="shared" si="126"/>
        <v>0</v>
      </c>
      <c r="F485" s="7">
        <f t="shared" si="119"/>
        <v>0</v>
      </c>
      <c r="G485" s="7">
        <f t="shared" si="120"/>
        <v>0</v>
      </c>
      <c r="H485" s="7">
        <f t="shared" si="121"/>
        <v>0</v>
      </c>
      <c r="I485" s="7">
        <f t="shared" si="122"/>
        <v>0</v>
      </c>
      <c r="J485" s="7">
        <f t="shared" si="123"/>
        <v>0</v>
      </c>
      <c r="K485" s="10"/>
    </row>
    <row r="486" spans="1:11" ht="15">
      <c r="A486" s="8">
        <v>471</v>
      </c>
      <c r="B486" s="10" t="s">
        <v>5</v>
      </c>
      <c r="C486" s="7">
        <f t="shared" si="124"/>
        <v>0</v>
      </c>
      <c r="D486" s="7">
        <f t="shared" si="125"/>
        <v>0</v>
      </c>
      <c r="E486" s="7">
        <f t="shared" si="126"/>
        <v>0</v>
      </c>
      <c r="F486" s="7">
        <f t="shared" si="119"/>
        <v>0</v>
      </c>
      <c r="G486" s="7">
        <f t="shared" si="120"/>
        <v>0</v>
      </c>
      <c r="H486" s="7">
        <f t="shared" si="121"/>
        <v>0</v>
      </c>
      <c r="I486" s="7">
        <f t="shared" si="122"/>
        <v>0</v>
      </c>
      <c r="J486" s="7">
        <f t="shared" si="123"/>
        <v>0</v>
      </c>
      <c r="K486" s="10"/>
    </row>
    <row r="487" spans="1:11" ht="25.5">
      <c r="A487" s="8">
        <v>472</v>
      </c>
      <c r="B487" s="10" t="s">
        <v>9</v>
      </c>
      <c r="C487" s="7"/>
      <c r="D487" s="7"/>
      <c r="E487" s="10"/>
      <c r="F487" s="10"/>
      <c r="G487" s="10"/>
      <c r="H487" s="10"/>
      <c r="I487" s="10"/>
      <c r="J487" s="10"/>
      <c r="K487" s="10"/>
    </row>
    <row r="488" spans="1:11" ht="25.5">
      <c r="A488" s="8">
        <v>473</v>
      </c>
      <c r="B488" s="41" t="s">
        <v>79</v>
      </c>
      <c r="C488" s="7">
        <f>D488+E488+F488+G488+H488+I488+J488</f>
        <v>0</v>
      </c>
      <c r="D488" s="7">
        <f aca="true" t="shared" si="127" ref="D488:E492">E488+F488+G488+H488+I488+J488+K488</f>
        <v>0</v>
      </c>
      <c r="E488" s="7">
        <f t="shared" si="127"/>
        <v>0</v>
      </c>
      <c r="F488" s="7">
        <f aca="true" t="shared" si="128" ref="F488:F490">G488+H488+I488+J488+K488+L488+M488</f>
        <v>0</v>
      </c>
      <c r="G488" s="7">
        <f aca="true" t="shared" si="129" ref="G488:G490">H488+I488+J488+K488+L488+M488+N488</f>
        <v>0</v>
      </c>
      <c r="H488" s="7">
        <f aca="true" t="shared" si="130" ref="H488:H490">I488+J488+K488+L488+M488+N488+O488</f>
        <v>0</v>
      </c>
      <c r="I488" s="7">
        <f aca="true" t="shared" si="131" ref="I488:I490">J488+K488+L488+M488+N488+O488+P488</f>
        <v>0</v>
      </c>
      <c r="J488" s="7">
        <f aca="true" t="shared" si="132" ref="J488:J490">K488+L488+M488+N488+O488+P488+Q488</f>
        <v>0</v>
      </c>
      <c r="K488" s="10"/>
    </row>
    <row r="489" spans="1:11" ht="15">
      <c r="A489" s="8">
        <v>474</v>
      </c>
      <c r="B489" s="41" t="s">
        <v>2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 ht="15">
      <c r="A490" s="8">
        <v>475</v>
      </c>
      <c r="B490" s="10" t="s">
        <v>3</v>
      </c>
      <c r="C490" s="7">
        <f aca="true" t="shared" si="133" ref="C490:C492">D490+E490+F490+G490+H490+I490+J490</f>
        <v>0</v>
      </c>
      <c r="D490" s="7">
        <f t="shared" si="127"/>
        <v>0</v>
      </c>
      <c r="E490" s="7">
        <f t="shared" si="127"/>
        <v>0</v>
      </c>
      <c r="F490" s="7">
        <f t="shared" si="128"/>
        <v>0</v>
      </c>
      <c r="G490" s="7">
        <f t="shared" si="129"/>
        <v>0</v>
      </c>
      <c r="H490" s="7">
        <f t="shared" si="130"/>
        <v>0</v>
      </c>
      <c r="I490" s="7">
        <f t="shared" si="131"/>
        <v>0</v>
      </c>
      <c r="J490" s="7">
        <f t="shared" si="132"/>
        <v>0</v>
      </c>
      <c r="K490" s="10"/>
    </row>
    <row r="491" spans="1:11" ht="15">
      <c r="A491" s="8">
        <v>476</v>
      </c>
      <c r="B491" s="10" t="s">
        <v>4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15">
      <c r="A492" s="8">
        <v>477</v>
      </c>
      <c r="B492" s="10" t="s">
        <v>5</v>
      </c>
      <c r="C492" s="7">
        <f t="shared" si="133"/>
        <v>0</v>
      </c>
      <c r="D492" s="7">
        <f t="shared" si="127"/>
        <v>0</v>
      </c>
      <c r="E492" s="7">
        <f t="shared" si="127"/>
        <v>0</v>
      </c>
      <c r="F492" s="7">
        <f aca="true" t="shared" si="134" ref="F492">G492+H492+I492+J492+K492+L492+M492</f>
        <v>0</v>
      </c>
      <c r="G492" s="7">
        <f aca="true" t="shared" si="135" ref="G492">H492+I492+J492+K492+L492+M492+N492</f>
        <v>0</v>
      </c>
      <c r="H492" s="7">
        <f aca="true" t="shared" si="136" ref="H492">I492+J492+K492+L492+M492+N492+O492</f>
        <v>0</v>
      </c>
      <c r="I492" s="7">
        <f aca="true" t="shared" si="137" ref="I492">J492+K492+L492+M492+N492+O492+P492</f>
        <v>0</v>
      </c>
      <c r="J492" s="7">
        <f aca="true" t="shared" si="138" ref="J492">K492+L492+M492+N492+O492+P492+Q492</f>
        <v>0</v>
      </c>
      <c r="K492" s="10"/>
    </row>
    <row r="493" spans="1:11" ht="15">
      <c r="A493" s="8">
        <v>478</v>
      </c>
      <c r="B493" s="10" t="s">
        <v>10</v>
      </c>
      <c r="C493" s="7"/>
      <c r="D493" s="7"/>
      <c r="E493" s="10"/>
      <c r="F493" s="10"/>
      <c r="G493" s="10"/>
      <c r="H493" s="10"/>
      <c r="I493" s="10"/>
      <c r="J493" s="10"/>
      <c r="K493" s="10"/>
    </row>
    <row r="494" spans="1:11" ht="27">
      <c r="A494" s="8">
        <v>479</v>
      </c>
      <c r="B494" s="12" t="s">
        <v>27</v>
      </c>
      <c r="C494" s="9">
        <f>D494+E494+F494+G494+H494+I494+J494</f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10">
        <v>49</v>
      </c>
    </row>
    <row r="495" spans="1:11" ht="15">
      <c r="A495" s="8">
        <v>480</v>
      </c>
      <c r="B495" s="12" t="s">
        <v>2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10"/>
    </row>
    <row r="496" spans="1:11" ht="15">
      <c r="A496" s="8">
        <v>481</v>
      </c>
      <c r="B496" s="10" t="s">
        <v>3</v>
      </c>
      <c r="C496" s="7">
        <f aca="true" t="shared" si="139" ref="C496:C498">D496+E496+F496+G496+H496+I496+J496</f>
        <v>0</v>
      </c>
      <c r="D496" s="7">
        <f aca="true" t="shared" si="140" ref="D496:E498">E496+F496+G496+H496+I496+J496+K496</f>
        <v>0</v>
      </c>
      <c r="E496" s="7">
        <f t="shared" si="140"/>
        <v>0</v>
      </c>
      <c r="F496" s="7">
        <f aca="true" t="shared" si="141" ref="F496:F498">G496+H496+I496+J496+K496+L496+M496</f>
        <v>0</v>
      </c>
      <c r="G496" s="7">
        <f aca="true" t="shared" si="142" ref="G496:G498">H496+I496+J496+K496+L496+M496+N496</f>
        <v>0</v>
      </c>
      <c r="H496" s="7">
        <f aca="true" t="shared" si="143" ref="H496:H498">I496+J496+K496+L496+M496+N496+O496</f>
        <v>0</v>
      </c>
      <c r="I496" s="7">
        <f aca="true" t="shared" si="144" ref="I496:I498">J496+K496+L496+M496+N496+O496+P496</f>
        <v>0</v>
      </c>
      <c r="J496" s="7">
        <f aca="true" t="shared" si="145" ref="J496:J498">K496+L496+M496+N496+O496+P496+Q496</f>
        <v>0</v>
      </c>
      <c r="K496" s="10"/>
    </row>
    <row r="497" spans="1:11" ht="15">
      <c r="A497" s="8">
        <v>482</v>
      </c>
      <c r="B497" s="10" t="s">
        <v>4</v>
      </c>
      <c r="C497" s="7">
        <f t="shared" si="139"/>
        <v>0</v>
      </c>
      <c r="D497" s="7">
        <f t="shared" si="140"/>
        <v>0</v>
      </c>
      <c r="E497" s="7">
        <f t="shared" si="140"/>
        <v>0</v>
      </c>
      <c r="F497" s="7">
        <f t="shared" si="141"/>
        <v>0</v>
      </c>
      <c r="G497" s="7">
        <f t="shared" si="142"/>
        <v>0</v>
      </c>
      <c r="H497" s="7">
        <f t="shared" si="143"/>
        <v>0</v>
      </c>
      <c r="I497" s="7">
        <f t="shared" si="144"/>
        <v>0</v>
      </c>
      <c r="J497" s="7">
        <f t="shared" si="145"/>
        <v>0</v>
      </c>
      <c r="K497" s="10"/>
    </row>
    <row r="498" spans="1:11" ht="15">
      <c r="A498" s="8">
        <v>483</v>
      </c>
      <c r="B498" s="10" t="s">
        <v>5</v>
      </c>
      <c r="C498" s="7">
        <f t="shared" si="139"/>
        <v>0</v>
      </c>
      <c r="D498" s="7">
        <f t="shared" si="140"/>
        <v>0</v>
      </c>
      <c r="E498" s="7">
        <f t="shared" si="140"/>
        <v>0</v>
      </c>
      <c r="F498" s="7">
        <f t="shared" si="141"/>
        <v>0</v>
      </c>
      <c r="G498" s="7">
        <f t="shared" si="142"/>
        <v>0</v>
      </c>
      <c r="H498" s="7">
        <f t="shared" si="143"/>
        <v>0</v>
      </c>
      <c r="I498" s="7">
        <f t="shared" si="144"/>
        <v>0</v>
      </c>
      <c r="J498" s="7">
        <f t="shared" si="145"/>
        <v>0</v>
      </c>
      <c r="K498" s="10"/>
    </row>
    <row r="499" spans="1:11" ht="27">
      <c r="A499" s="8">
        <v>484</v>
      </c>
      <c r="B499" s="12" t="s">
        <v>28</v>
      </c>
      <c r="C499" s="7">
        <f aca="true" t="shared" si="146" ref="C499:C573">D499+E499+F499+G499+H499+I499+J499</f>
        <v>0</v>
      </c>
      <c r="D499" s="7">
        <f aca="true" t="shared" si="147" ref="D499:E508">E499+F499+G499+H499+I499+J499+K499</f>
        <v>0</v>
      </c>
      <c r="E499" s="7">
        <f t="shared" si="147"/>
        <v>0</v>
      </c>
      <c r="F499" s="7">
        <f aca="true" t="shared" si="148" ref="F499:F512">G499+H499+I499+J499+K499+L499+M499</f>
        <v>0</v>
      </c>
      <c r="G499" s="7">
        <f aca="true" t="shared" si="149" ref="G499:G512">H499+I499+J499+K499+L499+M499+N499</f>
        <v>0</v>
      </c>
      <c r="H499" s="7">
        <f aca="true" t="shared" si="150" ref="H499:H512">I499+J499+K499+L499+M499+N499+O499</f>
        <v>0</v>
      </c>
      <c r="I499" s="7">
        <f aca="true" t="shared" si="151" ref="I499:I512">J499+K499+L499+M499+N499+O499+P499</f>
        <v>0</v>
      </c>
      <c r="J499" s="7">
        <f aca="true" t="shared" si="152" ref="J499:J512">K499+L499+M499+N499+O499+P499+Q499</f>
        <v>0</v>
      </c>
      <c r="K499" s="10"/>
    </row>
    <row r="500" spans="1:11" ht="15">
      <c r="A500" s="8">
        <v>485</v>
      </c>
      <c r="B500" s="12" t="s">
        <v>2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10"/>
    </row>
    <row r="501" spans="1:11" ht="15">
      <c r="A501" s="8">
        <v>486</v>
      </c>
      <c r="B501" s="10" t="s">
        <v>3</v>
      </c>
      <c r="C501" s="7">
        <f t="shared" si="146"/>
        <v>0</v>
      </c>
      <c r="D501" s="7">
        <f t="shared" si="147"/>
        <v>0</v>
      </c>
      <c r="E501" s="7">
        <f t="shared" si="147"/>
        <v>0</v>
      </c>
      <c r="F501" s="7">
        <f t="shared" si="148"/>
        <v>0</v>
      </c>
      <c r="G501" s="7">
        <f t="shared" si="149"/>
        <v>0</v>
      </c>
      <c r="H501" s="7">
        <f t="shared" si="150"/>
        <v>0</v>
      </c>
      <c r="I501" s="7">
        <f t="shared" si="151"/>
        <v>0</v>
      </c>
      <c r="J501" s="7">
        <f t="shared" si="152"/>
        <v>0</v>
      </c>
      <c r="K501" s="10"/>
    </row>
    <row r="502" spans="1:11" ht="15">
      <c r="A502" s="8">
        <v>487</v>
      </c>
      <c r="B502" s="10" t="s">
        <v>4</v>
      </c>
      <c r="C502" s="7">
        <f t="shared" si="146"/>
        <v>0</v>
      </c>
      <c r="D502" s="7">
        <f t="shared" si="147"/>
        <v>0</v>
      </c>
      <c r="E502" s="7">
        <f t="shared" si="147"/>
        <v>0</v>
      </c>
      <c r="F502" s="7">
        <f t="shared" si="148"/>
        <v>0</v>
      </c>
      <c r="G502" s="7">
        <f t="shared" si="149"/>
        <v>0</v>
      </c>
      <c r="H502" s="7">
        <f t="shared" si="150"/>
        <v>0</v>
      </c>
      <c r="I502" s="7">
        <f t="shared" si="151"/>
        <v>0</v>
      </c>
      <c r="J502" s="7">
        <f t="shared" si="152"/>
        <v>0</v>
      </c>
      <c r="K502" s="10"/>
    </row>
    <row r="503" spans="1:11" ht="15">
      <c r="A503" s="8">
        <v>488</v>
      </c>
      <c r="B503" s="10" t="s">
        <v>5</v>
      </c>
      <c r="C503" s="7">
        <f t="shared" si="146"/>
        <v>0</v>
      </c>
      <c r="D503" s="7">
        <f t="shared" si="147"/>
        <v>0</v>
      </c>
      <c r="E503" s="7">
        <f t="shared" si="147"/>
        <v>0</v>
      </c>
      <c r="F503" s="7">
        <f t="shared" si="148"/>
        <v>0</v>
      </c>
      <c r="G503" s="7">
        <f t="shared" si="149"/>
        <v>0</v>
      </c>
      <c r="H503" s="7">
        <f t="shared" si="150"/>
        <v>0</v>
      </c>
      <c r="I503" s="7">
        <f t="shared" si="151"/>
        <v>0</v>
      </c>
      <c r="J503" s="7">
        <f t="shared" si="152"/>
        <v>0</v>
      </c>
      <c r="K503" s="10"/>
    </row>
    <row r="504" spans="1:11" ht="38.25">
      <c r="A504" s="8">
        <v>489</v>
      </c>
      <c r="B504" s="13" t="s">
        <v>241</v>
      </c>
      <c r="C504" s="7">
        <f t="shared" si="146"/>
        <v>0</v>
      </c>
      <c r="D504" s="7">
        <f t="shared" si="147"/>
        <v>0</v>
      </c>
      <c r="E504" s="7">
        <f t="shared" si="147"/>
        <v>0</v>
      </c>
      <c r="F504" s="7">
        <f t="shared" si="148"/>
        <v>0</v>
      </c>
      <c r="G504" s="7">
        <f t="shared" si="149"/>
        <v>0</v>
      </c>
      <c r="H504" s="7">
        <f t="shared" si="150"/>
        <v>0</v>
      </c>
      <c r="I504" s="7">
        <f t="shared" si="151"/>
        <v>0</v>
      </c>
      <c r="J504" s="7">
        <f t="shared" si="152"/>
        <v>0</v>
      </c>
      <c r="K504" s="10"/>
    </row>
    <row r="505" spans="1:11" ht="15">
      <c r="A505" s="8">
        <v>490</v>
      </c>
      <c r="B505" s="13" t="s">
        <v>2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10"/>
    </row>
    <row r="506" spans="1:11" ht="15">
      <c r="A506" s="8">
        <v>491</v>
      </c>
      <c r="B506" s="10" t="s">
        <v>3</v>
      </c>
      <c r="C506" s="7">
        <f t="shared" si="146"/>
        <v>0</v>
      </c>
      <c r="D506" s="7">
        <f t="shared" si="147"/>
        <v>0</v>
      </c>
      <c r="E506" s="7">
        <f t="shared" si="147"/>
        <v>0</v>
      </c>
      <c r="F506" s="7">
        <f t="shared" si="148"/>
        <v>0</v>
      </c>
      <c r="G506" s="7">
        <f t="shared" si="149"/>
        <v>0</v>
      </c>
      <c r="H506" s="7">
        <f t="shared" si="150"/>
        <v>0</v>
      </c>
      <c r="I506" s="7">
        <f t="shared" si="151"/>
        <v>0</v>
      </c>
      <c r="J506" s="7">
        <f t="shared" si="152"/>
        <v>0</v>
      </c>
      <c r="K506" s="10"/>
    </row>
    <row r="507" spans="1:11" ht="15">
      <c r="A507" s="8">
        <v>492</v>
      </c>
      <c r="B507" s="10" t="s">
        <v>4</v>
      </c>
      <c r="C507" s="7">
        <f t="shared" si="146"/>
        <v>0</v>
      </c>
      <c r="D507" s="7">
        <f t="shared" si="147"/>
        <v>0</v>
      </c>
      <c r="E507" s="7">
        <f t="shared" si="147"/>
        <v>0</v>
      </c>
      <c r="F507" s="7">
        <f t="shared" si="148"/>
        <v>0</v>
      </c>
      <c r="G507" s="7">
        <f t="shared" si="149"/>
        <v>0</v>
      </c>
      <c r="H507" s="7">
        <f t="shared" si="150"/>
        <v>0</v>
      </c>
      <c r="I507" s="7">
        <f t="shared" si="151"/>
        <v>0</v>
      </c>
      <c r="J507" s="7">
        <f t="shared" si="152"/>
        <v>0</v>
      </c>
      <c r="K507" s="10"/>
    </row>
    <row r="508" spans="1:11" ht="15">
      <c r="A508" s="8">
        <v>493</v>
      </c>
      <c r="B508" s="10" t="s">
        <v>5</v>
      </c>
      <c r="C508" s="7">
        <f t="shared" si="146"/>
        <v>0</v>
      </c>
      <c r="D508" s="7">
        <f t="shared" si="147"/>
        <v>0</v>
      </c>
      <c r="E508" s="7">
        <f t="shared" si="147"/>
        <v>0</v>
      </c>
      <c r="F508" s="7">
        <f t="shared" si="148"/>
        <v>0</v>
      </c>
      <c r="G508" s="7">
        <f t="shared" si="149"/>
        <v>0</v>
      </c>
      <c r="H508" s="7">
        <f t="shared" si="150"/>
        <v>0</v>
      </c>
      <c r="I508" s="7">
        <f t="shared" si="151"/>
        <v>0</v>
      </c>
      <c r="J508" s="7">
        <f t="shared" si="152"/>
        <v>0</v>
      </c>
      <c r="K508" s="10"/>
    </row>
    <row r="509" spans="1:11" ht="25.5">
      <c r="A509" s="8">
        <v>494</v>
      </c>
      <c r="B509" s="13" t="s">
        <v>270</v>
      </c>
      <c r="C509" s="7">
        <f t="shared" si="146"/>
        <v>0</v>
      </c>
      <c r="D509" s="7">
        <f aca="true" t="shared" si="153" ref="D509:D573">E509+F509+G509+H509+I509+J509+K509</f>
        <v>0</v>
      </c>
      <c r="E509" s="7">
        <f aca="true" t="shared" si="154" ref="E509:E573">F509+G509+H509+I509+J509+K509+L509</f>
        <v>0</v>
      </c>
      <c r="F509" s="7">
        <f t="shared" si="148"/>
        <v>0</v>
      </c>
      <c r="G509" s="7">
        <f t="shared" si="149"/>
        <v>0</v>
      </c>
      <c r="H509" s="7">
        <f t="shared" si="150"/>
        <v>0</v>
      </c>
      <c r="I509" s="7">
        <f t="shared" si="151"/>
        <v>0</v>
      </c>
      <c r="J509" s="7">
        <f t="shared" si="152"/>
        <v>0</v>
      </c>
      <c r="K509" s="10"/>
    </row>
    <row r="510" spans="1:11" ht="15">
      <c r="A510" s="8">
        <v>495</v>
      </c>
      <c r="B510" s="13" t="s">
        <v>2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10"/>
    </row>
    <row r="511" spans="1:11" ht="15">
      <c r="A511" s="8">
        <v>496</v>
      </c>
      <c r="B511" s="10" t="s">
        <v>29</v>
      </c>
      <c r="C511" s="7">
        <f t="shared" si="146"/>
        <v>0</v>
      </c>
      <c r="D511" s="7">
        <f t="shared" si="153"/>
        <v>0</v>
      </c>
      <c r="E511" s="7">
        <f t="shared" si="154"/>
        <v>0</v>
      </c>
      <c r="F511" s="7">
        <f t="shared" si="148"/>
        <v>0</v>
      </c>
      <c r="G511" s="7">
        <f t="shared" si="149"/>
        <v>0</v>
      </c>
      <c r="H511" s="7">
        <f t="shared" si="150"/>
        <v>0</v>
      </c>
      <c r="I511" s="7">
        <f t="shared" si="151"/>
        <v>0</v>
      </c>
      <c r="J511" s="7">
        <f t="shared" si="152"/>
        <v>0</v>
      </c>
      <c r="K511" s="10"/>
    </row>
    <row r="512" spans="1:11" ht="15">
      <c r="A512" s="8">
        <v>497</v>
      </c>
      <c r="B512" s="10" t="s">
        <v>30</v>
      </c>
      <c r="C512" s="7">
        <f t="shared" si="146"/>
        <v>0</v>
      </c>
      <c r="D512" s="7">
        <f t="shared" si="153"/>
        <v>0</v>
      </c>
      <c r="E512" s="7">
        <f t="shared" si="154"/>
        <v>0</v>
      </c>
      <c r="F512" s="7">
        <f t="shared" si="148"/>
        <v>0</v>
      </c>
      <c r="G512" s="7">
        <f t="shared" si="149"/>
        <v>0</v>
      </c>
      <c r="H512" s="7">
        <f t="shared" si="150"/>
        <v>0</v>
      </c>
      <c r="I512" s="7">
        <f t="shared" si="151"/>
        <v>0</v>
      </c>
      <c r="J512" s="7">
        <f t="shared" si="152"/>
        <v>0</v>
      </c>
      <c r="K512" s="10"/>
    </row>
    <row r="513" spans="1:11" ht="15">
      <c r="A513" s="8">
        <v>498</v>
      </c>
      <c r="B513" s="10" t="s">
        <v>15</v>
      </c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5.5">
      <c r="A514" s="8">
        <v>499</v>
      </c>
      <c r="B514" s="41" t="s">
        <v>61</v>
      </c>
      <c r="C514" s="7">
        <f>C516+C518+C519</f>
        <v>4461.765</v>
      </c>
      <c r="D514" s="7">
        <f aca="true" t="shared" si="155" ref="D514:J514">D515+D516+D517+D518</f>
        <v>682</v>
      </c>
      <c r="E514" s="7">
        <f t="shared" si="155"/>
        <v>860</v>
      </c>
      <c r="F514" s="7">
        <f t="shared" si="155"/>
        <v>866.5</v>
      </c>
      <c r="G514" s="7">
        <f t="shared" si="155"/>
        <v>920.375</v>
      </c>
      <c r="H514" s="7">
        <f t="shared" si="155"/>
        <v>971.4300000000001</v>
      </c>
      <c r="I514" s="7">
        <f t="shared" si="155"/>
        <v>1025.0949999999998</v>
      </c>
      <c r="J514" s="7">
        <f t="shared" si="155"/>
        <v>1081.365</v>
      </c>
      <c r="K514" s="10"/>
    </row>
    <row r="515" spans="1:11" ht="15">
      <c r="A515" s="8">
        <v>500</v>
      </c>
      <c r="B515" s="41" t="s">
        <v>2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10"/>
    </row>
    <row r="516" spans="1:11" ht="15">
      <c r="A516" s="8">
        <v>501</v>
      </c>
      <c r="B516" s="10" t="s">
        <v>3</v>
      </c>
      <c r="C516" s="7">
        <f aca="true" t="shared" si="156" ref="C516">D516+E516+F516+G516+H516+I516+J516</f>
        <v>0</v>
      </c>
      <c r="D516" s="7">
        <f aca="true" t="shared" si="157" ref="D516">E516+F516+G516+H516+I516+J516+K516</f>
        <v>0</v>
      </c>
      <c r="E516" s="7">
        <f aca="true" t="shared" si="158" ref="E516">F516+G516+H516+I516+J516+K516+L516</f>
        <v>0</v>
      </c>
      <c r="F516" s="7">
        <f aca="true" t="shared" si="159" ref="F516">G516+H516+I516+J516+K516+L516+M516</f>
        <v>0</v>
      </c>
      <c r="G516" s="7">
        <f aca="true" t="shared" si="160" ref="G516">H516+I516+J516+K516+L516+M516+N516</f>
        <v>0</v>
      </c>
      <c r="H516" s="7">
        <f aca="true" t="shared" si="161" ref="H516">I516+J516+K516+L516+M516+N516+O516</f>
        <v>0</v>
      </c>
      <c r="I516" s="7">
        <f aca="true" t="shared" si="162" ref="I516">J516+K516+L516+M516+N516+O516+P516</f>
        <v>0</v>
      </c>
      <c r="J516" s="7">
        <f aca="true" t="shared" si="163" ref="J516">K516+L516+M516+N516+O516+P516+Q516</f>
        <v>0</v>
      </c>
      <c r="K516" s="10"/>
    </row>
    <row r="517" spans="1:11" ht="15">
      <c r="A517" s="8">
        <v>502</v>
      </c>
      <c r="B517" s="10" t="s">
        <v>227</v>
      </c>
      <c r="C517" s="7">
        <f aca="true" t="shared" si="164" ref="C517:J517">C522+C547+C572</f>
        <v>6406.765</v>
      </c>
      <c r="D517" s="7">
        <f t="shared" si="164"/>
        <v>682</v>
      </c>
      <c r="E517" s="7">
        <f t="shared" si="164"/>
        <v>860</v>
      </c>
      <c r="F517" s="7">
        <f t="shared" si="164"/>
        <v>866.5</v>
      </c>
      <c r="G517" s="7">
        <f t="shared" si="164"/>
        <v>920.375</v>
      </c>
      <c r="H517" s="7">
        <f t="shared" si="164"/>
        <v>971.4300000000001</v>
      </c>
      <c r="I517" s="7">
        <f t="shared" si="164"/>
        <v>1025.0949999999998</v>
      </c>
      <c r="J517" s="7">
        <f t="shared" si="164"/>
        <v>1081.365</v>
      </c>
      <c r="K517" s="10"/>
    </row>
    <row r="518" spans="1:11" ht="15">
      <c r="A518" s="8">
        <v>503</v>
      </c>
      <c r="B518" s="10" t="s">
        <v>23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10"/>
    </row>
    <row r="519" spans="1:11" ht="28.5" customHeight="1">
      <c r="A519" s="8">
        <v>504</v>
      </c>
      <c r="B519" s="12" t="s">
        <v>31</v>
      </c>
      <c r="C519" s="9">
        <f t="shared" si="146"/>
        <v>4461.765</v>
      </c>
      <c r="D519" s="9">
        <f>D521+D522+D523</f>
        <v>537</v>
      </c>
      <c r="E519" s="9">
        <f>E521+E522+E523</f>
        <v>560</v>
      </c>
      <c r="F519" s="9">
        <f aca="true" t="shared" si="165" ref="F519:J519">F521+F522+F523</f>
        <v>566.5</v>
      </c>
      <c r="G519" s="9">
        <f t="shared" si="165"/>
        <v>620.375</v>
      </c>
      <c r="H519" s="9">
        <f t="shared" si="165"/>
        <v>671.4300000000001</v>
      </c>
      <c r="I519" s="9">
        <f t="shared" si="165"/>
        <v>725.0949999999999</v>
      </c>
      <c r="J519" s="9">
        <f t="shared" si="165"/>
        <v>781.365</v>
      </c>
      <c r="K519" s="10"/>
    </row>
    <row r="520" spans="1:11" ht="16.5" customHeight="1">
      <c r="A520" s="8">
        <v>505</v>
      </c>
      <c r="B520" s="10" t="s">
        <v>2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 ht="15">
      <c r="A521" s="8">
        <v>506</v>
      </c>
      <c r="B521" s="10" t="s">
        <v>3</v>
      </c>
      <c r="C521" s="7">
        <f t="shared" si="146"/>
        <v>0</v>
      </c>
      <c r="D521" s="7">
        <f t="shared" si="153"/>
        <v>0</v>
      </c>
      <c r="E521" s="7">
        <f t="shared" si="154"/>
        <v>0</v>
      </c>
      <c r="F521" s="7">
        <f aca="true" t="shared" si="166" ref="F521">G521+H521+I521+J521+K521+L521+M521</f>
        <v>0</v>
      </c>
      <c r="G521" s="7">
        <f aca="true" t="shared" si="167" ref="G521">H521+I521+J521+K521+L521+M521+N521</f>
        <v>0</v>
      </c>
      <c r="H521" s="7">
        <f aca="true" t="shared" si="168" ref="H521">I521+J521+K521+L521+M521+N521+O521</f>
        <v>0</v>
      </c>
      <c r="I521" s="7">
        <f aca="true" t="shared" si="169" ref="I521">J521+K521+L521+M521+N521+O521+P521</f>
        <v>0</v>
      </c>
      <c r="J521" s="7">
        <f aca="true" t="shared" si="170" ref="J521">K521+L521+M521+N521+O521+P521+Q521</f>
        <v>0</v>
      </c>
      <c r="K521" s="10"/>
    </row>
    <row r="522" spans="1:11" ht="15">
      <c r="A522" s="8">
        <v>507</v>
      </c>
      <c r="B522" s="10" t="s">
        <v>4</v>
      </c>
      <c r="C522" s="7">
        <f t="shared" si="146"/>
        <v>4461.765</v>
      </c>
      <c r="D522" s="7">
        <f>D527+D532+D537+D542</f>
        <v>537</v>
      </c>
      <c r="E522" s="7">
        <f aca="true" t="shared" si="171" ref="E522:J522">E527+E532+E537</f>
        <v>560</v>
      </c>
      <c r="F522" s="7">
        <f t="shared" si="171"/>
        <v>566.5</v>
      </c>
      <c r="G522" s="7">
        <f t="shared" si="171"/>
        <v>620.375</v>
      </c>
      <c r="H522" s="7">
        <f t="shared" si="171"/>
        <v>671.4300000000001</v>
      </c>
      <c r="I522" s="7">
        <f t="shared" si="171"/>
        <v>725.0949999999999</v>
      </c>
      <c r="J522" s="7">
        <f t="shared" si="171"/>
        <v>781.365</v>
      </c>
      <c r="K522" s="10"/>
    </row>
    <row r="523" spans="1:11" ht="15">
      <c r="A523" s="8">
        <v>508</v>
      </c>
      <c r="B523" s="10" t="s">
        <v>5</v>
      </c>
      <c r="C523" s="7">
        <f t="shared" si="146"/>
        <v>0</v>
      </c>
      <c r="D523" s="7">
        <f t="shared" si="153"/>
        <v>0</v>
      </c>
      <c r="E523" s="7">
        <f t="shared" si="154"/>
        <v>0</v>
      </c>
      <c r="F523" s="7">
        <f aca="true" t="shared" si="172" ref="F523">G523+H523+I523+J523+K523+L523+M523</f>
        <v>0</v>
      </c>
      <c r="G523" s="7">
        <f aca="true" t="shared" si="173" ref="G523">H523+I523+J523+K523+L523+M523+N523</f>
        <v>0</v>
      </c>
      <c r="H523" s="7">
        <f aca="true" t="shared" si="174" ref="H523">I523+J523+K523+L523+M523+N523+O523</f>
        <v>0</v>
      </c>
      <c r="I523" s="7">
        <f aca="true" t="shared" si="175" ref="I523">J523+K523+L523+M523+N523+O523+P523</f>
        <v>0</v>
      </c>
      <c r="J523" s="7">
        <f aca="true" t="shared" si="176" ref="J523">K523+L523+M523+N523+O523+P523+Q523</f>
        <v>0</v>
      </c>
      <c r="K523" s="10"/>
    </row>
    <row r="524" spans="1:11" ht="38.25">
      <c r="A524" s="8">
        <v>509</v>
      </c>
      <c r="B524" s="13" t="s">
        <v>242</v>
      </c>
      <c r="C524" s="7">
        <f t="shared" si="146"/>
        <v>216.195</v>
      </c>
      <c r="D524" s="7">
        <f>D525+D526+D527+D528</f>
        <v>12</v>
      </c>
      <c r="E524" s="7">
        <f>E526+E527+E528</f>
        <v>30</v>
      </c>
      <c r="F524" s="7">
        <f aca="true" t="shared" si="177" ref="F524:J524">F526+F527+F528</f>
        <v>31.5</v>
      </c>
      <c r="G524" s="7">
        <f t="shared" si="177"/>
        <v>33.075</v>
      </c>
      <c r="H524" s="7">
        <f t="shared" si="177"/>
        <v>34.755</v>
      </c>
      <c r="I524" s="7">
        <f t="shared" si="177"/>
        <v>36.54</v>
      </c>
      <c r="J524" s="7">
        <f t="shared" si="177"/>
        <v>38.325</v>
      </c>
      <c r="K524" s="10"/>
    </row>
    <row r="525" spans="1:11" ht="15">
      <c r="A525" s="8">
        <v>510</v>
      </c>
      <c r="B525" s="13" t="s">
        <v>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 ht="15">
      <c r="A526" s="8">
        <v>511</v>
      </c>
      <c r="B526" s="10" t="s">
        <v>3</v>
      </c>
      <c r="C526" s="7">
        <f t="shared" si="146"/>
        <v>0</v>
      </c>
      <c r="D526" s="7">
        <f t="shared" si="153"/>
        <v>0</v>
      </c>
      <c r="E526" s="7">
        <f t="shared" si="154"/>
        <v>0</v>
      </c>
      <c r="F526" s="7">
        <f aca="true" t="shared" si="178" ref="F526">G526+H526+I526+J526+K526+L526+M526</f>
        <v>0</v>
      </c>
      <c r="G526" s="7">
        <f aca="true" t="shared" si="179" ref="G526">H526+I526+J526+K526+L526+M526+N526</f>
        <v>0</v>
      </c>
      <c r="H526" s="7">
        <f aca="true" t="shared" si="180" ref="H526">I526+J526+K526+L526+M526+N526+O526</f>
        <v>0</v>
      </c>
      <c r="I526" s="7">
        <f aca="true" t="shared" si="181" ref="I526">J526+K526+L526+M526+N526+O526+P526</f>
        <v>0</v>
      </c>
      <c r="J526" s="7">
        <f aca="true" t="shared" si="182" ref="J526">K526+L526+M526+N526+O526+P526+Q526</f>
        <v>0</v>
      </c>
      <c r="K526" s="10"/>
    </row>
    <row r="527" spans="1:11" ht="15">
      <c r="A527" s="8">
        <v>512</v>
      </c>
      <c r="B527" s="10" t="s">
        <v>4</v>
      </c>
      <c r="C527" s="7">
        <f t="shared" si="146"/>
        <v>216.195</v>
      </c>
      <c r="D527" s="7">
        <v>12</v>
      </c>
      <c r="E527" s="7">
        <v>30</v>
      </c>
      <c r="F527" s="7">
        <f>30*1.05</f>
        <v>31.5</v>
      </c>
      <c r="G527" s="7">
        <f>31.5*1.05</f>
        <v>33.075</v>
      </c>
      <c r="H527" s="7">
        <f>33.1*1.05</f>
        <v>34.755</v>
      </c>
      <c r="I527" s="7">
        <f>34.8*1.05</f>
        <v>36.54</v>
      </c>
      <c r="J527" s="7">
        <f>36.5*1.05</f>
        <v>38.325</v>
      </c>
      <c r="K527" s="10"/>
    </row>
    <row r="528" spans="1:11" ht="15">
      <c r="A528" s="8">
        <v>513</v>
      </c>
      <c r="B528" s="10" t="s">
        <v>5</v>
      </c>
      <c r="C528" s="7">
        <f t="shared" si="146"/>
        <v>0</v>
      </c>
      <c r="D528" s="7">
        <f t="shared" si="153"/>
        <v>0</v>
      </c>
      <c r="E528" s="7">
        <f t="shared" si="154"/>
        <v>0</v>
      </c>
      <c r="F528" s="7">
        <f aca="true" t="shared" si="183" ref="F528">G528+H528+I528+J528+K528+L528+M528</f>
        <v>0</v>
      </c>
      <c r="G528" s="7">
        <f aca="true" t="shared" si="184" ref="G528">H528+I528+J528+K528+L528+M528+N528</f>
        <v>0</v>
      </c>
      <c r="H528" s="7">
        <f aca="true" t="shared" si="185" ref="H528">I528+J528+K528+L528+M528+N528+O528</f>
        <v>0</v>
      </c>
      <c r="I528" s="7">
        <f aca="true" t="shared" si="186" ref="I528">J528+K528+L528+M528+N528+O528+P528</f>
        <v>0</v>
      </c>
      <c r="J528" s="7">
        <f aca="true" t="shared" si="187" ref="J528">K528+L528+M528+N528+O528+P528+Q528</f>
        <v>0</v>
      </c>
      <c r="K528" s="10"/>
    </row>
    <row r="529" spans="1:11" ht="38.25">
      <c r="A529" s="8">
        <v>514</v>
      </c>
      <c r="B529" s="13" t="s">
        <v>243</v>
      </c>
      <c r="C529" s="7">
        <f t="shared" si="146"/>
        <v>4015.5</v>
      </c>
      <c r="D529" s="7">
        <f>D530+D531+D532+D533</f>
        <v>490.8</v>
      </c>
      <c r="E529" s="7">
        <f>E531+E532+E533</f>
        <v>500</v>
      </c>
      <c r="F529" s="7">
        <f aca="true" t="shared" si="188" ref="F529">F531+F532+F533</f>
        <v>505</v>
      </c>
      <c r="G529" s="7">
        <f>G530+G531+G532+G533</f>
        <v>555.8</v>
      </c>
      <c r="H529" s="7">
        <f>H530+H531+H532+H533</f>
        <v>603.6</v>
      </c>
      <c r="I529" s="7">
        <f>I530+I531+I532+I533</f>
        <v>653.8</v>
      </c>
      <c r="J529" s="7">
        <f>J530+J531+J532+J533</f>
        <v>706.5</v>
      </c>
      <c r="K529" s="10"/>
    </row>
    <row r="530" spans="1:11" ht="15">
      <c r="A530" s="8">
        <v>515</v>
      </c>
      <c r="B530" s="13" t="s">
        <v>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 ht="15">
      <c r="A531" s="8">
        <v>516</v>
      </c>
      <c r="B531" s="10" t="s">
        <v>29</v>
      </c>
      <c r="C531" s="7">
        <f t="shared" si="146"/>
        <v>0</v>
      </c>
      <c r="D531" s="7">
        <f t="shared" si="153"/>
        <v>0</v>
      </c>
      <c r="E531" s="7">
        <f t="shared" si="154"/>
        <v>0</v>
      </c>
      <c r="F531" s="7">
        <f aca="true" t="shared" si="189" ref="F531">G531+H531+I531+J531+K531+L531+M531</f>
        <v>0</v>
      </c>
      <c r="G531" s="7">
        <f aca="true" t="shared" si="190" ref="G531">H531+I531+J531+K531+L531+M531+N531</f>
        <v>0</v>
      </c>
      <c r="H531" s="7">
        <f aca="true" t="shared" si="191" ref="H531">I531+J531+K531+L531+M531+N531+O531</f>
        <v>0</v>
      </c>
      <c r="I531" s="7">
        <f aca="true" t="shared" si="192" ref="I531">J531+K531+L531+M531+N531+O531+P531</f>
        <v>0</v>
      </c>
      <c r="J531" s="7">
        <f aca="true" t="shared" si="193" ref="J531">K531+L531+M531+N531+O531+P531+Q531</f>
        <v>0</v>
      </c>
      <c r="K531" s="10"/>
    </row>
    <row r="532" spans="1:11" ht="15">
      <c r="A532" s="8">
        <v>517</v>
      </c>
      <c r="B532" s="10" t="s">
        <v>30</v>
      </c>
      <c r="C532" s="7">
        <f t="shared" si="146"/>
        <v>4015.5</v>
      </c>
      <c r="D532" s="7">
        <f>500-4.2-5</f>
        <v>490.8</v>
      </c>
      <c r="E532" s="7">
        <v>500</v>
      </c>
      <c r="F532" s="7">
        <v>505</v>
      </c>
      <c r="G532" s="7">
        <v>555.8</v>
      </c>
      <c r="H532" s="7">
        <v>603.6</v>
      </c>
      <c r="I532" s="7">
        <v>653.8</v>
      </c>
      <c r="J532" s="7">
        <v>706.5</v>
      </c>
      <c r="K532" s="10"/>
    </row>
    <row r="533" spans="1:11" ht="15">
      <c r="A533" s="8">
        <v>518</v>
      </c>
      <c r="B533" s="10" t="s">
        <v>21</v>
      </c>
      <c r="C533" s="7">
        <f t="shared" si="146"/>
        <v>0</v>
      </c>
      <c r="D533" s="7">
        <f t="shared" si="153"/>
        <v>0</v>
      </c>
      <c r="E533" s="7">
        <f t="shared" si="154"/>
        <v>0</v>
      </c>
      <c r="F533" s="7">
        <f aca="true" t="shared" si="194" ref="F533">G533+H533+I533+J533+K533+L533+M533</f>
        <v>0</v>
      </c>
      <c r="G533" s="7">
        <f aca="true" t="shared" si="195" ref="G533">H533+I533+J533+K533+L533+M533+N533</f>
        <v>0</v>
      </c>
      <c r="H533" s="7">
        <f aca="true" t="shared" si="196" ref="H533">I533+J533+K533+L533+M533+N533+O533</f>
        <v>0</v>
      </c>
      <c r="I533" s="7">
        <f aca="true" t="shared" si="197" ref="I533">J533+K533+L533+M533+N533+O533+P533</f>
        <v>0</v>
      </c>
      <c r="J533" s="7">
        <f aca="true" t="shared" si="198" ref="J533">K533+L533+M533+N533+O533+P533+Q533</f>
        <v>0</v>
      </c>
      <c r="K533" s="10"/>
    </row>
    <row r="534" spans="1:11" ht="25.5">
      <c r="A534" s="8">
        <v>519</v>
      </c>
      <c r="B534" s="13" t="s">
        <v>244</v>
      </c>
      <c r="C534" s="7">
        <f>D534+E534+F534+G534+H534+I534+J534</f>
        <v>225.86999999999998</v>
      </c>
      <c r="D534" s="7">
        <v>30</v>
      </c>
      <c r="E534" s="7">
        <f aca="true" t="shared" si="199" ref="E534:J534">E536+E537+E543</f>
        <v>30</v>
      </c>
      <c r="F534" s="7">
        <f t="shared" si="199"/>
        <v>30</v>
      </c>
      <c r="G534" s="7">
        <f t="shared" si="199"/>
        <v>31.5</v>
      </c>
      <c r="H534" s="7">
        <f t="shared" si="199"/>
        <v>33.075</v>
      </c>
      <c r="I534" s="7">
        <f t="shared" si="199"/>
        <v>34.755</v>
      </c>
      <c r="J534" s="7">
        <f t="shared" si="199"/>
        <v>36.54</v>
      </c>
      <c r="K534" s="10"/>
    </row>
    <row r="535" spans="1:11" ht="15">
      <c r="A535" s="8">
        <v>520</v>
      </c>
      <c r="B535" s="13" t="s">
        <v>2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 ht="15">
      <c r="A536" s="8">
        <v>521</v>
      </c>
      <c r="B536" s="10" t="s">
        <v>3</v>
      </c>
      <c r="C536" s="7">
        <f t="shared" si="146"/>
        <v>0</v>
      </c>
      <c r="D536" s="7">
        <f t="shared" si="153"/>
        <v>0</v>
      </c>
      <c r="E536" s="7">
        <f t="shared" si="154"/>
        <v>0</v>
      </c>
      <c r="F536" s="7">
        <f aca="true" t="shared" si="200" ref="F536">G536+H536+I536+J536+K536+L536+M536</f>
        <v>0</v>
      </c>
      <c r="G536" s="7">
        <f aca="true" t="shared" si="201" ref="G536">H536+I536+J536+K536+L536+M536+N536</f>
        <v>0</v>
      </c>
      <c r="H536" s="7">
        <f aca="true" t="shared" si="202" ref="H536">I536+J536+K536+L536+M536+N536+O536</f>
        <v>0</v>
      </c>
      <c r="I536" s="7">
        <f aca="true" t="shared" si="203" ref="I536">J536+K536+L536+M536+N536+O536+P536</f>
        <v>0</v>
      </c>
      <c r="J536" s="7">
        <f aca="true" t="shared" si="204" ref="J536">K536+L536+M536+N536+O536+P536+Q536</f>
        <v>0</v>
      </c>
      <c r="K536" s="10"/>
    </row>
    <row r="537" spans="1:11" ht="15">
      <c r="A537" s="8">
        <v>522</v>
      </c>
      <c r="B537" s="10" t="s">
        <v>4</v>
      </c>
      <c r="C537" s="7">
        <f t="shared" si="146"/>
        <v>225.86999999999998</v>
      </c>
      <c r="D537" s="7">
        <v>30</v>
      </c>
      <c r="E537" s="7">
        <v>30</v>
      </c>
      <c r="F537" s="7">
        <v>30</v>
      </c>
      <c r="G537" s="7">
        <f>30*1.05</f>
        <v>31.5</v>
      </c>
      <c r="H537" s="7">
        <f>31.5*1.05</f>
        <v>33.075</v>
      </c>
      <c r="I537" s="7">
        <f>33.1*1.05</f>
        <v>34.755</v>
      </c>
      <c r="J537" s="7">
        <f>34.8*1.05</f>
        <v>36.54</v>
      </c>
      <c r="K537" s="10"/>
    </row>
    <row r="538" spans="1:11" ht="15">
      <c r="A538" s="8">
        <v>523</v>
      </c>
      <c r="B538" s="10" t="s">
        <v>23</v>
      </c>
      <c r="C538" s="7"/>
      <c r="D538" s="7"/>
      <c r="E538" s="7"/>
      <c r="F538" s="7"/>
      <c r="G538" s="7"/>
      <c r="H538" s="7"/>
      <c r="I538" s="7"/>
      <c r="J538" s="7"/>
      <c r="K538" s="10"/>
    </row>
    <row r="539" spans="1:11" ht="25.5">
      <c r="A539" s="8">
        <v>524</v>
      </c>
      <c r="B539" s="13" t="s">
        <v>309</v>
      </c>
      <c r="C539" s="7">
        <f>D539+E539+F539+G539+H539+I539+J539</f>
        <v>4.2</v>
      </c>
      <c r="D539" s="7">
        <f>D540+D541+D542+D543</f>
        <v>4.2</v>
      </c>
      <c r="E539" s="7">
        <f aca="true" t="shared" si="205" ref="D539:J543">F539+G539+H539+I539+J539+K539+L539</f>
        <v>0</v>
      </c>
      <c r="F539" s="7">
        <f t="shared" si="205"/>
        <v>0</v>
      </c>
      <c r="G539" s="7">
        <f t="shared" si="205"/>
        <v>0</v>
      </c>
      <c r="H539" s="7">
        <f t="shared" si="205"/>
        <v>0</v>
      </c>
      <c r="I539" s="7">
        <f t="shared" si="205"/>
        <v>0</v>
      </c>
      <c r="J539" s="7">
        <f t="shared" si="205"/>
        <v>0</v>
      </c>
      <c r="K539" s="10"/>
    </row>
    <row r="540" spans="1:11" ht="15">
      <c r="A540" s="8">
        <v>525</v>
      </c>
      <c r="B540" s="10" t="s">
        <v>2</v>
      </c>
      <c r="C540" s="7">
        <f aca="true" t="shared" si="206" ref="C540:C543">D540+E540+F540+G540+H540+I540+J540</f>
        <v>0</v>
      </c>
      <c r="D540" s="7">
        <f t="shared" si="205"/>
        <v>0</v>
      </c>
      <c r="E540" s="7">
        <f t="shared" si="205"/>
        <v>0</v>
      </c>
      <c r="F540" s="7">
        <f t="shared" si="205"/>
        <v>0</v>
      </c>
      <c r="G540" s="7">
        <f t="shared" si="205"/>
        <v>0</v>
      </c>
      <c r="H540" s="7">
        <f t="shared" si="205"/>
        <v>0</v>
      </c>
      <c r="I540" s="7">
        <f t="shared" si="205"/>
        <v>0</v>
      </c>
      <c r="J540" s="7">
        <f t="shared" si="205"/>
        <v>0</v>
      </c>
      <c r="K540" s="10"/>
    </row>
    <row r="541" spans="1:11" ht="15">
      <c r="A541" s="8">
        <v>526</v>
      </c>
      <c r="B541" s="10" t="s">
        <v>29</v>
      </c>
      <c r="C541" s="7">
        <f t="shared" si="206"/>
        <v>0</v>
      </c>
      <c r="D541" s="7">
        <f t="shared" si="205"/>
        <v>0</v>
      </c>
      <c r="E541" s="7">
        <f t="shared" si="205"/>
        <v>0</v>
      </c>
      <c r="F541" s="7">
        <f t="shared" si="205"/>
        <v>0</v>
      </c>
      <c r="G541" s="7">
        <f t="shared" si="205"/>
        <v>0</v>
      </c>
      <c r="H541" s="7">
        <f t="shared" si="205"/>
        <v>0</v>
      </c>
      <c r="I541" s="7">
        <f t="shared" si="205"/>
        <v>0</v>
      </c>
      <c r="J541" s="7">
        <f t="shared" si="205"/>
        <v>0</v>
      </c>
      <c r="K541" s="10"/>
    </row>
    <row r="542" spans="1:11" ht="15">
      <c r="A542" s="8">
        <v>527</v>
      </c>
      <c r="B542" s="10" t="s">
        <v>227</v>
      </c>
      <c r="C542" s="7">
        <f t="shared" si="206"/>
        <v>4.2</v>
      </c>
      <c r="D542" s="7">
        <v>4.2</v>
      </c>
      <c r="E542" s="7">
        <f t="shared" si="205"/>
        <v>0</v>
      </c>
      <c r="F542" s="7">
        <f t="shared" si="205"/>
        <v>0</v>
      </c>
      <c r="G542" s="7">
        <f t="shared" si="205"/>
        <v>0</v>
      </c>
      <c r="H542" s="7">
        <f t="shared" si="205"/>
        <v>0</v>
      </c>
      <c r="I542" s="7">
        <f t="shared" si="205"/>
        <v>0</v>
      </c>
      <c r="J542" s="7">
        <f t="shared" si="205"/>
        <v>0</v>
      </c>
      <c r="K542" s="10"/>
    </row>
    <row r="543" spans="1:11" ht="15">
      <c r="A543" s="8">
        <v>528</v>
      </c>
      <c r="B543" s="10" t="s">
        <v>21</v>
      </c>
      <c r="C543" s="7">
        <f t="shared" si="206"/>
        <v>0</v>
      </c>
      <c r="D543" s="7">
        <f t="shared" si="205"/>
        <v>0</v>
      </c>
      <c r="E543" s="7">
        <f t="shared" si="205"/>
        <v>0</v>
      </c>
      <c r="F543" s="7">
        <f t="shared" si="205"/>
        <v>0</v>
      </c>
      <c r="G543" s="7">
        <f t="shared" si="205"/>
        <v>0</v>
      </c>
      <c r="H543" s="7">
        <f t="shared" si="205"/>
        <v>0</v>
      </c>
      <c r="I543" s="7">
        <f t="shared" si="205"/>
        <v>0</v>
      </c>
      <c r="J543" s="7">
        <f t="shared" si="205"/>
        <v>0</v>
      </c>
      <c r="K543" s="10"/>
    </row>
    <row r="544" spans="1:11" ht="27">
      <c r="A544" s="8">
        <v>529</v>
      </c>
      <c r="B544" s="12" t="s">
        <v>32</v>
      </c>
      <c r="C544" s="9">
        <f t="shared" si="146"/>
        <v>1945</v>
      </c>
      <c r="D544" s="9">
        <f>D546+D547+D548</f>
        <v>145</v>
      </c>
      <c r="E544" s="9">
        <f>E546+E547+E548</f>
        <v>300</v>
      </c>
      <c r="F544" s="9">
        <f>F545+F546+F547</f>
        <v>300</v>
      </c>
      <c r="G544" s="9">
        <f>G545+G546+G547+G548</f>
        <v>300</v>
      </c>
      <c r="H544" s="9">
        <f>H545+H546+H547+H548</f>
        <v>300</v>
      </c>
      <c r="I544" s="9">
        <f>I545+I546+I547+I548</f>
        <v>300</v>
      </c>
      <c r="J544" s="9">
        <f>J545+J546+J547+J548</f>
        <v>300</v>
      </c>
      <c r="K544" s="11">
        <v>50.51</v>
      </c>
    </row>
    <row r="545" spans="1:11" ht="15">
      <c r="A545" s="8">
        <v>530</v>
      </c>
      <c r="B545" s="12" t="s">
        <v>2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 ht="15">
      <c r="A546" s="8">
        <v>531</v>
      </c>
      <c r="B546" s="10" t="s">
        <v>3</v>
      </c>
      <c r="C546" s="7">
        <f t="shared" si="146"/>
        <v>0</v>
      </c>
      <c r="D546" s="7">
        <f t="shared" si="153"/>
        <v>0</v>
      </c>
      <c r="E546" s="7">
        <f t="shared" si="154"/>
        <v>0</v>
      </c>
      <c r="F546" s="7">
        <f aca="true" t="shared" si="207" ref="F546:F553">G546+H546+I546+J546+K546+L546+M546</f>
        <v>0</v>
      </c>
      <c r="G546" s="7">
        <f aca="true" t="shared" si="208" ref="G546:G553">H546+I546+J546+K546+L546+M546+N546</f>
        <v>0</v>
      </c>
      <c r="H546" s="7">
        <f aca="true" t="shared" si="209" ref="H546:H553">I546+J546+K546+L546+M546+N546+O546</f>
        <v>0</v>
      </c>
      <c r="I546" s="7">
        <f aca="true" t="shared" si="210" ref="I546:I553">J546+K546+L546+M546+N546+O546+P546</f>
        <v>0</v>
      </c>
      <c r="J546" s="7">
        <f aca="true" t="shared" si="211" ref="J546:J553">K546+L546+M546+N546+O546+P546+Q546</f>
        <v>0</v>
      </c>
      <c r="K546" s="10"/>
    </row>
    <row r="547" spans="1:11" ht="15">
      <c r="A547" s="8">
        <v>532</v>
      </c>
      <c r="B547" s="10" t="s">
        <v>4</v>
      </c>
      <c r="C547" s="7">
        <f t="shared" si="146"/>
        <v>1945</v>
      </c>
      <c r="D547" s="7">
        <f aca="true" t="shared" si="212" ref="D547:I547">D552+D557+D562</f>
        <v>145</v>
      </c>
      <c r="E547" s="7">
        <f t="shared" si="212"/>
        <v>300</v>
      </c>
      <c r="F547" s="7">
        <f t="shared" si="212"/>
        <v>300</v>
      </c>
      <c r="G547" s="7">
        <f t="shared" si="212"/>
        <v>300</v>
      </c>
      <c r="H547" s="7">
        <f t="shared" si="212"/>
        <v>300</v>
      </c>
      <c r="I547" s="7">
        <f t="shared" si="212"/>
        <v>300</v>
      </c>
      <c r="J547" s="7">
        <f>J552+J557+J562+J567</f>
        <v>300</v>
      </c>
      <c r="K547" s="10"/>
    </row>
    <row r="548" spans="1:11" ht="15">
      <c r="A548" s="8">
        <v>533</v>
      </c>
      <c r="B548" s="10" t="s">
        <v>5</v>
      </c>
      <c r="C548" s="7">
        <f t="shared" si="146"/>
        <v>0</v>
      </c>
      <c r="D548" s="7">
        <f t="shared" si="153"/>
        <v>0</v>
      </c>
      <c r="E548" s="7">
        <f t="shared" si="154"/>
        <v>0</v>
      </c>
      <c r="F548" s="7">
        <f t="shared" si="207"/>
        <v>0</v>
      </c>
      <c r="G548" s="7">
        <f t="shared" si="208"/>
        <v>0</v>
      </c>
      <c r="H548" s="7">
        <f t="shared" si="209"/>
        <v>0</v>
      </c>
      <c r="I548" s="7">
        <f t="shared" si="210"/>
        <v>0</v>
      </c>
      <c r="J548" s="7">
        <f t="shared" si="211"/>
        <v>0</v>
      </c>
      <c r="K548" s="10"/>
    </row>
    <row r="549" spans="1:11" ht="25.5">
      <c r="A549" s="8">
        <v>534</v>
      </c>
      <c r="B549" s="13" t="s">
        <v>33</v>
      </c>
      <c r="C549" s="7">
        <f t="shared" si="146"/>
        <v>0</v>
      </c>
      <c r="D549" s="7">
        <f>D550+D551+D552+D553</f>
        <v>0</v>
      </c>
      <c r="E549" s="7">
        <f t="shared" si="154"/>
        <v>0</v>
      </c>
      <c r="F549" s="7">
        <f t="shared" si="207"/>
        <v>0</v>
      </c>
      <c r="G549" s="7">
        <f t="shared" si="208"/>
        <v>0</v>
      </c>
      <c r="H549" s="7">
        <f t="shared" si="209"/>
        <v>0</v>
      </c>
      <c r="I549" s="7">
        <f t="shared" si="210"/>
        <v>0</v>
      </c>
      <c r="J549" s="7">
        <f t="shared" si="211"/>
        <v>0</v>
      </c>
      <c r="K549" s="10"/>
    </row>
    <row r="550" spans="1:11" ht="15">
      <c r="A550" s="8">
        <v>535</v>
      </c>
      <c r="B550" s="13" t="s">
        <v>2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 ht="15">
      <c r="A551" s="8">
        <v>536</v>
      </c>
      <c r="B551" s="10" t="s">
        <v>3</v>
      </c>
      <c r="C551" s="7">
        <f t="shared" si="146"/>
        <v>0</v>
      </c>
      <c r="D551" s="7">
        <f t="shared" si="153"/>
        <v>0</v>
      </c>
      <c r="E551" s="7">
        <f t="shared" si="154"/>
        <v>0</v>
      </c>
      <c r="F551" s="7">
        <f t="shared" si="207"/>
        <v>0</v>
      </c>
      <c r="G551" s="7">
        <f t="shared" si="208"/>
        <v>0</v>
      </c>
      <c r="H551" s="7">
        <f t="shared" si="209"/>
        <v>0</v>
      </c>
      <c r="I551" s="7">
        <f t="shared" si="210"/>
        <v>0</v>
      </c>
      <c r="J551" s="7">
        <f t="shared" si="211"/>
        <v>0</v>
      </c>
      <c r="K551" s="10"/>
    </row>
    <row r="552" spans="1:11" ht="15">
      <c r="A552" s="8">
        <v>537</v>
      </c>
      <c r="B552" s="10" t="s">
        <v>4</v>
      </c>
      <c r="C552" s="7">
        <f t="shared" si="146"/>
        <v>0</v>
      </c>
      <c r="D552" s="7">
        <f>166-116-50</f>
        <v>0</v>
      </c>
      <c r="E552" s="7">
        <f t="shared" si="154"/>
        <v>0</v>
      </c>
      <c r="F552" s="7">
        <f t="shared" si="207"/>
        <v>0</v>
      </c>
      <c r="G552" s="7">
        <f t="shared" si="208"/>
        <v>0</v>
      </c>
      <c r="H552" s="7">
        <f t="shared" si="209"/>
        <v>0</v>
      </c>
      <c r="I552" s="7">
        <f t="shared" si="210"/>
        <v>0</v>
      </c>
      <c r="J552" s="7">
        <f t="shared" si="211"/>
        <v>0</v>
      </c>
      <c r="K552" s="10"/>
    </row>
    <row r="553" spans="1:11" ht="15">
      <c r="A553" s="8">
        <v>538</v>
      </c>
      <c r="B553" s="10" t="s">
        <v>5</v>
      </c>
      <c r="C553" s="7">
        <f t="shared" si="146"/>
        <v>0</v>
      </c>
      <c r="D553" s="7">
        <f t="shared" si="153"/>
        <v>0</v>
      </c>
      <c r="E553" s="7">
        <f t="shared" si="154"/>
        <v>0</v>
      </c>
      <c r="F553" s="7">
        <f t="shared" si="207"/>
        <v>0</v>
      </c>
      <c r="G553" s="7">
        <f t="shared" si="208"/>
        <v>0</v>
      </c>
      <c r="H553" s="7">
        <f t="shared" si="209"/>
        <v>0</v>
      </c>
      <c r="I553" s="7">
        <f t="shared" si="210"/>
        <v>0</v>
      </c>
      <c r="J553" s="7">
        <f t="shared" si="211"/>
        <v>0</v>
      </c>
      <c r="K553" s="10"/>
    </row>
    <row r="554" spans="1:11" ht="38.25">
      <c r="A554" s="8">
        <v>539</v>
      </c>
      <c r="B554" s="13" t="s">
        <v>34</v>
      </c>
      <c r="C554" s="7">
        <f t="shared" si="146"/>
        <v>1345</v>
      </c>
      <c r="D554" s="7">
        <f>D555+D556+D557+D558</f>
        <v>145</v>
      </c>
      <c r="E554" s="7">
        <f>E556+E557+E558</f>
        <v>200</v>
      </c>
      <c r="F554" s="7">
        <f aca="true" t="shared" si="213" ref="F554:J554">F556+F557+F558</f>
        <v>200</v>
      </c>
      <c r="G554" s="7">
        <f t="shared" si="213"/>
        <v>200</v>
      </c>
      <c r="H554" s="7">
        <f t="shared" si="213"/>
        <v>200</v>
      </c>
      <c r="I554" s="7">
        <f t="shared" si="213"/>
        <v>200</v>
      </c>
      <c r="J554" s="7">
        <f t="shared" si="213"/>
        <v>200</v>
      </c>
      <c r="K554" s="11"/>
    </row>
    <row r="555" spans="1:11" ht="15">
      <c r="A555" s="8">
        <v>540</v>
      </c>
      <c r="B555" s="13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1"/>
    </row>
    <row r="556" spans="1:11" ht="15">
      <c r="A556" s="8">
        <v>541</v>
      </c>
      <c r="B556" s="10" t="s">
        <v>29</v>
      </c>
      <c r="C556" s="7">
        <f t="shared" si="146"/>
        <v>0</v>
      </c>
      <c r="D556" s="7">
        <f t="shared" si="153"/>
        <v>0</v>
      </c>
      <c r="E556" s="7">
        <f t="shared" si="154"/>
        <v>0</v>
      </c>
      <c r="F556" s="7">
        <f aca="true" t="shared" si="214" ref="F556">G556+H556+I556+J556+K556+L556+M556</f>
        <v>0</v>
      </c>
      <c r="G556" s="7">
        <f aca="true" t="shared" si="215" ref="G556">H556+I556+J556+K556+L556+M556+N556</f>
        <v>0</v>
      </c>
      <c r="H556" s="7">
        <f aca="true" t="shared" si="216" ref="H556">I556+J556+K556+L556+M556+N556+O556</f>
        <v>0</v>
      </c>
      <c r="I556" s="7">
        <f aca="true" t="shared" si="217" ref="I556">J556+K556+L556+M556+N556+O556+P556</f>
        <v>0</v>
      </c>
      <c r="J556" s="7">
        <f aca="true" t="shared" si="218" ref="J556">K556+L556+M556+N556+O556+P556+Q556</f>
        <v>0</v>
      </c>
      <c r="K556" s="10"/>
    </row>
    <row r="557" spans="1:11" ht="15">
      <c r="A557" s="8">
        <v>542</v>
      </c>
      <c r="B557" s="10" t="s">
        <v>30</v>
      </c>
      <c r="C557" s="7">
        <f t="shared" si="146"/>
        <v>1345</v>
      </c>
      <c r="D557" s="7">
        <f>100+145-100</f>
        <v>145</v>
      </c>
      <c r="E557" s="7">
        <v>200</v>
      </c>
      <c r="F557" s="7">
        <v>200</v>
      </c>
      <c r="G557" s="7">
        <v>200</v>
      </c>
      <c r="H557" s="7">
        <v>200</v>
      </c>
      <c r="I557" s="7">
        <v>200</v>
      </c>
      <c r="J557" s="7">
        <v>200</v>
      </c>
      <c r="K557" s="10"/>
    </row>
    <row r="558" spans="1:11" ht="15">
      <c r="A558" s="8">
        <v>543</v>
      </c>
      <c r="B558" s="10" t="s">
        <v>23</v>
      </c>
      <c r="C558" s="7">
        <f t="shared" si="146"/>
        <v>0</v>
      </c>
      <c r="D558" s="7">
        <f t="shared" si="153"/>
        <v>0</v>
      </c>
      <c r="E558" s="7">
        <f t="shared" si="154"/>
        <v>0</v>
      </c>
      <c r="F558" s="7">
        <f aca="true" t="shared" si="219" ref="F558">G558+H558+I558+J558+K558+L558+M558</f>
        <v>0</v>
      </c>
      <c r="G558" s="7">
        <f aca="true" t="shared" si="220" ref="G558">H558+I558+J558+K558+L558+M558+N558</f>
        <v>0</v>
      </c>
      <c r="H558" s="7">
        <f aca="true" t="shared" si="221" ref="H558">I558+J558+K558+L558+M558+N558+O558</f>
        <v>0</v>
      </c>
      <c r="I558" s="7">
        <f aca="true" t="shared" si="222" ref="I558">J558+K558+L558+M558+N558+O558+P558</f>
        <v>0</v>
      </c>
      <c r="J558" s="7">
        <f aca="true" t="shared" si="223" ref="J558">K558+L558+M558+N558+O558+P558+Q558</f>
        <v>0</v>
      </c>
      <c r="K558" s="10"/>
    </row>
    <row r="559" spans="1:11" ht="51">
      <c r="A559" s="8">
        <v>544</v>
      </c>
      <c r="B559" s="13" t="s">
        <v>245</v>
      </c>
      <c r="C559" s="7">
        <f t="shared" si="146"/>
        <v>600</v>
      </c>
      <c r="D559" s="7">
        <f>D560+D561+D562+D563</f>
        <v>0</v>
      </c>
      <c r="E559" s="7">
        <f>E561+E562+E563</f>
        <v>100</v>
      </c>
      <c r="F559" s="7">
        <v>100</v>
      </c>
      <c r="G559" s="7">
        <v>100</v>
      </c>
      <c r="H559" s="7">
        <v>100</v>
      </c>
      <c r="I559" s="7">
        <v>100</v>
      </c>
      <c r="J559" s="7">
        <v>100</v>
      </c>
      <c r="K559" s="10"/>
    </row>
    <row r="560" spans="1:11" ht="15">
      <c r="A560" s="8">
        <v>545</v>
      </c>
      <c r="B560" s="13" t="s">
        <v>2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10"/>
    </row>
    <row r="561" spans="1:11" ht="15">
      <c r="A561" s="8">
        <v>546</v>
      </c>
      <c r="B561" s="10" t="s">
        <v>29</v>
      </c>
      <c r="C561" s="7">
        <f t="shared" si="146"/>
        <v>0</v>
      </c>
      <c r="D561" s="7">
        <f t="shared" si="153"/>
        <v>0</v>
      </c>
      <c r="E561" s="7">
        <f t="shared" si="154"/>
        <v>0</v>
      </c>
      <c r="F561" s="7">
        <f aca="true" t="shared" si="224" ref="F561">G561+H561+I561+J561+K561+L561+M561</f>
        <v>0</v>
      </c>
      <c r="G561" s="7">
        <f aca="true" t="shared" si="225" ref="G561">H561+I561+J561+K561+L561+M561+N561</f>
        <v>0</v>
      </c>
      <c r="H561" s="7">
        <f aca="true" t="shared" si="226" ref="H561">I561+J561+K561+L561+M561+N561+O561</f>
        <v>0</v>
      </c>
      <c r="I561" s="7">
        <f aca="true" t="shared" si="227" ref="I561">J561+K561+L561+M561+N561+O561+P561</f>
        <v>0</v>
      </c>
      <c r="J561" s="7">
        <f aca="true" t="shared" si="228" ref="J561">K561+L561+M561+N561+O561+P561+Q561</f>
        <v>0</v>
      </c>
      <c r="K561" s="10"/>
    </row>
    <row r="562" spans="1:11" ht="15">
      <c r="A562" s="8">
        <v>547</v>
      </c>
      <c r="B562" s="10" t="s">
        <v>30</v>
      </c>
      <c r="C562" s="7">
        <f t="shared" si="146"/>
        <v>600</v>
      </c>
      <c r="D562" s="7">
        <v>0</v>
      </c>
      <c r="E562" s="7">
        <v>100</v>
      </c>
      <c r="F562" s="7">
        <v>100</v>
      </c>
      <c r="G562" s="7">
        <v>100</v>
      </c>
      <c r="H562" s="7">
        <v>100</v>
      </c>
      <c r="I562" s="7">
        <v>100</v>
      </c>
      <c r="J562" s="7">
        <v>100</v>
      </c>
      <c r="K562" s="10"/>
    </row>
    <row r="563" spans="1:11" ht="15">
      <c r="A563" s="8">
        <v>548</v>
      </c>
      <c r="B563" s="10" t="s">
        <v>23</v>
      </c>
      <c r="C563" s="7">
        <f t="shared" si="146"/>
        <v>0</v>
      </c>
      <c r="D563" s="7">
        <f t="shared" si="153"/>
        <v>0</v>
      </c>
      <c r="E563" s="7">
        <f t="shared" si="154"/>
        <v>0</v>
      </c>
      <c r="F563" s="7">
        <f aca="true" t="shared" si="229" ref="F563:F573">G563+H563+I563+J563+K563+L563+M563</f>
        <v>0</v>
      </c>
      <c r="G563" s="7">
        <f aca="true" t="shared" si="230" ref="G563:G573">H563+I563+J563+K563+L563+M563+N563</f>
        <v>0</v>
      </c>
      <c r="H563" s="7">
        <f aca="true" t="shared" si="231" ref="H563:H573">I563+J563+K563+L563+M563+N563+O563</f>
        <v>0</v>
      </c>
      <c r="I563" s="7">
        <f aca="true" t="shared" si="232" ref="I563:I573">J563+K563+L563+M563+N563+O563+P563</f>
        <v>0</v>
      </c>
      <c r="J563" s="7">
        <f aca="true" t="shared" si="233" ref="J563:J573">K563+L563+M563+N563+O563+P563+Q563</f>
        <v>0</v>
      </c>
      <c r="K563" s="10"/>
    </row>
    <row r="564" spans="1:11" ht="38.25">
      <c r="A564" s="8">
        <v>549</v>
      </c>
      <c r="B564" s="13" t="s">
        <v>188</v>
      </c>
      <c r="C564" s="7">
        <f t="shared" si="146"/>
        <v>0</v>
      </c>
      <c r="D564" s="7">
        <f t="shared" si="153"/>
        <v>0</v>
      </c>
      <c r="E564" s="7">
        <f t="shared" si="154"/>
        <v>0</v>
      </c>
      <c r="F564" s="7">
        <f t="shared" si="229"/>
        <v>0</v>
      </c>
      <c r="G564" s="7">
        <f t="shared" si="230"/>
        <v>0</v>
      </c>
      <c r="H564" s="7">
        <f t="shared" si="231"/>
        <v>0</v>
      </c>
      <c r="I564" s="7">
        <f t="shared" si="232"/>
        <v>0</v>
      </c>
      <c r="J564" s="7">
        <f t="shared" si="233"/>
        <v>0</v>
      </c>
      <c r="K564" s="10"/>
    </row>
    <row r="565" spans="1:11" ht="15">
      <c r="A565" s="8">
        <v>550</v>
      </c>
      <c r="B565" s="13" t="s">
        <v>2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10"/>
    </row>
    <row r="566" spans="1:11" ht="15">
      <c r="A566" s="8">
        <v>551</v>
      </c>
      <c r="B566" s="10" t="s">
        <v>29</v>
      </c>
      <c r="C566" s="7">
        <f t="shared" si="146"/>
        <v>0</v>
      </c>
      <c r="D566" s="7">
        <f t="shared" si="153"/>
        <v>0</v>
      </c>
      <c r="E566" s="7">
        <f t="shared" si="154"/>
        <v>0</v>
      </c>
      <c r="F566" s="7">
        <f t="shared" si="229"/>
        <v>0</v>
      </c>
      <c r="G566" s="7">
        <f t="shared" si="230"/>
        <v>0</v>
      </c>
      <c r="H566" s="7">
        <f t="shared" si="231"/>
        <v>0</v>
      </c>
      <c r="I566" s="7">
        <f t="shared" si="232"/>
        <v>0</v>
      </c>
      <c r="J566" s="7">
        <f t="shared" si="233"/>
        <v>0</v>
      </c>
      <c r="K566" s="10"/>
    </row>
    <row r="567" spans="1:11" ht="15">
      <c r="A567" s="8">
        <v>552</v>
      </c>
      <c r="B567" s="10" t="s">
        <v>189</v>
      </c>
      <c r="C567" s="7">
        <f t="shared" si="146"/>
        <v>0</v>
      </c>
      <c r="D567" s="7">
        <f t="shared" si="153"/>
        <v>0</v>
      </c>
      <c r="E567" s="7">
        <f t="shared" si="154"/>
        <v>0</v>
      </c>
      <c r="F567" s="7">
        <f t="shared" si="229"/>
        <v>0</v>
      </c>
      <c r="G567" s="7">
        <f t="shared" si="230"/>
        <v>0</v>
      </c>
      <c r="H567" s="7">
        <f t="shared" si="231"/>
        <v>0</v>
      </c>
      <c r="I567" s="7">
        <f t="shared" si="232"/>
        <v>0</v>
      </c>
      <c r="J567" s="7">
        <f t="shared" si="233"/>
        <v>0</v>
      </c>
      <c r="K567" s="10"/>
    </row>
    <row r="568" spans="1:11" ht="15">
      <c r="A568" s="8">
        <v>553</v>
      </c>
      <c r="B568" s="10" t="s">
        <v>5</v>
      </c>
      <c r="C568" s="7">
        <f t="shared" si="146"/>
        <v>0</v>
      </c>
      <c r="D568" s="7">
        <f t="shared" si="153"/>
        <v>0</v>
      </c>
      <c r="E568" s="7">
        <f t="shared" si="154"/>
        <v>0</v>
      </c>
      <c r="F568" s="7">
        <f t="shared" si="229"/>
        <v>0</v>
      </c>
      <c r="G568" s="7">
        <f t="shared" si="230"/>
        <v>0</v>
      </c>
      <c r="H568" s="7">
        <f t="shared" si="231"/>
        <v>0</v>
      </c>
      <c r="I568" s="7">
        <f t="shared" si="232"/>
        <v>0</v>
      </c>
      <c r="J568" s="7">
        <f t="shared" si="233"/>
        <v>0</v>
      </c>
      <c r="K568" s="10"/>
    </row>
    <row r="569" spans="1:11" ht="27">
      <c r="A569" s="8">
        <v>554</v>
      </c>
      <c r="B569" s="12" t="s">
        <v>217</v>
      </c>
      <c r="C569" s="9">
        <f t="shared" si="146"/>
        <v>0</v>
      </c>
      <c r="D569" s="9">
        <f t="shared" si="153"/>
        <v>0</v>
      </c>
      <c r="E569" s="9">
        <f t="shared" si="154"/>
        <v>0</v>
      </c>
      <c r="F569" s="9">
        <f t="shared" si="229"/>
        <v>0</v>
      </c>
      <c r="G569" s="9">
        <f t="shared" si="230"/>
        <v>0</v>
      </c>
      <c r="H569" s="9">
        <f t="shared" si="231"/>
        <v>0</v>
      </c>
      <c r="I569" s="9">
        <f t="shared" si="232"/>
        <v>0</v>
      </c>
      <c r="J569" s="9">
        <f t="shared" si="233"/>
        <v>0</v>
      </c>
      <c r="K569" s="10"/>
    </row>
    <row r="570" spans="1:11" ht="15">
      <c r="A570" s="8">
        <v>555</v>
      </c>
      <c r="B570" s="12" t="s">
        <v>2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10"/>
    </row>
    <row r="571" spans="1:11" ht="15">
      <c r="A571" s="8">
        <v>556</v>
      </c>
      <c r="B571" s="10" t="s">
        <v>29</v>
      </c>
      <c r="C571" s="7">
        <f t="shared" si="146"/>
        <v>0</v>
      </c>
      <c r="D571" s="7">
        <f t="shared" si="153"/>
        <v>0</v>
      </c>
      <c r="E571" s="7">
        <f t="shared" si="154"/>
        <v>0</v>
      </c>
      <c r="F571" s="7">
        <f t="shared" si="229"/>
        <v>0</v>
      </c>
      <c r="G571" s="7">
        <f t="shared" si="230"/>
        <v>0</v>
      </c>
      <c r="H571" s="7">
        <f t="shared" si="231"/>
        <v>0</v>
      </c>
      <c r="I571" s="7">
        <f t="shared" si="232"/>
        <v>0</v>
      </c>
      <c r="J571" s="7">
        <f t="shared" si="233"/>
        <v>0</v>
      </c>
      <c r="K571" s="10"/>
    </row>
    <row r="572" spans="1:11" ht="15">
      <c r="A572" s="8">
        <v>557</v>
      </c>
      <c r="B572" s="10" t="s">
        <v>189</v>
      </c>
      <c r="C572" s="7">
        <f t="shared" si="146"/>
        <v>0</v>
      </c>
      <c r="D572" s="7">
        <f t="shared" si="153"/>
        <v>0</v>
      </c>
      <c r="E572" s="7">
        <f t="shared" si="154"/>
        <v>0</v>
      </c>
      <c r="F572" s="7">
        <f t="shared" si="229"/>
        <v>0</v>
      </c>
      <c r="G572" s="7">
        <f t="shared" si="230"/>
        <v>0</v>
      </c>
      <c r="H572" s="7">
        <f t="shared" si="231"/>
        <v>0</v>
      </c>
      <c r="I572" s="7">
        <f t="shared" si="232"/>
        <v>0</v>
      </c>
      <c r="J572" s="7">
        <f t="shared" si="233"/>
        <v>0</v>
      </c>
      <c r="K572" s="10"/>
    </row>
    <row r="573" spans="1:11" ht="15">
      <c r="A573" s="8">
        <v>558</v>
      </c>
      <c r="B573" s="10" t="s">
        <v>5</v>
      </c>
      <c r="C573" s="7">
        <f t="shared" si="146"/>
        <v>0</v>
      </c>
      <c r="D573" s="7">
        <f t="shared" si="153"/>
        <v>0</v>
      </c>
      <c r="E573" s="7">
        <f t="shared" si="154"/>
        <v>0</v>
      </c>
      <c r="F573" s="7">
        <f t="shared" si="229"/>
        <v>0</v>
      </c>
      <c r="G573" s="7">
        <f t="shared" si="230"/>
        <v>0</v>
      </c>
      <c r="H573" s="7">
        <f t="shared" si="231"/>
        <v>0</v>
      </c>
      <c r="I573" s="7">
        <f t="shared" si="232"/>
        <v>0</v>
      </c>
      <c r="J573" s="7">
        <f t="shared" si="233"/>
        <v>0</v>
      </c>
      <c r="K573" s="10"/>
    </row>
    <row r="574" spans="1:11" ht="17.25" customHeight="1">
      <c r="A574" s="8">
        <v>559</v>
      </c>
      <c r="B574" s="62" t="s">
        <v>289</v>
      </c>
      <c r="C574" s="63"/>
      <c r="D574" s="63"/>
      <c r="E574" s="63"/>
      <c r="F574" s="63"/>
      <c r="G574" s="63"/>
      <c r="H574" s="63"/>
      <c r="I574" s="63"/>
      <c r="J574" s="63"/>
      <c r="K574" s="64"/>
    </row>
    <row r="575" spans="1:11" ht="15">
      <c r="A575" s="8">
        <v>560</v>
      </c>
      <c r="B575" s="43" t="s">
        <v>80</v>
      </c>
      <c r="C575" s="9">
        <f>D575+E575+F575+G575+H575+I575+J575</f>
        <v>134862.1</v>
      </c>
      <c r="D575" s="9">
        <f>D577+D578+D579</f>
        <v>29629.5</v>
      </c>
      <c r="E575" s="9">
        <f>E577+E578+E579</f>
        <v>16892</v>
      </c>
      <c r="F575" s="9">
        <f>F577+F578+F579</f>
        <v>16892</v>
      </c>
      <c r="G575" s="9">
        <f aca="true" t="shared" si="234" ref="G575:J575">G577+G578+G579</f>
        <v>16892</v>
      </c>
      <c r="H575" s="9">
        <f t="shared" si="234"/>
        <v>16892</v>
      </c>
      <c r="I575" s="9">
        <f t="shared" si="234"/>
        <v>16892</v>
      </c>
      <c r="J575" s="9">
        <f t="shared" si="234"/>
        <v>20772.6</v>
      </c>
      <c r="K575" s="10"/>
    </row>
    <row r="576" spans="1:11" ht="15">
      <c r="A576" s="8">
        <v>561</v>
      </c>
      <c r="B576" s="43" t="s">
        <v>2</v>
      </c>
      <c r="C576" s="7">
        <f aca="true" t="shared" si="235" ref="C576">D576+E576+F576+G576+H576+I576+J576</f>
        <v>0</v>
      </c>
      <c r="D576" s="7">
        <f aca="true" t="shared" si="236" ref="D576">E576+F576+G576+H576+I576+J576+K576</f>
        <v>0</v>
      </c>
      <c r="E576" s="7">
        <f aca="true" t="shared" si="237" ref="E576">F576+G576+H576+I576+J576+K576+L576</f>
        <v>0</v>
      </c>
      <c r="F576" s="7">
        <f aca="true" t="shared" si="238" ref="F576">G576+H576+I576+J576+K576+L576+M576</f>
        <v>0</v>
      </c>
      <c r="G576" s="7">
        <f aca="true" t="shared" si="239" ref="G576">H576+I576+J576+K576+L576+M576+N576</f>
        <v>0</v>
      </c>
      <c r="H576" s="7">
        <f aca="true" t="shared" si="240" ref="H576">I576+J576+K576+L576+M576+N576+O576</f>
        <v>0</v>
      </c>
      <c r="I576" s="7">
        <f aca="true" t="shared" si="241" ref="I576">J576+K576+L576+M576+N576+O576+P576</f>
        <v>0</v>
      </c>
      <c r="J576" s="7">
        <f aca="true" t="shared" si="242" ref="J576">K576+L576+M576+N576+O576+P576+Q576</f>
        <v>0</v>
      </c>
      <c r="K576" s="10"/>
    </row>
    <row r="577" spans="1:11" ht="15">
      <c r="A577" s="8">
        <v>562</v>
      </c>
      <c r="B577" s="10" t="s">
        <v>3</v>
      </c>
      <c r="C577" s="7">
        <f aca="true" t="shared" si="243" ref="C577:C579">D577+E577+F577+G577+H577+I577+J577</f>
        <v>2965.4</v>
      </c>
      <c r="D577" s="7">
        <f>D583</f>
        <v>2965.4</v>
      </c>
      <c r="E577" s="7">
        <f aca="true" t="shared" si="244" ref="D577:F579">F577+G577+H577+I577+J577+K577+L577</f>
        <v>0</v>
      </c>
      <c r="F577" s="7">
        <f t="shared" si="244"/>
        <v>0</v>
      </c>
      <c r="G577" s="7">
        <f aca="true" t="shared" si="245" ref="G577">H577+I577+J577+K577+L577+M577+N577</f>
        <v>0</v>
      </c>
      <c r="H577" s="7">
        <f aca="true" t="shared" si="246" ref="H577">I577+J577+K577+L577+M577+N577+O577</f>
        <v>0</v>
      </c>
      <c r="I577" s="7">
        <f aca="true" t="shared" si="247" ref="I577">J577+K577+L577+M577+N577+O577+P577</f>
        <v>0</v>
      </c>
      <c r="J577" s="7">
        <f aca="true" t="shared" si="248" ref="J577">K577+L577+M577+N577+O577+P577+Q577</f>
        <v>0</v>
      </c>
      <c r="K577" s="10"/>
    </row>
    <row r="578" spans="1:11" ht="15">
      <c r="A578" s="8">
        <v>563</v>
      </c>
      <c r="B578" s="10" t="s">
        <v>4</v>
      </c>
      <c r="C578" s="7">
        <f aca="true" t="shared" si="249" ref="C578:J578">C584+C662</f>
        <v>131896.7</v>
      </c>
      <c r="D578" s="7">
        <f>D584+D662</f>
        <v>26664.1</v>
      </c>
      <c r="E578" s="7">
        <f t="shared" si="249"/>
        <v>16892</v>
      </c>
      <c r="F578" s="7">
        <f t="shared" si="249"/>
        <v>16892</v>
      </c>
      <c r="G578" s="7">
        <f t="shared" si="249"/>
        <v>16892</v>
      </c>
      <c r="H578" s="7">
        <f t="shared" si="249"/>
        <v>16892</v>
      </c>
      <c r="I578" s="7">
        <f t="shared" si="249"/>
        <v>16892</v>
      </c>
      <c r="J578" s="7">
        <f t="shared" si="249"/>
        <v>20772.6</v>
      </c>
      <c r="K578" s="10"/>
    </row>
    <row r="579" spans="1:11" ht="15">
      <c r="A579" s="8">
        <v>564</v>
      </c>
      <c r="B579" s="10" t="s">
        <v>5</v>
      </c>
      <c r="C579" s="7">
        <f t="shared" si="243"/>
        <v>0</v>
      </c>
      <c r="D579" s="7">
        <f t="shared" si="244"/>
        <v>0</v>
      </c>
      <c r="E579" s="7">
        <f t="shared" si="244"/>
        <v>0</v>
      </c>
      <c r="F579" s="7">
        <f t="shared" si="244"/>
        <v>0</v>
      </c>
      <c r="G579" s="7">
        <f aca="true" t="shared" si="250" ref="G579">H579+I579+J579+K579+L579+M579+N579</f>
        <v>0</v>
      </c>
      <c r="H579" s="7">
        <f aca="true" t="shared" si="251" ref="H579">I579+J579+K579+L579+M579+N579+O579</f>
        <v>0</v>
      </c>
      <c r="I579" s="7">
        <f aca="true" t="shared" si="252" ref="I579">J579+K579+L579+M579+N579+O579+P579</f>
        <v>0</v>
      </c>
      <c r="J579" s="7">
        <f aca="true" t="shared" si="253" ref="J579">K579+L579+M579+N579+O579+P579+Q579</f>
        <v>0</v>
      </c>
      <c r="K579" s="10"/>
    </row>
    <row r="580" spans="1:11" ht="15">
      <c r="A580" s="8">
        <v>565</v>
      </c>
      <c r="B580" s="10" t="s">
        <v>8</v>
      </c>
      <c r="C580" s="7"/>
      <c r="D580" s="7"/>
      <c r="E580" s="7"/>
      <c r="F580" s="7"/>
      <c r="G580" s="7"/>
      <c r="H580" s="7"/>
      <c r="I580" s="7"/>
      <c r="J580" s="7"/>
      <c r="K580" s="10"/>
    </row>
    <row r="581" spans="1:11" ht="25.5">
      <c r="A581" s="8">
        <v>566</v>
      </c>
      <c r="B581" s="41" t="s">
        <v>78</v>
      </c>
      <c r="C581" s="9">
        <f>D581+E581+F581+G581+H581+I581+J581</f>
        <v>29678.899999999998</v>
      </c>
      <c r="D581" s="9">
        <f>D583+D584+D585</f>
        <v>13537.699999999999</v>
      </c>
      <c r="E581" s="9">
        <f>E583+E584+E585</f>
        <v>4102</v>
      </c>
      <c r="F581" s="9">
        <f>F582+F583+F584+F585</f>
        <v>4762.5</v>
      </c>
      <c r="G581" s="9">
        <f>G582+G583+G584+G585</f>
        <v>2480</v>
      </c>
      <c r="H581" s="9">
        <f>H582+H583+H584+H585</f>
        <v>3743.3</v>
      </c>
      <c r="I581" s="9">
        <f>I582+I583+I584+I585</f>
        <v>1053.4</v>
      </c>
      <c r="J581" s="9">
        <f>J582+J583+J584+J585</f>
        <v>0</v>
      </c>
      <c r="K581" s="10"/>
    </row>
    <row r="582" spans="1:11" ht="15">
      <c r="A582" s="8">
        <v>567</v>
      </c>
      <c r="B582" s="41" t="s">
        <v>2</v>
      </c>
      <c r="C582" s="7">
        <f aca="true" t="shared" si="254" ref="C582">D582+E582+F582+G582+H582+I582+J582</f>
        <v>0</v>
      </c>
      <c r="D582" s="7">
        <f aca="true" t="shared" si="255" ref="D582">E582+F582+G582+H582+I582+J582+K582</f>
        <v>0</v>
      </c>
      <c r="E582" s="7">
        <f aca="true" t="shared" si="256" ref="E582">F582+G582+H582+I582+J582+K582+L582</f>
        <v>0</v>
      </c>
      <c r="F582" s="7">
        <f aca="true" t="shared" si="257" ref="F582">G582+H582+I582+J582+K582+L582+M582</f>
        <v>0</v>
      </c>
      <c r="G582" s="7">
        <f aca="true" t="shared" si="258" ref="G582">H582+I582+J582+K582+L582+M582+N582</f>
        <v>0</v>
      </c>
      <c r="H582" s="7">
        <f aca="true" t="shared" si="259" ref="H582">I582+J582+K582+L582+M582+N582+O582</f>
        <v>0</v>
      </c>
      <c r="I582" s="7">
        <f aca="true" t="shared" si="260" ref="I582">J582+K582+L582+M582+N582+O582+P582</f>
        <v>0</v>
      </c>
      <c r="J582" s="7">
        <f aca="true" t="shared" si="261" ref="J582">K582+L582+M582+N582+O582+P582+Q582</f>
        <v>0</v>
      </c>
      <c r="K582" s="10"/>
    </row>
    <row r="583" spans="1:11" ht="15">
      <c r="A583" s="8">
        <v>568</v>
      </c>
      <c r="B583" s="10" t="s">
        <v>3</v>
      </c>
      <c r="C583" s="7">
        <f aca="true" t="shared" si="262" ref="C583:C585">D583+E583+F583+G583+H583+I583+J583</f>
        <v>2965.4</v>
      </c>
      <c r="D583" s="7">
        <f>D595</f>
        <v>2965.4</v>
      </c>
      <c r="E583" s="7">
        <f aca="true" t="shared" si="263" ref="D583:F585">F583+G583+H583+I583+J583+K583+L583</f>
        <v>0</v>
      </c>
      <c r="F583" s="7">
        <f t="shared" si="263"/>
        <v>0</v>
      </c>
      <c r="G583" s="7">
        <f aca="true" t="shared" si="264" ref="G583">H583+I583+J583+K583+L583+M583+N583</f>
        <v>0</v>
      </c>
      <c r="H583" s="7">
        <f aca="true" t="shared" si="265" ref="H583">I583+J583+K583+L583+M583+N583+O583</f>
        <v>0</v>
      </c>
      <c r="I583" s="7">
        <f aca="true" t="shared" si="266" ref="I583">J583+K583+L583+M583+N583+O583+P583</f>
        <v>0</v>
      </c>
      <c r="J583" s="7">
        <f aca="true" t="shared" si="267" ref="J583">K583+L583+M583+N583+O583+P583+Q583</f>
        <v>0</v>
      </c>
      <c r="K583" s="10"/>
    </row>
    <row r="584" spans="1:11" ht="15">
      <c r="A584" s="8">
        <v>569</v>
      </c>
      <c r="B584" s="10" t="s">
        <v>4</v>
      </c>
      <c r="C584" s="7">
        <f>D584+E584+F584+G584+H584+I584+J584</f>
        <v>26713.5</v>
      </c>
      <c r="D584" s="7">
        <f>D596+D636</f>
        <v>10572.3</v>
      </c>
      <c r="E584" s="7">
        <f aca="true" t="shared" si="268" ref="E584:J584">E596+E636</f>
        <v>4102</v>
      </c>
      <c r="F584" s="7">
        <f t="shared" si="268"/>
        <v>4762.5</v>
      </c>
      <c r="G584" s="7">
        <f t="shared" si="268"/>
        <v>2480</v>
      </c>
      <c r="H584" s="7">
        <f t="shared" si="268"/>
        <v>3743.3</v>
      </c>
      <c r="I584" s="7">
        <f t="shared" si="268"/>
        <v>1053.4</v>
      </c>
      <c r="J584" s="7">
        <f t="shared" si="268"/>
        <v>0</v>
      </c>
      <c r="K584" s="10"/>
    </row>
    <row r="585" spans="1:11" ht="15">
      <c r="A585" s="8">
        <v>570</v>
      </c>
      <c r="B585" s="10" t="s">
        <v>5</v>
      </c>
      <c r="C585" s="7">
        <f t="shared" si="262"/>
        <v>0</v>
      </c>
      <c r="D585" s="7">
        <f t="shared" si="263"/>
        <v>0</v>
      </c>
      <c r="E585" s="7">
        <f t="shared" si="263"/>
        <v>0</v>
      </c>
      <c r="F585" s="7">
        <f t="shared" si="263"/>
        <v>0</v>
      </c>
      <c r="G585" s="7">
        <f aca="true" t="shared" si="269" ref="G585">H585+I585+J585+K585+L585+M585+N585</f>
        <v>0</v>
      </c>
      <c r="H585" s="7">
        <f aca="true" t="shared" si="270" ref="H585">I585+J585+K585+L585+M585+N585+O585</f>
        <v>0</v>
      </c>
      <c r="I585" s="7">
        <f aca="true" t="shared" si="271" ref="I585">J585+K585+L585+M585+N585+O585+P585</f>
        <v>0</v>
      </c>
      <c r="J585" s="7">
        <f aca="true" t="shared" si="272" ref="J585">K585+L585+M585+N585+O585+P585+Q585</f>
        <v>0</v>
      </c>
      <c r="K585" s="10"/>
    </row>
    <row r="586" spans="1:11" ht="25.5">
      <c r="A586" s="8">
        <v>571</v>
      </c>
      <c r="B586" s="10" t="s">
        <v>9</v>
      </c>
      <c r="C586" s="7"/>
      <c r="D586" s="7"/>
      <c r="E586" s="7"/>
      <c r="F586" s="7"/>
      <c r="G586" s="7"/>
      <c r="H586" s="7"/>
      <c r="I586" s="7"/>
      <c r="J586" s="7"/>
      <c r="K586" s="10"/>
    </row>
    <row r="587" spans="1:11" ht="25.5">
      <c r="A587" s="8">
        <v>572</v>
      </c>
      <c r="B587" s="41" t="s">
        <v>81</v>
      </c>
      <c r="C587" s="9">
        <f>D587+E587+F587+G587+H587+I587+J587</f>
        <v>0</v>
      </c>
      <c r="D587" s="9">
        <f aca="true" t="shared" si="273" ref="D587:F591">E587+F587+G587+H587+I587+J587+K587</f>
        <v>0</v>
      </c>
      <c r="E587" s="9">
        <f t="shared" si="273"/>
        <v>0</v>
      </c>
      <c r="F587" s="9">
        <f t="shared" si="273"/>
        <v>0</v>
      </c>
      <c r="G587" s="9">
        <f aca="true" t="shared" si="274" ref="G587:G591">H587+I587+J587+K587+L587+M587+N587</f>
        <v>0</v>
      </c>
      <c r="H587" s="9">
        <f aca="true" t="shared" si="275" ref="H587:H591">I587+J587+K587+L587+M587+N587+O587</f>
        <v>0</v>
      </c>
      <c r="I587" s="9">
        <f aca="true" t="shared" si="276" ref="I587:I591">J587+K587+L587+M587+N587+O587+P587</f>
        <v>0</v>
      </c>
      <c r="J587" s="9">
        <f aca="true" t="shared" si="277" ref="J587:J591">K587+L587+M587+N587+O587+P587+Q587</f>
        <v>0</v>
      </c>
      <c r="K587" s="10"/>
    </row>
    <row r="588" spans="1:11" ht="15">
      <c r="A588" s="8">
        <v>573</v>
      </c>
      <c r="B588" s="41" t="s">
        <v>2</v>
      </c>
      <c r="C588" s="7">
        <f aca="true" t="shared" si="278" ref="C588">D588+E588+F588+G588+H588+I588+J588</f>
        <v>0</v>
      </c>
      <c r="D588" s="7">
        <f t="shared" si="273"/>
        <v>0</v>
      </c>
      <c r="E588" s="7">
        <f t="shared" si="273"/>
        <v>0</v>
      </c>
      <c r="F588" s="7">
        <f t="shared" si="273"/>
        <v>0</v>
      </c>
      <c r="G588" s="7">
        <f t="shared" si="274"/>
        <v>0</v>
      </c>
      <c r="H588" s="7">
        <f t="shared" si="275"/>
        <v>0</v>
      </c>
      <c r="I588" s="7">
        <f t="shared" si="276"/>
        <v>0</v>
      </c>
      <c r="J588" s="7">
        <f t="shared" si="277"/>
        <v>0</v>
      </c>
      <c r="K588" s="10"/>
    </row>
    <row r="589" spans="1:11" ht="15">
      <c r="A589" s="8">
        <v>574</v>
      </c>
      <c r="B589" s="10" t="s">
        <v>3</v>
      </c>
      <c r="C589" s="7">
        <f aca="true" t="shared" si="279" ref="C589:C591">D589+E589+F589+G589+H589+I589+J589</f>
        <v>0</v>
      </c>
      <c r="D589" s="7">
        <f t="shared" si="273"/>
        <v>0</v>
      </c>
      <c r="E589" s="7">
        <f t="shared" si="273"/>
        <v>0</v>
      </c>
      <c r="F589" s="7">
        <f t="shared" si="273"/>
        <v>0</v>
      </c>
      <c r="G589" s="7">
        <f t="shared" si="274"/>
        <v>0</v>
      </c>
      <c r="H589" s="7">
        <f t="shared" si="275"/>
        <v>0</v>
      </c>
      <c r="I589" s="7">
        <f t="shared" si="276"/>
        <v>0</v>
      </c>
      <c r="J589" s="7">
        <f t="shared" si="277"/>
        <v>0</v>
      </c>
      <c r="K589" s="10"/>
    </row>
    <row r="590" spans="1:11" ht="15">
      <c r="A590" s="8">
        <v>575</v>
      </c>
      <c r="B590" s="10" t="s">
        <v>4</v>
      </c>
      <c r="C590" s="7">
        <f t="shared" si="279"/>
        <v>0</v>
      </c>
      <c r="D590" s="7">
        <f t="shared" si="273"/>
        <v>0</v>
      </c>
      <c r="E590" s="7">
        <f t="shared" si="273"/>
        <v>0</v>
      </c>
      <c r="F590" s="7">
        <f t="shared" si="273"/>
        <v>0</v>
      </c>
      <c r="G590" s="7">
        <f t="shared" si="274"/>
        <v>0</v>
      </c>
      <c r="H590" s="7">
        <f t="shared" si="275"/>
        <v>0</v>
      </c>
      <c r="I590" s="7">
        <f t="shared" si="276"/>
        <v>0</v>
      </c>
      <c r="J590" s="7">
        <f t="shared" si="277"/>
        <v>0</v>
      </c>
      <c r="K590" s="10"/>
    </row>
    <row r="591" spans="1:11" ht="15">
      <c r="A591" s="8">
        <v>576</v>
      </c>
      <c r="B591" s="10" t="s">
        <v>5</v>
      </c>
      <c r="C591" s="7">
        <f t="shared" si="279"/>
        <v>0</v>
      </c>
      <c r="D591" s="7">
        <f t="shared" si="273"/>
        <v>0</v>
      </c>
      <c r="E591" s="7">
        <f t="shared" si="273"/>
        <v>0</v>
      </c>
      <c r="F591" s="7">
        <f t="shared" si="273"/>
        <v>0</v>
      </c>
      <c r="G591" s="7">
        <f t="shared" si="274"/>
        <v>0</v>
      </c>
      <c r="H591" s="7">
        <f t="shared" si="275"/>
        <v>0</v>
      </c>
      <c r="I591" s="7">
        <f t="shared" si="276"/>
        <v>0</v>
      </c>
      <c r="J591" s="7">
        <f t="shared" si="277"/>
        <v>0</v>
      </c>
      <c r="K591" s="10"/>
    </row>
    <row r="592" spans="1:11" ht="15">
      <c r="A592" s="8">
        <v>577</v>
      </c>
      <c r="B592" s="10" t="s">
        <v>10</v>
      </c>
      <c r="C592" s="9"/>
      <c r="D592" s="7"/>
      <c r="E592" s="7"/>
      <c r="F592" s="7"/>
      <c r="G592" s="7"/>
      <c r="H592" s="7"/>
      <c r="I592" s="7"/>
      <c r="J592" s="7"/>
      <c r="K592" s="10"/>
    </row>
    <row r="593" spans="1:11" ht="54">
      <c r="A593" s="8">
        <v>578</v>
      </c>
      <c r="B593" s="12" t="s">
        <v>303</v>
      </c>
      <c r="C593" s="9">
        <f>D593+E593+F593+G593+H593+I593+J593</f>
        <v>27262.199999999997</v>
      </c>
      <c r="D593" s="9">
        <f>D595+D596+D597</f>
        <v>13437.699999999999</v>
      </c>
      <c r="E593" s="9">
        <f>E595+E596+E597</f>
        <v>4102</v>
      </c>
      <c r="F593" s="9">
        <f>F595+F596+F597</f>
        <v>4762.5</v>
      </c>
      <c r="G593" s="9">
        <f aca="true" t="shared" si="280" ref="G593:J593">G595+G596+G597</f>
        <v>2480</v>
      </c>
      <c r="H593" s="9">
        <f t="shared" si="280"/>
        <v>2480</v>
      </c>
      <c r="I593" s="9">
        <f t="shared" si="280"/>
        <v>0</v>
      </c>
      <c r="J593" s="9">
        <f t="shared" si="280"/>
        <v>0</v>
      </c>
      <c r="K593" s="10">
        <v>61.63</v>
      </c>
    </row>
    <row r="594" spans="1:11" ht="15">
      <c r="A594" s="8">
        <v>579</v>
      </c>
      <c r="B594" s="10" t="s">
        <v>2</v>
      </c>
      <c r="C594" s="7">
        <f aca="true" t="shared" si="281" ref="C594">D594+E594+F594+G594+H594+I594+J594</f>
        <v>0</v>
      </c>
      <c r="D594" s="7">
        <f aca="true" t="shared" si="282" ref="D594">E594+F594+G594+H594+I594+J594+K594</f>
        <v>0</v>
      </c>
      <c r="E594" s="7">
        <f aca="true" t="shared" si="283" ref="E594">F594+G594+H594+I594+J594+K594+L594</f>
        <v>0</v>
      </c>
      <c r="F594" s="7">
        <f aca="true" t="shared" si="284" ref="F594">G594+H594+I594+J594+K594+L594+M594</f>
        <v>0</v>
      </c>
      <c r="G594" s="7">
        <f aca="true" t="shared" si="285" ref="G594">H594+I594+J594+K594+L594+M594+N594</f>
        <v>0</v>
      </c>
      <c r="H594" s="7">
        <f aca="true" t="shared" si="286" ref="H594">I594+J594+K594+L594+M594+N594+O594</f>
        <v>0</v>
      </c>
      <c r="I594" s="7">
        <f aca="true" t="shared" si="287" ref="I594">J594+K594+L594+M594+N594+O594+P594</f>
        <v>0</v>
      </c>
      <c r="J594" s="7">
        <f aca="true" t="shared" si="288" ref="J594">K594+L594+M594+N594+O594+P594+Q594</f>
        <v>0</v>
      </c>
      <c r="K594" s="10"/>
    </row>
    <row r="595" spans="1:11" ht="15">
      <c r="A595" s="8">
        <v>580</v>
      </c>
      <c r="B595" s="10" t="s">
        <v>3</v>
      </c>
      <c r="C595" s="7">
        <f aca="true" t="shared" si="289" ref="C595:C634">D595+E595+F595+G595+H595+I595+J595</f>
        <v>2965.4</v>
      </c>
      <c r="D595" s="7">
        <f>D600</f>
        <v>2965.4</v>
      </c>
      <c r="E595" s="7">
        <f aca="true" t="shared" si="290" ref="D595:F612">F595+G595+H595+I595+J595+K595+L595</f>
        <v>0</v>
      </c>
      <c r="F595" s="7">
        <f t="shared" si="290"/>
        <v>0</v>
      </c>
      <c r="G595" s="7">
        <f aca="true" t="shared" si="291" ref="G595">H595+I595+J595+K595+L595+M595+N595</f>
        <v>0</v>
      </c>
      <c r="H595" s="7">
        <f aca="true" t="shared" si="292" ref="H595">I595+J595+K595+L595+M595+N595+O595</f>
        <v>0</v>
      </c>
      <c r="I595" s="7">
        <f aca="true" t="shared" si="293" ref="I595">J595+K595+L595+M595+N595+O595+P595</f>
        <v>0</v>
      </c>
      <c r="J595" s="7">
        <f aca="true" t="shared" si="294" ref="J595">K595+L595+M595+N595+O595+P595+Q595</f>
        <v>0</v>
      </c>
      <c r="K595" s="10"/>
    </row>
    <row r="596" spans="1:11" ht="15">
      <c r="A596" s="8">
        <v>581</v>
      </c>
      <c r="B596" s="10" t="s">
        <v>4</v>
      </c>
      <c r="C596" s="7">
        <f t="shared" si="289"/>
        <v>24296.8</v>
      </c>
      <c r="D596" s="7">
        <f>D601+D606+D611+D616+D621+D626+D631</f>
        <v>10472.3</v>
      </c>
      <c r="E596" s="7">
        <f>E601+E606+E611+E616+E626</f>
        <v>4102</v>
      </c>
      <c r="F596" s="7">
        <f>F601+F606+F611+F616+F621+F626</f>
        <v>4762.5</v>
      </c>
      <c r="G596" s="7">
        <f>G601+G606+G611+G616+G621+G626</f>
        <v>2480</v>
      </c>
      <c r="H596" s="7">
        <f>H601+H606+H611+H616+H621+H626</f>
        <v>2480</v>
      </c>
      <c r="I596" s="7">
        <f>I601+I606+I611+I616+I621+I626</f>
        <v>0</v>
      </c>
      <c r="J596" s="7">
        <f>J601+J606+J611+J616+J621+J626</f>
        <v>0</v>
      </c>
      <c r="K596" s="10"/>
    </row>
    <row r="597" spans="1:11" ht="15">
      <c r="A597" s="8">
        <v>582</v>
      </c>
      <c r="B597" s="10" t="s">
        <v>5</v>
      </c>
      <c r="C597" s="7">
        <f t="shared" si="289"/>
        <v>0</v>
      </c>
      <c r="D597" s="7">
        <f t="shared" si="290"/>
        <v>0</v>
      </c>
      <c r="E597" s="7">
        <f t="shared" si="290"/>
        <v>0</v>
      </c>
      <c r="F597" s="7">
        <f t="shared" si="290"/>
        <v>0</v>
      </c>
      <c r="G597" s="7">
        <f aca="true" t="shared" si="295" ref="G597:G626">H597+I597+J597+K597+L597+M597+N597</f>
        <v>0</v>
      </c>
      <c r="H597" s="7">
        <f aca="true" t="shared" si="296" ref="H597:H626">I597+J597+K597+L597+M597+N597+O597</f>
        <v>0</v>
      </c>
      <c r="I597" s="7">
        <f aca="true" t="shared" si="297" ref="I597:I626">J597+K597+L597+M597+N597+O597+P597</f>
        <v>0</v>
      </c>
      <c r="J597" s="7">
        <f aca="true" t="shared" si="298" ref="J597:J626">K597+L597+M597+N597+O597+P597+Q597</f>
        <v>0</v>
      </c>
      <c r="K597" s="10"/>
    </row>
    <row r="598" spans="1:11" ht="38.25">
      <c r="A598" s="8">
        <v>583</v>
      </c>
      <c r="B598" s="13" t="s">
        <v>35</v>
      </c>
      <c r="C598" s="9">
        <f t="shared" si="289"/>
        <v>3015.7000000000003</v>
      </c>
      <c r="D598" s="9">
        <f>D599+D600+D601+D602</f>
        <v>3015.7000000000003</v>
      </c>
      <c r="E598" s="9">
        <f t="shared" si="290"/>
        <v>0</v>
      </c>
      <c r="F598" s="9">
        <f t="shared" si="290"/>
        <v>0</v>
      </c>
      <c r="G598" s="9">
        <f t="shared" si="295"/>
        <v>0</v>
      </c>
      <c r="H598" s="9">
        <f t="shared" si="296"/>
        <v>0</v>
      </c>
      <c r="I598" s="9">
        <f t="shared" si="297"/>
        <v>0</v>
      </c>
      <c r="J598" s="9">
        <f t="shared" si="298"/>
        <v>0</v>
      </c>
      <c r="K598" s="10"/>
    </row>
    <row r="599" spans="1:11" ht="15">
      <c r="A599" s="8">
        <v>584</v>
      </c>
      <c r="B599" s="13" t="s">
        <v>2</v>
      </c>
      <c r="C599" s="7">
        <f t="shared" si="289"/>
        <v>0</v>
      </c>
      <c r="D599" s="7">
        <f t="shared" si="290"/>
        <v>0</v>
      </c>
      <c r="E599" s="7">
        <f t="shared" si="290"/>
        <v>0</v>
      </c>
      <c r="F599" s="7">
        <f t="shared" si="290"/>
        <v>0</v>
      </c>
      <c r="G599" s="7">
        <f t="shared" si="295"/>
        <v>0</v>
      </c>
      <c r="H599" s="7">
        <f t="shared" si="296"/>
        <v>0</v>
      </c>
      <c r="I599" s="7">
        <f t="shared" si="297"/>
        <v>0</v>
      </c>
      <c r="J599" s="7">
        <f t="shared" si="298"/>
        <v>0</v>
      </c>
      <c r="K599" s="10"/>
    </row>
    <row r="600" spans="1:11" ht="15">
      <c r="A600" s="8">
        <v>585</v>
      </c>
      <c r="B600" s="10" t="s">
        <v>3</v>
      </c>
      <c r="C600" s="7">
        <f t="shared" si="289"/>
        <v>2965.4</v>
      </c>
      <c r="D600" s="7">
        <v>2965.4</v>
      </c>
      <c r="E600" s="7">
        <f t="shared" si="290"/>
        <v>0</v>
      </c>
      <c r="F600" s="7">
        <f t="shared" si="290"/>
        <v>0</v>
      </c>
      <c r="G600" s="7">
        <f t="shared" si="295"/>
        <v>0</v>
      </c>
      <c r="H600" s="7">
        <f t="shared" si="296"/>
        <v>0</v>
      </c>
      <c r="I600" s="7">
        <f t="shared" si="297"/>
        <v>0</v>
      </c>
      <c r="J600" s="7">
        <f t="shared" si="298"/>
        <v>0</v>
      </c>
      <c r="K600" s="10"/>
    </row>
    <row r="601" spans="1:11" ht="15">
      <c r="A601" s="8">
        <v>586</v>
      </c>
      <c r="B601" s="10" t="s">
        <v>4</v>
      </c>
      <c r="C601" s="7">
        <v>0</v>
      </c>
      <c r="D601" s="7">
        <v>50.3</v>
      </c>
      <c r="E601" s="7">
        <f t="shared" si="290"/>
        <v>0</v>
      </c>
      <c r="F601" s="7">
        <f t="shared" si="290"/>
        <v>0</v>
      </c>
      <c r="G601" s="7">
        <f t="shared" si="295"/>
        <v>0</v>
      </c>
      <c r="H601" s="7">
        <f t="shared" si="296"/>
        <v>0</v>
      </c>
      <c r="I601" s="7">
        <f t="shared" si="297"/>
        <v>0</v>
      </c>
      <c r="J601" s="7">
        <f t="shared" si="298"/>
        <v>0</v>
      </c>
      <c r="K601" s="10"/>
    </row>
    <row r="602" spans="1:11" ht="15">
      <c r="A602" s="8">
        <v>587</v>
      </c>
      <c r="B602" s="10" t="s">
        <v>5</v>
      </c>
      <c r="C602" s="7">
        <f t="shared" si="289"/>
        <v>0</v>
      </c>
      <c r="D602" s="7">
        <f t="shared" si="290"/>
        <v>0</v>
      </c>
      <c r="E602" s="7">
        <f t="shared" si="290"/>
        <v>0</v>
      </c>
      <c r="F602" s="7">
        <f t="shared" si="290"/>
        <v>0</v>
      </c>
      <c r="G602" s="7">
        <f t="shared" si="295"/>
        <v>0</v>
      </c>
      <c r="H602" s="7">
        <f t="shared" si="296"/>
        <v>0</v>
      </c>
      <c r="I602" s="7">
        <f t="shared" si="297"/>
        <v>0</v>
      </c>
      <c r="J602" s="7">
        <f t="shared" si="298"/>
        <v>0</v>
      </c>
      <c r="K602" s="10"/>
    </row>
    <row r="603" spans="1:11" ht="38.25">
      <c r="A603" s="8">
        <v>588</v>
      </c>
      <c r="B603" s="13" t="s">
        <v>306</v>
      </c>
      <c r="C603" s="9">
        <f t="shared" si="289"/>
        <v>10235</v>
      </c>
      <c r="D603" s="9">
        <f>D605+D606+D607</f>
        <v>10235</v>
      </c>
      <c r="E603" s="9">
        <f>E605+E606+E607</f>
        <v>0</v>
      </c>
      <c r="F603" s="9">
        <f t="shared" si="290"/>
        <v>0</v>
      </c>
      <c r="G603" s="9">
        <f t="shared" si="295"/>
        <v>0</v>
      </c>
      <c r="H603" s="9">
        <f t="shared" si="296"/>
        <v>0</v>
      </c>
      <c r="I603" s="9">
        <f t="shared" si="297"/>
        <v>0</v>
      </c>
      <c r="J603" s="9">
        <f t="shared" si="298"/>
        <v>0</v>
      </c>
      <c r="K603" s="10"/>
    </row>
    <row r="604" spans="1:11" ht="15">
      <c r="A604" s="8">
        <v>589</v>
      </c>
      <c r="B604" s="10" t="s">
        <v>2</v>
      </c>
      <c r="C604" s="7">
        <f t="shared" si="289"/>
        <v>0</v>
      </c>
      <c r="D604" s="7">
        <f aca="true" t="shared" si="299" ref="D604">E604+F604+G604+H604+I604+J604+K604</f>
        <v>0</v>
      </c>
      <c r="E604" s="7">
        <f aca="true" t="shared" si="300" ref="E604">F604+G604+H604+I604+J604+K604+L604</f>
        <v>0</v>
      </c>
      <c r="F604" s="7">
        <f t="shared" si="290"/>
        <v>0</v>
      </c>
      <c r="G604" s="7">
        <f t="shared" si="295"/>
        <v>0</v>
      </c>
      <c r="H604" s="7">
        <f t="shared" si="296"/>
        <v>0</v>
      </c>
      <c r="I604" s="7">
        <f t="shared" si="297"/>
        <v>0</v>
      </c>
      <c r="J604" s="7">
        <f t="shared" si="298"/>
        <v>0</v>
      </c>
      <c r="K604" s="10"/>
    </row>
    <row r="605" spans="1:11" ht="15">
      <c r="A605" s="8">
        <v>590</v>
      </c>
      <c r="B605" s="10" t="s">
        <v>3</v>
      </c>
      <c r="C605" s="7">
        <f t="shared" si="289"/>
        <v>0</v>
      </c>
      <c r="D605" s="7">
        <f t="shared" si="290"/>
        <v>0</v>
      </c>
      <c r="E605" s="7">
        <f t="shared" si="290"/>
        <v>0</v>
      </c>
      <c r="F605" s="7">
        <f t="shared" si="290"/>
        <v>0</v>
      </c>
      <c r="G605" s="7">
        <f t="shared" si="295"/>
        <v>0</v>
      </c>
      <c r="H605" s="7">
        <f t="shared" si="296"/>
        <v>0</v>
      </c>
      <c r="I605" s="7">
        <f t="shared" si="297"/>
        <v>0</v>
      </c>
      <c r="J605" s="7">
        <f t="shared" si="298"/>
        <v>0</v>
      </c>
      <c r="K605" s="10"/>
    </row>
    <row r="606" spans="1:11" ht="15">
      <c r="A606" s="8">
        <v>591</v>
      </c>
      <c r="B606" s="10" t="s">
        <v>4</v>
      </c>
      <c r="C606" s="7">
        <f t="shared" si="289"/>
        <v>10235</v>
      </c>
      <c r="D606" s="7">
        <f>11000-645-20-100</f>
        <v>10235</v>
      </c>
      <c r="E606" s="7">
        <v>0</v>
      </c>
      <c r="F606" s="7">
        <f t="shared" si="290"/>
        <v>0</v>
      </c>
      <c r="G606" s="7">
        <f t="shared" si="295"/>
        <v>0</v>
      </c>
      <c r="H606" s="7">
        <f t="shared" si="296"/>
        <v>0</v>
      </c>
      <c r="I606" s="7">
        <f t="shared" si="297"/>
        <v>0</v>
      </c>
      <c r="J606" s="7">
        <f t="shared" si="298"/>
        <v>0</v>
      </c>
      <c r="K606" s="10"/>
    </row>
    <row r="607" spans="1:11" ht="15">
      <c r="A607" s="8">
        <v>592</v>
      </c>
      <c r="B607" s="10" t="s">
        <v>5</v>
      </c>
      <c r="C607" s="7">
        <f t="shared" si="289"/>
        <v>0</v>
      </c>
      <c r="D607" s="7">
        <f>E607+F607+G607+H607+I607+J607+K607</f>
        <v>0</v>
      </c>
      <c r="E607" s="7">
        <f t="shared" si="290"/>
        <v>0</v>
      </c>
      <c r="F607" s="7">
        <f t="shared" si="290"/>
        <v>0</v>
      </c>
      <c r="G607" s="7">
        <f t="shared" si="295"/>
        <v>0</v>
      </c>
      <c r="H607" s="7">
        <f t="shared" si="296"/>
        <v>0</v>
      </c>
      <c r="I607" s="7">
        <f t="shared" si="297"/>
        <v>0</v>
      </c>
      <c r="J607" s="7">
        <f t="shared" si="298"/>
        <v>0</v>
      </c>
      <c r="K607" s="10"/>
    </row>
    <row r="608" spans="1:11" ht="25.5">
      <c r="A608" s="8">
        <v>593</v>
      </c>
      <c r="B608" s="13" t="s">
        <v>36</v>
      </c>
      <c r="C608" s="9">
        <f>D608+E608+F608+G608+H608+I608+J608</f>
        <v>4102</v>
      </c>
      <c r="D608" s="9">
        <f>D610+D611+D612</f>
        <v>0</v>
      </c>
      <c r="E608" s="9">
        <f>E610+E611+E612</f>
        <v>4102</v>
      </c>
      <c r="F608" s="9">
        <f t="shared" si="290"/>
        <v>0</v>
      </c>
      <c r="G608" s="9">
        <f t="shared" si="295"/>
        <v>0</v>
      </c>
      <c r="H608" s="9">
        <f t="shared" si="296"/>
        <v>0</v>
      </c>
      <c r="I608" s="9">
        <f t="shared" si="297"/>
        <v>0</v>
      </c>
      <c r="J608" s="9">
        <f t="shared" si="298"/>
        <v>0</v>
      </c>
      <c r="K608" s="10"/>
    </row>
    <row r="609" spans="1:11" ht="15">
      <c r="A609" s="8">
        <v>594</v>
      </c>
      <c r="B609" s="13" t="s">
        <v>2</v>
      </c>
      <c r="C609" s="7">
        <f t="shared" si="289"/>
        <v>0</v>
      </c>
      <c r="D609" s="7">
        <f aca="true" t="shared" si="301" ref="D609">E609+F609+G609+H609+I609+J609+K609</f>
        <v>0</v>
      </c>
      <c r="E609" s="7">
        <f aca="true" t="shared" si="302" ref="E609">F609+G609+H609+I609+J609+K609+L609</f>
        <v>0</v>
      </c>
      <c r="F609" s="7">
        <f t="shared" si="290"/>
        <v>0</v>
      </c>
      <c r="G609" s="7">
        <f t="shared" si="295"/>
        <v>0</v>
      </c>
      <c r="H609" s="7">
        <f t="shared" si="296"/>
        <v>0</v>
      </c>
      <c r="I609" s="7">
        <f t="shared" si="297"/>
        <v>0</v>
      </c>
      <c r="J609" s="7">
        <f t="shared" si="298"/>
        <v>0</v>
      </c>
      <c r="K609" s="10"/>
    </row>
    <row r="610" spans="1:11" ht="15">
      <c r="A610" s="8">
        <v>595</v>
      </c>
      <c r="B610" s="10" t="s">
        <v>3</v>
      </c>
      <c r="C610" s="7">
        <f t="shared" si="289"/>
        <v>0</v>
      </c>
      <c r="D610" s="7">
        <f t="shared" si="290"/>
        <v>0</v>
      </c>
      <c r="E610" s="7">
        <f t="shared" si="290"/>
        <v>0</v>
      </c>
      <c r="F610" s="7">
        <f t="shared" si="290"/>
        <v>0</v>
      </c>
      <c r="G610" s="7">
        <f t="shared" si="295"/>
        <v>0</v>
      </c>
      <c r="H610" s="7">
        <f t="shared" si="296"/>
        <v>0</v>
      </c>
      <c r="I610" s="7">
        <f t="shared" si="297"/>
        <v>0</v>
      </c>
      <c r="J610" s="7">
        <f t="shared" si="298"/>
        <v>0</v>
      </c>
      <c r="K610" s="10"/>
    </row>
    <row r="611" spans="1:11" ht="15">
      <c r="A611" s="8">
        <v>596</v>
      </c>
      <c r="B611" s="10" t="s">
        <v>4</v>
      </c>
      <c r="C611" s="7">
        <f t="shared" si="289"/>
        <v>4102</v>
      </c>
      <c r="D611" s="7">
        <v>0</v>
      </c>
      <c r="E611" s="7">
        <v>4102</v>
      </c>
      <c r="F611" s="7">
        <f t="shared" si="290"/>
        <v>0</v>
      </c>
      <c r="G611" s="7">
        <f t="shared" si="295"/>
        <v>0</v>
      </c>
      <c r="H611" s="7">
        <f t="shared" si="296"/>
        <v>0</v>
      </c>
      <c r="I611" s="7">
        <f t="shared" si="297"/>
        <v>0</v>
      </c>
      <c r="J611" s="7">
        <f t="shared" si="298"/>
        <v>0</v>
      </c>
      <c r="K611" s="10"/>
    </row>
    <row r="612" spans="1:11" ht="15">
      <c r="A612" s="8">
        <v>597</v>
      </c>
      <c r="B612" s="10" t="s">
        <v>5</v>
      </c>
      <c r="C612" s="7">
        <f t="shared" si="289"/>
        <v>0</v>
      </c>
      <c r="D612" s="7">
        <f t="shared" si="290"/>
        <v>0</v>
      </c>
      <c r="E612" s="7">
        <f t="shared" si="290"/>
        <v>0</v>
      </c>
      <c r="F612" s="7">
        <f t="shared" si="290"/>
        <v>0</v>
      </c>
      <c r="G612" s="7">
        <f t="shared" si="295"/>
        <v>0</v>
      </c>
      <c r="H612" s="7">
        <f t="shared" si="296"/>
        <v>0</v>
      </c>
      <c r="I612" s="7">
        <f t="shared" si="297"/>
        <v>0</v>
      </c>
      <c r="J612" s="7">
        <f t="shared" si="298"/>
        <v>0</v>
      </c>
      <c r="K612" s="10"/>
    </row>
    <row r="613" spans="1:11" ht="38.25">
      <c r="A613" s="8">
        <v>598</v>
      </c>
      <c r="B613" s="13" t="s">
        <v>37</v>
      </c>
      <c r="C613" s="7">
        <f t="shared" si="289"/>
        <v>4960</v>
      </c>
      <c r="D613" s="7">
        <v>0</v>
      </c>
      <c r="E613" s="7">
        <f>E615+E616+E617</f>
        <v>0</v>
      </c>
      <c r="F613" s="7">
        <v>0</v>
      </c>
      <c r="G613" s="7">
        <f>G615+G616+G617</f>
        <v>2480</v>
      </c>
      <c r="H613" s="7">
        <f>H615+H616+H617</f>
        <v>2480</v>
      </c>
      <c r="I613" s="7">
        <f t="shared" si="297"/>
        <v>0</v>
      </c>
      <c r="J613" s="7">
        <f t="shared" si="298"/>
        <v>0</v>
      </c>
      <c r="K613" s="10"/>
    </row>
    <row r="614" spans="1:11" ht="15">
      <c r="A614" s="8">
        <v>599</v>
      </c>
      <c r="B614" s="13" t="s">
        <v>2</v>
      </c>
      <c r="C614" s="7">
        <f t="shared" si="289"/>
        <v>0</v>
      </c>
      <c r="D614" s="7">
        <f aca="true" t="shared" si="303" ref="D614">E614+F614+G614+H614+I614+J614+K614</f>
        <v>0</v>
      </c>
      <c r="E614" s="7">
        <f aca="true" t="shared" si="304" ref="E614">F614+G614+H614+I614+J614+K614+L614</f>
        <v>0</v>
      </c>
      <c r="F614" s="7">
        <f aca="true" t="shared" si="305" ref="F614">G614+H614+I614+J614+K614+L614+M614</f>
        <v>0</v>
      </c>
      <c r="G614" s="7">
        <f aca="true" t="shared" si="306" ref="G614">H614+I614+J614+K614+L614+M614+N614</f>
        <v>0</v>
      </c>
      <c r="H614" s="7">
        <f aca="true" t="shared" si="307" ref="H614">I614+J614+K614+L614+M614+N614+O614</f>
        <v>0</v>
      </c>
      <c r="I614" s="7">
        <f t="shared" si="297"/>
        <v>0</v>
      </c>
      <c r="J614" s="7">
        <f t="shared" si="298"/>
        <v>0</v>
      </c>
      <c r="K614" s="10"/>
    </row>
    <row r="615" spans="1:11" ht="15">
      <c r="A615" s="8">
        <v>600</v>
      </c>
      <c r="B615" s="10" t="s">
        <v>3</v>
      </c>
      <c r="C615" s="7">
        <f t="shared" si="289"/>
        <v>0</v>
      </c>
      <c r="D615" s="7">
        <f aca="true" t="shared" si="308" ref="D615:D624">E615+F615+G615+H615+I615+J615+K615</f>
        <v>0</v>
      </c>
      <c r="E615" s="7">
        <f aca="true" t="shared" si="309" ref="E615:E626">F615+G615+H615+I615+J615+K615+L615</f>
        <v>0</v>
      </c>
      <c r="F615" s="7">
        <f aca="true" t="shared" si="310" ref="F615:F626">G615+H615+I615+J615+K615+L615+M615</f>
        <v>0</v>
      </c>
      <c r="G615" s="7">
        <f t="shared" si="295"/>
        <v>0</v>
      </c>
      <c r="H615" s="7">
        <f t="shared" si="296"/>
        <v>0</v>
      </c>
      <c r="I615" s="7">
        <f t="shared" si="297"/>
        <v>0</v>
      </c>
      <c r="J615" s="7">
        <f t="shared" si="298"/>
        <v>0</v>
      </c>
      <c r="K615" s="10"/>
    </row>
    <row r="616" spans="1:11" ht="15">
      <c r="A616" s="8">
        <v>601</v>
      </c>
      <c r="B616" s="10" t="s">
        <v>4</v>
      </c>
      <c r="C616" s="7">
        <f t="shared" si="289"/>
        <v>4960</v>
      </c>
      <c r="D616" s="7">
        <v>0</v>
      </c>
      <c r="E616" s="7">
        <v>0</v>
      </c>
      <c r="F616" s="7">
        <v>0</v>
      </c>
      <c r="G616" s="7">
        <v>2480</v>
      </c>
      <c r="H616" s="7">
        <v>2480</v>
      </c>
      <c r="I616" s="7">
        <f t="shared" si="297"/>
        <v>0</v>
      </c>
      <c r="J616" s="7">
        <f t="shared" si="298"/>
        <v>0</v>
      </c>
      <c r="K616" s="10"/>
    </row>
    <row r="617" spans="1:11" ht="15">
      <c r="A617" s="8">
        <v>602</v>
      </c>
      <c r="B617" s="10" t="s">
        <v>5</v>
      </c>
      <c r="C617" s="7">
        <f t="shared" si="289"/>
        <v>0</v>
      </c>
      <c r="D617" s="7">
        <f t="shared" si="308"/>
        <v>0</v>
      </c>
      <c r="E617" s="7">
        <f t="shared" si="309"/>
        <v>0</v>
      </c>
      <c r="F617" s="7">
        <f t="shared" si="310"/>
        <v>0</v>
      </c>
      <c r="G617" s="7">
        <f t="shared" si="295"/>
        <v>0</v>
      </c>
      <c r="H617" s="7">
        <f t="shared" si="296"/>
        <v>0</v>
      </c>
      <c r="I617" s="7">
        <f t="shared" si="297"/>
        <v>0</v>
      </c>
      <c r="J617" s="7">
        <f t="shared" si="298"/>
        <v>0</v>
      </c>
      <c r="K617" s="10"/>
    </row>
    <row r="618" spans="1:11" ht="27" customHeight="1">
      <c r="A618" s="8">
        <v>603</v>
      </c>
      <c r="B618" s="13" t="s">
        <v>38</v>
      </c>
      <c r="C618" s="7">
        <f>D618+E618+F618+G618+H618+I618+J618</f>
        <v>4762.5</v>
      </c>
      <c r="D618" s="7">
        <v>0</v>
      </c>
      <c r="E618" s="7">
        <v>0</v>
      </c>
      <c r="F618" s="7">
        <f>F620+F621+F622</f>
        <v>4762.5</v>
      </c>
      <c r="G618" s="7">
        <f t="shared" si="295"/>
        <v>0</v>
      </c>
      <c r="H618" s="7">
        <f t="shared" si="296"/>
        <v>0</v>
      </c>
      <c r="I618" s="7">
        <f t="shared" si="297"/>
        <v>0</v>
      </c>
      <c r="J618" s="7">
        <f t="shared" si="298"/>
        <v>0</v>
      </c>
      <c r="K618" s="10"/>
    </row>
    <row r="619" spans="1:11" ht="12.75" customHeight="1">
      <c r="A619" s="8">
        <v>604</v>
      </c>
      <c r="B619" s="13" t="s">
        <v>2</v>
      </c>
      <c r="C619" s="7">
        <f aca="true" t="shared" si="311" ref="C619">D619+E619+F619+G619+H619+I619+J619</f>
        <v>0</v>
      </c>
      <c r="D619" s="7">
        <f aca="true" t="shared" si="312" ref="D619">E619+F619+G619+H619+I619+J619+K619</f>
        <v>0</v>
      </c>
      <c r="E619" s="7">
        <f aca="true" t="shared" si="313" ref="E619">F619+G619+H619+I619+J619+K619+L619</f>
        <v>0</v>
      </c>
      <c r="F619" s="7">
        <f aca="true" t="shared" si="314" ref="F619">G619+H619+I619+J619+K619+L619+M619</f>
        <v>0</v>
      </c>
      <c r="G619" s="7">
        <f t="shared" si="295"/>
        <v>0</v>
      </c>
      <c r="H619" s="7">
        <f t="shared" si="296"/>
        <v>0</v>
      </c>
      <c r="I619" s="7">
        <f t="shared" si="297"/>
        <v>0</v>
      </c>
      <c r="J619" s="7">
        <f t="shared" si="298"/>
        <v>0</v>
      </c>
      <c r="K619" s="10"/>
    </row>
    <row r="620" spans="1:11" ht="15">
      <c r="A620" s="8">
        <v>605</v>
      </c>
      <c r="B620" s="10" t="s">
        <v>3</v>
      </c>
      <c r="C620" s="7">
        <f t="shared" si="289"/>
        <v>0</v>
      </c>
      <c r="D620" s="7">
        <f t="shared" si="308"/>
        <v>0</v>
      </c>
      <c r="E620" s="7">
        <f t="shared" si="309"/>
        <v>0</v>
      </c>
      <c r="F620" s="7">
        <f t="shared" si="310"/>
        <v>0</v>
      </c>
      <c r="G620" s="7">
        <f t="shared" si="295"/>
        <v>0</v>
      </c>
      <c r="H620" s="7">
        <f t="shared" si="296"/>
        <v>0</v>
      </c>
      <c r="I620" s="7">
        <f t="shared" si="297"/>
        <v>0</v>
      </c>
      <c r="J620" s="7">
        <f t="shared" si="298"/>
        <v>0</v>
      </c>
      <c r="K620" s="10"/>
    </row>
    <row r="621" spans="1:11" ht="15">
      <c r="A621" s="8">
        <v>606</v>
      </c>
      <c r="B621" s="10" t="s">
        <v>4</v>
      </c>
      <c r="C621" s="7">
        <f t="shared" si="289"/>
        <v>4762.5</v>
      </c>
      <c r="D621" s="7">
        <v>0</v>
      </c>
      <c r="E621" s="7">
        <v>0</v>
      </c>
      <c r="F621" s="7">
        <v>4762.5</v>
      </c>
      <c r="G621" s="7">
        <f t="shared" si="295"/>
        <v>0</v>
      </c>
      <c r="H621" s="7">
        <f t="shared" si="296"/>
        <v>0</v>
      </c>
      <c r="I621" s="7">
        <f t="shared" si="297"/>
        <v>0</v>
      </c>
      <c r="J621" s="7">
        <f t="shared" si="298"/>
        <v>0</v>
      </c>
      <c r="K621" s="10"/>
    </row>
    <row r="622" spans="1:11" ht="15">
      <c r="A622" s="8">
        <v>607</v>
      </c>
      <c r="B622" s="10" t="s">
        <v>5</v>
      </c>
      <c r="C622" s="7">
        <f t="shared" si="289"/>
        <v>0</v>
      </c>
      <c r="D622" s="7">
        <f t="shared" si="308"/>
        <v>0</v>
      </c>
      <c r="E622" s="7">
        <f t="shared" si="309"/>
        <v>0</v>
      </c>
      <c r="F622" s="7">
        <f t="shared" si="310"/>
        <v>0</v>
      </c>
      <c r="G622" s="7">
        <f t="shared" si="295"/>
        <v>0</v>
      </c>
      <c r="H622" s="7">
        <f t="shared" si="296"/>
        <v>0</v>
      </c>
      <c r="I622" s="7">
        <f t="shared" si="297"/>
        <v>0</v>
      </c>
      <c r="J622" s="7">
        <f t="shared" si="298"/>
        <v>0</v>
      </c>
      <c r="K622" s="10"/>
    </row>
    <row r="623" spans="1:11" ht="51">
      <c r="A623" s="8">
        <v>608</v>
      </c>
      <c r="B623" s="13" t="s">
        <v>207</v>
      </c>
      <c r="C623" s="7">
        <f t="shared" si="289"/>
        <v>167</v>
      </c>
      <c r="D623" s="7">
        <f>D624+D625+D626+D627</f>
        <v>167</v>
      </c>
      <c r="E623" s="7">
        <f t="shared" si="309"/>
        <v>0</v>
      </c>
      <c r="F623" s="7">
        <f t="shared" si="310"/>
        <v>0</v>
      </c>
      <c r="G623" s="7">
        <f t="shared" si="295"/>
        <v>0</v>
      </c>
      <c r="H623" s="7">
        <f t="shared" si="296"/>
        <v>0</v>
      </c>
      <c r="I623" s="7">
        <f t="shared" si="297"/>
        <v>0</v>
      </c>
      <c r="J623" s="7">
        <f t="shared" si="298"/>
        <v>0</v>
      </c>
      <c r="K623" s="10"/>
    </row>
    <row r="624" spans="1:11" ht="15">
      <c r="A624" s="8">
        <v>609</v>
      </c>
      <c r="B624" s="13" t="s">
        <v>2</v>
      </c>
      <c r="C624" s="7">
        <f t="shared" si="289"/>
        <v>0</v>
      </c>
      <c r="D624" s="7">
        <f t="shared" si="308"/>
        <v>0</v>
      </c>
      <c r="E624" s="7">
        <f t="shared" si="309"/>
        <v>0</v>
      </c>
      <c r="F624" s="7">
        <f t="shared" si="310"/>
        <v>0</v>
      </c>
      <c r="G624" s="7">
        <f t="shared" si="295"/>
        <v>0</v>
      </c>
      <c r="H624" s="7">
        <f t="shared" si="296"/>
        <v>0</v>
      </c>
      <c r="I624" s="7">
        <f t="shared" si="297"/>
        <v>0</v>
      </c>
      <c r="J624" s="7">
        <f t="shared" si="298"/>
        <v>0</v>
      </c>
      <c r="K624" s="10"/>
    </row>
    <row r="625" spans="1:11" ht="15">
      <c r="A625" s="8">
        <v>610</v>
      </c>
      <c r="B625" s="10" t="s">
        <v>3</v>
      </c>
      <c r="C625" s="7">
        <f t="shared" si="289"/>
        <v>0</v>
      </c>
      <c r="D625" s="7">
        <v>0</v>
      </c>
      <c r="E625" s="7">
        <f t="shared" si="309"/>
        <v>0</v>
      </c>
      <c r="F625" s="7">
        <f t="shared" si="310"/>
        <v>0</v>
      </c>
      <c r="G625" s="7">
        <f t="shared" si="295"/>
        <v>0</v>
      </c>
      <c r="H625" s="7">
        <f t="shared" si="296"/>
        <v>0</v>
      </c>
      <c r="I625" s="7">
        <f t="shared" si="297"/>
        <v>0</v>
      </c>
      <c r="J625" s="7">
        <f t="shared" si="298"/>
        <v>0</v>
      </c>
      <c r="K625" s="10"/>
    </row>
    <row r="626" spans="1:11" ht="15">
      <c r="A626" s="8">
        <v>611</v>
      </c>
      <c r="B626" s="10" t="s">
        <v>4</v>
      </c>
      <c r="C626" s="7">
        <f t="shared" si="289"/>
        <v>167</v>
      </c>
      <c r="D626" s="7">
        <v>167</v>
      </c>
      <c r="E626" s="7">
        <f t="shared" si="309"/>
        <v>0</v>
      </c>
      <c r="F626" s="7">
        <f t="shared" si="310"/>
        <v>0</v>
      </c>
      <c r="G626" s="7">
        <f t="shared" si="295"/>
        <v>0</v>
      </c>
      <c r="H626" s="7">
        <f t="shared" si="296"/>
        <v>0</v>
      </c>
      <c r="I626" s="7">
        <f t="shared" si="297"/>
        <v>0</v>
      </c>
      <c r="J626" s="7">
        <f t="shared" si="298"/>
        <v>0</v>
      </c>
      <c r="K626" s="10"/>
    </row>
    <row r="627" spans="1:11" ht="15">
      <c r="A627" s="8">
        <v>612</v>
      </c>
      <c r="B627" s="10" t="s">
        <v>23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10"/>
    </row>
    <row r="628" spans="1:11" ht="38.25">
      <c r="A628" s="8"/>
      <c r="B628" s="13" t="s">
        <v>337</v>
      </c>
      <c r="C628" s="7">
        <v>0</v>
      </c>
      <c r="D628" s="7">
        <f>D629+D630+D631+D632</f>
        <v>20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10"/>
    </row>
    <row r="629" spans="1:11" ht="15">
      <c r="A629" s="8"/>
      <c r="B629" s="10" t="s">
        <v>2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60">
        <v>0</v>
      </c>
      <c r="K629" s="10"/>
    </row>
    <row r="630" spans="1:11" ht="15">
      <c r="A630" s="8"/>
      <c r="B630" s="10" t="s">
        <v>329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10"/>
    </row>
    <row r="631" spans="1:11" ht="15">
      <c r="A631" s="8"/>
      <c r="B631" s="10" t="s">
        <v>50</v>
      </c>
      <c r="C631" s="7">
        <v>0</v>
      </c>
      <c r="D631" s="7">
        <v>20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10"/>
    </row>
    <row r="632" spans="1:11" ht="15">
      <c r="A632" s="8"/>
      <c r="B632" s="10" t="s">
        <v>330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10"/>
    </row>
    <row r="633" spans="1:11" ht="27">
      <c r="A633" s="8">
        <v>613</v>
      </c>
      <c r="B633" s="12" t="s">
        <v>302</v>
      </c>
      <c r="C633" s="9">
        <f t="shared" si="289"/>
        <v>2416.7</v>
      </c>
      <c r="D633" s="9">
        <f>D635+D636+D637</f>
        <v>100</v>
      </c>
      <c r="E633" s="9">
        <f>E635+E636+E637</f>
        <v>0</v>
      </c>
      <c r="F633" s="9">
        <f>F635+F636+F637</f>
        <v>0</v>
      </c>
      <c r="G633" s="9">
        <f aca="true" t="shared" si="315" ref="G633:J633">G635+G636+G637</f>
        <v>0</v>
      </c>
      <c r="H633" s="9">
        <f t="shared" si="315"/>
        <v>1263.3</v>
      </c>
      <c r="I633" s="9">
        <f t="shared" si="315"/>
        <v>1053.4</v>
      </c>
      <c r="J633" s="9">
        <f t="shared" si="315"/>
        <v>0</v>
      </c>
      <c r="K633" s="10"/>
    </row>
    <row r="634" spans="1:11" ht="15">
      <c r="A634" s="8">
        <v>614</v>
      </c>
      <c r="B634" s="12" t="s">
        <v>2</v>
      </c>
      <c r="C634" s="7">
        <f t="shared" si="289"/>
        <v>0</v>
      </c>
      <c r="D634" s="7">
        <f aca="true" t="shared" si="316" ref="D634">E634+F634+G634+H634+I634+J634+K634</f>
        <v>0</v>
      </c>
      <c r="E634" s="7">
        <f aca="true" t="shared" si="317" ref="E634">F634+G634+H634+I634+J634+K634+L634</f>
        <v>0</v>
      </c>
      <c r="F634" s="7">
        <f aca="true" t="shared" si="318" ref="F634">G634+H634+I634+J634+K634+L634+M634</f>
        <v>0</v>
      </c>
      <c r="G634" s="7">
        <f aca="true" t="shared" si="319" ref="G634">H634+I634+J634+K634+L634+M634+N634</f>
        <v>0</v>
      </c>
      <c r="H634" s="7">
        <f aca="true" t="shared" si="320" ref="H634">I634+J634+K634+L634+M634+N634+O634</f>
        <v>0</v>
      </c>
      <c r="I634" s="7">
        <f aca="true" t="shared" si="321" ref="I634">J634+K634+L634+M634+N634+O634+P634</f>
        <v>0</v>
      </c>
      <c r="J634" s="7">
        <f aca="true" t="shared" si="322" ref="J634">K634+L634+M634+N634+O634+P634+Q634</f>
        <v>0</v>
      </c>
      <c r="K634" s="10"/>
    </row>
    <row r="635" spans="1:11" ht="15">
      <c r="A635" s="8">
        <v>615</v>
      </c>
      <c r="B635" s="10" t="s">
        <v>3</v>
      </c>
      <c r="C635" s="7">
        <f aca="true" t="shared" si="323" ref="C635:C639">D635+E635+F635+G635+H635+I635+J635</f>
        <v>0</v>
      </c>
      <c r="D635" s="7">
        <f aca="true" t="shared" si="324" ref="D635">E635+F635+G635+H635+I635+J635+K635</f>
        <v>0</v>
      </c>
      <c r="E635" s="7">
        <f aca="true" t="shared" si="325" ref="E635">F635+G635+H635+I635+J635+K635+L635</f>
        <v>0</v>
      </c>
      <c r="F635" s="7">
        <f aca="true" t="shared" si="326" ref="F635">G635+H635+I635+J635+K635+L635+M635</f>
        <v>0</v>
      </c>
      <c r="G635" s="7">
        <f aca="true" t="shared" si="327" ref="G635">H635+I635+J635+K635+L635+M635+N635</f>
        <v>0</v>
      </c>
      <c r="H635" s="7">
        <f aca="true" t="shared" si="328" ref="H635">I635+J635+K635+L635+M635+N635+O635</f>
        <v>0</v>
      </c>
      <c r="I635" s="7">
        <f aca="true" t="shared" si="329" ref="I635">J635+K635+L635+M635+N635+O635+P635</f>
        <v>0</v>
      </c>
      <c r="J635" s="7">
        <f aca="true" t="shared" si="330" ref="J635">K635+L635+M635+N635+O635+P635+Q635</f>
        <v>0</v>
      </c>
      <c r="K635" s="10"/>
    </row>
    <row r="636" spans="1:11" ht="15">
      <c r="A636" s="8">
        <v>616</v>
      </c>
      <c r="B636" s="10" t="s">
        <v>4</v>
      </c>
      <c r="C636" s="7">
        <f t="shared" si="323"/>
        <v>2416.7</v>
      </c>
      <c r="D636" s="7">
        <f>D641+D646+D651+D656</f>
        <v>100</v>
      </c>
      <c r="E636" s="7">
        <f>E641+E646+E651+E656</f>
        <v>0</v>
      </c>
      <c r="F636" s="7">
        <f>F641+F646+F651</f>
        <v>0</v>
      </c>
      <c r="G636" s="7">
        <f>G641+G646+G651</f>
        <v>0</v>
      </c>
      <c r="H636" s="7">
        <f>H641+H646+H651+H656</f>
        <v>1263.3</v>
      </c>
      <c r="I636" s="7">
        <f>I641+I646+I651+I656</f>
        <v>1053.4</v>
      </c>
      <c r="J636" s="7">
        <f>J641+J646+J651</f>
        <v>0</v>
      </c>
      <c r="K636" s="10"/>
    </row>
    <row r="637" spans="1:11" ht="15">
      <c r="A637" s="8">
        <v>617</v>
      </c>
      <c r="B637" s="10" t="s">
        <v>5</v>
      </c>
      <c r="C637" s="7">
        <f t="shared" si="323"/>
        <v>0</v>
      </c>
      <c r="D637" s="7">
        <f aca="true" t="shared" si="331" ref="D637:D639">E637+F637+G637+H637+I637+J637+K637</f>
        <v>0</v>
      </c>
      <c r="E637" s="7">
        <f aca="true" t="shared" si="332" ref="E637:E639">F637+G637+H637+I637+J637+K637+L637</f>
        <v>0</v>
      </c>
      <c r="F637" s="7">
        <f aca="true" t="shared" si="333" ref="F637:F639">G637+H637+I637+J637+K637+L637+M637</f>
        <v>0</v>
      </c>
      <c r="G637" s="7">
        <f aca="true" t="shared" si="334" ref="G637:G639">H637+I637+J637+K637+L637+M637+N637</f>
        <v>0</v>
      </c>
      <c r="H637" s="7">
        <f aca="true" t="shared" si="335" ref="H637:H639">I637+J637+K637+L637+M637+N637+O637</f>
        <v>0</v>
      </c>
      <c r="I637" s="7">
        <f aca="true" t="shared" si="336" ref="I637:I639">J637+K637+L637+M637+N637+O637+P637</f>
        <v>0</v>
      </c>
      <c r="J637" s="7">
        <f aca="true" t="shared" si="337" ref="J637:J639">K637+L637+M637+N637+O637+P637+Q637</f>
        <v>0</v>
      </c>
      <c r="K637" s="10"/>
    </row>
    <row r="638" spans="1:11" ht="25.5">
      <c r="A638" s="8">
        <v>618</v>
      </c>
      <c r="B638" s="13" t="s">
        <v>229</v>
      </c>
      <c r="C638" s="7">
        <f t="shared" si="323"/>
        <v>0</v>
      </c>
      <c r="D638" s="7">
        <f t="shared" si="331"/>
        <v>0</v>
      </c>
      <c r="E638" s="7">
        <f t="shared" si="332"/>
        <v>0</v>
      </c>
      <c r="F638" s="7">
        <f t="shared" si="333"/>
        <v>0</v>
      </c>
      <c r="G638" s="7">
        <f t="shared" si="334"/>
        <v>0</v>
      </c>
      <c r="H638" s="7">
        <f t="shared" si="335"/>
        <v>0</v>
      </c>
      <c r="I638" s="7">
        <f t="shared" si="336"/>
        <v>0</v>
      </c>
      <c r="J638" s="7">
        <f t="shared" si="337"/>
        <v>0</v>
      </c>
      <c r="K638" s="10"/>
    </row>
    <row r="639" spans="1:11" ht="15">
      <c r="A639" s="8">
        <v>619</v>
      </c>
      <c r="B639" s="13" t="s">
        <v>2</v>
      </c>
      <c r="C639" s="7">
        <f t="shared" si="323"/>
        <v>0</v>
      </c>
      <c r="D639" s="7">
        <f t="shared" si="331"/>
        <v>0</v>
      </c>
      <c r="E639" s="7">
        <f t="shared" si="332"/>
        <v>0</v>
      </c>
      <c r="F639" s="7">
        <f t="shared" si="333"/>
        <v>0</v>
      </c>
      <c r="G639" s="7">
        <f t="shared" si="334"/>
        <v>0</v>
      </c>
      <c r="H639" s="7">
        <f t="shared" si="335"/>
        <v>0</v>
      </c>
      <c r="I639" s="7">
        <f t="shared" si="336"/>
        <v>0</v>
      </c>
      <c r="J639" s="7">
        <f t="shared" si="337"/>
        <v>0</v>
      </c>
      <c r="K639" s="10"/>
    </row>
    <row r="640" spans="1:11" ht="15">
      <c r="A640" s="8">
        <v>620</v>
      </c>
      <c r="B640" s="10" t="s">
        <v>3</v>
      </c>
      <c r="C640" s="7">
        <f aca="true" t="shared" si="338" ref="C640:C644">D640+E640+F640+G640+H640+I640+J640</f>
        <v>0</v>
      </c>
      <c r="D640" s="7">
        <f aca="true" t="shared" si="339" ref="D640:D644">E640+F640+G640+H640+I640+J640+K640</f>
        <v>0</v>
      </c>
      <c r="E640" s="7">
        <f aca="true" t="shared" si="340" ref="E640:E644">F640+G640+H640+I640+J640+K640+L640</f>
        <v>0</v>
      </c>
      <c r="F640" s="7">
        <f aca="true" t="shared" si="341" ref="F640:F644">G640+H640+I640+J640+K640+L640+M640</f>
        <v>0</v>
      </c>
      <c r="G640" s="7">
        <f aca="true" t="shared" si="342" ref="G640:G644">H640+I640+J640+K640+L640+M640+N640</f>
        <v>0</v>
      </c>
      <c r="H640" s="7">
        <f aca="true" t="shared" si="343" ref="H640:H644">I640+J640+K640+L640+M640+N640+O640</f>
        <v>0</v>
      </c>
      <c r="I640" s="7">
        <f aca="true" t="shared" si="344" ref="I640:I644">J640+K640+L640+M640+N640+O640+P640</f>
        <v>0</v>
      </c>
      <c r="J640" s="7">
        <f aca="true" t="shared" si="345" ref="J640:J644">K640+L640+M640+N640+O640+P640+Q640</f>
        <v>0</v>
      </c>
      <c r="K640" s="10"/>
    </row>
    <row r="641" spans="1:11" ht="15">
      <c r="A641" s="8">
        <v>621</v>
      </c>
      <c r="B641" s="10" t="s">
        <v>4</v>
      </c>
      <c r="C641" s="7">
        <f t="shared" si="338"/>
        <v>0</v>
      </c>
      <c r="D641" s="7">
        <f t="shared" si="339"/>
        <v>0</v>
      </c>
      <c r="E641" s="7">
        <f t="shared" si="340"/>
        <v>0</v>
      </c>
      <c r="F641" s="7">
        <f t="shared" si="341"/>
        <v>0</v>
      </c>
      <c r="G641" s="7">
        <f t="shared" si="342"/>
        <v>0</v>
      </c>
      <c r="H641" s="7">
        <f t="shared" si="343"/>
        <v>0</v>
      </c>
      <c r="I641" s="7">
        <f t="shared" si="344"/>
        <v>0</v>
      </c>
      <c r="J641" s="7">
        <f t="shared" si="345"/>
        <v>0</v>
      </c>
      <c r="K641" s="10"/>
    </row>
    <row r="642" spans="1:11" ht="15">
      <c r="A642" s="8">
        <v>622</v>
      </c>
      <c r="B642" s="10" t="s">
        <v>5</v>
      </c>
      <c r="C642" s="7">
        <f t="shared" si="338"/>
        <v>0</v>
      </c>
      <c r="D642" s="7">
        <f t="shared" si="339"/>
        <v>0</v>
      </c>
      <c r="E642" s="7">
        <f t="shared" si="340"/>
        <v>0</v>
      </c>
      <c r="F642" s="7">
        <f t="shared" si="341"/>
        <v>0</v>
      </c>
      <c r="G642" s="7">
        <f t="shared" si="342"/>
        <v>0</v>
      </c>
      <c r="H642" s="7">
        <f t="shared" si="343"/>
        <v>0</v>
      </c>
      <c r="I642" s="7">
        <f t="shared" si="344"/>
        <v>0</v>
      </c>
      <c r="J642" s="7">
        <f t="shared" si="345"/>
        <v>0</v>
      </c>
      <c r="K642" s="10"/>
    </row>
    <row r="643" spans="1:11" ht="51">
      <c r="A643" s="8">
        <v>623</v>
      </c>
      <c r="B643" s="13" t="s">
        <v>246</v>
      </c>
      <c r="C643" s="7">
        <f t="shared" si="338"/>
        <v>100</v>
      </c>
      <c r="D643" s="7">
        <f>D644+D645+D646+D647</f>
        <v>100</v>
      </c>
      <c r="E643" s="7">
        <f t="shared" si="340"/>
        <v>0</v>
      </c>
      <c r="F643" s="7">
        <f t="shared" si="341"/>
        <v>0</v>
      </c>
      <c r="G643" s="7">
        <f t="shared" si="342"/>
        <v>0</v>
      </c>
      <c r="H643" s="7">
        <f t="shared" si="343"/>
        <v>0</v>
      </c>
      <c r="I643" s="7">
        <f t="shared" si="344"/>
        <v>0</v>
      </c>
      <c r="J643" s="7">
        <f t="shared" si="345"/>
        <v>0</v>
      </c>
      <c r="K643" s="10"/>
    </row>
    <row r="644" spans="1:11" ht="15">
      <c r="A644" s="8">
        <v>624</v>
      </c>
      <c r="B644" s="13" t="s">
        <v>2</v>
      </c>
      <c r="C644" s="7">
        <f t="shared" si="338"/>
        <v>0</v>
      </c>
      <c r="D644" s="7">
        <f t="shared" si="339"/>
        <v>0</v>
      </c>
      <c r="E644" s="7">
        <f t="shared" si="340"/>
        <v>0</v>
      </c>
      <c r="F644" s="7">
        <f t="shared" si="341"/>
        <v>0</v>
      </c>
      <c r="G644" s="7">
        <f t="shared" si="342"/>
        <v>0</v>
      </c>
      <c r="H644" s="7">
        <f t="shared" si="343"/>
        <v>0</v>
      </c>
      <c r="I644" s="7">
        <f t="shared" si="344"/>
        <v>0</v>
      </c>
      <c r="J644" s="7">
        <f t="shared" si="345"/>
        <v>0</v>
      </c>
      <c r="K644" s="10"/>
    </row>
    <row r="645" spans="1:11" ht="15">
      <c r="A645" s="8">
        <v>625</v>
      </c>
      <c r="B645" s="10" t="s">
        <v>3</v>
      </c>
      <c r="C645" s="7">
        <f aca="true" t="shared" si="346" ref="C645:C649">D645+E645+F645+G645+H645+I645+J645</f>
        <v>0</v>
      </c>
      <c r="D645" s="7">
        <f aca="true" t="shared" si="347" ref="D645:D649">E645+F645+G645+H645+I645+J645+K645</f>
        <v>0</v>
      </c>
      <c r="E645" s="7">
        <f aca="true" t="shared" si="348" ref="E645:E649">F645+G645+H645+I645+J645+K645+L645</f>
        <v>0</v>
      </c>
      <c r="F645" s="7">
        <f aca="true" t="shared" si="349" ref="F645:F649">G645+H645+I645+J645+K645+L645+M645</f>
        <v>0</v>
      </c>
      <c r="G645" s="7">
        <f aca="true" t="shared" si="350" ref="G645:G649">H645+I645+J645+K645+L645+M645+N645</f>
        <v>0</v>
      </c>
      <c r="H645" s="7">
        <f aca="true" t="shared" si="351" ref="H645:H649">I645+J645+K645+L645+M645+N645+O645</f>
        <v>0</v>
      </c>
      <c r="I645" s="7">
        <f aca="true" t="shared" si="352" ref="I645:I649">J645+K645+L645+M645+N645+O645+P645</f>
        <v>0</v>
      </c>
      <c r="J645" s="7">
        <f aca="true" t="shared" si="353" ref="J645:J649">K645+L645+M645+N645+O645+P645+Q645</f>
        <v>0</v>
      </c>
      <c r="K645" s="10"/>
    </row>
    <row r="646" spans="1:11" ht="15">
      <c r="A646" s="8">
        <v>626</v>
      </c>
      <c r="B646" s="10" t="s">
        <v>4</v>
      </c>
      <c r="C646" s="7">
        <f t="shared" si="346"/>
        <v>100</v>
      </c>
      <c r="D646" s="7">
        <v>100</v>
      </c>
      <c r="E646" s="7">
        <f t="shared" si="348"/>
        <v>0</v>
      </c>
      <c r="F646" s="7">
        <f t="shared" si="349"/>
        <v>0</v>
      </c>
      <c r="G646" s="7">
        <f t="shared" si="350"/>
        <v>0</v>
      </c>
      <c r="H646" s="7">
        <f t="shared" si="351"/>
        <v>0</v>
      </c>
      <c r="I646" s="7">
        <f t="shared" si="352"/>
        <v>0</v>
      </c>
      <c r="J646" s="7">
        <f t="shared" si="353"/>
        <v>0</v>
      </c>
      <c r="K646" s="10"/>
    </row>
    <row r="647" spans="1:11" ht="15">
      <c r="A647" s="8">
        <v>627</v>
      </c>
      <c r="B647" s="10" t="s">
        <v>5</v>
      </c>
      <c r="C647" s="7">
        <f t="shared" si="346"/>
        <v>0</v>
      </c>
      <c r="D647" s="7">
        <f t="shared" si="347"/>
        <v>0</v>
      </c>
      <c r="E647" s="7">
        <f t="shared" si="348"/>
        <v>0</v>
      </c>
      <c r="F647" s="7">
        <f t="shared" si="349"/>
        <v>0</v>
      </c>
      <c r="G647" s="7">
        <f t="shared" si="350"/>
        <v>0</v>
      </c>
      <c r="H647" s="7">
        <f t="shared" si="351"/>
        <v>0</v>
      </c>
      <c r="I647" s="7">
        <f t="shared" si="352"/>
        <v>0</v>
      </c>
      <c r="J647" s="7">
        <f t="shared" si="353"/>
        <v>0</v>
      </c>
      <c r="K647" s="10"/>
    </row>
    <row r="648" spans="1:11" ht="38.25">
      <c r="A648" s="8">
        <v>628</v>
      </c>
      <c r="B648" s="13" t="s">
        <v>247</v>
      </c>
      <c r="C648" s="7">
        <f t="shared" si="346"/>
        <v>0</v>
      </c>
      <c r="D648" s="7">
        <f t="shared" si="347"/>
        <v>0</v>
      </c>
      <c r="E648" s="7">
        <f t="shared" si="348"/>
        <v>0</v>
      </c>
      <c r="F648" s="7">
        <f t="shared" si="349"/>
        <v>0</v>
      </c>
      <c r="G648" s="7">
        <f t="shared" si="350"/>
        <v>0</v>
      </c>
      <c r="H648" s="7">
        <f t="shared" si="351"/>
        <v>0</v>
      </c>
      <c r="I648" s="7">
        <f t="shared" si="352"/>
        <v>0</v>
      </c>
      <c r="J648" s="7">
        <f t="shared" si="353"/>
        <v>0</v>
      </c>
      <c r="K648" s="10"/>
    </row>
    <row r="649" spans="1:11" ht="15">
      <c r="A649" s="8">
        <v>629</v>
      </c>
      <c r="B649" s="13" t="s">
        <v>2</v>
      </c>
      <c r="C649" s="7">
        <f t="shared" si="346"/>
        <v>0</v>
      </c>
      <c r="D649" s="7">
        <f t="shared" si="347"/>
        <v>0</v>
      </c>
      <c r="E649" s="7">
        <f t="shared" si="348"/>
        <v>0</v>
      </c>
      <c r="F649" s="7">
        <f t="shared" si="349"/>
        <v>0</v>
      </c>
      <c r="G649" s="7">
        <f t="shared" si="350"/>
        <v>0</v>
      </c>
      <c r="H649" s="7">
        <f t="shared" si="351"/>
        <v>0</v>
      </c>
      <c r="I649" s="7">
        <f t="shared" si="352"/>
        <v>0</v>
      </c>
      <c r="J649" s="7">
        <f t="shared" si="353"/>
        <v>0</v>
      </c>
      <c r="K649" s="10"/>
    </row>
    <row r="650" spans="1:11" ht="15">
      <c r="A650" s="8">
        <v>630</v>
      </c>
      <c r="B650" s="10" t="s">
        <v>3</v>
      </c>
      <c r="C650" s="7">
        <f aca="true" t="shared" si="354" ref="C650:C654">D650+E650+F650+G650+H650+I650+J650</f>
        <v>0</v>
      </c>
      <c r="D650" s="7">
        <f aca="true" t="shared" si="355" ref="D650:D652">E650+F650+G650+H650+I650+J650+K650</f>
        <v>0</v>
      </c>
      <c r="E650" s="7">
        <f aca="true" t="shared" si="356" ref="E650:E652">F650+G650+H650+I650+J650+K650+L650</f>
        <v>0</v>
      </c>
      <c r="F650" s="7">
        <f aca="true" t="shared" si="357" ref="F650:F652">G650+H650+I650+J650+K650+L650+M650</f>
        <v>0</v>
      </c>
      <c r="G650" s="7">
        <f aca="true" t="shared" si="358" ref="G650:G652">H650+I650+J650+K650+L650+M650+N650</f>
        <v>0</v>
      </c>
      <c r="H650" s="7">
        <f aca="true" t="shared" si="359" ref="H650:H652">I650+J650+K650+L650+M650+N650+O650</f>
        <v>0</v>
      </c>
      <c r="I650" s="7">
        <f aca="true" t="shared" si="360" ref="I650:I652">J650+K650+L650+M650+N650+O650+P650</f>
        <v>0</v>
      </c>
      <c r="J650" s="7">
        <f aca="true" t="shared" si="361" ref="J650:J654">K650+L650+M650+N650+O650+P650+Q650</f>
        <v>0</v>
      </c>
      <c r="K650" s="10"/>
    </row>
    <row r="651" spans="1:11" ht="15">
      <c r="A651" s="8">
        <v>631</v>
      </c>
      <c r="B651" s="10" t="s">
        <v>4</v>
      </c>
      <c r="C651" s="7">
        <f t="shared" si="354"/>
        <v>0</v>
      </c>
      <c r="D651" s="7">
        <f t="shared" si="355"/>
        <v>0</v>
      </c>
      <c r="E651" s="7">
        <f t="shared" si="356"/>
        <v>0</v>
      </c>
      <c r="F651" s="7">
        <f t="shared" si="357"/>
        <v>0</v>
      </c>
      <c r="G651" s="7">
        <f t="shared" si="358"/>
        <v>0</v>
      </c>
      <c r="H651" s="7">
        <f t="shared" si="359"/>
        <v>0</v>
      </c>
      <c r="I651" s="7">
        <f t="shared" si="360"/>
        <v>0</v>
      </c>
      <c r="J651" s="7">
        <f t="shared" si="361"/>
        <v>0</v>
      </c>
      <c r="K651" s="10"/>
    </row>
    <row r="652" spans="1:11" ht="15">
      <c r="A652" s="8">
        <v>632</v>
      </c>
      <c r="B652" s="10" t="s">
        <v>5</v>
      </c>
      <c r="C652" s="7">
        <f t="shared" si="354"/>
        <v>0</v>
      </c>
      <c r="D652" s="7">
        <f t="shared" si="355"/>
        <v>0</v>
      </c>
      <c r="E652" s="7">
        <f t="shared" si="356"/>
        <v>0</v>
      </c>
      <c r="F652" s="7">
        <f t="shared" si="357"/>
        <v>0</v>
      </c>
      <c r="G652" s="7">
        <f t="shared" si="358"/>
        <v>0</v>
      </c>
      <c r="H652" s="7">
        <f t="shared" si="359"/>
        <v>0</v>
      </c>
      <c r="I652" s="7">
        <f t="shared" si="360"/>
        <v>0</v>
      </c>
      <c r="J652" s="7">
        <f t="shared" si="361"/>
        <v>0</v>
      </c>
      <c r="K652" s="10"/>
    </row>
    <row r="653" spans="1:11" ht="51">
      <c r="A653" s="8">
        <v>633</v>
      </c>
      <c r="B653" s="13" t="s">
        <v>266</v>
      </c>
      <c r="C653" s="7">
        <f t="shared" si="354"/>
        <v>2316.7</v>
      </c>
      <c r="D653" s="7">
        <v>0</v>
      </c>
      <c r="E653" s="7">
        <v>0</v>
      </c>
      <c r="F653" s="7">
        <v>0</v>
      </c>
      <c r="G653" s="7">
        <v>0</v>
      </c>
      <c r="H653" s="7">
        <f>H655+H656+H657</f>
        <v>1263.3</v>
      </c>
      <c r="I653" s="7">
        <f>I655+I656+I657</f>
        <v>1053.4</v>
      </c>
      <c r="J653" s="7">
        <f t="shared" si="361"/>
        <v>0</v>
      </c>
      <c r="K653" s="10"/>
    </row>
    <row r="654" spans="1:11" ht="15">
      <c r="A654" s="8">
        <v>634</v>
      </c>
      <c r="B654" s="13" t="s">
        <v>2</v>
      </c>
      <c r="C654" s="7">
        <f t="shared" si="354"/>
        <v>0</v>
      </c>
      <c r="D654" s="7">
        <f aca="true" t="shared" si="362" ref="D654">E654+F654+G654+H654+I654+J654+K654</f>
        <v>0</v>
      </c>
      <c r="E654" s="7">
        <f aca="true" t="shared" si="363" ref="E654">F654+G654+H654+I654+J654+K654+L654</f>
        <v>0</v>
      </c>
      <c r="F654" s="7">
        <f aca="true" t="shared" si="364" ref="F654">G654+H654+I654+J654+K654+L654+M654</f>
        <v>0</v>
      </c>
      <c r="G654" s="7">
        <f aca="true" t="shared" si="365" ref="G654">H654+I654+J654+K654+L654+M654+N654</f>
        <v>0</v>
      </c>
      <c r="H654" s="7">
        <f aca="true" t="shared" si="366" ref="H654">I654+J654+K654+L654+M654+N654+O654</f>
        <v>0</v>
      </c>
      <c r="I654" s="7">
        <f aca="true" t="shared" si="367" ref="I654">J654+K654+L654+M654+N654+O654+P654</f>
        <v>0</v>
      </c>
      <c r="J654" s="7">
        <f t="shared" si="361"/>
        <v>0</v>
      </c>
      <c r="K654" s="10"/>
    </row>
    <row r="655" spans="1:11" ht="15">
      <c r="A655" s="8">
        <v>635</v>
      </c>
      <c r="B655" s="10" t="s">
        <v>29</v>
      </c>
      <c r="C655" s="7">
        <f aca="true" t="shared" si="368" ref="C655:C657">D655+E655+F655+G655+H655+I655+J655</f>
        <v>0</v>
      </c>
      <c r="D655" s="7">
        <f aca="true" t="shared" si="369" ref="D655">E655+F655+G655+H655+I655+J655+K655</f>
        <v>0</v>
      </c>
      <c r="E655" s="7">
        <f aca="true" t="shared" si="370" ref="E655">F655+G655+H655+I655+J655+K655+L655</f>
        <v>0</v>
      </c>
      <c r="F655" s="7">
        <f aca="true" t="shared" si="371" ref="F655">G655+H655+I655+J655+K655+L655+M655</f>
        <v>0</v>
      </c>
      <c r="G655" s="7">
        <f aca="true" t="shared" si="372" ref="G655">H655+I655+J655+K655+L655+M655+N655</f>
        <v>0</v>
      </c>
      <c r="H655" s="7">
        <f aca="true" t="shared" si="373" ref="H655">I655+J655+K655+L655+M655+N655+O655</f>
        <v>0</v>
      </c>
      <c r="I655" s="7">
        <f aca="true" t="shared" si="374" ref="I655">J655+K655+L655+M655+N655+O655+P655</f>
        <v>0</v>
      </c>
      <c r="J655" s="7">
        <f aca="true" t="shared" si="375" ref="J655:J657">K655+L655+M655+N655+O655+P655+Q655</f>
        <v>0</v>
      </c>
      <c r="K655" s="10"/>
    </row>
    <row r="656" spans="1:11" ht="15">
      <c r="A656" s="8">
        <v>636</v>
      </c>
      <c r="B656" s="10" t="s">
        <v>30</v>
      </c>
      <c r="C656" s="7">
        <f t="shared" si="368"/>
        <v>2316.7</v>
      </c>
      <c r="D656" s="7">
        <v>0</v>
      </c>
      <c r="E656" s="7">
        <v>0</v>
      </c>
      <c r="F656" s="7">
        <v>0</v>
      </c>
      <c r="G656" s="7">
        <v>0</v>
      </c>
      <c r="H656" s="7">
        <v>1263.3</v>
      </c>
      <c r="I656" s="7">
        <v>1053.4</v>
      </c>
      <c r="J656" s="7">
        <f t="shared" si="375"/>
        <v>0</v>
      </c>
      <c r="K656" s="10"/>
    </row>
    <row r="657" spans="1:11" ht="15">
      <c r="A657" s="8">
        <v>637</v>
      </c>
      <c r="B657" s="10" t="s">
        <v>23</v>
      </c>
      <c r="C657" s="7">
        <f t="shared" si="368"/>
        <v>0</v>
      </c>
      <c r="D657" s="7">
        <f aca="true" t="shared" si="376" ref="D657">E657+F657+G657+H657+I657+J657+K657</f>
        <v>0</v>
      </c>
      <c r="E657" s="7">
        <f aca="true" t="shared" si="377" ref="E657">F657+G657+H657+I657+J657+K657+L657</f>
        <v>0</v>
      </c>
      <c r="F657" s="7">
        <f aca="true" t="shared" si="378" ref="F657">G657+H657+I657+J657+K657+L657+M657</f>
        <v>0</v>
      </c>
      <c r="G657" s="7">
        <f aca="true" t="shared" si="379" ref="G657">H657+I657+J657+K657+L657+M657+N657</f>
        <v>0</v>
      </c>
      <c r="H657" s="7">
        <f aca="true" t="shared" si="380" ref="H657">I657+J657+K657+L657+M657+N657+O657</f>
        <v>0</v>
      </c>
      <c r="I657" s="7">
        <f aca="true" t="shared" si="381" ref="I657">J657+K657+L657+M657+N657+O657+P657</f>
        <v>0</v>
      </c>
      <c r="J657" s="7">
        <f t="shared" si="375"/>
        <v>0</v>
      </c>
      <c r="K657" s="10"/>
    </row>
    <row r="658" spans="1:11" ht="15">
      <c r="A658" s="8">
        <v>638</v>
      </c>
      <c r="B658" s="10" t="s">
        <v>15</v>
      </c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5.5">
      <c r="A659" s="8">
        <v>639</v>
      </c>
      <c r="B659" s="40" t="s">
        <v>82</v>
      </c>
      <c r="C659" s="7">
        <f aca="true" t="shared" si="382" ref="C659:J659">C660+C661+C662+C663</f>
        <v>105183.2</v>
      </c>
      <c r="D659" s="7">
        <f t="shared" si="382"/>
        <v>16091.8</v>
      </c>
      <c r="E659" s="7">
        <f t="shared" si="382"/>
        <v>12790</v>
      </c>
      <c r="F659" s="7">
        <f t="shared" si="382"/>
        <v>12129.5</v>
      </c>
      <c r="G659" s="7">
        <f t="shared" si="382"/>
        <v>14412</v>
      </c>
      <c r="H659" s="7">
        <f t="shared" si="382"/>
        <v>13148.7</v>
      </c>
      <c r="I659" s="7">
        <f t="shared" si="382"/>
        <v>15838.6</v>
      </c>
      <c r="J659" s="7">
        <f t="shared" si="382"/>
        <v>20772.6</v>
      </c>
      <c r="K659" s="10"/>
    </row>
    <row r="660" spans="1:11" ht="15">
      <c r="A660" s="8">
        <v>640</v>
      </c>
      <c r="B660" s="41" t="s">
        <v>2</v>
      </c>
      <c r="C660" s="7">
        <f aca="true" t="shared" si="383" ref="C660">D660+E660+F660+G660+H660+I660+J660</f>
        <v>0</v>
      </c>
      <c r="D660" s="7">
        <f aca="true" t="shared" si="384" ref="D660">E660+F660+G660+H660+I660+J660+K660</f>
        <v>0</v>
      </c>
      <c r="E660" s="7">
        <f aca="true" t="shared" si="385" ref="E660">F660+G660+H660+I660+J660+K660+L660</f>
        <v>0</v>
      </c>
      <c r="F660" s="7">
        <f aca="true" t="shared" si="386" ref="F660">G660+H660+I660+J660+K660+L660+M660</f>
        <v>0</v>
      </c>
      <c r="G660" s="7">
        <f aca="true" t="shared" si="387" ref="G660">H660+I660+J660+K660+L660+M660+N660</f>
        <v>0</v>
      </c>
      <c r="H660" s="7">
        <f aca="true" t="shared" si="388" ref="H660">I660+J660+K660+L660+M660+N660+O660</f>
        <v>0</v>
      </c>
      <c r="I660" s="7">
        <f aca="true" t="shared" si="389" ref="I660">J660+K660+L660+M660+N660+O660+P660</f>
        <v>0</v>
      </c>
      <c r="J660" s="7">
        <f aca="true" t="shared" si="390" ref="J660">K660+L660+M660+N660+O660+P660+Q660</f>
        <v>0</v>
      </c>
      <c r="K660" s="10"/>
    </row>
    <row r="661" spans="1:11" ht="15">
      <c r="A661" s="8">
        <v>641</v>
      </c>
      <c r="B661" s="10" t="s">
        <v>3</v>
      </c>
      <c r="C661" s="7">
        <f aca="true" t="shared" si="391" ref="C661:C663">D661+E661+F661+G661+H661+I661+J661</f>
        <v>0</v>
      </c>
      <c r="D661" s="7">
        <f aca="true" t="shared" si="392" ref="D661">E661+F661+G661+H661+I661+J661+K661</f>
        <v>0</v>
      </c>
      <c r="E661" s="7">
        <f aca="true" t="shared" si="393" ref="E661">F661+G661+H661+I661+J661+K661+L661</f>
        <v>0</v>
      </c>
      <c r="F661" s="7">
        <f aca="true" t="shared" si="394" ref="F661">G661+H661+I661+J661+K661+L661+M661</f>
        <v>0</v>
      </c>
      <c r="G661" s="7">
        <f aca="true" t="shared" si="395" ref="G661">H661+I661+J661+K661+L661+M661+N661</f>
        <v>0</v>
      </c>
      <c r="H661" s="7">
        <f aca="true" t="shared" si="396" ref="H661">I661+J661+K661+L661+M661+N661+O661</f>
        <v>0</v>
      </c>
      <c r="I661" s="7">
        <f aca="true" t="shared" si="397" ref="I661">J661+K661+L661+M661+N661+O661+P661</f>
        <v>0</v>
      </c>
      <c r="J661" s="7">
        <f aca="true" t="shared" si="398" ref="J661">K661+L661+M661+N661+O661+P661+Q661</f>
        <v>0</v>
      </c>
      <c r="K661" s="10"/>
    </row>
    <row r="662" spans="1:11" ht="15">
      <c r="A662" s="8">
        <v>642</v>
      </c>
      <c r="B662" s="10" t="s">
        <v>4</v>
      </c>
      <c r="C662" s="7">
        <f aca="true" t="shared" si="399" ref="C662:J662">C667+C707</f>
        <v>105183.2</v>
      </c>
      <c r="D662" s="7">
        <f>D667+D707</f>
        <v>16091.8</v>
      </c>
      <c r="E662" s="7">
        <f>E667+E707</f>
        <v>12790</v>
      </c>
      <c r="F662" s="7">
        <f>F667+F707</f>
        <v>12129.5</v>
      </c>
      <c r="G662" s="7">
        <f>G667+G707</f>
        <v>14412</v>
      </c>
      <c r="H662" s="7">
        <f t="shared" si="399"/>
        <v>13148.7</v>
      </c>
      <c r="I662" s="7">
        <f>I667+I707</f>
        <v>15838.6</v>
      </c>
      <c r="J662" s="7">
        <f t="shared" si="399"/>
        <v>20772.6</v>
      </c>
      <c r="K662" s="10"/>
    </row>
    <row r="663" spans="1:11" ht="15">
      <c r="A663" s="8">
        <v>643</v>
      </c>
      <c r="B663" s="10" t="s">
        <v>23</v>
      </c>
      <c r="C663" s="7">
        <f t="shared" si="391"/>
        <v>0</v>
      </c>
      <c r="D663" s="7">
        <f aca="true" t="shared" si="400" ref="D663">E663+F663+G663+H663+I663+J663+K663</f>
        <v>0</v>
      </c>
      <c r="E663" s="7">
        <f aca="true" t="shared" si="401" ref="E663">F663+G663+H663+I663+J663+K663+L663</f>
        <v>0</v>
      </c>
      <c r="F663" s="7">
        <f aca="true" t="shared" si="402" ref="F663">G663+H663+I663+J663+K663+L663+M663</f>
        <v>0</v>
      </c>
      <c r="G663" s="7">
        <f aca="true" t="shared" si="403" ref="G663">H663+I663+J663+K663+L663+M663+N663</f>
        <v>0</v>
      </c>
      <c r="H663" s="7">
        <f aca="true" t="shared" si="404" ref="H663">I663+J663+K663+L663+M663+N663+O663</f>
        <v>0</v>
      </c>
      <c r="I663" s="7">
        <f aca="true" t="shared" si="405" ref="I663">J663+K663+L663+M663+N663+O663+P663</f>
        <v>0</v>
      </c>
      <c r="J663" s="7">
        <f aca="true" t="shared" si="406" ref="J663">K663+L663+M663+N663+O663+P663+Q663</f>
        <v>0</v>
      </c>
      <c r="K663" s="10"/>
    </row>
    <row r="664" spans="1:11" ht="40.5">
      <c r="A664" s="8">
        <v>644</v>
      </c>
      <c r="B664" s="12" t="s">
        <v>301</v>
      </c>
      <c r="C664" s="9">
        <f aca="true" t="shared" si="407" ref="C664:C735">D664+E664+F664+G664+H664+I664+J664</f>
        <v>81851.8</v>
      </c>
      <c r="D664" s="9">
        <f>D666+D667+D668</f>
        <v>14659.8</v>
      </c>
      <c r="E664" s="9">
        <f>E666+E667+E668</f>
        <v>9000</v>
      </c>
      <c r="F664" s="9">
        <f>F666+F667+F668</f>
        <v>9300</v>
      </c>
      <c r="G664" s="9">
        <f aca="true" t="shared" si="408" ref="G664:J664">G666+G667+G668</f>
        <v>9800</v>
      </c>
      <c r="H664" s="9">
        <f t="shared" si="408"/>
        <v>9800</v>
      </c>
      <c r="I664" s="9">
        <f t="shared" si="408"/>
        <v>12400</v>
      </c>
      <c r="J664" s="9">
        <f t="shared" si="408"/>
        <v>16892</v>
      </c>
      <c r="K664" s="10">
        <v>61.63</v>
      </c>
    </row>
    <row r="665" spans="1:11" ht="15">
      <c r="A665" s="8">
        <v>645</v>
      </c>
      <c r="B665" s="10" t="s">
        <v>2</v>
      </c>
      <c r="C665" s="7">
        <f t="shared" si="407"/>
        <v>0</v>
      </c>
      <c r="D665" s="7">
        <f aca="true" t="shared" si="409" ref="D665">E665+F665+G665+H665+I665+J665+K665</f>
        <v>0</v>
      </c>
      <c r="E665" s="7">
        <f aca="true" t="shared" si="410" ref="E665">F665+G665+H665+I665+J665+K665+L665</f>
        <v>0</v>
      </c>
      <c r="F665" s="7">
        <f aca="true" t="shared" si="411" ref="F665">G665+H665+I665+J665+K665+L665+M665</f>
        <v>0</v>
      </c>
      <c r="G665" s="7">
        <f aca="true" t="shared" si="412" ref="G665">H665+I665+J665+K665+L665+M665+N665</f>
        <v>0</v>
      </c>
      <c r="H665" s="7">
        <f aca="true" t="shared" si="413" ref="H665">I665+J665+K665+L665+M665+N665+O665</f>
        <v>0</v>
      </c>
      <c r="I665" s="7">
        <f aca="true" t="shared" si="414" ref="I665">J665+K665+L665+M665+N665+O665+P665</f>
        <v>0</v>
      </c>
      <c r="J665" s="7">
        <f aca="true" t="shared" si="415" ref="J665">K665+L665+M665+N665+O665+P665+Q665</f>
        <v>0</v>
      </c>
      <c r="K665" s="10"/>
    </row>
    <row r="666" spans="1:11" ht="15">
      <c r="A666" s="8">
        <v>646</v>
      </c>
      <c r="B666" s="10" t="s">
        <v>3</v>
      </c>
      <c r="C666" s="7">
        <f t="shared" si="407"/>
        <v>0</v>
      </c>
      <c r="D666" s="7">
        <f aca="true" t="shared" si="416" ref="D666:F678">E666+F666+G666+H666+I666+J666+K666</f>
        <v>0</v>
      </c>
      <c r="E666" s="7">
        <f t="shared" si="416"/>
        <v>0</v>
      </c>
      <c r="F666" s="7">
        <f t="shared" si="416"/>
        <v>0</v>
      </c>
      <c r="G666" s="7">
        <f aca="true" t="shared" si="417" ref="G666">H666+I666+J666+K666+L666+M666+N666</f>
        <v>0</v>
      </c>
      <c r="H666" s="7">
        <f aca="true" t="shared" si="418" ref="H666">I666+J666+K666+L666+M666+N666+O666</f>
        <v>0</v>
      </c>
      <c r="I666" s="7">
        <f aca="true" t="shared" si="419" ref="I666">J666+K666+L666+M666+N666+O666+P666</f>
        <v>0</v>
      </c>
      <c r="J666" s="7">
        <f aca="true" t="shared" si="420" ref="J666">K666+L666+M666+N666+O666+P666+Q666</f>
        <v>0</v>
      </c>
      <c r="K666" s="10"/>
    </row>
    <row r="667" spans="1:11" ht="15">
      <c r="A667" s="8">
        <v>647</v>
      </c>
      <c r="B667" s="10" t="s">
        <v>4</v>
      </c>
      <c r="C667" s="7">
        <f t="shared" si="407"/>
        <v>81851.8</v>
      </c>
      <c r="D667" s="7">
        <f>D672+D677+D682+D687+D692+D696+D701</f>
        <v>14659.8</v>
      </c>
      <c r="E667" s="7">
        <f aca="true" t="shared" si="421" ref="E667:J667">E672+E677+E682+E687+E692+E696</f>
        <v>9000</v>
      </c>
      <c r="F667" s="7">
        <f t="shared" si="421"/>
        <v>9300</v>
      </c>
      <c r="G667" s="7">
        <f t="shared" si="421"/>
        <v>9800</v>
      </c>
      <c r="H667" s="7">
        <f t="shared" si="421"/>
        <v>9800</v>
      </c>
      <c r="I667" s="7">
        <f t="shared" si="421"/>
        <v>12400</v>
      </c>
      <c r="J667" s="7">
        <f t="shared" si="421"/>
        <v>16892</v>
      </c>
      <c r="K667" s="10"/>
    </row>
    <row r="668" spans="1:11" ht="15">
      <c r="A668" s="8">
        <v>648</v>
      </c>
      <c r="B668" s="10" t="s">
        <v>5</v>
      </c>
      <c r="C668" s="7">
        <f t="shared" si="407"/>
        <v>0</v>
      </c>
      <c r="D668" s="7">
        <f t="shared" si="416"/>
        <v>0</v>
      </c>
      <c r="E668" s="7">
        <f t="shared" si="416"/>
        <v>0</v>
      </c>
      <c r="F668" s="7">
        <f t="shared" si="416"/>
        <v>0</v>
      </c>
      <c r="G668" s="7">
        <f aca="true" t="shared" si="422" ref="G668:G688">H668+I668+J668+K668+L668+M668+N668</f>
        <v>0</v>
      </c>
      <c r="H668" s="7">
        <f aca="true" t="shared" si="423" ref="H668:H688">I668+J668+K668+L668+M668+N668+O668</f>
        <v>0</v>
      </c>
      <c r="I668" s="7">
        <f aca="true" t="shared" si="424" ref="I668:I688">J668+K668+L668+M668+N668+O668+P668</f>
        <v>0</v>
      </c>
      <c r="J668" s="7">
        <f aca="true" t="shared" si="425" ref="J668:J688">K668+L668+M668+N668+O668+P668+Q668</f>
        <v>0</v>
      </c>
      <c r="K668" s="10"/>
    </row>
    <row r="669" spans="1:11" ht="15">
      <c r="A669" s="8">
        <v>649</v>
      </c>
      <c r="B669" s="13" t="s">
        <v>230</v>
      </c>
      <c r="C669" s="7">
        <f t="shared" si="407"/>
        <v>8933.9</v>
      </c>
      <c r="D669" s="7">
        <f>D671+D672+D673</f>
        <v>1933.9</v>
      </c>
      <c r="E669" s="7">
        <f>E670+E671+E672+E673</f>
        <v>1000</v>
      </c>
      <c r="F669" s="7">
        <f>F671+F672+F673</f>
        <v>1000</v>
      </c>
      <c r="G669" s="7">
        <f>G671+G672+G673</f>
        <v>1000</v>
      </c>
      <c r="H669" s="7">
        <f>H671+H672+H673</f>
        <v>1000</v>
      </c>
      <c r="I669" s="7">
        <f>I671+I672+I673</f>
        <v>1000</v>
      </c>
      <c r="J669" s="7">
        <f>J671+J672+J673</f>
        <v>2000</v>
      </c>
      <c r="K669" s="10"/>
    </row>
    <row r="670" spans="1:11" ht="15">
      <c r="A670" s="8">
        <v>650</v>
      </c>
      <c r="B670" s="13" t="s">
        <v>2</v>
      </c>
      <c r="C670" s="7">
        <f t="shared" si="407"/>
        <v>0</v>
      </c>
      <c r="D670" s="7">
        <f aca="true" t="shared" si="426" ref="D670">E670+F670+G670+H670+I670+J670+K670</f>
        <v>0</v>
      </c>
      <c r="E670" s="7">
        <f aca="true" t="shared" si="427" ref="E670">F670+G670+H670+I670+J670+K670+L670</f>
        <v>0</v>
      </c>
      <c r="F670" s="7">
        <f aca="true" t="shared" si="428" ref="F670">G670+H670+I670+J670+K670+L670+M670</f>
        <v>0</v>
      </c>
      <c r="G670" s="7">
        <f aca="true" t="shared" si="429" ref="G670">H670+I670+J670+K670+L670+M670+N670</f>
        <v>0</v>
      </c>
      <c r="H670" s="7">
        <f aca="true" t="shared" si="430" ref="H670">I670+J670+K670+L670+M670+N670+O670</f>
        <v>0</v>
      </c>
      <c r="I670" s="7">
        <f aca="true" t="shared" si="431" ref="I670">J670+K670+L670+M670+N670+O670+P670</f>
        <v>0</v>
      </c>
      <c r="J670" s="7">
        <f aca="true" t="shared" si="432" ref="J670">K670+L670+M670+N670+O670+P670+Q670</f>
        <v>0</v>
      </c>
      <c r="K670" s="10"/>
    </row>
    <row r="671" spans="1:11" ht="15">
      <c r="A671" s="8">
        <v>651</v>
      </c>
      <c r="B671" s="10" t="s">
        <v>3</v>
      </c>
      <c r="C671" s="7">
        <f t="shared" si="407"/>
        <v>0</v>
      </c>
      <c r="D671" s="7">
        <f t="shared" si="416"/>
        <v>0</v>
      </c>
      <c r="E671" s="7">
        <f t="shared" si="416"/>
        <v>0</v>
      </c>
      <c r="F671" s="7">
        <f t="shared" si="416"/>
        <v>0</v>
      </c>
      <c r="G671" s="7">
        <f t="shared" si="422"/>
        <v>0</v>
      </c>
      <c r="H671" s="7">
        <f t="shared" si="423"/>
        <v>0</v>
      </c>
      <c r="I671" s="7">
        <f t="shared" si="424"/>
        <v>0</v>
      </c>
      <c r="J671" s="7">
        <f t="shared" si="425"/>
        <v>0</v>
      </c>
      <c r="K671" s="10"/>
    </row>
    <row r="672" spans="1:11" ht="15">
      <c r="A672" s="8">
        <v>652</v>
      </c>
      <c r="B672" s="10" t="s">
        <v>4</v>
      </c>
      <c r="C672" s="7">
        <f t="shared" si="407"/>
        <v>8933.9</v>
      </c>
      <c r="D672" s="7">
        <f>1500+433.9</f>
        <v>1933.9</v>
      </c>
      <c r="E672" s="7">
        <v>1000</v>
      </c>
      <c r="F672" s="7">
        <v>1000</v>
      </c>
      <c r="G672" s="7">
        <v>1000</v>
      </c>
      <c r="H672" s="7">
        <v>1000</v>
      </c>
      <c r="I672" s="7">
        <v>1000</v>
      </c>
      <c r="J672" s="7">
        <v>2000</v>
      </c>
      <c r="K672" s="10"/>
    </row>
    <row r="673" spans="1:11" ht="15">
      <c r="A673" s="8">
        <v>653</v>
      </c>
      <c r="B673" s="10" t="s">
        <v>5</v>
      </c>
      <c r="C673" s="7">
        <f t="shared" si="407"/>
        <v>0</v>
      </c>
      <c r="D673" s="7">
        <f t="shared" si="416"/>
        <v>0</v>
      </c>
      <c r="E673" s="7">
        <f t="shared" si="416"/>
        <v>0</v>
      </c>
      <c r="F673" s="7">
        <f t="shared" si="416"/>
        <v>0</v>
      </c>
      <c r="G673" s="7">
        <f t="shared" si="422"/>
        <v>0</v>
      </c>
      <c r="H673" s="7">
        <f t="shared" si="423"/>
        <v>0</v>
      </c>
      <c r="I673" s="7">
        <f t="shared" si="424"/>
        <v>0</v>
      </c>
      <c r="J673" s="7">
        <f t="shared" si="425"/>
        <v>0</v>
      </c>
      <c r="K673" s="10"/>
    </row>
    <row r="674" spans="1:11" ht="25.5">
      <c r="A674" s="8">
        <v>654</v>
      </c>
      <c r="B674" s="13" t="s">
        <v>336</v>
      </c>
      <c r="C674" s="7">
        <f t="shared" si="407"/>
        <v>1000</v>
      </c>
      <c r="D674" s="7">
        <f>D676+D677+D678</f>
        <v>200</v>
      </c>
      <c r="E674" s="7">
        <v>100</v>
      </c>
      <c r="F674" s="7">
        <f>F676+F677+F678</f>
        <v>100</v>
      </c>
      <c r="G674" s="7">
        <f>G675+G676+G677+G678</f>
        <v>100</v>
      </c>
      <c r="H674" s="7">
        <f>H675+H676+H677+H678</f>
        <v>100</v>
      </c>
      <c r="I674" s="7">
        <v>200</v>
      </c>
      <c r="J674" s="7">
        <v>200</v>
      </c>
      <c r="K674" s="10"/>
    </row>
    <row r="675" spans="1:11" ht="15">
      <c r="A675" s="8">
        <v>655</v>
      </c>
      <c r="B675" s="13" t="s">
        <v>2</v>
      </c>
      <c r="C675" s="7">
        <f t="shared" si="407"/>
        <v>0</v>
      </c>
      <c r="D675" s="7">
        <f aca="true" t="shared" si="433" ref="D675">E675+F675+G675+H675+I675+J675+K675</f>
        <v>0</v>
      </c>
      <c r="E675" s="7">
        <f aca="true" t="shared" si="434" ref="E675">F675+G675+H675+I675+J675+K675+L675</f>
        <v>0</v>
      </c>
      <c r="F675" s="7">
        <f aca="true" t="shared" si="435" ref="F675">G675+H675+I675+J675+K675+L675+M675</f>
        <v>0</v>
      </c>
      <c r="G675" s="7">
        <f aca="true" t="shared" si="436" ref="G675">H675+I675+J675+K675+L675+M675+N675</f>
        <v>0</v>
      </c>
      <c r="H675" s="7">
        <f aca="true" t="shared" si="437" ref="H675">I675+J675+K675+L675+M675+N675+O675</f>
        <v>0</v>
      </c>
      <c r="I675" s="7">
        <f aca="true" t="shared" si="438" ref="I675">J675+K675+L675+M675+N675+O675+P675</f>
        <v>0</v>
      </c>
      <c r="J675" s="7">
        <f aca="true" t="shared" si="439" ref="J675">K675+L675+M675+N675+O675+P675+Q675</f>
        <v>0</v>
      </c>
      <c r="K675" s="10"/>
    </row>
    <row r="676" spans="1:11" ht="15">
      <c r="A676" s="8">
        <v>656</v>
      </c>
      <c r="B676" s="10" t="s">
        <v>3</v>
      </c>
      <c r="C676" s="7">
        <f t="shared" si="407"/>
        <v>0</v>
      </c>
      <c r="D676" s="7">
        <f t="shared" si="416"/>
        <v>0</v>
      </c>
      <c r="E676" s="7">
        <f t="shared" si="416"/>
        <v>0</v>
      </c>
      <c r="F676" s="7">
        <f t="shared" si="416"/>
        <v>0</v>
      </c>
      <c r="G676" s="7">
        <f t="shared" si="422"/>
        <v>0</v>
      </c>
      <c r="H676" s="7">
        <f t="shared" si="423"/>
        <v>0</v>
      </c>
      <c r="I676" s="7">
        <f t="shared" si="424"/>
        <v>0</v>
      </c>
      <c r="J676" s="7">
        <f t="shared" si="425"/>
        <v>0</v>
      </c>
      <c r="K676" s="10"/>
    </row>
    <row r="677" spans="1:11" ht="15">
      <c r="A677" s="8">
        <v>657</v>
      </c>
      <c r="B677" s="10" t="s">
        <v>4</v>
      </c>
      <c r="C677" s="7">
        <f t="shared" si="407"/>
        <v>800</v>
      </c>
      <c r="D677" s="7">
        <f>100+100</f>
        <v>200</v>
      </c>
      <c r="E677" s="7">
        <v>100</v>
      </c>
      <c r="F677" s="7">
        <v>100</v>
      </c>
      <c r="G677" s="7">
        <v>100</v>
      </c>
      <c r="H677" s="7">
        <v>100</v>
      </c>
      <c r="I677" s="7">
        <v>100</v>
      </c>
      <c r="J677" s="7">
        <v>100</v>
      </c>
      <c r="K677" s="10"/>
    </row>
    <row r="678" spans="1:11" ht="15">
      <c r="A678" s="8">
        <v>658</v>
      </c>
      <c r="B678" s="10" t="s">
        <v>5</v>
      </c>
      <c r="C678" s="7">
        <f t="shared" si="407"/>
        <v>0</v>
      </c>
      <c r="D678" s="7">
        <f t="shared" si="416"/>
        <v>0</v>
      </c>
      <c r="E678" s="7">
        <f t="shared" si="416"/>
        <v>0</v>
      </c>
      <c r="F678" s="7">
        <f t="shared" si="416"/>
        <v>0</v>
      </c>
      <c r="G678" s="7">
        <f t="shared" si="422"/>
        <v>0</v>
      </c>
      <c r="H678" s="7">
        <f t="shared" si="423"/>
        <v>0</v>
      </c>
      <c r="I678" s="7">
        <f t="shared" si="424"/>
        <v>0</v>
      </c>
      <c r="J678" s="7">
        <f t="shared" si="425"/>
        <v>0</v>
      </c>
      <c r="K678" s="10"/>
    </row>
    <row r="679" spans="1:11" ht="38.25">
      <c r="A679" s="8">
        <v>659</v>
      </c>
      <c r="B679" s="47" t="s">
        <v>267</v>
      </c>
      <c r="C679" s="7">
        <f t="shared" si="407"/>
        <v>21153</v>
      </c>
      <c r="D679" s="7">
        <f>D680+D681+D682+D683</f>
        <v>3342.2999999999997</v>
      </c>
      <c r="E679" s="7">
        <f>E680+E681+E682+E683</f>
        <v>1524.4</v>
      </c>
      <c r="F679" s="7">
        <f>F681+F682+F683</f>
        <v>2400</v>
      </c>
      <c r="G679" s="7">
        <f>G681+G682+G683</f>
        <v>2400</v>
      </c>
      <c r="H679" s="7">
        <f>H681+H682+H683</f>
        <v>2500</v>
      </c>
      <c r="I679" s="7">
        <f>I680+I681+I682+I683</f>
        <v>3500</v>
      </c>
      <c r="J679" s="7">
        <f>J680+J681+J682+J683</f>
        <v>5486.3</v>
      </c>
      <c r="K679" s="10"/>
    </row>
    <row r="680" spans="1:11" ht="15">
      <c r="A680" s="8">
        <v>660</v>
      </c>
      <c r="B680" s="47" t="s">
        <v>2</v>
      </c>
      <c r="C680" s="7">
        <f t="shared" si="407"/>
        <v>0</v>
      </c>
      <c r="D680" s="7">
        <f aca="true" t="shared" si="440" ref="D680">E680+F680+G680+H680+I680+J680+K680</f>
        <v>0</v>
      </c>
      <c r="E680" s="7">
        <f aca="true" t="shared" si="441" ref="E680">F680+G680+H680+I680+J680+K680+L680</f>
        <v>0</v>
      </c>
      <c r="F680" s="7">
        <f aca="true" t="shared" si="442" ref="F680">G680+H680+I680+J680+K680+L680+M680</f>
        <v>0</v>
      </c>
      <c r="G680" s="7">
        <f aca="true" t="shared" si="443" ref="G680">H680+I680+J680+K680+L680+M680+N680</f>
        <v>0</v>
      </c>
      <c r="H680" s="7">
        <f aca="true" t="shared" si="444" ref="H680">I680+J680+K680+L680+M680+N680+O680</f>
        <v>0</v>
      </c>
      <c r="I680" s="7">
        <f aca="true" t="shared" si="445" ref="I680">J680+K680+L680+M680+N680+O680+P680</f>
        <v>0</v>
      </c>
      <c r="J680" s="7">
        <f aca="true" t="shared" si="446" ref="J680">K680+L680+M680+N680+O680+P680+Q680</f>
        <v>0</v>
      </c>
      <c r="K680" s="10"/>
    </row>
    <row r="681" spans="1:11" ht="15">
      <c r="A681" s="8">
        <v>661</v>
      </c>
      <c r="B681" s="10" t="s">
        <v>3</v>
      </c>
      <c r="C681" s="7">
        <f t="shared" si="407"/>
        <v>0</v>
      </c>
      <c r="D681" s="7">
        <f aca="true" t="shared" si="447" ref="D681:D746">E681+F681+G681+H681+I681+J681+K681</f>
        <v>0</v>
      </c>
      <c r="E681" s="7">
        <f aca="true" t="shared" si="448" ref="E681:E746">F681+G681+H681+I681+J681+K681+L681</f>
        <v>0</v>
      </c>
      <c r="F681" s="7">
        <f aca="true" t="shared" si="449" ref="F681:F746">G681+H681+I681+J681+K681+L681+M681</f>
        <v>0</v>
      </c>
      <c r="G681" s="7">
        <f t="shared" si="422"/>
        <v>0</v>
      </c>
      <c r="H681" s="7">
        <f t="shared" si="423"/>
        <v>0</v>
      </c>
      <c r="I681" s="7">
        <f t="shared" si="424"/>
        <v>0</v>
      </c>
      <c r="J681" s="7">
        <f t="shared" si="425"/>
        <v>0</v>
      </c>
      <c r="K681" s="10"/>
    </row>
    <row r="682" spans="1:11" ht="15">
      <c r="A682" s="8">
        <v>662</v>
      </c>
      <c r="B682" s="10" t="s">
        <v>4</v>
      </c>
      <c r="C682" s="7">
        <f t="shared" si="407"/>
        <v>21153</v>
      </c>
      <c r="D682" s="7">
        <f>3000+949.7-100-73.5-433.9</f>
        <v>3342.2999999999997</v>
      </c>
      <c r="E682" s="7">
        <f>2400-866.5-9.1</f>
        <v>1524.4</v>
      </c>
      <c r="F682" s="7">
        <v>2400</v>
      </c>
      <c r="G682" s="7">
        <v>2400</v>
      </c>
      <c r="H682" s="7">
        <v>2500</v>
      </c>
      <c r="I682" s="7">
        <v>3500</v>
      </c>
      <c r="J682" s="7">
        <v>5486.3</v>
      </c>
      <c r="K682" s="10"/>
    </row>
    <row r="683" spans="1:11" ht="15">
      <c r="A683" s="8">
        <v>663</v>
      </c>
      <c r="B683" s="10" t="s">
        <v>5</v>
      </c>
      <c r="C683" s="7">
        <f t="shared" si="407"/>
        <v>0</v>
      </c>
      <c r="D683" s="7">
        <f t="shared" si="447"/>
        <v>0</v>
      </c>
      <c r="E683" s="7">
        <f t="shared" si="448"/>
        <v>0</v>
      </c>
      <c r="F683" s="7">
        <f t="shared" si="449"/>
        <v>0</v>
      </c>
      <c r="G683" s="7">
        <f t="shared" si="422"/>
        <v>0</v>
      </c>
      <c r="H683" s="7">
        <f t="shared" si="423"/>
        <v>0</v>
      </c>
      <c r="I683" s="7">
        <f t="shared" si="424"/>
        <v>0</v>
      </c>
      <c r="J683" s="7">
        <f t="shared" si="425"/>
        <v>0</v>
      </c>
      <c r="K683" s="10"/>
    </row>
    <row r="684" spans="1:11" ht="39" customHeight="1">
      <c r="A684" s="8">
        <v>664</v>
      </c>
      <c r="B684" s="13" t="s">
        <v>268</v>
      </c>
      <c r="C684" s="7">
        <f t="shared" si="407"/>
        <v>19210</v>
      </c>
      <c r="D684" s="7">
        <f>D685+D686+D687+D688</f>
        <v>3004.3</v>
      </c>
      <c r="E684" s="7">
        <f>E685+E686+E687+E688</f>
        <v>2300</v>
      </c>
      <c r="F684" s="7">
        <f>F686+F687+F688</f>
        <v>2300</v>
      </c>
      <c r="G684" s="7">
        <f>G686+G687+G688</f>
        <v>2400</v>
      </c>
      <c r="H684" s="7">
        <f>H686+H687+H688</f>
        <v>2500</v>
      </c>
      <c r="I684" s="7">
        <f>I685+I686+I687+I688</f>
        <v>2600</v>
      </c>
      <c r="J684" s="7">
        <f>J686+J687+J688</f>
        <v>4105.7</v>
      </c>
      <c r="K684" s="10"/>
    </row>
    <row r="685" spans="1:11" ht="15" customHeight="1">
      <c r="A685" s="8">
        <v>665</v>
      </c>
      <c r="B685" s="13" t="s">
        <v>2</v>
      </c>
      <c r="C685" s="7">
        <f t="shared" si="407"/>
        <v>0</v>
      </c>
      <c r="D685" s="7">
        <f aca="true" t="shared" si="450" ref="D685">E685+F685+G685+H685+I685+J685+K685</f>
        <v>0</v>
      </c>
      <c r="E685" s="7">
        <f aca="true" t="shared" si="451" ref="E685">F685+G685+H685+I685+J685+K685+L685</f>
        <v>0</v>
      </c>
      <c r="F685" s="7">
        <f aca="true" t="shared" si="452" ref="F685">G685+H685+I685+J685+K685+L685+M685</f>
        <v>0</v>
      </c>
      <c r="G685" s="7">
        <f aca="true" t="shared" si="453" ref="G685">H685+I685+J685+K685+L685+M685+N685</f>
        <v>0</v>
      </c>
      <c r="H685" s="7">
        <f aca="true" t="shared" si="454" ref="H685">I685+J685+K685+L685+M685+N685+O685</f>
        <v>0</v>
      </c>
      <c r="I685" s="7">
        <f aca="true" t="shared" si="455" ref="I685">J685+K685+L685+M685+N685+O685+P685</f>
        <v>0</v>
      </c>
      <c r="J685" s="7">
        <f aca="true" t="shared" si="456" ref="J685">K685+L685+M685+N685+O685+P685+Q685</f>
        <v>0</v>
      </c>
      <c r="K685" s="10"/>
    </row>
    <row r="686" spans="1:11" ht="15">
      <c r="A686" s="8">
        <v>666</v>
      </c>
      <c r="B686" s="10" t="s">
        <v>3</v>
      </c>
      <c r="C686" s="7">
        <f t="shared" si="407"/>
        <v>0</v>
      </c>
      <c r="D686" s="7">
        <f t="shared" si="447"/>
        <v>0</v>
      </c>
      <c r="E686" s="7">
        <f t="shared" si="448"/>
        <v>0</v>
      </c>
      <c r="F686" s="7">
        <f t="shared" si="449"/>
        <v>0</v>
      </c>
      <c r="G686" s="7">
        <f t="shared" si="422"/>
        <v>0</v>
      </c>
      <c r="H686" s="7">
        <f t="shared" si="423"/>
        <v>0</v>
      </c>
      <c r="I686" s="7">
        <f t="shared" si="424"/>
        <v>0</v>
      </c>
      <c r="J686" s="7">
        <f t="shared" si="425"/>
        <v>0</v>
      </c>
      <c r="K686" s="10"/>
    </row>
    <row r="687" spans="1:11" ht="15">
      <c r="A687" s="8">
        <v>667</v>
      </c>
      <c r="B687" s="10" t="s">
        <v>4</v>
      </c>
      <c r="C687" s="7">
        <f t="shared" si="407"/>
        <v>19210</v>
      </c>
      <c r="D687" s="7">
        <f>3000-70+645-200-315-55.7</f>
        <v>3004.3</v>
      </c>
      <c r="E687" s="7">
        <v>2300</v>
      </c>
      <c r="F687" s="7">
        <v>2300</v>
      </c>
      <c r="G687" s="7">
        <v>2400</v>
      </c>
      <c r="H687" s="7">
        <v>2500</v>
      </c>
      <c r="I687" s="7">
        <v>2600</v>
      </c>
      <c r="J687" s="7">
        <v>4105.7</v>
      </c>
      <c r="K687" s="10"/>
    </row>
    <row r="688" spans="1:11" ht="15">
      <c r="A688" s="8">
        <v>668</v>
      </c>
      <c r="B688" s="10" t="s">
        <v>5</v>
      </c>
      <c r="C688" s="7">
        <f t="shared" si="407"/>
        <v>0</v>
      </c>
      <c r="D688" s="7">
        <f t="shared" si="447"/>
        <v>0</v>
      </c>
      <c r="E688" s="7">
        <f t="shared" si="448"/>
        <v>0</v>
      </c>
      <c r="F688" s="7">
        <f t="shared" si="449"/>
        <v>0</v>
      </c>
      <c r="G688" s="7">
        <f t="shared" si="422"/>
        <v>0</v>
      </c>
      <c r="H688" s="7">
        <f t="shared" si="423"/>
        <v>0</v>
      </c>
      <c r="I688" s="7">
        <f t="shared" si="424"/>
        <v>0</v>
      </c>
      <c r="J688" s="7">
        <f t="shared" si="425"/>
        <v>0</v>
      </c>
      <c r="K688" s="10"/>
    </row>
    <row r="689" spans="1:11" ht="38.25">
      <c r="A689" s="8">
        <v>669</v>
      </c>
      <c r="B689" s="13" t="s">
        <v>228</v>
      </c>
      <c r="C689" s="7">
        <f t="shared" si="407"/>
        <v>1200</v>
      </c>
      <c r="D689" s="7">
        <f aca="true" t="shared" si="457" ref="D689:J689">D691+D692+D695</f>
        <v>0</v>
      </c>
      <c r="E689" s="7">
        <f t="shared" si="457"/>
        <v>200</v>
      </c>
      <c r="F689" s="7">
        <f t="shared" si="457"/>
        <v>200</v>
      </c>
      <c r="G689" s="7">
        <f t="shared" si="457"/>
        <v>200</v>
      </c>
      <c r="H689" s="7">
        <f t="shared" si="457"/>
        <v>200</v>
      </c>
      <c r="I689" s="7">
        <f t="shared" si="457"/>
        <v>200</v>
      </c>
      <c r="J689" s="7">
        <f t="shared" si="457"/>
        <v>200</v>
      </c>
      <c r="K689" s="10"/>
    </row>
    <row r="690" spans="1:11" ht="15">
      <c r="A690" s="8">
        <v>670</v>
      </c>
      <c r="B690" s="13" t="s">
        <v>2</v>
      </c>
      <c r="C690" s="7">
        <f t="shared" si="407"/>
        <v>0</v>
      </c>
      <c r="D690" s="7">
        <f aca="true" t="shared" si="458" ref="D690">E690+F690+G690+H690+I690+J690+K690</f>
        <v>0</v>
      </c>
      <c r="E690" s="7">
        <f aca="true" t="shared" si="459" ref="E690">F690+G690+H690+I690+J690+K690+L690</f>
        <v>0</v>
      </c>
      <c r="F690" s="7">
        <f aca="true" t="shared" si="460" ref="F690">G690+H690+I690+J690+K690+L690+M690</f>
        <v>0</v>
      </c>
      <c r="G690" s="7">
        <f aca="true" t="shared" si="461" ref="G690">H690+I690+J690+K690+L690+M690+N690</f>
        <v>0</v>
      </c>
      <c r="H690" s="7">
        <f aca="true" t="shared" si="462" ref="H690">I690+J690+K690+L690+M690+N690+O690</f>
        <v>0</v>
      </c>
      <c r="I690" s="7">
        <f aca="true" t="shared" si="463" ref="I690">J690+K690+L690+M690+N690+O690+P690</f>
        <v>0</v>
      </c>
      <c r="J690" s="7">
        <f aca="true" t="shared" si="464" ref="J690">K690+L690+M690+N690+O690+P690+Q690</f>
        <v>0</v>
      </c>
      <c r="K690" s="10"/>
    </row>
    <row r="691" spans="1:11" ht="15">
      <c r="A691" s="8">
        <v>671</v>
      </c>
      <c r="B691" s="10" t="s">
        <v>3</v>
      </c>
      <c r="C691" s="7">
        <f aca="true" t="shared" si="465" ref="C691:C695">D691+E691+F691+G691+H691+I691+J691</f>
        <v>0</v>
      </c>
      <c r="D691" s="7">
        <f aca="true" t="shared" si="466" ref="D691">E691+F691+G691+H691+I691+J691+K691</f>
        <v>0</v>
      </c>
      <c r="E691" s="7">
        <f aca="true" t="shared" si="467" ref="E691">F691+G691+H691+I691+J691+K691+L691</f>
        <v>0</v>
      </c>
      <c r="F691" s="7">
        <f aca="true" t="shared" si="468" ref="F691">G691+H691+I691+J691+K691+L691+M691</f>
        <v>0</v>
      </c>
      <c r="G691" s="7">
        <f aca="true" t="shared" si="469" ref="G691">H691+I691+J691+K691+L691+M691+N691</f>
        <v>0</v>
      </c>
      <c r="H691" s="7">
        <f aca="true" t="shared" si="470" ref="H691">I691+J691+K691+L691+M691+N691+O691</f>
        <v>0</v>
      </c>
      <c r="I691" s="7">
        <f aca="true" t="shared" si="471" ref="I691">J691+K691+L691+M691+N691+O691+P691</f>
        <v>0</v>
      </c>
      <c r="J691" s="7">
        <f aca="true" t="shared" si="472" ref="J691">K691+L691+M691+N691+O691+P691+Q691</f>
        <v>0</v>
      </c>
      <c r="K691" s="10"/>
    </row>
    <row r="692" spans="1:11" ht="15">
      <c r="A692" s="8">
        <v>672</v>
      </c>
      <c r="B692" s="10" t="s">
        <v>4</v>
      </c>
      <c r="C692" s="7">
        <f t="shared" si="465"/>
        <v>1200</v>
      </c>
      <c r="D692" s="7">
        <v>0</v>
      </c>
      <c r="E692" s="7">
        <v>200</v>
      </c>
      <c r="F692" s="7">
        <v>200</v>
      </c>
      <c r="G692" s="7">
        <v>200</v>
      </c>
      <c r="H692" s="7">
        <v>200</v>
      </c>
      <c r="I692" s="7">
        <v>200</v>
      </c>
      <c r="J692" s="7">
        <v>200</v>
      </c>
      <c r="K692" s="10"/>
    </row>
    <row r="693" spans="1:11" ht="15">
      <c r="A693" s="8">
        <v>673</v>
      </c>
      <c r="B693" s="10" t="s">
        <v>23</v>
      </c>
      <c r="C693" s="7"/>
      <c r="D693" s="7"/>
      <c r="E693" s="7"/>
      <c r="F693" s="7"/>
      <c r="G693" s="7"/>
      <c r="H693" s="7"/>
      <c r="I693" s="7"/>
      <c r="J693" s="7"/>
      <c r="K693" s="10"/>
    </row>
    <row r="694" spans="1:11" ht="38.25">
      <c r="A694" s="8">
        <v>674</v>
      </c>
      <c r="B694" s="13" t="s">
        <v>300</v>
      </c>
      <c r="C694" s="7">
        <f>D694+E694+F694+G694+H694+I694+J694</f>
        <v>29969.9</v>
      </c>
      <c r="D694" s="7">
        <f>D695+D696+D697+D698</f>
        <v>5594.299999999999</v>
      </c>
      <c r="E694" s="7">
        <f>E695+E696+E697+E698</f>
        <v>3875.6</v>
      </c>
      <c r="F694" s="7">
        <f>F695+F696+F697+F698</f>
        <v>3300</v>
      </c>
      <c r="G694" s="7">
        <f>G695+G696+G697+G698</f>
        <v>3700</v>
      </c>
      <c r="H694" s="7">
        <v>3500</v>
      </c>
      <c r="I694" s="7">
        <f>I695+I696+I697+I698</f>
        <v>5000</v>
      </c>
      <c r="J694" s="7">
        <f>J695+J696+J697+J698</f>
        <v>5000</v>
      </c>
      <c r="K694" s="10"/>
    </row>
    <row r="695" spans="1:11" ht="15">
      <c r="A695" s="8">
        <v>675</v>
      </c>
      <c r="B695" s="10" t="s">
        <v>2</v>
      </c>
      <c r="C695" s="7">
        <f t="shared" si="465"/>
        <v>0</v>
      </c>
      <c r="D695" s="7">
        <f aca="true" t="shared" si="473" ref="D695">E695+F695+G695+H695+I695+J695+K695</f>
        <v>0</v>
      </c>
      <c r="E695" s="7">
        <f aca="true" t="shared" si="474" ref="E695">F695+G695+H695+I695+J695+K695+L695</f>
        <v>0</v>
      </c>
      <c r="F695" s="7">
        <f aca="true" t="shared" si="475" ref="F695">G695+H695+I695+J695+K695+L695+M695</f>
        <v>0</v>
      </c>
      <c r="G695" s="7">
        <f aca="true" t="shared" si="476" ref="G695">H695+I695+J695+K695+L695+M695+N695</f>
        <v>0</v>
      </c>
      <c r="H695" s="7">
        <f aca="true" t="shared" si="477" ref="H695">I695+J695+K695+L695+M695+N695+O695</f>
        <v>0</v>
      </c>
      <c r="I695" s="7">
        <f aca="true" t="shared" si="478" ref="I695">J695+K695+L695+M695+N695+O695+P695</f>
        <v>0</v>
      </c>
      <c r="J695" s="7">
        <f aca="true" t="shared" si="479" ref="J695">K695+L695+M695+N695+O695+P695+Q695</f>
        <v>0</v>
      </c>
      <c r="K695" s="10"/>
    </row>
    <row r="696" spans="1:11" ht="15">
      <c r="A696" s="8">
        <v>676</v>
      </c>
      <c r="B696" s="10" t="s">
        <v>227</v>
      </c>
      <c r="C696" s="7">
        <f>D696+E696+F696+G696+H696+I696+J696</f>
        <v>29969.9</v>
      </c>
      <c r="D696" s="7">
        <f>4000+531.7+73.5+933.4+55.7</f>
        <v>5594.299999999999</v>
      </c>
      <c r="E696" s="7">
        <f>3000+866.5+9.1</f>
        <v>3875.6</v>
      </c>
      <c r="F696" s="7">
        <v>3300</v>
      </c>
      <c r="G696" s="7">
        <v>3700</v>
      </c>
      <c r="H696" s="7">
        <v>3500</v>
      </c>
      <c r="I696" s="7">
        <v>5000</v>
      </c>
      <c r="J696" s="7">
        <v>5000</v>
      </c>
      <c r="K696" s="10"/>
    </row>
    <row r="697" spans="1:11" ht="15">
      <c r="A697" s="8">
        <v>677</v>
      </c>
      <c r="B697" s="10" t="s">
        <v>29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10"/>
    </row>
    <row r="698" spans="1:11" ht="15">
      <c r="A698" s="8">
        <v>678</v>
      </c>
      <c r="B698" s="10" t="s">
        <v>190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10"/>
    </row>
    <row r="699" spans="1:11" ht="38.25">
      <c r="A699" s="8">
        <v>679</v>
      </c>
      <c r="B699" s="59" t="s">
        <v>318</v>
      </c>
      <c r="C699" s="55">
        <f>D699+E699+F699+G699+H699+I699+J699</f>
        <v>585</v>
      </c>
      <c r="D699" s="55">
        <f>D700+D701+D702+D703</f>
        <v>585</v>
      </c>
      <c r="E699" s="55">
        <v>0</v>
      </c>
      <c r="F699" s="55">
        <v>0</v>
      </c>
      <c r="G699" s="55">
        <v>0</v>
      </c>
      <c r="H699" s="55">
        <v>0</v>
      </c>
      <c r="I699" s="55">
        <v>0</v>
      </c>
      <c r="J699" s="55">
        <v>0</v>
      </c>
      <c r="K699" s="54"/>
    </row>
    <row r="700" spans="1:11" ht="15">
      <c r="A700" s="8">
        <v>680</v>
      </c>
      <c r="B700" s="10" t="s">
        <v>2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10"/>
    </row>
    <row r="701" spans="1:11" ht="15">
      <c r="A701" s="8">
        <v>681</v>
      </c>
      <c r="B701" s="10" t="s">
        <v>227</v>
      </c>
      <c r="C701" s="7">
        <f>D701+E701+F701+G701+H701+I701+J701</f>
        <v>585</v>
      </c>
      <c r="D701" s="7">
        <f>70+200+315</f>
        <v>585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10"/>
    </row>
    <row r="702" spans="1:11" ht="15">
      <c r="A702" s="8">
        <v>682</v>
      </c>
      <c r="B702" s="10" t="s">
        <v>29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10"/>
    </row>
    <row r="703" spans="1:11" ht="15">
      <c r="A703" s="8">
        <v>683</v>
      </c>
      <c r="B703" s="10" t="s">
        <v>190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10"/>
    </row>
    <row r="704" spans="1:11" ht="27">
      <c r="A704" s="8">
        <v>684</v>
      </c>
      <c r="B704" s="12" t="s">
        <v>39</v>
      </c>
      <c r="C704" s="9">
        <f t="shared" si="407"/>
        <v>23331.399999999998</v>
      </c>
      <c r="D704" s="9">
        <f>D706+D707+D708</f>
        <v>1432</v>
      </c>
      <c r="E704" s="9">
        <f>E706+E707+E708</f>
        <v>3790</v>
      </c>
      <c r="F704" s="9">
        <f>F706+F707+F708</f>
        <v>2829.5</v>
      </c>
      <c r="G704" s="9">
        <f aca="true" t="shared" si="480" ref="G704:J704">G706+G707+G708</f>
        <v>4612</v>
      </c>
      <c r="H704" s="9">
        <f t="shared" si="480"/>
        <v>3348.7</v>
      </c>
      <c r="I704" s="9">
        <f t="shared" si="480"/>
        <v>3438.6</v>
      </c>
      <c r="J704" s="9">
        <f t="shared" si="480"/>
        <v>3880.6</v>
      </c>
      <c r="K704" s="10">
        <v>62.63</v>
      </c>
    </row>
    <row r="705" spans="1:11" ht="15">
      <c r="A705" s="8">
        <v>685</v>
      </c>
      <c r="B705" s="12" t="s">
        <v>2</v>
      </c>
      <c r="C705" s="7">
        <f t="shared" si="407"/>
        <v>0</v>
      </c>
      <c r="D705" s="7">
        <f aca="true" t="shared" si="481" ref="D705">E705+F705+G705+H705+I705+J705+K705</f>
        <v>0</v>
      </c>
      <c r="E705" s="7">
        <f aca="true" t="shared" si="482" ref="E705">F705+G705+H705+I705+J705+K705+L705</f>
        <v>0</v>
      </c>
      <c r="F705" s="7">
        <f aca="true" t="shared" si="483" ref="F705">G705+H705+I705+J705+K705+L705+M705</f>
        <v>0</v>
      </c>
      <c r="G705" s="7">
        <f aca="true" t="shared" si="484" ref="G705">H705+I705+J705+K705+L705+M705+N705</f>
        <v>0</v>
      </c>
      <c r="H705" s="7">
        <f aca="true" t="shared" si="485" ref="H705">I705+J705+K705+L705+M705+N705+O705</f>
        <v>0</v>
      </c>
      <c r="I705" s="7">
        <f aca="true" t="shared" si="486" ref="I705">J705+K705+L705+M705+N705+O705+P705</f>
        <v>0</v>
      </c>
      <c r="J705" s="7">
        <f aca="true" t="shared" si="487" ref="J705">K705+L705+M705+N705+O705+P705+Q705</f>
        <v>0</v>
      </c>
      <c r="K705" s="10"/>
    </row>
    <row r="706" spans="1:11" ht="15">
      <c r="A706" s="8">
        <v>686</v>
      </c>
      <c r="B706" s="10" t="s">
        <v>3</v>
      </c>
      <c r="C706" s="7">
        <f t="shared" si="407"/>
        <v>0</v>
      </c>
      <c r="D706" s="7">
        <f t="shared" si="447"/>
        <v>0</v>
      </c>
      <c r="E706" s="7">
        <f t="shared" si="448"/>
        <v>0</v>
      </c>
      <c r="F706" s="7">
        <f t="shared" si="449"/>
        <v>0</v>
      </c>
      <c r="G706" s="7">
        <f aca="true" t="shared" si="488" ref="G706">H706+I706+J706+K706+L706+M706+N706</f>
        <v>0</v>
      </c>
      <c r="H706" s="7">
        <f aca="true" t="shared" si="489" ref="H706">I706+J706+K706+L706+M706+N706+O706</f>
        <v>0</v>
      </c>
      <c r="I706" s="7">
        <f aca="true" t="shared" si="490" ref="I706">J706+K706+L706+M706+N706+O706+P706</f>
        <v>0</v>
      </c>
      <c r="J706" s="7">
        <f aca="true" t="shared" si="491" ref="J706">K706+L706+M706+N706+O706+P706+Q706</f>
        <v>0</v>
      </c>
      <c r="K706" s="10"/>
    </row>
    <row r="707" spans="1:11" ht="15">
      <c r="A707" s="8">
        <v>687</v>
      </c>
      <c r="B707" s="10" t="s">
        <v>4</v>
      </c>
      <c r="C707" s="7">
        <f t="shared" si="407"/>
        <v>23331.399999999998</v>
      </c>
      <c r="D707" s="7">
        <f>D712+D717+D722+D727+D732+D737+D742+D747</f>
        <v>1432</v>
      </c>
      <c r="E707" s="7">
        <f>E712+E717+E722+E727+E732+E737+E742+E747</f>
        <v>3790</v>
      </c>
      <c r="F707" s="7">
        <f>F712+F717+F722+F727+F732+F737+F742+F747</f>
        <v>2829.5</v>
      </c>
      <c r="G707" s="7">
        <f>G712+G717+G722+G727+G732+G737+G742+G747</f>
        <v>4612</v>
      </c>
      <c r="H707" s="7">
        <f aca="true" t="shared" si="492" ref="H707:J707">H712+H717+H722+H727+H732+H737+H742+H748</f>
        <v>3348.7</v>
      </c>
      <c r="I707" s="7">
        <f t="shared" si="492"/>
        <v>3438.6</v>
      </c>
      <c r="J707" s="7">
        <f t="shared" si="492"/>
        <v>3880.6</v>
      </c>
      <c r="K707" s="10"/>
    </row>
    <row r="708" spans="1:11" ht="15">
      <c r="A708" s="8">
        <v>688</v>
      </c>
      <c r="B708" s="10" t="s">
        <v>5</v>
      </c>
      <c r="C708" s="7">
        <f t="shared" si="407"/>
        <v>0</v>
      </c>
      <c r="D708" s="7">
        <f t="shared" si="447"/>
        <v>0</v>
      </c>
      <c r="E708" s="7">
        <f t="shared" si="448"/>
        <v>0</v>
      </c>
      <c r="F708" s="7">
        <f t="shared" si="449"/>
        <v>0</v>
      </c>
      <c r="G708" s="7">
        <f aca="true" t="shared" si="493" ref="G708:G746">H708+I708+J708+K708+L708+M708+N708</f>
        <v>0</v>
      </c>
      <c r="H708" s="7">
        <f aca="true" t="shared" si="494" ref="H708:H748">I708+J708+K708+L708+M708+N708+O708</f>
        <v>0</v>
      </c>
      <c r="I708" s="7">
        <f aca="true" t="shared" si="495" ref="I708:I748">J708+K708+L708+M708+N708+O708+P708</f>
        <v>0</v>
      </c>
      <c r="J708" s="7">
        <f aca="true" t="shared" si="496" ref="J708:J748">K708+L708+M708+N708+O708+P708+Q708</f>
        <v>0</v>
      </c>
      <c r="K708" s="10"/>
    </row>
    <row r="709" spans="1:11" ht="51">
      <c r="A709" s="8">
        <v>689</v>
      </c>
      <c r="B709" s="13" t="s">
        <v>40</v>
      </c>
      <c r="C709" s="7">
        <f t="shared" si="407"/>
        <v>0</v>
      </c>
      <c r="D709" s="7">
        <f t="shared" si="447"/>
        <v>0</v>
      </c>
      <c r="E709" s="7">
        <f t="shared" si="448"/>
        <v>0</v>
      </c>
      <c r="F709" s="7">
        <f t="shared" si="449"/>
        <v>0</v>
      </c>
      <c r="G709" s="7">
        <f t="shared" si="493"/>
        <v>0</v>
      </c>
      <c r="H709" s="7">
        <f t="shared" si="494"/>
        <v>0</v>
      </c>
      <c r="I709" s="7">
        <f t="shared" si="495"/>
        <v>0</v>
      </c>
      <c r="J709" s="7">
        <f t="shared" si="496"/>
        <v>0</v>
      </c>
      <c r="K709" s="10"/>
    </row>
    <row r="710" spans="1:11" ht="15">
      <c r="A710" s="8">
        <v>690</v>
      </c>
      <c r="B710" s="13" t="s">
        <v>2</v>
      </c>
      <c r="C710" s="7">
        <f t="shared" si="407"/>
        <v>0</v>
      </c>
      <c r="D710" s="7">
        <f t="shared" si="447"/>
        <v>0</v>
      </c>
      <c r="E710" s="7">
        <f t="shared" si="448"/>
        <v>0</v>
      </c>
      <c r="F710" s="7">
        <f t="shared" si="449"/>
        <v>0</v>
      </c>
      <c r="G710" s="7">
        <f t="shared" si="493"/>
        <v>0</v>
      </c>
      <c r="H710" s="7">
        <f t="shared" si="494"/>
        <v>0</v>
      </c>
      <c r="I710" s="7">
        <f t="shared" si="495"/>
        <v>0</v>
      </c>
      <c r="J710" s="7">
        <f t="shared" si="496"/>
        <v>0</v>
      </c>
      <c r="K710" s="10"/>
    </row>
    <row r="711" spans="1:11" ht="15">
      <c r="A711" s="8">
        <v>691</v>
      </c>
      <c r="B711" s="10" t="s">
        <v>3</v>
      </c>
      <c r="C711" s="7">
        <f t="shared" si="407"/>
        <v>0</v>
      </c>
      <c r="D711" s="7">
        <f t="shared" si="447"/>
        <v>0</v>
      </c>
      <c r="E711" s="7">
        <f t="shared" si="448"/>
        <v>0</v>
      </c>
      <c r="F711" s="7">
        <f t="shared" si="449"/>
        <v>0</v>
      </c>
      <c r="G711" s="7">
        <f t="shared" si="493"/>
        <v>0</v>
      </c>
      <c r="H711" s="7">
        <f t="shared" si="494"/>
        <v>0</v>
      </c>
      <c r="I711" s="7">
        <f t="shared" si="495"/>
        <v>0</v>
      </c>
      <c r="J711" s="7">
        <f t="shared" si="496"/>
        <v>0</v>
      </c>
      <c r="K711" s="10"/>
    </row>
    <row r="712" spans="1:11" ht="15">
      <c r="A712" s="8">
        <v>692</v>
      </c>
      <c r="B712" s="10" t="s">
        <v>4</v>
      </c>
      <c r="C712" s="7">
        <f t="shared" si="407"/>
        <v>0</v>
      </c>
      <c r="D712" s="7">
        <f t="shared" si="447"/>
        <v>0</v>
      </c>
      <c r="E712" s="7">
        <f t="shared" si="448"/>
        <v>0</v>
      </c>
      <c r="F712" s="7">
        <f t="shared" si="449"/>
        <v>0</v>
      </c>
      <c r="G712" s="7">
        <f t="shared" si="493"/>
        <v>0</v>
      </c>
      <c r="H712" s="7">
        <f t="shared" si="494"/>
        <v>0</v>
      </c>
      <c r="I712" s="7">
        <f t="shared" si="495"/>
        <v>0</v>
      </c>
      <c r="J712" s="7">
        <f t="shared" si="496"/>
        <v>0</v>
      </c>
      <c r="K712" s="10"/>
    </row>
    <row r="713" spans="1:11" ht="15">
      <c r="A713" s="8">
        <v>693</v>
      </c>
      <c r="B713" s="10" t="s">
        <v>5</v>
      </c>
      <c r="C713" s="7">
        <f t="shared" si="407"/>
        <v>0</v>
      </c>
      <c r="D713" s="7">
        <f t="shared" si="447"/>
        <v>0</v>
      </c>
      <c r="E713" s="7">
        <f t="shared" si="448"/>
        <v>0</v>
      </c>
      <c r="F713" s="7">
        <f t="shared" si="449"/>
        <v>0</v>
      </c>
      <c r="G713" s="7">
        <f t="shared" si="493"/>
        <v>0</v>
      </c>
      <c r="H713" s="7">
        <f t="shared" si="494"/>
        <v>0</v>
      </c>
      <c r="I713" s="7">
        <f t="shared" si="495"/>
        <v>0</v>
      </c>
      <c r="J713" s="7">
        <f t="shared" si="496"/>
        <v>0</v>
      </c>
      <c r="K713" s="10"/>
    </row>
    <row r="714" spans="1:11" ht="51">
      <c r="A714" s="8">
        <v>694</v>
      </c>
      <c r="B714" s="13" t="s">
        <v>248</v>
      </c>
      <c r="C714" s="7">
        <f t="shared" si="407"/>
        <v>13179.7</v>
      </c>
      <c r="D714" s="7">
        <f>D715+D716+D717+D718</f>
        <v>1179.7</v>
      </c>
      <c r="E714" s="7">
        <f aca="true" t="shared" si="497" ref="E714:J714">E716+E717+E718</f>
        <v>2000</v>
      </c>
      <c r="F714" s="7">
        <f t="shared" si="497"/>
        <v>2000</v>
      </c>
      <c r="G714" s="7">
        <f t="shared" si="497"/>
        <v>2000</v>
      </c>
      <c r="H714" s="7">
        <f t="shared" si="497"/>
        <v>2000</v>
      </c>
      <c r="I714" s="7">
        <f t="shared" si="497"/>
        <v>2000</v>
      </c>
      <c r="J714" s="7">
        <f t="shared" si="497"/>
        <v>2000</v>
      </c>
      <c r="K714" s="10"/>
    </row>
    <row r="715" spans="1:11" ht="15">
      <c r="A715" s="8">
        <v>695</v>
      </c>
      <c r="B715" s="13" t="s">
        <v>2</v>
      </c>
      <c r="C715" s="7">
        <f t="shared" si="407"/>
        <v>0</v>
      </c>
      <c r="D715" s="7">
        <f aca="true" t="shared" si="498" ref="D715">E715+F715+G715+H715+I715+J715+K715</f>
        <v>0</v>
      </c>
      <c r="E715" s="7">
        <f aca="true" t="shared" si="499" ref="E715">F715+G715+H715+I715+J715+K715+L715</f>
        <v>0</v>
      </c>
      <c r="F715" s="7">
        <f aca="true" t="shared" si="500" ref="F715">G715+H715+I715+J715+K715+L715+M715</f>
        <v>0</v>
      </c>
      <c r="G715" s="7">
        <f aca="true" t="shared" si="501" ref="G715">H715+I715+J715+K715+L715+M715+N715</f>
        <v>0</v>
      </c>
      <c r="H715" s="7">
        <f aca="true" t="shared" si="502" ref="H715">I715+J715+K715+L715+M715+N715+O715</f>
        <v>0</v>
      </c>
      <c r="I715" s="7">
        <f aca="true" t="shared" si="503" ref="I715">J715+K715+L715+M715+N715+O715+P715</f>
        <v>0</v>
      </c>
      <c r="J715" s="7">
        <f aca="true" t="shared" si="504" ref="J715">K715+L715+M715+N715+O715+P715+Q715</f>
        <v>0</v>
      </c>
      <c r="K715" s="10"/>
    </row>
    <row r="716" spans="1:11" ht="15">
      <c r="A716" s="8">
        <v>696</v>
      </c>
      <c r="B716" s="10" t="s">
        <v>3</v>
      </c>
      <c r="C716" s="7">
        <f t="shared" si="407"/>
        <v>0</v>
      </c>
      <c r="D716" s="7">
        <f t="shared" si="447"/>
        <v>0</v>
      </c>
      <c r="E716" s="7">
        <f t="shared" si="448"/>
        <v>0</v>
      </c>
      <c r="F716" s="7">
        <f t="shared" si="449"/>
        <v>0</v>
      </c>
      <c r="G716" s="7">
        <f t="shared" si="493"/>
        <v>0</v>
      </c>
      <c r="H716" s="7">
        <f t="shared" si="494"/>
        <v>0</v>
      </c>
      <c r="I716" s="7">
        <f t="shared" si="495"/>
        <v>0</v>
      </c>
      <c r="J716" s="7">
        <f t="shared" si="496"/>
        <v>0</v>
      </c>
      <c r="K716" s="10"/>
    </row>
    <row r="717" spans="1:11" ht="15">
      <c r="A717" s="8">
        <v>697</v>
      </c>
      <c r="B717" s="10" t="s">
        <v>4</v>
      </c>
      <c r="C717" s="7">
        <f t="shared" si="407"/>
        <v>13179.7</v>
      </c>
      <c r="D717" s="7">
        <f>1000-20.3+200</f>
        <v>1179.7</v>
      </c>
      <c r="E717" s="7">
        <v>2000</v>
      </c>
      <c r="F717" s="7">
        <v>2000</v>
      </c>
      <c r="G717" s="7">
        <v>2000</v>
      </c>
      <c r="H717" s="7">
        <v>2000</v>
      </c>
      <c r="I717" s="7">
        <v>2000</v>
      </c>
      <c r="J717" s="7">
        <v>2000</v>
      </c>
      <c r="K717" s="10"/>
    </row>
    <row r="718" spans="1:11" ht="15">
      <c r="A718" s="8">
        <v>698</v>
      </c>
      <c r="B718" s="10" t="s">
        <v>5</v>
      </c>
      <c r="C718" s="7">
        <f t="shared" si="407"/>
        <v>0</v>
      </c>
      <c r="D718" s="7">
        <f t="shared" si="447"/>
        <v>0</v>
      </c>
      <c r="E718" s="7">
        <f t="shared" si="448"/>
        <v>0</v>
      </c>
      <c r="F718" s="7">
        <f t="shared" si="449"/>
        <v>0</v>
      </c>
      <c r="G718" s="7">
        <f t="shared" si="493"/>
        <v>0</v>
      </c>
      <c r="H718" s="7">
        <f t="shared" si="494"/>
        <v>0</v>
      </c>
      <c r="I718" s="7">
        <f t="shared" si="495"/>
        <v>0</v>
      </c>
      <c r="J718" s="7">
        <f t="shared" si="496"/>
        <v>0</v>
      </c>
      <c r="K718" s="10"/>
    </row>
    <row r="719" spans="1:11" ht="25.5">
      <c r="A719" s="8">
        <v>699</v>
      </c>
      <c r="B719" s="13" t="s">
        <v>41</v>
      </c>
      <c r="C719" s="7">
        <f t="shared" si="407"/>
        <v>0</v>
      </c>
      <c r="D719" s="7">
        <f t="shared" si="447"/>
        <v>0</v>
      </c>
      <c r="E719" s="7">
        <f t="shared" si="448"/>
        <v>0</v>
      </c>
      <c r="F719" s="7">
        <f t="shared" si="449"/>
        <v>0</v>
      </c>
      <c r="G719" s="7">
        <f t="shared" si="493"/>
        <v>0</v>
      </c>
      <c r="H719" s="7">
        <f t="shared" si="494"/>
        <v>0</v>
      </c>
      <c r="I719" s="7">
        <f t="shared" si="495"/>
        <v>0</v>
      </c>
      <c r="J719" s="7">
        <f t="shared" si="496"/>
        <v>0</v>
      </c>
      <c r="K719" s="10"/>
    </row>
    <row r="720" spans="1:11" ht="15">
      <c r="A720" s="8">
        <v>700</v>
      </c>
      <c r="B720" s="13" t="s">
        <v>2</v>
      </c>
      <c r="C720" s="7">
        <f t="shared" si="407"/>
        <v>0</v>
      </c>
      <c r="D720" s="7">
        <f t="shared" si="447"/>
        <v>0</v>
      </c>
      <c r="E720" s="7">
        <f t="shared" si="448"/>
        <v>0</v>
      </c>
      <c r="F720" s="7">
        <f t="shared" si="449"/>
        <v>0</v>
      </c>
      <c r="G720" s="7">
        <f t="shared" si="493"/>
        <v>0</v>
      </c>
      <c r="H720" s="7">
        <f t="shared" si="494"/>
        <v>0</v>
      </c>
      <c r="I720" s="7">
        <f t="shared" si="495"/>
        <v>0</v>
      </c>
      <c r="J720" s="7">
        <f t="shared" si="496"/>
        <v>0</v>
      </c>
      <c r="K720" s="10"/>
    </row>
    <row r="721" spans="1:11" ht="15">
      <c r="A721" s="8">
        <v>701</v>
      </c>
      <c r="B721" s="10" t="s">
        <v>3</v>
      </c>
      <c r="C721" s="7">
        <f t="shared" si="407"/>
        <v>0</v>
      </c>
      <c r="D721" s="7">
        <f t="shared" si="447"/>
        <v>0</v>
      </c>
      <c r="E721" s="7">
        <f t="shared" si="448"/>
        <v>0</v>
      </c>
      <c r="F721" s="7">
        <f t="shared" si="449"/>
        <v>0</v>
      </c>
      <c r="G721" s="7">
        <f t="shared" si="493"/>
        <v>0</v>
      </c>
      <c r="H721" s="7">
        <f t="shared" si="494"/>
        <v>0</v>
      </c>
      <c r="I721" s="7">
        <f t="shared" si="495"/>
        <v>0</v>
      </c>
      <c r="J721" s="7">
        <f t="shared" si="496"/>
        <v>0</v>
      </c>
      <c r="K721" s="10"/>
    </row>
    <row r="722" spans="1:11" ht="15">
      <c r="A722" s="8">
        <v>702</v>
      </c>
      <c r="B722" s="10" t="s">
        <v>4</v>
      </c>
      <c r="C722" s="7">
        <f t="shared" si="407"/>
        <v>0</v>
      </c>
      <c r="D722" s="7">
        <f t="shared" si="447"/>
        <v>0</v>
      </c>
      <c r="E722" s="7">
        <f t="shared" si="448"/>
        <v>0</v>
      </c>
      <c r="F722" s="7">
        <f t="shared" si="449"/>
        <v>0</v>
      </c>
      <c r="G722" s="7">
        <f t="shared" si="493"/>
        <v>0</v>
      </c>
      <c r="H722" s="7">
        <f t="shared" si="494"/>
        <v>0</v>
      </c>
      <c r="I722" s="7">
        <f t="shared" si="495"/>
        <v>0</v>
      </c>
      <c r="J722" s="7">
        <f t="shared" si="496"/>
        <v>0</v>
      </c>
      <c r="K722" s="10"/>
    </row>
    <row r="723" spans="1:11" ht="15">
      <c r="A723" s="8">
        <v>703</v>
      </c>
      <c r="B723" s="10" t="s">
        <v>5</v>
      </c>
      <c r="C723" s="7">
        <f t="shared" si="407"/>
        <v>0</v>
      </c>
      <c r="D723" s="7">
        <f t="shared" si="447"/>
        <v>0</v>
      </c>
      <c r="E723" s="7">
        <f t="shared" si="448"/>
        <v>0</v>
      </c>
      <c r="F723" s="7">
        <f t="shared" si="449"/>
        <v>0</v>
      </c>
      <c r="G723" s="7">
        <f t="shared" si="493"/>
        <v>0</v>
      </c>
      <c r="H723" s="7">
        <f t="shared" si="494"/>
        <v>0</v>
      </c>
      <c r="I723" s="7">
        <f t="shared" si="495"/>
        <v>0</v>
      </c>
      <c r="J723" s="7">
        <f t="shared" si="496"/>
        <v>0</v>
      </c>
      <c r="K723" s="10"/>
    </row>
    <row r="724" spans="1:11" ht="52.5" customHeight="1">
      <c r="A724" s="8">
        <v>704</v>
      </c>
      <c r="B724" s="13" t="s">
        <v>249</v>
      </c>
      <c r="C724" s="7">
        <f t="shared" si="407"/>
        <v>0</v>
      </c>
      <c r="D724" s="7">
        <f>D726+D727+D728</f>
        <v>0</v>
      </c>
      <c r="E724" s="7">
        <f t="shared" si="448"/>
        <v>0</v>
      </c>
      <c r="F724" s="7">
        <f t="shared" si="449"/>
        <v>0</v>
      </c>
      <c r="G724" s="7">
        <f t="shared" si="493"/>
        <v>0</v>
      </c>
      <c r="H724" s="7">
        <f t="shared" si="494"/>
        <v>0</v>
      </c>
      <c r="I724" s="7">
        <f t="shared" si="495"/>
        <v>0</v>
      </c>
      <c r="J724" s="7">
        <f t="shared" si="496"/>
        <v>0</v>
      </c>
      <c r="K724" s="10"/>
    </row>
    <row r="725" spans="1:11" ht="14.25" customHeight="1">
      <c r="A725" s="8">
        <v>705</v>
      </c>
      <c r="B725" s="13" t="s">
        <v>2</v>
      </c>
      <c r="C725" s="7">
        <f t="shared" si="407"/>
        <v>0</v>
      </c>
      <c r="D725" s="7">
        <f aca="true" t="shared" si="505" ref="D725">E725+F725+G725+H725+I725+J725+K725</f>
        <v>0</v>
      </c>
      <c r="E725" s="7">
        <f t="shared" si="448"/>
        <v>0</v>
      </c>
      <c r="F725" s="7">
        <f t="shared" si="449"/>
        <v>0</v>
      </c>
      <c r="G725" s="7">
        <f t="shared" si="493"/>
        <v>0</v>
      </c>
      <c r="H725" s="7">
        <f t="shared" si="494"/>
        <v>0</v>
      </c>
      <c r="I725" s="7">
        <f t="shared" si="495"/>
        <v>0</v>
      </c>
      <c r="J725" s="7">
        <f t="shared" si="496"/>
        <v>0</v>
      </c>
      <c r="K725" s="10"/>
    </row>
    <row r="726" spans="1:11" ht="15" hidden="1">
      <c r="A726" s="8">
        <v>706</v>
      </c>
      <c r="B726" s="10" t="s">
        <v>3</v>
      </c>
      <c r="C726" s="7">
        <f t="shared" si="407"/>
        <v>0</v>
      </c>
      <c r="D726" s="7">
        <f t="shared" si="447"/>
        <v>0</v>
      </c>
      <c r="E726" s="7">
        <f t="shared" si="448"/>
        <v>0</v>
      </c>
      <c r="F726" s="7">
        <f t="shared" si="449"/>
        <v>0</v>
      </c>
      <c r="G726" s="7">
        <f t="shared" si="493"/>
        <v>0</v>
      </c>
      <c r="H726" s="7">
        <f t="shared" si="494"/>
        <v>0</v>
      </c>
      <c r="I726" s="7">
        <f t="shared" si="495"/>
        <v>0</v>
      </c>
      <c r="J726" s="7">
        <f t="shared" si="496"/>
        <v>0</v>
      </c>
      <c r="K726" s="10"/>
    </row>
    <row r="727" spans="1:11" ht="15" hidden="1">
      <c r="A727" s="8">
        <v>707</v>
      </c>
      <c r="B727" s="10" t="s">
        <v>4</v>
      </c>
      <c r="C727" s="7">
        <f t="shared" si="407"/>
        <v>0</v>
      </c>
      <c r="D727" s="7">
        <v>0</v>
      </c>
      <c r="E727" s="7">
        <f t="shared" si="448"/>
        <v>0</v>
      </c>
      <c r="F727" s="7">
        <f t="shared" si="449"/>
        <v>0</v>
      </c>
      <c r="G727" s="7">
        <f t="shared" si="493"/>
        <v>0</v>
      </c>
      <c r="H727" s="7">
        <f t="shared" si="494"/>
        <v>0</v>
      </c>
      <c r="I727" s="7">
        <f t="shared" si="495"/>
        <v>0</v>
      </c>
      <c r="J727" s="7">
        <f t="shared" si="496"/>
        <v>0</v>
      </c>
      <c r="K727" s="10"/>
    </row>
    <row r="728" spans="1:11" ht="15">
      <c r="A728" s="8">
        <v>708</v>
      </c>
      <c r="B728" s="10" t="s">
        <v>5</v>
      </c>
      <c r="C728" s="7">
        <f t="shared" si="407"/>
        <v>0</v>
      </c>
      <c r="D728" s="7">
        <f t="shared" si="447"/>
        <v>0</v>
      </c>
      <c r="E728" s="7">
        <f t="shared" si="448"/>
        <v>0</v>
      </c>
      <c r="F728" s="7">
        <f t="shared" si="449"/>
        <v>0</v>
      </c>
      <c r="G728" s="7">
        <f t="shared" si="493"/>
        <v>0</v>
      </c>
      <c r="H728" s="7">
        <f t="shared" si="494"/>
        <v>0</v>
      </c>
      <c r="I728" s="7">
        <f t="shared" si="495"/>
        <v>0</v>
      </c>
      <c r="J728" s="7">
        <f t="shared" si="496"/>
        <v>0</v>
      </c>
      <c r="K728" s="10"/>
    </row>
    <row r="729" spans="1:11" ht="25.5">
      <c r="A729" s="8">
        <v>709</v>
      </c>
      <c r="B729" s="13" t="s">
        <v>42</v>
      </c>
      <c r="C729" s="7">
        <f t="shared" si="407"/>
        <v>0</v>
      </c>
      <c r="D729" s="7">
        <f t="shared" si="447"/>
        <v>0</v>
      </c>
      <c r="E729" s="7">
        <f t="shared" si="448"/>
        <v>0</v>
      </c>
      <c r="F729" s="7">
        <f t="shared" si="449"/>
        <v>0</v>
      </c>
      <c r="G729" s="7">
        <f t="shared" si="493"/>
        <v>0</v>
      </c>
      <c r="H729" s="7">
        <f t="shared" si="494"/>
        <v>0</v>
      </c>
      <c r="I729" s="7">
        <f t="shared" si="495"/>
        <v>0</v>
      </c>
      <c r="J729" s="7">
        <f t="shared" si="496"/>
        <v>0</v>
      </c>
      <c r="K729" s="10"/>
    </row>
    <row r="730" spans="1:11" ht="15">
      <c r="A730" s="8">
        <v>710</v>
      </c>
      <c r="B730" s="13" t="s">
        <v>2</v>
      </c>
      <c r="C730" s="7">
        <f t="shared" si="407"/>
        <v>0</v>
      </c>
      <c r="D730" s="7">
        <f t="shared" si="447"/>
        <v>0</v>
      </c>
      <c r="E730" s="7">
        <f t="shared" si="448"/>
        <v>0</v>
      </c>
      <c r="F730" s="7">
        <f t="shared" si="449"/>
        <v>0</v>
      </c>
      <c r="G730" s="7">
        <f t="shared" si="493"/>
        <v>0</v>
      </c>
      <c r="H730" s="7">
        <f t="shared" si="494"/>
        <v>0</v>
      </c>
      <c r="I730" s="7">
        <f t="shared" si="495"/>
        <v>0</v>
      </c>
      <c r="J730" s="7">
        <f t="shared" si="496"/>
        <v>0</v>
      </c>
      <c r="K730" s="10"/>
    </row>
    <row r="731" spans="1:11" ht="15">
      <c r="A731" s="8">
        <v>711</v>
      </c>
      <c r="B731" s="10" t="s">
        <v>3</v>
      </c>
      <c r="C731" s="7">
        <f t="shared" si="407"/>
        <v>0</v>
      </c>
      <c r="D731" s="7">
        <f t="shared" si="447"/>
        <v>0</v>
      </c>
      <c r="E731" s="7">
        <f t="shared" si="448"/>
        <v>0</v>
      </c>
      <c r="F731" s="7">
        <f t="shared" si="449"/>
        <v>0</v>
      </c>
      <c r="G731" s="7">
        <f t="shared" si="493"/>
        <v>0</v>
      </c>
      <c r="H731" s="7">
        <f t="shared" si="494"/>
        <v>0</v>
      </c>
      <c r="I731" s="7">
        <f t="shared" si="495"/>
        <v>0</v>
      </c>
      <c r="J731" s="7">
        <f t="shared" si="496"/>
        <v>0</v>
      </c>
      <c r="K731" s="10"/>
    </row>
    <row r="732" spans="1:11" ht="15">
      <c r="A732" s="8">
        <v>712</v>
      </c>
      <c r="B732" s="10" t="s">
        <v>4</v>
      </c>
      <c r="C732" s="7">
        <f t="shared" si="407"/>
        <v>0</v>
      </c>
      <c r="D732" s="7">
        <f t="shared" si="447"/>
        <v>0</v>
      </c>
      <c r="E732" s="7">
        <f t="shared" si="448"/>
        <v>0</v>
      </c>
      <c r="F732" s="7">
        <f t="shared" si="449"/>
        <v>0</v>
      </c>
      <c r="G732" s="7">
        <f t="shared" si="493"/>
        <v>0</v>
      </c>
      <c r="H732" s="7">
        <f t="shared" si="494"/>
        <v>0</v>
      </c>
      <c r="I732" s="7">
        <f t="shared" si="495"/>
        <v>0</v>
      </c>
      <c r="J732" s="7">
        <f t="shared" si="496"/>
        <v>0</v>
      </c>
      <c r="K732" s="10"/>
    </row>
    <row r="733" spans="1:11" ht="15">
      <c r="A733" s="8">
        <v>713</v>
      </c>
      <c r="B733" s="10" t="s">
        <v>5</v>
      </c>
      <c r="C733" s="7">
        <f t="shared" si="407"/>
        <v>0</v>
      </c>
      <c r="D733" s="7">
        <f t="shared" si="447"/>
        <v>0</v>
      </c>
      <c r="E733" s="7">
        <f t="shared" si="448"/>
        <v>0</v>
      </c>
      <c r="F733" s="7">
        <f t="shared" si="449"/>
        <v>0</v>
      </c>
      <c r="G733" s="7">
        <f t="shared" si="493"/>
        <v>0</v>
      </c>
      <c r="H733" s="7">
        <f t="shared" si="494"/>
        <v>0</v>
      </c>
      <c r="I733" s="7">
        <f t="shared" si="495"/>
        <v>0</v>
      </c>
      <c r="J733" s="7">
        <f t="shared" si="496"/>
        <v>0</v>
      </c>
      <c r="K733" s="10"/>
    </row>
    <row r="734" spans="1:11" ht="153">
      <c r="A734" s="8">
        <v>714</v>
      </c>
      <c r="B734" s="13" t="s">
        <v>43</v>
      </c>
      <c r="C734" s="7">
        <f t="shared" si="407"/>
        <v>2835.2</v>
      </c>
      <c r="D734" s="7">
        <f>D736+D737+D738</f>
        <v>100</v>
      </c>
      <c r="E734" s="7">
        <f>E736+E737+E738</f>
        <v>100</v>
      </c>
      <c r="F734" s="7">
        <f>F736+F737+F738</f>
        <v>105</v>
      </c>
      <c r="G734" s="7">
        <f>G736+G737+G738</f>
        <v>380.2</v>
      </c>
      <c r="H734" s="7">
        <v>550</v>
      </c>
      <c r="I734" s="7">
        <f>I736+I737+I738</f>
        <v>600</v>
      </c>
      <c r="J734" s="7">
        <f>J736+J737+J738</f>
        <v>1000</v>
      </c>
      <c r="K734" s="10"/>
    </row>
    <row r="735" spans="1:11" ht="15">
      <c r="A735" s="8">
        <v>715</v>
      </c>
      <c r="B735" s="13" t="s">
        <v>2</v>
      </c>
      <c r="C735" s="7">
        <f t="shared" si="407"/>
        <v>0</v>
      </c>
      <c r="D735" s="7">
        <f aca="true" t="shared" si="506" ref="D735">E735+F735+G735+H735+I735+J735+K735</f>
        <v>0</v>
      </c>
      <c r="E735" s="7">
        <f aca="true" t="shared" si="507" ref="E735">F735+G735+H735+I735+J735+K735+L735</f>
        <v>0</v>
      </c>
      <c r="F735" s="7">
        <f aca="true" t="shared" si="508" ref="F735">G735+H735+I735+J735+K735+L735+M735</f>
        <v>0</v>
      </c>
      <c r="G735" s="7">
        <f aca="true" t="shared" si="509" ref="G735">H735+I735+J735+K735+L735+M735+N735</f>
        <v>0</v>
      </c>
      <c r="H735" s="7">
        <f aca="true" t="shared" si="510" ref="H735">I735+J735+K735+L735+M735+N735+O735</f>
        <v>0</v>
      </c>
      <c r="I735" s="7">
        <f aca="true" t="shared" si="511" ref="I735">J735+K735+L735+M735+N735+O735+P735</f>
        <v>0</v>
      </c>
      <c r="J735" s="7">
        <f aca="true" t="shared" si="512" ref="J735">K735+L735+M735+N735+O735+P735+Q735</f>
        <v>0</v>
      </c>
      <c r="K735" s="10"/>
    </row>
    <row r="736" spans="1:11" ht="15">
      <c r="A736" s="8">
        <v>716</v>
      </c>
      <c r="B736" s="10" t="s">
        <v>3</v>
      </c>
      <c r="C736" s="7">
        <f aca="true" t="shared" si="513" ref="C736:C748">D736+E736+F736+G736+H736+I736+J736</f>
        <v>0</v>
      </c>
      <c r="D736" s="7">
        <f t="shared" si="447"/>
        <v>0</v>
      </c>
      <c r="E736" s="7">
        <f t="shared" si="448"/>
        <v>0</v>
      </c>
      <c r="F736" s="7">
        <f t="shared" si="449"/>
        <v>0</v>
      </c>
      <c r="G736" s="7">
        <f t="shared" si="493"/>
        <v>0</v>
      </c>
      <c r="H736" s="7">
        <f t="shared" si="494"/>
        <v>0</v>
      </c>
      <c r="I736" s="7">
        <f t="shared" si="495"/>
        <v>0</v>
      </c>
      <c r="J736" s="7">
        <f t="shared" si="496"/>
        <v>0</v>
      </c>
      <c r="K736" s="10"/>
    </row>
    <row r="737" spans="1:11" ht="15">
      <c r="A737" s="8">
        <v>717</v>
      </c>
      <c r="B737" s="10" t="s">
        <v>4</v>
      </c>
      <c r="C737" s="7">
        <f t="shared" si="513"/>
        <v>2835.2</v>
      </c>
      <c r="D737" s="7">
        <v>100</v>
      </c>
      <c r="E737" s="7">
        <v>100</v>
      </c>
      <c r="F737" s="7">
        <v>105</v>
      </c>
      <c r="G737" s="7">
        <v>380.2</v>
      </c>
      <c r="H737" s="7">
        <v>550</v>
      </c>
      <c r="I737" s="7">
        <v>600</v>
      </c>
      <c r="J737" s="7">
        <v>1000</v>
      </c>
      <c r="K737" s="10"/>
    </row>
    <row r="738" spans="1:11" ht="15">
      <c r="A738" s="8">
        <v>718</v>
      </c>
      <c r="B738" s="10" t="s">
        <v>5</v>
      </c>
      <c r="C738" s="7">
        <f t="shared" si="513"/>
        <v>0</v>
      </c>
      <c r="D738" s="7">
        <f t="shared" si="447"/>
        <v>0</v>
      </c>
      <c r="E738" s="7">
        <f t="shared" si="448"/>
        <v>0</v>
      </c>
      <c r="F738" s="7">
        <f t="shared" si="449"/>
        <v>0</v>
      </c>
      <c r="G738" s="7">
        <f t="shared" si="493"/>
        <v>0</v>
      </c>
      <c r="H738" s="7">
        <f t="shared" si="494"/>
        <v>0</v>
      </c>
      <c r="I738" s="7">
        <f t="shared" si="495"/>
        <v>0</v>
      </c>
      <c r="J738" s="7">
        <f t="shared" si="496"/>
        <v>0</v>
      </c>
      <c r="K738" s="10"/>
    </row>
    <row r="739" spans="1:11" ht="224.25" customHeight="1">
      <c r="A739" s="8">
        <v>719</v>
      </c>
      <c r="B739" s="13" t="s">
        <v>44</v>
      </c>
      <c r="C739" s="7">
        <f t="shared" si="513"/>
        <v>4693.099999999999</v>
      </c>
      <c r="D739" s="7">
        <f aca="true" t="shared" si="514" ref="D739:J739">D741+D742+D743</f>
        <v>0</v>
      </c>
      <c r="E739" s="7">
        <f t="shared" si="514"/>
        <v>690</v>
      </c>
      <c r="F739" s="7">
        <f t="shared" si="514"/>
        <v>724.5</v>
      </c>
      <c r="G739" s="7">
        <f t="shared" si="514"/>
        <v>760.7</v>
      </c>
      <c r="H739" s="7">
        <f t="shared" si="514"/>
        <v>798.7</v>
      </c>
      <c r="I739" s="7">
        <f t="shared" si="514"/>
        <v>838.6</v>
      </c>
      <c r="J739" s="7">
        <f t="shared" si="514"/>
        <v>880.6</v>
      </c>
      <c r="K739" s="10"/>
    </row>
    <row r="740" spans="1:11" ht="13.5" customHeight="1">
      <c r="A740" s="8">
        <v>720</v>
      </c>
      <c r="B740" s="13" t="s">
        <v>2</v>
      </c>
      <c r="C740" s="7">
        <f t="shared" si="513"/>
        <v>0</v>
      </c>
      <c r="D740" s="7">
        <f aca="true" t="shared" si="515" ref="D740">E740+F740+G740+H740+I740+J740+K740</f>
        <v>0</v>
      </c>
      <c r="E740" s="7">
        <f aca="true" t="shared" si="516" ref="E740">F740+G740+H740+I740+J740+K740+L740</f>
        <v>0</v>
      </c>
      <c r="F740" s="7">
        <f aca="true" t="shared" si="517" ref="F740">G740+H740+I740+J740+K740+L740+M740</f>
        <v>0</v>
      </c>
      <c r="G740" s="7">
        <f aca="true" t="shared" si="518" ref="G740">H740+I740+J740+K740+L740+M740+N740</f>
        <v>0</v>
      </c>
      <c r="H740" s="7">
        <f aca="true" t="shared" si="519" ref="H740">I740+J740+K740+L740+M740+N740+O740</f>
        <v>0</v>
      </c>
      <c r="I740" s="7">
        <f aca="true" t="shared" si="520" ref="I740">J740+K740+L740+M740+N740+O740+P740</f>
        <v>0</v>
      </c>
      <c r="J740" s="7">
        <f aca="true" t="shared" si="521" ref="J740">K740+L740+M740+N740+O740+P740+Q740</f>
        <v>0</v>
      </c>
      <c r="K740" s="10"/>
    </row>
    <row r="741" spans="1:11" ht="15">
      <c r="A741" s="8">
        <v>721</v>
      </c>
      <c r="B741" s="10" t="s">
        <v>3</v>
      </c>
      <c r="C741" s="7">
        <f t="shared" si="513"/>
        <v>0</v>
      </c>
      <c r="D741" s="7">
        <v>0</v>
      </c>
      <c r="E741" s="7">
        <f t="shared" si="448"/>
        <v>0</v>
      </c>
      <c r="F741" s="7">
        <f t="shared" si="449"/>
        <v>0</v>
      </c>
      <c r="G741" s="7">
        <f t="shared" si="493"/>
        <v>0</v>
      </c>
      <c r="H741" s="7">
        <f t="shared" si="494"/>
        <v>0</v>
      </c>
      <c r="I741" s="7">
        <f t="shared" si="495"/>
        <v>0</v>
      </c>
      <c r="J741" s="7">
        <f t="shared" si="496"/>
        <v>0</v>
      </c>
      <c r="K741" s="10"/>
    </row>
    <row r="742" spans="1:11" ht="15">
      <c r="A742" s="8">
        <v>722</v>
      </c>
      <c r="B742" s="10" t="s">
        <v>4</v>
      </c>
      <c r="C742" s="7">
        <f t="shared" si="513"/>
        <v>4693.099999999999</v>
      </c>
      <c r="D742" s="7">
        <v>0</v>
      </c>
      <c r="E742" s="7">
        <v>690</v>
      </c>
      <c r="F742" s="7">
        <v>724.5</v>
      </c>
      <c r="G742" s="7">
        <v>760.7</v>
      </c>
      <c r="H742" s="7">
        <v>798.7</v>
      </c>
      <c r="I742" s="7">
        <v>838.6</v>
      </c>
      <c r="J742" s="7">
        <v>880.6</v>
      </c>
      <c r="K742" s="10"/>
    </row>
    <row r="743" spans="1:11" ht="15">
      <c r="A743" s="8">
        <v>723</v>
      </c>
      <c r="B743" s="10" t="s">
        <v>5</v>
      </c>
      <c r="C743" s="7">
        <f t="shared" si="513"/>
        <v>0</v>
      </c>
      <c r="D743" s="7">
        <f t="shared" si="447"/>
        <v>0</v>
      </c>
      <c r="E743" s="7">
        <f t="shared" si="448"/>
        <v>0</v>
      </c>
      <c r="F743" s="7">
        <f t="shared" si="449"/>
        <v>0</v>
      </c>
      <c r="G743" s="7">
        <f t="shared" si="493"/>
        <v>0</v>
      </c>
      <c r="H743" s="7">
        <f t="shared" si="494"/>
        <v>0</v>
      </c>
      <c r="I743" s="7">
        <f t="shared" si="495"/>
        <v>0</v>
      </c>
      <c r="J743" s="7">
        <f t="shared" si="496"/>
        <v>0</v>
      </c>
      <c r="K743" s="10"/>
    </row>
    <row r="744" spans="1:11" ht="25.5">
      <c r="A744" s="8">
        <v>724</v>
      </c>
      <c r="B744" s="13" t="s">
        <v>186</v>
      </c>
      <c r="C744" s="7">
        <f>C745+C746+C747+C748</f>
        <v>2623.3999999999996</v>
      </c>
      <c r="D744" s="7">
        <f aca="true" t="shared" si="522" ref="D744:J744">D745+D746+D747+D748</f>
        <v>152.3</v>
      </c>
      <c r="E744" s="7">
        <f t="shared" si="522"/>
        <v>1000</v>
      </c>
      <c r="F744" s="7">
        <f t="shared" si="522"/>
        <v>0</v>
      </c>
      <c r="G744" s="7">
        <f t="shared" si="522"/>
        <v>1471.1</v>
      </c>
      <c r="H744" s="7">
        <f t="shared" si="522"/>
        <v>0</v>
      </c>
      <c r="I744" s="7">
        <f t="shared" si="522"/>
        <v>0</v>
      </c>
      <c r="J744" s="7">
        <f t="shared" si="522"/>
        <v>0</v>
      </c>
      <c r="K744" s="10"/>
    </row>
    <row r="745" spans="1:11" ht="15">
      <c r="A745" s="8">
        <v>725</v>
      </c>
      <c r="B745" s="13" t="s">
        <v>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10"/>
    </row>
    <row r="746" spans="1:11" ht="15">
      <c r="A746" s="8">
        <v>726</v>
      </c>
      <c r="B746" s="10" t="s">
        <v>3</v>
      </c>
      <c r="C746" s="7">
        <f t="shared" si="513"/>
        <v>0</v>
      </c>
      <c r="D746" s="7">
        <f t="shared" si="447"/>
        <v>0</v>
      </c>
      <c r="E746" s="7">
        <f t="shared" si="448"/>
        <v>0</v>
      </c>
      <c r="F746" s="7">
        <f t="shared" si="449"/>
        <v>0</v>
      </c>
      <c r="G746" s="7">
        <f t="shared" si="493"/>
        <v>0</v>
      </c>
      <c r="H746" s="7">
        <f t="shared" si="494"/>
        <v>0</v>
      </c>
      <c r="I746" s="7">
        <f t="shared" si="495"/>
        <v>0</v>
      </c>
      <c r="J746" s="7">
        <f t="shared" si="496"/>
        <v>0</v>
      </c>
      <c r="K746" s="10"/>
    </row>
    <row r="747" spans="1:11" ht="15">
      <c r="A747" s="8">
        <v>727</v>
      </c>
      <c r="B747" s="10" t="s">
        <v>30</v>
      </c>
      <c r="C747" s="7">
        <f>D747+E747+F747+G747+H747+I747+J747</f>
        <v>2623.3999999999996</v>
      </c>
      <c r="D747" s="7">
        <f>20.3+132</f>
        <v>152.3</v>
      </c>
      <c r="E747" s="7">
        <v>1000</v>
      </c>
      <c r="F747" s="7">
        <v>0</v>
      </c>
      <c r="G747" s="7">
        <v>1471.1</v>
      </c>
      <c r="H747" s="7">
        <v>0</v>
      </c>
      <c r="I747" s="7">
        <v>0</v>
      </c>
      <c r="J747" s="7">
        <v>0</v>
      </c>
      <c r="K747" s="10"/>
    </row>
    <row r="748" spans="1:11" ht="15">
      <c r="A748" s="8">
        <v>728</v>
      </c>
      <c r="B748" s="10" t="s">
        <v>23</v>
      </c>
      <c r="C748" s="7">
        <f t="shared" si="513"/>
        <v>0</v>
      </c>
      <c r="D748" s="7">
        <v>0</v>
      </c>
      <c r="E748" s="7">
        <v>0</v>
      </c>
      <c r="F748" s="7">
        <v>0</v>
      </c>
      <c r="G748" s="7">
        <v>0</v>
      </c>
      <c r="H748" s="7">
        <f t="shared" si="494"/>
        <v>0</v>
      </c>
      <c r="I748" s="7">
        <f t="shared" si="495"/>
        <v>0</v>
      </c>
      <c r="J748" s="7">
        <f t="shared" si="496"/>
        <v>0</v>
      </c>
      <c r="K748" s="10"/>
    </row>
    <row r="749" spans="1:11" ht="15" customHeight="1">
      <c r="A749" s="8">
        <v>729</v>
      </c>
      <c r="B749" s="62" t="s">
        <v>288</v>
      </c>
      <c r="C749" s="63"/>
      <c r="D749" s="63"/>
      <c r="E749" s="63"/>
      <c r="F749" s="63"/>
      <c r="G749" s="63"/>
      <c r="H749" s="63"/>
      <c r="I749" s="63"/>
      <c r="J749" s="63"/>
      <c r="K749" s="64"/>
    </row>
    <row r="750" spans="1:11" ht="15">
      <c r="A750" s="8">
        <v>730</v>
      </c>
      <c r="B750" s="43" t="s">
        <v>83</v>
      </c>
      <c r="C750" s="9">
        <f>D750+E750+F750+G750+H750+I750+J750</f>
        <v>12769.3</v>
      </c>
      <c r="D750" s="9">
        <f>D751+D752+D753+D754</f>
        <v>4064.3</v>
      </c>
      <c r="E750" s="9">
        <f>E751+E752+E753+E754</f>
        <v>3905</v>
      </c>
      <c r="F750" s="9">
        <f aca="true" t="shared" si="523" ref="F750:J750">F751+F752+F753+F754</f>
        <v>0</v>
      </c>
      <c r="G750" s="9">
        <f t="shared" si="523"/>
        <v>1200</v>
      </c>
      <c r="H750" s="9">
        <f t="shared" si="523"/>
        <v>1200</v>
      </c>
      <c r="I750" s="9">
        <f t="shared" si="523"/>
        <v>1200</v>
      </c>
      <c r="J750" s="9">
        <f t="shared" si="523"/>
        <v>1200</v>
      </c>
      <c r="K750" s="10"/>
    </row>
    <row r="751" spans="1:11" ht="15">
      <c r="A751" s="8">
        <v>731</v>
      </c>
      <c r="B751" s="10" t="s">
        <v>2</v>
      </c>
      <c r="C751" s="7">
        <f aca="true" t="shared" si="524" ref="C751:C754">D751+E751+F751+G751+H751+I751+J751</f>
        <v>0</v>
      </c>
      <c r="D751" s="7">
        <f aca="true" t="shared" si="525" ref="D751:E754">E751+F751+G751+H751+I751+J751+K751</f>
        <v>0</v>
      </c>
      <c r="E751" s="7">
        <f t="shared" si="525"/>
        <v>0</v>
      </c>
      <c r="F751" s="7">
        <f aca="true" t="shared" si="526" ref="F751:F752">G751+H751+I751+J751+K751+L751+M751</f>
        <v>0</v>
      </c>
      <c r="G751" s="7">
        <f aca="true" t="shared" si="527" ref="G751:G752">H751+I751+J751+K751+L751+M751+N751</f>
        <v>0</v>
      </c>
      <c r="H751" s="7">
        <f aca="true" t="shared" si="528" ref="H751:H752">I751+J751+K751+L751+M751+N751+O751</f>
        <v>0</v>
      </c>
      <c r="I751" s="7">
        <f aca="true" t="shared" si="529" ref="I751:I752">J751+K751+L751+M751+N751+O751+P751</f>
        <v>0</v>
      </c>
      <c r="J751" s="7">
        <f aca="true" t="shared" si="530" ref="J751:J752">K751+L751+M751+N751+O751+P751+Q751</f>
        <v>0</v>
      </c>
      <c r="K751" s="10"/>
    </row>
    <row r="752" spans="1:11" ht="15">
      <c r="A752" s="8">
        <v>732</v>
      </c>
      <c r="B752" s="10" t="s">
        <v>3</v>
      </c>
      <c r="C752" s="7">
        <f t="shared" si="524"/>
        <v>0</v>
      </c>
      <c r="D752" s="7">
        <f t="shared" si="525"/>
        <v>0</v>
      </c>
      <c r="E752" s="7">
        <f t="shared" si="525"/>
        <v>0</v>
      </c>
      <c r="F752" s="7">
        <f t="shared" si="526"/>
        <v>0</v>
      </c>
      <c r="G752" s="7">
        <f t="shared" si="527"/>
        <v>0</v>
      </c>
      <c r="H752" s="7">
        <f t="shared" si="528"/>
        <v>0</v>
      </c>
      <c r="I752" s="7">
        <f t="shared" si="529"/>
        <v>0</v>
      </c>
      <c r="J752" s="7">
        <f t="shared" si="530"/>
        <v>0</v>
      </c>
      <c r="K752" s="10"/>
    </row>
    <row r="753" spans="1:11" ht="15">
      <c r="A753" s="8">
        <v>733</v>
      </c>
      <c r="B753" s="10" t="s">
        <v>4</v>
      </c>
      <c r="C753" s="7">
        <f t="shared" si="524"/>
        <v>12769.3</v>
      </c>
      <c r="D753" s="7">
        <f>D759</f>
        <v>4064.3</v>
      </c>
      <c r="E753" s="7">
        <f>E759+E873</f>
        <v>3905</v>
      </c>
      <c r="F753" s="7">
        <f>F759+F873</f>
        <v>0</v>
      </c>
      <c r="G753" s="7">
        <f>G759+G873</f>
        <v>1200</v>
      </c>
      <c r="H753" s="7">
        <f>H759+H873</f>
        <v>1200</v>
      </c>
      <c r="I753" s="7">
        <f>I759+I877</f>
        <v>1200</v>
      </c>
      <c r="J753" s="7">
        <f>J759+J873</f>
        <v>1200</v>
      </c>
      <c r="K753" s="10"/>
    </row>
    <row r="754" spans="1:11" ht="15">
      <c r="A754" s="8">
        <v>734</v>
      </c>
      <c r="B754" s="10" t="s">
        <v>5</v>
      </c>
      <c r="C754" s="7">
        <f t="shared" si="524"/>
        <v>0</v>
      </c>
      <c r="D754" s="7">
        <f t="shared" si="525"/>
        <v>0</v>
      </c>
      <c r="E754" s="7">
        <f t="shared" si="525"/>
        <v>0</v>
      </c>
      <c r="F754" s="7">
        <f aca="true" t="shared" si="531" ref="F754">G754+H754+I754+J754+K754+L754+M754</f>
        <v>0</v>
      </c>
      <c r="G754" s="7">
        <f aca="true" t="shared" si="532" ref="G754">H754+I754+J754+K754+L754+M754+N754</f>
        <v>0</v>
      </c>
      <c r="H754" s="7">
        <f aca="true" t="shared" si="533" ref="H754">I754+J754+K754+L754+M754+N754+O754</f>
        <v>0</v>
      </c>
      <c r="I754" s="7">
        <f aca="true" t="shared" si="534" ref="I754">J754+K754+L754+M754+N754+O754+P754</f>
        <v>0</v>
      </c>
      <c r="J754" s="7">
        <f aca="true" t="shared" si="535" ref="J754">K754+L754+M754+N754+O754+P754+Q754</f>
        <v>0</v>
      </c>
      <c r="K754" s="10"/>
    </row>
    <row r="755" spans="1:11" ht="15">
      <c r="A755" s="8">
        <v>735</v>
      </c>
      <c r="B755" s="10" t="s">
        <v>8</v>
      </c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5.5">
      <c r="A756" s="8">
        <v>736</v>
      </c>
      <c r="B756" s="41" t="s">
        <v>78</v>
      </c>
      <c r="C756" s="7">
        <f>D756+E756+F756+G756+H756+I756+J756</f>
        <v>0</v>
      </c>
      <c r="D756" s="7">
        <f aca="true" t="shared" si="536" ref="D756:E760">E756+F756+G756+H756+I756+J756+K756</f>
        <v>0</v>
      </c>
      <c r="E756" s="7">
        <f t="shared" si="536"/>
        <v>0</v>
      </c>
      <c r="F756" s="7">
        <f aca="true" t="shared" si="537" ref="F756:F758">G756+H756+I756+J756+K756+L756+M756</f>
        <v>0</v>
      </c>
      <c r="G756" s="7">
        <f aca="true" t="shared" si="538" ref="G756:G758">H756+I756+J756+K756+L756+M756+N756</f>
        <v>0</v>
      </c>
      <c r="H756" s="7">
        <f aca="true" t="shared" si="539" ref="H756:H758">I756+J756+K756+L756+M756+N756+O756</f>
        <v>0</v>
      </c>
      <c r="I756" s="7">
        <f aca="true" t="shared" si="540" ref="I756:I758">J756+K756+L756+M756+N756+O756+P756</f>
        <v>0</v>
      </c>
      <c r="J756" s="7">
        <f aca="true" t="shared" si="541" ref="J756:J758">K756+L756+M756+N756+O756+P756+Q756</f>
        <v>0</v>
      </c>
      <c r="K756" s="10"/>
    </row>
    <row r="757" spans="1:11" ht="15">
      <c r="A757" s="8">
        <v>737</v>
      </c>
      <c r="B757" s="10" t="s">
        <v>2</v>
      </c>
      <c r="C757" s="7">
        <f aca="true" t="shared" si="542" ref="C757:C760">D757+E757+F757+G757+H757+I757+J757</f>
        <v>0</v>
      </c>
      <c r="D757" s="7">
        <f t="shared" si="536"/>
        <v>0</v>
      </c>
      <c r="E757" s="7">
        <f t="shared" si="536"/>
        <v>0</v>
      </c>
      <c r="F757" s="7">
        <f t="shared" si="537"/>
        <v>0</v>
      </c>
      <c r="G757" s="7">
        <f t="shared" si="538"/>
        <v>0</v>
      </c>
      <c r="H757" s="7">
        <f t="shared" si="539"/>
        <v>0</v>
      </c>
      <c r="I757" s="7">
        <f t="shared" si="540"/>
        <v>0</v>
      </c>
      <c r="J757" s="7">
        <f t="shared" si="541"/>
        <v>0</v>
      </c>
      <c r="K757" s="10"/>
    </row>
    <row r="758" spans="1:11" ht="15">
      <c r="A758" s="8">
        <v>738</v>
      </c>
      <c r="B758" s="10" t="s">
        <v>3</v>
      </c>
      <c r="C758" s="7">
        <f t="shared" si="542"/>
        <v>0</v>
      </c>
      <c r="D758" s="7">
        <f t="shared" si="536"/>
        <v>0</v>
      </c>
      <c r="E758" s="7">
        <f t="shared" si="536"/>
        <v>0</v>
      </c>
      <c r="F758" s="7">
        <f t="shared" si="537"/>
        <v>0</v>
      </c>
      <c r="G758" s="7">
        <f t="shared" si="538"/>
        <v>0</v>
      </c>
      <c r="H758" s="7">
        <f t="shared" si="539"/>
        <v>0</v>
      </c>
      <c r="I758" s="7">
        <f t="shared" si="540"/>
        <v>0</v>
      </c>
      <c r="J758" s="7">
        <f t="shared" si="541"/>
        <v>0</v>
      </c>
      <c r="K758" s="10"/>
    </row>
    <row r="759" spans="1:11" ht="15">
      <c r="A759" s="8">
        <v>739</v>
      </c>
      <c r="B759" s="10" t="s">
        <v>4</v>
      </c>
      <c r="C759" s="7">
        <f t="shared" si="542"/>
        <v>12769.3</v>
      </c>
      <c r="D759" s="7">
        <f>D780+D800+D853</f>
        <v>4064.3</v>
      </c>
      <c r="E759" s="7">
        <f>E770+E780+E800</f>
        <v>3905</v>
      </c>
      <c r="F759" s="7">
        <f aca="true" t="shared" si="543" ref="F759:J759">F770+F780</f>
        <v>0</v>
      </c>
      <c r="G759" s="7">
        <f t="shared" si="543"/>
        <v>1200</v>
      </c>
      <c r="H759" s="7">
        <f t="shared" si="543"/>
        <v>1200</v>
      </c>
      <c r="I759" s="7">
        <f t="shared" si="543"/>
        <v>1200</v>
      </c>
      <c r="J759" s="7">
        <f t="shared" si="543"/>
        <v>1200</v>
      </c>
      <c r="K759" s="10"/>
    </row>
    <row r="760" spans="1:11" ht="15">
      <c r="A760" s="8">
        <v>740</v>
      </c>
      <c r="B760" s="10" t="s">
        <v>5</v>
      </c>
      <c r="C760" s="7">
        <f t="shared" si="542"/>
        <v>0</v>
      </c>
      <c r="D760" s="7">
        <f t="shared" si="536"/>
        <v>0</v>
      </c>
      <c r="E760" s="7">
        <f t="shared" si="536"/>
        <v>0</v>
      </c>
      <c r="F760" s="7">
        <f aca="true" t="shared" si="544" ref="F760">G760+H760+I760+J760+K760+L760+M760</f>
        <v>0</v>
      </c>
      <c r="G760" s="7">
        <f aca="true" t="shared" si="545" ref="G760">H760+I760+J760+K760+L760+M760+N760</f>
        <v>0</v>
      </c>
      <c r="H760" s="7">
        <f aca="true" t="shared" si="546" ref="H760">I760+J760+K760+L760+M760+N760+O760</f>
        <v>0</v>
      </c>
      <c r="I760" s="7">
        <f aca="true" t="shared" si="547" ref="I760">J760+K760+L760+M760+N760+O760+P760</f>
        <v>0</v>
      </c>
      <c r="J760" s="7">
        <f aca="true" t="shared" si="548" ref="J760">K760+L760+M760+N760+O760+P760+Q760</f>
        <v>0</v>
      </c>
      <c r="K760" s="10"/>
    </row>
    <row r="761" spans="1:11" ht="25.5">
      <c r="A761" s="8">
        <v>741</v>
      </c>
      <c r="B761" s="10" t="s">
        <v>9</v>
      </c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5.5">
      <c r="A762" s="8">
        <v>742</v>
      </c>
      <c r="B762" s="41" t="s">
        <v>81</v>
      </c>
      <c r="C762" s="7">
        <f>D762+E762+F762+G762+H762+I762+J762</f>
        <v>0</v>
      </c>
      <c r="D762" s="7">
        <f aca="true" t="shared" si="549" ref="D762:E765">E762+F762+G762+H762+I762+J762+K762</f>
        <v>0</v>
      </c>
      <c r="E762" s="7">
        <f t="shared" si="549"/>
        <v>0</v>
      </c>
      <c r="F762" s="7">
        <f aca="true" t="shared" si="550" ref="F762:F765">G762+H762+I762+J762+K762+L762+M762</f>
        <v>0</v>
      </c>
      <c r="G762" s="7">
        <f aca="true" t="shared" si="551" ref="G762:G765">H762+I762+J762+K762+L762+M762+N762</f>
        <v>0</v>
      </c>
      <c r="H762" s="7">
        <f aca="true" t="shared" si="552" ref="H762:H765">I762+J762+K762+L762+M762+N762+O762</f>
        <v>0</v>
      </c>
      <c r="I762" s="7">
        <f aca="true" t="shared" si="553" ref="I762:I765">J762+K762+L762+M762+N762+O762+P762</f>
        <v>0</v>
      </c>
      <c r="J762" s="7">
        <f aca="true" t="shared" si="554" ref="J762:J765">K762+L762+M762+N762+O762+P762+Q762</f>
        <v>0</v>
      </c>
      <c r="K762" s="10"/>
    </row>
    <row r="763" spans="1:11" ht="15">
      <c r="A763" s="8">
        <v>743</v>
      </c>
      <c r="B763" s="10" t="s">
        <v>3</v>
      </c>
      <c r="C763" s="7">
        <f aca="true" t="shared" si="555" ref="C763:C765">D763+E763+F763+G763+H763+I763+J763</f>
        <v>0</v>
      </c>
      <c r="D763" s="7">
        <f t="shared" si="549"/>
        <v>0</v>
      </c>
      <c r="E763" s="7">
        <f t="shared" si="549"/>
        <v>0</v>
      </c>
      <c r="F763" s="7">
        <f t="shared" si="550"/>
        <v>0</v>
      </c>
      <c r="G763" s="7">
        <f t="shared" si="551"/>
        <v>0</v>
      </c>
      <c r="H763" s="7">
        <f t="shared" si="552"/>
        <v>0</v>
      </c>
      <c r="I763" s="7">
        <f t="shared" si="553"/>
        <v>0</v>
      </c>
      <c r="J763" s="7">
        <f t="shared" si="554"/>
        <v>0</v>
      </c>
      <c r="K763" s="10"/>
    </row>
    <row r="764" spans="1:11" ht="15">
      <c r="A764" s="8">
        <v>744</v>
      </c>
      <c r="B764" s="10" t="s">
        <v>4</v>
      </c>
      <c r="C764" s="7">
        <f t="shared" si="555"/>
        <v>0</v>
      </c>
      <c r="D764" s="7">
        <f t="shared" si="549"/>
        <v>0</v>
      </c>
      <c r="E764" s="7">
        <f t="shared" si="549"/>
        <v>0</v>
      </c>
      <c r="F764" s="7">
        <f t="shared" si="550"/>
        <v>0</v>
      </c>
      <c r="G764" s="7">
        <f t="shared" si="551"/>
        <v>0</v>
      </c>
      <c r="H764" s="7">
        <f t="shared" si="552"/>
        <v>0</v>
      </c>
      <c r="I764" s="7">
        <f t="shared" si="553"/>
        <v>0</v>
      </c>
      <c r="J764" s="7">
        <f t="shared" si="554"/>
        <v>0</v>
      </c>
      <c r="K764" s="10"/>
    </row>
    <row r="765" spans="1:11" ht="15">
      <c r="A765" s="8">
        <v>745</v>
      </c>
      <c r="B765" s="10" t="s">
        <v>5</v>
      </c>
      <c r="C765" s="7">
        <f t="shared" si="555"/>
        <v>0</v>
      </c>
      <c r="D765" s="7">
        <f t="shared" si="549"/>
        <v>0</v>
      </c>
      <c r="E765" s="7">
        <f t="shared" si="549"/>
        <v>0</v>
      </c>
      <c r="F765" s="7">
        <f t="shared" si="550"/>
        <v>0</v>
      </c>
      <c r="G765" s="7">
        <f t="shared" si="551"/>
        <v>0</v>
      </c>
      <c r="H765" s="7">
        <f t="shared" si="552"/>
        <v>0</v>
      </c>
      <c r="I765" s="7">
        <f t="shared" si="553"/>
        <v>0</v>
      </c>
      <c r="J765" s="7">
        <f t="shared" si="554"/>
        <v>0</v>
      </c>
      <c r="K765" s="10"/>
    </row>
    <row r="766" spans="1:11" ht="15">
      <c r="A766" s="8">
        <v>746</v>
      </c>
      <c r="B766" s="41" t="s">
        <v>45</v>
      </c>
      <c r="C766" s="10"/>
      <c r="D766" s="41"/>
      <c r="E766" s="41"/>
      <c r="F766" s="41"/>
      <c r="G766" s="41"/>
      <c r="H766" s="41"/>
      <c r="I766" s="41"/>
      <c r="J766" s="41"/>
      <c r="K766" s="41"/>
    </row>
    <row r="767" spans="1:11" ht="28.5" customHeight="1">
      <c r="A767" s="8">
        <v>747</v>
      </c>
      <c r="B767" s="12" t="s">
        <v>46</v>
      </c>
      <c r="C767" s="5">
        <f>D767+E767+F767+G767+H767+I767+J767</f>
        <v>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11">
        <v>70.72</v>
      </c>
    </row>
    <row r="768" spans="1:11" ht="15">
      <c r="A768" s="8">
        <v>748</v>
      </c>
      <c r="B768" s="10" t="s">
        <v>2</v>
      </c>
      <c r="C768" s="6">
        <f aca="true" t="shared" si="556" ref="C768:C860">D768+E768+F768+G768+H768+I768+J768</f>
        <v>0</v>
      </c>
      <c r="D768" s="6">
        <f aca="true" t="shared" si="557" ref="D768:E784">E768+F768+G768+H768+I768+J768+K768</f>
        <v>0</v>
      </c>
      <c r="E768" s="6">
        <f t="shared" si="557"/>
        <v>0</v>
      </c>
      <c r="F768" s="6">
        <f aca="true" t="shared" si="558" ref="F768:F776">G768+H768+I768+J768+K768+L768+M768</f>
        <v>0</v>
      </c>
      <c r="G768" s="6">
        <f aca="true" t="shared" si="559" ref="G768:G776">H768+I768+J768+K768+L768+M768+N768</f>
        <v>0</v>
      </c>
      <c r="H768" s="6">
        <f aca="true" t="shared" si="560" ref="H768:H776">I768+J768+K768+L768+M768+N768+O768</f>
        <v>0</v>
      </c>
      <c r="I768" s="6">
        <f aca="true" t="shared" si="561" ref="I768:I776">J768+K768+L768+M768+N768+O768+P768</f>
        <v>0</v>
      </c>
      <c r="J768" s="6">
        <f aca="true" t="shared" si="562" ref="J768:J776">K768+L768+M768+N768+O768+P768+Q768</f>
        <v>0</v>
      </c>
      <c r="K768" s="10"/>
    </row>
    <row r="769" spans="1:11" ht="15">
      <c r="A769" s="8">
        <v>749</v>
      </c>
      <c r="B769" s="10" t="s">
        <v>3</v>
      </c>
      <c r="C769" s="6">
        <f t="shared" si="556"/>
        <v>0</v>
      </c>
      <c r="D769" s="6">
        <f t="shared" si="557"/>
        <v>0</v>
      </c>
      <c r="E769" s="6">
        <f t="shared" si="557"/>
        <v>0</v>
      </c>
      <c r="F769" s="6">
        <f t="shared" si="558"/>
        <v>0</v>
      </c>
      <c r="G769" s="6">
        <f t="shared" si="559"/>
        <v>0</v>
      </c>
      <c r="H769" s="6">
        <f t="shared" si="560"/>
        <v>0</v>
      </c>
      <c r="I769" s="6">
        <f t="shared" si="561"/>
        <v>0</v>
      </c>
      <c r="J769" s="6">
        <f t="shared" si="562"/>
        <v>0</v>
      </c>
      <c r="K769" s="10"/>
    </row>
    <row r="770" spans="1:11" ht="15">
      <c r="A770" s="8">
        <v>750</v>
      </c>
      <c r="B770" s="10" t="s">
        <v>4</v>
      </c>
      <c r="C770" s="6">
        <f t="shared" si="556"/>
        <v>0</v>
      </c>
      <c r="D770" s="6">
        <f t="shared" si="557"/>
        <v>0</v>
      </c>
      <c r="E770" s="6">
        <f t="shared" si="557"/>
        <v>0</v>
      </c>
      <c r="F770" s="6">
        <f t="shared" si="558"/>
        <v>0</v>
      </c>
      <c r="G770" s="6">
        <f t="shared" si="559"/>
        <v>0</v>
      </c>
      <c r="H770" s="6">
        <f t="shared" si="560"/>
        <v>0</v>
      </c>
      <c r="I770" s="6">
        <f t="shared" si="561"/>
        <v>0</v>
      </c>
      <c r="J770" s="6">
        <f t="shared" si="562"/>
        <v>0</v>
      </c>
      <c r="K770" s="10"/>
    </row>
    <row r="771" spans="1:11" ht="15">
      <c r="A771" s="8">
        <v>751</v>
      </c>
      <c r="B771" s="10" t="s">
        <v>5</v>
      </c>
      <c r="C771" s="6">
        <f t="shared" si="556"/>
        <v>0</v>
      </c>
      <c r="D771" s="6">
        <f t="shared" si="557"/>
        <v>0</v>
      </c>
      <c r="E771" s="6">
        <f t="shared" si="557"/>
        <v>0</v>
      </c>
      <c r="F771" s="6">
        <f t="shared" si="558"/>
        <v>0</v>
      </c>
      <c r="G771" s="6">
        <f t="shared" si="559"/>
        <v>0</v>
      </c>
      <c r="H771" s="6">
        <f t="shared" si="560"/>
        <v>0</v>
      </c>
      <c r="I771" s="6">
        <f t="shared" si="561"/>
        <v>0</v>
      </c>
      <c r="J771" s="6">
        <f t="shared" si="562"/>
        <v>0</v>
      </c>
      <c r="K771" s="10"/>
    </row>
    <row r="772" spans="1:11" ht="25.5">
      <c r="A772" s="8">
        <v>752</v>
      </c>
      <c r="B772" s="13" t="s">
        <v>208</v>
      </c>
      <c r="C772" s="6">
        <f t="shared" si="556"/>
        <v>0</v>
      </c>
      <c r="D772" s="6">
        <f t="shared" si="557"/>
        <v>0</v>
      </c>
      <c r="E772" s="6">
        <f t="shared" si="557"/>
        <v>0</v>
      </c>
      <c r="F772" s="6">
        <f t="shared" si="558"/>
        <v>0</v>
      </c>
      <c r="G772" s="6">
        <f t="shared" si="559"/>
        <v>0</v>
      </c>
      <c r="H772" s="6">
        <f t="shared" si="560"/>
        <v>0</v>
      </c>
      <c r="I772" s="6">
        <f t="shared" si="561"/>
        <v>0</v>
      </c>
      <c r="J772" s="6">
        <f t="shared" si="562"/>
        <v>0</v>
      </c>
      <c r="K772" s="10"/>
    </row>
    <row r="773" spans="1:11" ht="15">
      <c r="A773" s="8">
        <v>753</v>
      </c>
      <c r="B773" s="13" t="s">
        <v>2</v>
      </c>
      <c r="C773" s="7">
        <f t="shared" si="556"/>
        <v>0</v>
      </c>
      <c r="D773" s="7">
        <f t="shared" si="557"/>
        <v>0</v>
      </c>
      <c r="E773" s="7">
        <f t="shared" si="557"/>
        <v>0</v>
      </c>
      <c r="F773" s="7">
        <f t="shared" si="558"/>
        <v>0</v>
      </c>
      <c r="G773" s="7">
        <f t="shared" si="559"/>
        <v>0</v>
      </c>
      <c r="H773" s="7">
        <f t="shared" si="560"/>
        <v>0</v>
      </c>
      <c r="I773" s="7">
        <f t="shared" si="561"/>
        <v>0</v>
      </c>
      <c r="J773" s="7">
        <f t="shared" si="562"/>
        <v>0</v>
      </c>
      <c r="K773" s="10"/>
    </row>
    <row r="774" spans="1:11" ht="15">
      <c r="A774" s="8">
        <v>754</v>
      </c>
      <c r="B774" s="10" t="s">
        <v>3</v>
      </c>
      <c r="C774" s="6">
        <f t="shared" si="556"/>
        <v>0</v>
      </c>
      <c r="D774" s="6">
        <f t="shared" si="557"/>
        <v>0</v>
      </c>
      <c r="E774" s="6">
        <f t="shared" si="557"/>
        <v>0</v>
      </c>
      <c r="F774" s="6">
        <f t="shared" si="558"/>
        <v>0</v>
      </c>
      <c r="G774" s="6">
        <f t="shared" si="559"/>
        <v>0</v>
      </c>
      <c r="H774" s="6">
        <f t="shared" si="560"/>
        <v>0</v>
      </c>
      <c r="I774" s="6">
        <f t="shared" si="561"/>
        <v>0</v>
      </c>
      <c r="J774" s="6">
        <f t="shared" si="562"/>
        <v>0</v>
      </c>
      <c r="K774" s="10"/>
    </row>
    <row r="775" spans="1:11" ht="15">
      <c r="A775" s="8">
        <v>755</v>
      </c>
      <c r="B775" s="10" t="s">
        <v>4</v>
      </c>
      <c r="C775" s="6">
        <f t="shared" si="556"/>
        <v>0</v>
      </c>
      <c r="D775" s="6">
        <f t="shared" si="557"/>
        <v>0</v>
      </c>
      <c r="E775" s="6">
        <f t="shared" si="557"/>
        <v>0</v>
      </c>
      <c r="F775" s="6">
        <f t="shared" si="558"/>
        <v>0</v>
      </c>
      <c r="G775" s="6">
        <f t="shared" si="559"/>
        <v>0</v>
      </c>
      <c r="H775" s="6">
        <f t="shared" si="560"/>
        <v>0</v>
      </c>
      <c r="I775" s="6">
        <f t="shared" si="561"/>
        <v>0</v>
      </c>
      <c r="J775" s="6">
        <f t="shared" si="562"/>
        <v>0</v>
      </c>
      <c r="K775" s="10"/>
    </row>
    <row r="776" spans="1:11" ht="15">
      <c r="A776" s="8">
        <v>756</v>
      </c>
      <c r="B776" s="10" t="s">
        <v>23</v>
      </c>
      <c r="C776" s="6">
        <f t="shared" si="556"/>
        <v>0</v>
      </c>
      <c r="D776" s="6">
        <f t="shared" si="557"/>
        <v>0</v>
      </c>
      <c r="E776" s="6">
        <f t="shared" si="557"/>
        <v>0</v>
      </c>
      <c r="F776" s="6">
        <f t="shared" si="558"/>
        <v>0</v>
      </c>
      <c r="G776" s="6">
        <f t="shared" si="559"/>
        <v>0</v>
      </c>
      <c r="H776" s="6">
        <f t="shared" si="560"/>
        <v>0</v>
      </c>
      <c r="I776" s="6">
        <f t="shared" si="561"/>
        <v>0</v>
      </c>
      <c r="J776" s="6">
        <f t="shared" si="562"/>
        <v>0</v>
      </c>
      <c r="K776" s="10"/>
    </row>
    <row r="777" spans="1:11" ht="33.75" customHeight="1">
      <c r="A777" s="8">
        <v>757</v>
      </c>
      <c r="B777" s="12" t="s">
        <v>47</v>
      </c>
      <c r="C777" s="5">
        <f t="shared" si="556"/>
        <v>4800</v>
      </c>
      <c r="D777" s="5">
        <f>D779+D780+D781</f>
        <v>0</v>
      </c>
      <c r="E777" s="5">
        <f>E779+E780+E781</f>
        <v>0</v>
      </c>
      <c r="F777" s="5">
        <f aca="true" t="shared" si="563" ref="F777:J777">F779+F780+F781</f>
        <v>0</v>
      </c>
      <c r="G777" s="5">
        <f t="shared" si="563"/>
        <v>1200</v>
      </c>
      <c r="H777" s="5">
        <f t="shared" si="563"/>
        <v>1200</v>
      </c>
      <c r="I777" s="5">
        <f t="shared" si="563"/>
        <v>1200</v>
      </c>
      <c r="J777" s="5">
        <f t="shared" si="563"/>
        <v>1200</v>
      </c>
      <c r="K777" s="11">
        <v>67.68</v>
      </c>
    </row>
    <row r="778" spans="1:11" ht="14.25" customHeight="1">
      <c r="A778" s="8">
        <v>758</v>
      </c>
      <c r="B778" s="10" t="s">
        <v>2</v>
      </c>
      <c r="C778" s="7">
        <f t="shared" si="556"/>
        <v>0</v>
      </c>
      <c r="D778" s="7">
        <f aca="true" t="shared" si="564" ref="D778">E778+F778+G778+H778+I778+J778+K778</f>
        <v>0</v>
      </c>
      <c r="E778" s="7">
        <f aca="true" t="shared" si="565" ref="E778">F778+G778+H778+I778+J778+K778+L778</f>
        <v>0</v>
      </c>
      <c r="F778" s="7">
        <f aca="true" t="shared" si="566" ref="F778">G778+H778+I778+J778+K778+L778+M778</f>
        <v>0</v>
      </c>
      <c r="G778" s="7">
        <f aca="true" t="shared" si="567" ref="G778">H778+I778+J778+K778+L778+M778+N778</f>
        <v>0</v>
      </c>
      <c r="H778" s="7">
        <f aca="true" t="shared" si="568" ref="H778">I778+J778+K778+L778+M778+N778+O778</f>
        <v>0</v>
      </c>
      <c r="I778" s="7">
        <f aca="true" t="shared" si="569" ref="I778">J778+K778+L778+M778+N778+O778+P778</f>
        <v>0</v>
      </c>
      <c r="J778" s="7">
        <f aca="true" t="shared" si="570" ref="J778">K778+L778+M778+N778+O778+P778+Q778</f>
        <v>0</v>
      </c>
      <c r="K778" s="10"/>
    </row>
    <row r="779" spans="1:11" ht="15">
      <c r="A779" s="8">
        <v>759</v>
      </c>
      <c r="B779" s="10" t="s">
        <v>3</v>
      </c>
      <c r="C779" s="6">
        <f t="shared" si="556"/>
        <v>0</v>
      </c>
      <c r="D779" s="6">
        <f t="shared" si="557"/>
        <v>0</v>
      </c>
      <c r="E779" s="6">
        <f t="shared" si="557"/>
        <v>0</v>
      </c>
      <c r="F779" s="6">
        <f aca="true" t="shared" si="571" ref="F779">G779+H779+I779+J779+K779+L779+M779</f>
        <v>0</v>
      </c>
      <c r="G779" s="6">
        <f aca="true" t="shared" si="572" ref="G779">H779+I779+J779+K779+L779+M779+N779</f>
        <v>0</v>
      </c>
      <c r="H779" s="6">
        <f aca="true" t="shared" si="573" ref="H779">I779+J779+K779+L779+M779+N779+O779</f>
        <v>0</v>
      </c>
      <c r="I779" s="6">
        <f aca="true" t="shared" si="574" ref="I779">J779+K779+L779+M779+N779+O779+P779</f>
        <v>0</v>
      </c>
      <c r="J779" s="6">
        <f aca="true" t="shared" si="575" ref="J779">K779+L779+M779+N779+O779+P779+Q779</f>
        <v>0</v>
      </c>
      <c r="K779" s="10"/>
    </row>
    <row r="780" spans="1:11" ht="15">
      <c r="A780" s="8">
        <v>760</v>
      </c>
      <c r="B780" s="10" t="s">
        <v>4</v>
      </c>
      <c r="C780" s="6">
        <f t="shared" si="556"/>
        <v>4800</v>
      </c>
      <c r="D780" s="6">
        <f>D785+D790+D795</f>
        <v>0</v>
      </c>
      <c r="E780" s="6">
        <f>E785+E790+E795</f>
        <v>0</v>
      </c>
      <c r="F780" s="6">
        <f aca="true" t="shared" si="576" ref="F780:J780">F785+F790+F795</f>
        <v>0</v>
      </c>
      <c r="G780" s="6">
        <f t="shared" si="576"/>
        <v>1200</v>
      </c>
      <c r="H780" s="6">
        <f t="shared" si="576"/>
        <v>1200</v>
      </c>
      <c r="I780" s="6">
        <f t="shared" si="576"/>
        <v>1200</v>
      </c>
      <c r="J780" s="6">
        <f t="shared" si="576"/>
        <v>1200</v>
      </c>
      <c r="K780" s="10"/>
    </row>
    <row r="781" spans="1:11" ht="15">
      <c r="A781" s="8">
        <v>761</v>
      </c>
      <c r="B781" s="10" t="s">
        <v>5</v>
      </c>
      <c r="C781" s="6">
        <f t="shared" si="556"/>
        <v>0</v>
      </c>
      <c r="D781" s="6">
        <f t="shared" si="557"/>
        <v>0</v>
      </c>
      <c r="E781" s="6">
        <f t="shared" si="557"/>
        <v>0</v>
      </c>
      <c r="F781" s="6">
        <f aca="true" t="shared" si="577" ref="F781">G781+H781+I781+J781+K781+L781+M781</f>
        <v>0</v>
      </c>
      <c r="G781" s="6">
        <f aca="true" t="shared" si="578" ref="G781">H781+I781+J781+K781+L781+M781+N781</f>
        <v>0</v>
      </c>
      <c r="H781" s="6">
        <f aca="true" t="shared" si="579" ref="H781">I781+J781+K781+L781+M781+N781+O781</f>
        <v>0</v>
      </c>
      <c r="I781" s="6">
        <f aca="true" t="shared" si="580" ref="I781">J781+K781+L781+M781+N781+O781+P781</f>
        <v>0</v>
      </c>
      <c r="J781" s="6">
        <f aca="true" t="shared" si="581" ref="J781">K781+L781+M781+N781+O781+P781+Q781</f>
        <v>0</v>
      </c>
      <c r="K781" s="10"/>
    </row>
    <row r="782" spans="1:11" ht="25.5">
      <c r="A782" s="8">
        <v>762</v>
      </c>
      <c r="B782" s="13" t="s">
        <v>250</v>
      </c>
      <c r="C782" s="6">
        <f t="shared" si="556"/>
        <v>4800</v>
      </c>
      <c r="D782" s="6">
        <f>D784+D785+D786</f>
        <v>0</v>
      </c>
      <c r="E782" s="6">
        <f>E784+E785+E786</f>
        <v>0</v>
      </c>
      <c r="F782" s="6">
        <f aca="true" t="shared" si="582" ref="F782:J782">F784+F785+F786</f>
        <v>0</v>
      </c>
      <c r="G782" s="6">
        <f t="shared" si="582"/>
        <v>1200</v>
      </c>
      <c r="H782" s="6">
        <f t="shared" si="582"/>
        <v>1200</v>
      </c>
      <c r="I782" s="6">
        <f t="shared" si="582"/>
        <v>1200</v>
      </c>
      <c r="J782" s="6">
        <f t="shared" si="582"/>
        <v>1200</v>
      </c>
      <c r="K782" s="10"/>
    </row>
    <row r="783" spans="1:11" ht="15">
      <c r="A783" s="8">
        <v>763</v>
      </c>
      <c r="B783" s="13" t="s">
        <v>2</v>
      </c>
      <c r="C783" s="6">
        <f aca="true" t="shared" si="583" ref="C783">D783+E783+F783+G783+H783+I783+J783</f>
        <v>0</v>
      </c>
      <c r="D783" s="6">
        <f aca="true" t="shared" si="584" ref="D783">E783+F783+G783+H783+I783+J783+K783</f>
        <v>0</v>
      </c>
      <c r="E783" s="6">
        <f aca="true" t="shared" si="585" ref="E783">F783+G783+H783+I783+J783+K783+L783</f>
        <v>0</v>
      </c>
      <c r="F783" s="6">
        <f aca="true" t="shared" si="586" ref="F783">G783+H783+I783+J783+K783+L783+M783</f>
        <v>0</v>
      </c>
      <c r="G783" s="6">
        <f aca="true" t="shared" si="587" ref="G783">H783+I783+J783+K783+L783+M783+N783</f>
        <v>0</v>
      </c>
      <c r="H783" s="6">
        <f aca="true" t="shared" si="588" ref="H783">I783+J783+K783+L783+M783+N783+O783</f>
        <v>0</v>
      </c>
      <c r="I783" s="6">
        <f aca="true" t="shared" si="589" ref="I783">J783+K783+L783+M783+N783+O783+P783</f>
        <v>0</v>
      </c>
      <c r="J783" s="6">
        <f aca="true" t="shared" si="590" ref="J783">K783+L783+M783+N783+O783+P783+Q783</f>
        <v>0</v>
      </c>
      <c r="K783" s="10"/>
    </row>
    <row r="784" spans="1:11" ht="15">
      <c r="A784" s="8">
        <v>764</v>
      </c>
      <c r="B784" s="10" t="s">
        <v>3</v>
      </c>
      <c r="C784" s="6">
        <f t="shared" si="556"/>
        <v>0</v>
      </c>
      <c r="D784" s="6">
        <f t="shared" si="557"/>
        <v>0</v>
      </c>
      <c r="E784" s="6">
        <f t="shared" si="557"/>
        <v>0</v>
      </c>
      <c r="F784" s="6">
        <f aca="true" t="shared" si="591" ref="F784">G784+H784+I784+J784+K784+L784+M784</f>
        <v>0</v>
      </c>
      <c r="G784" s="6">
        <f aca="true" t="shared" si="592" ref="G784">H784+I784+J784+K784+L784+M784+N784</f>
        <v>0</v>
      </c>
      <c r="H784" s="6">
        <f aca="true" t="shared" si="593" ref="H784">I784+J784+K784+L784+M784+N784+O784</f>
        <v>0</v>
      </c>
      <c r="I784" s="6">
        <f aca="true" t="shared" si="594" ref="I784">J784+K784+L784+M784+N784+O784+P784</f>
        <v>0</v>
      </c>
      <c r="J784" s="6">
        <f aca="true" t="shared" si="595" ref="J784">K784+L784+M784+N784+O784+P784+Q784</f>
        <v>0</v>
      </c>
      <c r="K784" s="10"/>
    </row>
    <row r="785" spans="1:11" ht="15">
      <c r="A785" s="8">
        <v>765</v>
      </c>
      <c r="B785" s="10" t="s">
        <v>4</v>
      </c>
      <c r="C785" s="6">
        <f t="shared" si="556"/>
        <v>4800</v>
      </c>
      <c r="D785" s="6">
        <v>0</v>
      </c>
      <c r="E785" s="6">
        <v>0</v>
      </c>
      <c r="F785" s="6">
        <v>0</v>
      </c>
      <c r="G785" s="6">
        <v>1200</v>
      </c>
      <c r="H785" s="6">
        <v>1200</v>
      </c>
      <c r="I785" s="6">
        <v>1200</v>
      </c>
      <c r="J785" s="6">
        <v>1200</v>
      </c>
      <c r="K785" s="10"/>
    </row>
    <row r="786" spans="1:11" ht="15">
      <c r="A786" s="8">
        <v>766</v>
      </c>
      <c r="B786" s="10" t="s">
        <v>23</v>
      </c>
      <c r="C786" s="6">
        <f t="shared" si="556"/>
        <v>0</v>
      </c>
      <c r="D786" s="6">
        <f aca="true" t="shared" si="596" ref="D786:D857">E786+F786+G786+H786+I786+J786+K786</f>
        <v>0</v>
      </c>
      <c r="E786" s="6">
        <f aca="true" t="shared" si="597" ref="E786:E864">F786+G786+H786+I786+J786+K786+L786</f>
        <v>0</v>
      </c>
      <c r="F786" s="6">
        <f aca="true" t="shared" si="598" ref="F786:F796">G786+H786+I786+J786+K786+L786+M786</f>
        <v>0</v>
      </c>
      <c r="G786" s="6">
        <f aca="true" t="shared" si="599" ref="G786:G796">H786+I786+J786+K786+L786+M786+N786</f>
        <v>0</v>
      </c>
      <c r="H786" s="6">
        <f aca="true" t="shared" si="600" ref="H786:H796">I786+J786+K786+L786+M786+N786+O786</f>
        <v>0</v>
      </c>
      <c r="I786" s="6">
        <f aca="true" t="shared" si="601" ref="I786:I796">J786+K786+L786+M786+N786+O786+P786</f>
        <v>0</v>
      </c>
      <c r="J786" s="6">
        <f aca="true" t="shared" si="602" ref="J786:J796">K786+L786+M786+N786+O786+P786+Q786</f>
        <v>0</v>
      </c>
      <c r="K786" s="10"/>
    </row>
    <row r="787" spans="1:11" ht="38.25">
      <c r="A787" s="8">
        <v>767</v>
      </c>
      <c r="B787" s="13" t="s">
        <v>251</v>
      </c>
      <c r="C787" s="6">
        <f t="shared" si="556"/>
        <v>0</v>
      </c>
      <c r="D787" s="6">
        <f t="shared" si="596"/>
        <v>0</v>
      </c>
      <c r="E787" s="6">
        <f t="shared" si="597"/>
        <v>0</v>
      </c>
      <c r="F787" s="6">
        <f t="shared" si="598"/>
        <v>0</v>
      </c>
      <c r="G787" s="6">
        <f t="shared" si="599"/>
        <v>0</v>
      </c>
      <c r="H787" s="6">
        <f t="shared" si="600"/>
        <v>0</v>
      </c>
      <c r="I787" s="6">
        <f t="shared" si="601"/>
        <v>0</v>
      </c>
      <c r="J787" s="6">
        <f t="shared" si="602"/>
        <v>0</v>
      </c>
      <c r="K787" s="10"/>
    </row>
    <row r="788" spans="1:11" ht="15">
      <c r="A788" s="8">
        <v>768</v>
      </c>
      <c r="B788" s="13" t="s">
        <v>2</v>
      </c>
      <c r="C788" s="6">
        <f aca="true" t="shared" si="603" ref="C788">D788+E788+F788+G788+H788+I788+J788</f>
        <v>0</v>
      </c>
      <c r="D788" s="6">
        <f t="shared" si="596"/>
        <v>0</v>
      </c>
      <c r="E788" s="6">
        <f t="shared" si="597"/>
        <v>0</v>
      </c>
      <c r="F788" s="6">
        <f t="shared" si="598"/>
        <v>0</v>
      </c>
      <c r="G788" s="6">
        <f t="shared" si="599"/>
        <v>0</v>
      </c>
      <c r="H788" s="6">
        <f t="shared" si="600"/>
        <v>0</v>
      </c>
      <c r="I788" s="6">
        <f t="shared" si="601"/>
        <v>0</v>
      </c>
      <c r="J788" s="6">
        <f t="shared" si="602"/>
        <v>0</v>
      </c>
      <c r="K788" s="10"/>
    </row>
    <row r="789" spans="1:11" ht="15">
      <c r="A789" s="8">
        <v>769</v>
      </c>
      <c r="B789" s="10" t="s">
        <v>3</v>
      </c>
      <c r="C789" s="6">
        <f t="shared" si="556"/>
        <v>0</v>
      </c>
      <c r="D789" s="6">
        <f t="shared" si="596"/>
        <v>0</v>
      </c>
      <c r="E789" s="6">
        <f t="shared" si="597"/>
        <v>0</v>
      </c>
      <c r="F789" s="6">
        <f t="shared" si="598"/>
        <v>0</v>
      </c>
      <c r="G789" s="6">
        <f t="shared" si="599"/>
        <v>0</v>
      </c>
      <c r="H789" s="6">
        <f t="shared" si="600"/>
        <v>0</v>
      </c>
      <c r="I789" s="6">
        <f t="shared" si="601"/>
        <v>0</v>
      </c>
      <c r="J789" s="6">
        <f t="shared" si="602"/>
        <v>0</v>
      </c>
      <c r="K789" s="10"/>
    </row>
    <row r="790" spans="1:11" ht="15">
      <c r="A790" s="8">
        <v>770</v>
      </c>
      <c r="B790" s="10" t="s">
        <v>4</v>
      </c>
      <c r="C790" s="6">
        <f t="shared" si="556"/>
        <v>0</v>
      </c>
      <c r="D790" s="6">
        <f t="shared" si="596"/>
        <v>0</v>
      </c>
      <c r="E790" s="6">
        <f t="shared" si="597"/>
        <v>0</v>
      </c>
      <c r="F790" s="6">
        <f t="shared" si="598"/>
        <v>0</v>
      </c>
      <c r="G790" s="6">
        <f t="shared" si="599"/>
        <v>0</v>
      </c>
      <c r="H790" s="6">
        <f t="shared" si="600"/>
        <v>0</v>
      </c>
      <c r="I790" s="6">
        <f t="shared" si="601"/>
        <v>0</v>
      </c>
      <c r="J790" s="6">
        <f t="shared" si="602"/>
        <v>0</v>
      </c>
      <c r="K790" s="10"/>
    </row>
    <row r="791" spans="1:11" ht="15">
      <c r="A791" s="8">
        <v>771</v>
      </c>
      <c r="B791" s="10" t="s">
        <v>23</v>
      </c>
      <c r="C791" s="6">
        <f t="shared" si="556"/>
        <v>0</v>
      </c>
      <c r="D791" s="6">
        <f t="shared" si="596"/>
        <v>0</v>
      </c>
      <c r="E791" s="6">
        <f t="shared" si="597"/>
        <v>0</v>
      </c>
      <c r="F791" s="6">
        <f t="shared" si="598"/>
        <v>0</v>
      </c>
      <c r="G791" s="6">
        <f t="shared" si="599"/>
        <v>0</v>
      </c>
      <c r="H791" s="6">
        <f t="shared" si="600"/>
        <v>0</v>
      </c>
      <c r="I791" s="6">
        <f t="shared" si="601"/>
        <v>0</v>
      </c>
      <c r="J791" s="6">
        <f t="shared" si="602"/>
        <v>0</v>
      </c>
      <c r="K791" s="10"/>
    </row>
    <row r="792" spans="1:11" ht="15">
      <c r="A792" s="8">
        <v>772</v>
      </c>
      <c r="B792" s="13" t="s">
        <v>216</v>
      </c>
      <c r="C792" s="6">
        <f t="shared" si="556"/>
        <v>0</v>
      </c>
      <c r="D792" s="6">
        <f t="shared" si="596"/>
        <v>0</v>
      </c>
      <c r="E792" s="6">
        <f t="shared" si="597"/>
        <v>0</v>
      </c>
      <c r="F792" s="6">
        <f t="shared" si="598"/>
        <v>0</v>
      </c>
      <c r="G792" s="6">
        <f t="shared" si="599"/>
        <v>0</v>
      </c>
      <c r="H792" s="6">
        <f t="shared" si="600"/>
        <v>0</v>
      </c>
      <c r="I792" s="6">
        <f t="shared" si="601"/>
        <v>0</v>
      </c>
      <c r="J792" s="6">
        <f t="shared" si="602"/>
        <v>0</v>
      </c>
      <c r="K792" s="10"/>
    </row>
    <row r="793" spans="1:11" ht="15">
      <c r="A793" s="8">
        <v>773</v>
      </c>
      <c r="B793" s="13" t="s">
        <v>2</v>
      </c>
      <c r="C793" s="6">
        <f aca="true" t="shared" si="604" ref="C793">D793+E793+F793+G793+H793+I793+J793</f>
        <v>0</v>
      </c>
      <c r="D793" s="6">
        <f t="shared" si="596"/>
        <v>0</v>
      </c>
      <c r="E793" s="6">
        <f t="shared" si="597"/>
        <v>0</v>
      </c>
      <c r="F793" s="6">
        <f t="shared" si="598"/>
        <v>0</v>
      </c>
      <c r="G793" s="6">
        <f t="shared" si="599"/>
        <v>0</v>
      </c>
      <c r="H793" s="6">
        <f t="shared" si="600"/>
        <v>0</v>
      </c>
      <c r="I793" s="6">
        <f t="shared" si="601"/>
        <v>0</v>
      </c>
      <c r="J793" s="6">
        <f t="shared" si="602"/>
        <v>0</v>
      </c>
      <c r="K793" s="10"/>
    </row>
    <row r="794" spans="1:11" ht="15">
      <c r="A794" s="8">
        <v>774</v>
      </c>
      <c r="B794" s="10" t="s">
        <v>3</v>
      </c>
      <c r="C794" s="6">
        <f t="shared" si="556"/>
        <v>0</v>
      </c>
      <c r="D794" s="6">
        <f t="shared" si="596"/>
        <v>0</v>
      </c>
      <c r="E794" s="6">
        <f t="shared" si="597"/>
        <v>0</v>
      </c>
      <c r="F794" s="6">
        <f t="shared" si="598"/>
        <v>0</v>
      </c>
      <c r="G794" s="6">
        <f t="shared" si="599"/>
        <v>0</v>
      </c>
      <c r="H794" s="6">
        <f t="shared" si="600"/>
        <v>0</v>
      </c>
      <c r="I794" s="6">
        <f t="shared" si="601"/>
        <v>0</v>
      </c>
      <c r="J794" s="6">
        <f t="shared" si="602"/>
        <v>0</v>
      </c>
      <c r="K794" s="10"/>
    </row>
    <row r="795" spans="1:11" ht="15">
      <c r="A795" s="8">
        <v>775</v>
      </c>
      <c r="B795" s="10" t="s">
        <v>4</v>
      </c>
      <c r="C795" s="6">
        <f t="shared" si="556"/>
        <v>0</v>
      </c>
      <c r="D795" s="6">
        <f t="shared" si="596"/>
        <v>0</v>
      </c>
      <c r="E795" s="6">
        <f t="shared" si="597"/>
        <v>0</v>
      </c>
      <c r="F795" s="6">
        <f t="shared" si="598"/>
        <v>0</v>
      </c>
      <c r="G795" s="6">
        <f t="shared" si="599"/>
        <v>0</v>
      </c>
      <c r="H795" s="6">
        <f t="shared" si="600"/>
        <v>0</v>
      </c>
      <c r="I795" s="6">
        <f t="shared" si="601"/>
        <v>0</v>
      </c>
      <c r="J795" s="6">
        <f t="shared" si="602"/>
        <v>0</v>
      </c>
      <c r="K795" s="10"/>
    </row>
    <row r="796" spans="1:11" ht="15">
      <c r="A796" s="8">
        <v>776</v>
      </c>
      <c r="B796" s="10" t="s">
        <v>23</v>
      </c>
      <c r="C796" s="6">
        <f t="shared" si="556"/>
        <v>0</v>
      </c>
      <c r="D796" s="6">
        <f t="shared" si="596"/>
        <v>0</v>
      </c>
      <c r="E796" s="6">
        <f t="shared" si="597"/>
        <v>0</v>
      </c>
      <c r="F796" s="6">
        <f t="shared" si="598"/>
        <v>0</v>
      </c>
      <c r="G796" s="6">
        <f t="shared" si="599"/>
        <v>0</v>
      </c>
      <c r="H796" s="6">
        <f t="shared" si="600"/>
        <v>0</v>
      </c>
      <c r="I796" s="6">
        <f t="shared" si="601"/>
        <v>0</v>
      </c>
      <c r="J796" s="6">
        <f t="shared" si="602"/>
        <v>0</v>
      </c>
      <c r="K796" s="10"/>
    </row>
    <row r="797" spans="1:11" ht="27">
      <c r="A797" s="8">
        <v>777</v>
      </c>
      <c r="B797" s="12" t="s">
        <v>48</v>
      </c>
      <c r="C797" s="5">
        <f t="shared" si="556"/>
        <v>4370.1</v>
      </c>
      <c r="D797" s="5">
        <f>D798+D799+D800+D801</f>
        <v>465.1</v>
      </c>
      <c r="E797" s="5">
        <f>E798+E799+E800+E801</f>
        <v>3905</v>
      </c>
      <c r="F797" s="5">
        <f aca="true" t="shared" si="605" ref="F797:F864">G797+H797+I797+J797+K797+L797+M797</f>
        <v>0</v>
      </c>
      <c r="G797" s="5">
        <f aca="true" t="shared" si="606" ref="G797:G864">H797+I797+J797+K797+L797+M797+N797</f>
        <v>0</v>
      </c>
      <c r="H797" s="5">
        <f aca="true" t="shared" si="607" ref="H797:H864">I797+J797+K797+L797+M797+N797+O797</f>
        <v>0</v>
      </c>
      <c r="I797" s="5">
        <f aca="true" t="shared" si="608" ref="I797:I864">J797+K797+L797+M797+N797+O797+P797</f>
        <v>0</v>
      </c>
      <c r="J797" s="5">
        <f aca="true" t="shared" si="609" ref="J797:J864">K797+L797+M797+N797+O797+P797+Q797</f>
        <v>0</v>
      </c>
      <c r="K797" s="11"/>
    </row>
    <row r="798" spans="1:11" ht="15">
      <c r="A798" s="8">
        <v>778</v>
      </c>
      <c r="B798" s="12" t="s">
        <v>2</v>
      </c>
      <c r="C798" s="6">
        <f aca="true" t="shared" si="610" ref="C798">D798+E798+F798+G798+H798+I798+J798</f>
        <v>0</v>
      </c>
      <c r="D798" s="6">
        <f t="shared" si="596"/>
        <v>0</v>
      </c>
      <c r="E798" s="6">
        <f t="shared" si="597"/>
        <v>0</v>
      </c>
      <c r="F798" s="6">
        <f t="shared" si="605"/>
        <v>0</v>
      </c>
      <c r="G798" s="6">
        <f t="shared" si="606"/>
        <v>0</v>
      </c>
      <c r="H798" s="6">
        <f t="shared" si="607"/>
        <v>0</v>
      </c>
      <c r="I798" s="6">
        <f t="shared" si="608"/>
        <v>0</v>
      </c>
      <c r="J798" s="6">
        <f t="shared" si="609"/>
        <v>0</v>
      </c>
      <c r="K798" s="10"/>
    </row>
    <row r="799" spans="1:11" ht="15">
      <c r="A799" s="8">
        <v>779</v>
      </c>
      <c r="B799" s="10" t="s">
        <v>3</v>
      </c>
      <c r="C799" s="6">
        <f t="shared" si="556"/>
        <v>0</v>
      </c>
      <c r="D799" s="6">
        <f t="shared" si="596"/>
        <v>0</v>
      </c>
      <c r="E799" s="6">
        <f t="shared" si="597"/>
        <v>0</v>
      </c>
      <c r="F799" s="6">
        <f t="shared" si="605"/>
        <v>0</v>
      </c>
      <c r="G799" s="6">
        <f t="shared" si="606"/>
        <v>0</v>
      </c>
      <c r="H799" s="6">
        <f t="shared" si="607"/>
        <v>0</v>
      </c>
      <c r="I799" s="6">
        <f t="shared" si="608"/>
        <v>0</v>
      </c>
      <c r="J799" s="6">
        <f t="shared" si="609"/>
        <v>0</v>
      </c>
      <c r="K799" s="10"/>
    </row>
    <row r="800" spans="1:11" ht="15">
      <c r="A800" s="8">
        <v>780</v>
      </c>
      <c r="B800" s="10" t="s">
        <v>4</v>
      </c>
      <c r="C800" s="6">
        <f t="shared" si="556"/>
        <v>4370.1</v>
      </c>
      <c r="D800" s="6">
        <f>D805+D810+D815+D820+D825+D830+D835+D844+D840+D848</f>
        <v>465.1</v>
      </c>
      <c r="E800" s="6">
        <f>E805+E810+E815+E820+E825+E830+E835+E840+E844+E848</f>
        <v>3905</v>
      </c>
      <c r="F800" s="6">
        <f t="shared" si="605"/>
        <v>0</v>
      </c>
      <c r="G800" s="6">
        <f t="shared" si="606"/>
        <v>0</v>
      </c>
      <c r="H800" s="6">
        <f t="shared" si="607"/>
        <v>0</v>
      </c>
      <c r="I800" s="6">
        <f t="shared" si="608"/>
        <v>0</v>
      </c>
      <c r="J800" s="6">
        <f t="shared" si="609"/>
        <v>0</v>
      </c>
      <c r="K800" s="10"/>
    </row>
    <row r="801" spans="1:11" ht="15">
      <c r="A801" s="8">
        <v>781</v>
      </c>
      <c r="B801" s="10" t="s">
        <v>5</v>
      </c>
      <c r="C801" s="6">
        <f t="shared" si="556"/>
        <v>0</v>
      </c>
      <c r="D801" s="6">
        <f t="shared" si="596"/>
        <v>0</v>
      </c>
      <c r="E801" s="6">
        <f t="shared" si="597"/>
        <v>0</v>
      </c>
      <c r="F801" s="6">
        <f t="shared" si="605"/>
        <v>0</v>
      </c>
      <c r="G801" s="6">
        <f t="shared" si="606"/>
        <v>0</v>
      </c>
      <c r="H801" s="6">
        <f t="shared" si="607"/>
        <v>0</v>
      </c>
      <c r="I801" s="6">
        <f t="shared" si="608"/>
        <v>0</v>
      </c>
      <c r="J801" s="6">
        <f t="shared" si="609"/>
        <v>0</v>
      </c>
      <c r="K801" s="10"/>
    </row>
    <row r="802" spans="1:11" ht="51">
      <c r="A802" s="8">
        <v>782</v>
      </c>
      <c r="B802" s="13" t="s">
        <v>252</v>
      </c>
      <c r="C802" s="6">
        <f t="shared" si="556"/>
        <v>0</v>
      </c>
      <c r="D802" s="6">
        <f t="shared" si="596"/>
        <v>0</v>
      </c>
      <c r="E802" s="6">
        <f t="shared" si="597"/>
        <v>0</v>
      </c>
      <c r="F802" s="6">
        <f t="shared" si="605"/>
        <v>0</v>
      </c>
      <c r="G802" s="6">
        <f t="shared" si="606"/>
        <v>0</v>
      </c>
      <c r="H802" s="6">
        <f t="shared" si="607"/>
        <v>0</v>
      </c>
      <c r="I802" s="6">
        <f t="shared" si="608"/>
        <v>0</v>
      </c>
      <c r="J802" s="6">
        <f t="shared" si="609"/>
        <v>0</v>
      </c>
      <c r="K802" s="10"/>
    </row>
    <row r="803" spans="1:11" ht="15">
      <c r="A803" s="8">
        <v>783</v>
      </c>
      <c r="B803" s="13" t="s">
        <v>2</v>
      </c>
      <c r="C803" s="6">
        <f aca="true" t="shared" si="611" ref="C803">D803+E803+F803+G803+H803+I803+J803</f>
        <v>0</v>
      </c>
      <c r="D803" s="6">
        <f t="shared" si="596"/>
        <v>0</v>
      </c>
      <c r="E803" s="6">
        <f t="shared" si="597"/>
        <v>0</v>
      </c>
      <c r="F803" s="6">
        <f t="shared" si="605"/>
        <v>0</v>
      </c>
      <c r="G803" s="6">
        <f t="shared" si="606"/>
        <v>0</v>
      </c>
      <c r="H803" s="6">
        <f t="shared" si="607"/>
        <v>0</v>
      </c>
      <c r="I803" s="6">
        <f t="shared" si="608"/>
        <v>0</v>
      </c>
      <c r="J803" s="6">
        <f t="shared" si="609"/>
        <v>0</v>
      </c>
      <c r="K803" s="10"/>
    </row>
    <row r="804" spans="1:11" ht="15">
      <c r="A804" s="8">
        <v>784</v>
      </c>
      <c r="B804" s="10" t="s">
        <v>49</v>
      </c>
      <c r="C804" s="6">
        <f t="shared" si="556"/>
        <v>0</v>
      </c>
      <c r="D804" s="6">
        <f t="shared" si="596"/>
        <v>0</v>
      </c>
      <c r="E804" s="6">
        <f t="shared" si="597"/>
        <v>0</v>
      </c>
      <c r="F804" s="6">
        <f t="shared" si="605"/>
        <v>0</v>
      </c>
      <c r="G804" s="6">
        <f t="shared" si="606"/>
        <v>0</v>
      </c>
      <c r="H804" s="6">
        <f t="shared" si="607"/>
        <v>0</v>
      </c>
      <c r="I804" s="6">
        <f t="shared" si="608"/>
        <v>0</v>
      </c>
      <c r="J804" s="6">
        <f t="shared" si="609"/>
        <v>0</v>
      </c>
      <c r="K804" s="10"/>
    </row>
    <row r="805" spans="1:11" ht="15">
      <c r="A805" s="8">
        <v>785</v>
      </c>
      <c r="B805" s="10" t="s">
        <v>50</v>
      </c>
      <c r="C805" s="6">
        <f t="shared" si="556"/>
        <v>0</v>
      </c>
      <c r="D805" s="6">
        <f t="shared" si="596"/>
        <v>0</v>
      </c>
      <c r="E805" s="6">
        <f t="shared" si="597"/>
        <v>0</v>
      </c>
      <c r="F805" s="6">
        <f t="shared" si="605"/>
        <v>0</v>
      </c>
      <c r="G805" s="6">
        <f t="shared" si="606"/>
        <v>0</v>
      </c>
      <c r="H805" s="6">
        <f t="shared" si="607"/>
        <v>0</v>
      </c>
      <c r="I805" s="6">
        <f t="shared" si="608"/>
        <v>0</v>
      </c>
      <c r="J805" s="6">
        <f t="shared" si="609"/>
        <v>0</v>
      </c>
      <c r="K805" s="10"/>
    </row>
    <row r="806" spans="1:11" ht="15">
      <c r="A806" s="8">
        <v>786</v>
      </c>
      <c r="B806" s="10" t="s">
        <v>21</v>
      </c>
      <c r="C806" s="6">
        <f t="shared" si="556"/>
        <v>0</v>
      </c>
      <c r="D806" s="6">
        <f t="shared" si="596"/>
        <v>0</v>
      </c>
      <c r="E806" s="6">
        <f t="shared" si="597"/>
        <v>0</v>
      </c>
      <c r="F806" s="6">
        <f t="shared" si="605"/>
        <v>0</v>
      </c>
      <c r="G806" s="6">
        <f t="shared" si="606"/>
        <v>0</v>
      </c>
      <c r="H806" s="6">
        <f t="shared" si="607"/>
        <v>0</v>
      </c>
      <c r="I806" s="6">
        <f t="shared" si="608"/>
        <v>0</v>
      </c>
      <c r="J806" s="6">
        <f t="shared" si="609"/>
        <v>0</v>
      </c>
      <c r="K806" s="10"/>
    </row>
    <row r="807" spans="1:11" ht="38.25">
      <c r="A807" s="8">
        <v>787</v>
      </c>
      <c r="B807" s="13" t="s">
        <v>253</v>
      </c>
      <c r="C807" s="6">
        <f t="shared" si="556"/>
        <v>0</v>
      </c>
      <c r="D807" s="6">
        <f t="shared" si="596"/>
        <v>0</v>
      </c>
      <c r="E807" s="6">
        <f t="shared" si="597"/>
        <v>0</v>
      </c>
      <c r="F807" s="6">
        <f t="shared" si="605"/>
        <v>0</v>
      </c>
      <c r="G807" s="6">
        <f t="shared" si="606"/>
        <v>0</v>
      </c>
      <c r="H807" s="6">
        <f t="shared" si="607"/>
        <v>0</v>
      </c>
      <c r="I807" s="6">
        <f t="shared" si="608"/>
        <v>0</v>
      </c>
      <c r="J807" s="6">
        <f t="shared" si="609"/>
        <v>0</v>
      </c>
      <c r="K807" s="10"/>
    </row>
    <row r="808" spans="1:11" ht="15">
      <c r="A808" s="8">
        <v>788</v>
      </c>
      <c r="B808" s="13" t="s">
        <v>2</v>
      </c>
      <c r="C808" s="6">
        <f aca="true" t="shared" si="612" ref="C808">D808+E808+F808+G808+H808+I808+J808</f>
        <v>0</v>
      </c>
      <c r="D808" s="6">
        <f t="shared" si="596"/>
        <v>0</v>
      </c>
      <c r="E808" s="6">
        <f t="shared" si="597"/>
        <v>0</v>
      </c>
      <c r="F808" s="6">
        <f t="shared" si="605"/>
        <v>0</v>
      </c>
      <c r="G808" s="6">
        <f t="shared" si="606"/>
        <v>0</v>
      </c>
      <c r="H808" s="6">
        <f t="shared" si="607"/>
        <v>0</v>
      </c>
      <c r="I808" s="6">
        <f t="shared" si="608"/>
        <v>0</v>
      </c>
      <c r="J808" s="6">
        <f t="shared" si="609"/>
        <v>0</v>
      </c>
      <c r="K808" s="10"/>
    </row>
    <row r="809" spans="1:11" ht="15">
      <c r="A809" s="8">
        <v>789</v>
      </c>
      <c r="B809" s="10" t="s">
        <v>49</v>
      </c>
      <c r="C809" s="6">
        <f t="shared" si="556"/>
        <v>0</v>
      </c>
      <c r="D809" s="6">
        <f t="shared" si="596"/>
        <v>0</v>
      </c>
      <c r="E809" s="6">
        <f t="shared" si="597"/>
        <v>0</v>
      </c>
      <c r="F809" s="6">
        <f t="shared" si="605"/>
        <v>0</v>
      </c>
      <c r="G809" s="6">
        <f t="shared" si="606"/>
        <v>0</v>
      </c>
      <c r="H809" s="6">
        <f t="shared" si="607"/>
        <v>0</v>
      </c>
      <c r="I809" s="6">
        <f t="shared" si="608"/>
        <v>0</v>
      </c>
      <c r="J809" s="6">
        <f t="shared" si="609"/>
        <v>0</v>
      </c>
      <c r="K809" s="10"/>
    </row>
    <row r="810" spans="1:11" ht="15">
      <c r="A810" s="8">
        <v>790</v>
      </c>
      <c r="B810" s="10" t="s">
        <v>50</v>
      </c>
      <c r="C810" s="6">
        <f t="shared" si="556"/>
        <v>0</v>
      </c>
      <c r="D810" s="6">
        <f t="shared" si="596"/>
        <v>0</v>
      </c>
      <c r="E810" s="6">
        <f t="shared" si="597"/>
        <v>0</v>
      </c>
      <c r="F810" s="6">
        <f t="shared" si="605"/>
        <v>0</v>
      </c>
      <c r="G810" s="6">
        <f t="shared" si="606"/>
        <v>0</v>
      </c>
      <c r="H810" s="6">
        <f t="shared" si="607"/>
        <v>0</v>
      </c>
      <c r="I810" s="6">
        <f t="shared" si="608"/>
        <v>0</v>
      </c>
      <c r="J810" s="6">
        <f t="shared" si="609"/>
        <v>0</v>
      </c>
      <c r="K810" s="10"/>
    </row>
    <row r="811" spans="1:11" ht="15">
      <c r="A811" s="8">
        <v>791</v>
      </c>
      <c r="B811" s="10" t="s">
        <v>21</v>
      </c>
      <c r="C811" s="6">
        <f t="shared" si="556"/>
        <v>0</v>
      </c>
      <c r="D811" s="6">
        <f t="shared" si="596"/>
        <v>0</v>
      </c>
      <c r="E811" s="6">
        <f t="shared" si="597"/>
        <v>0</v>
      </c>
      <c r="F811" s="6">
        <f t="shared" si="605"/>
        <v>0</v>
      </c>
      <c r="G811" s="6">
        <f t="shared" si="606"/>
        <v>0</v>
      </c>
      <c r="H811" s="6">
        <f t="shared" si="607"/>
        <v>0</v>
      </c>
      <c r="I811" s="6">
        <f t="shared" si="608"/>
        <v>0</v>
      </c>
      <c r="J811" s="6">
        <f t="shared" si="609"/>
        <v>0</v>
      </c>
      <c r="K811" s="10"/>
    </row>
    <row r="812" spans="1:11" ht="38.25">
      <c r="A812" s="8">
        <v>792</v>
      </c>
      <c r="B812" s="13" t="s">
        <v>254</v>
      </c>
      <c r="C812" s="6">
        <f t="shared" si="556"/>
        <v>0</v>
      </c>
      <c r="D812" s="6">
        <f t="shared" si="596"/>
        <v>0</v>
      </c>
      <c r="E812" s="6">
        <f t="shared" si="597"/>
        <v>0</v>
      </c>
      <c r="F812" s="6">
        <f t="shared" si="605"/>
        <v>0</v>
      </c>
      <c r="G812" s="6">
        <f t="shared" si="606"/>
        <v>0</v>
      </c>
      <c r="H812" s="6">
        <f t="shared" si="607"/>
        <v>0</v>
      </c>
      <c r="I812" s="6">
        <f t="shared" si="608"/>
        <v>0</v>
      </c>
      <c r="J812" s="6">
        <f t="shared" si="609"/>
        <v>0</v>
      </c>
      <c r="K812" s="10"/>
    </row>
    <row r="813" spans="1:11" ht="15">
      <c r="A813" s="8">
        <v>793</v>
      </c>
      <c r="B813" s="13" t="s">
        <v>2</v>
      </c>
      <c r="C813" s="6">
        <f aca="true" t="shared" si="613" ref="C813">D813+E813+F813+G813+H813+I813+J813</f>
        <v>0</v>
      </c>
      <c r="D813" s="6">
        <f t="shared" si="596"/>
        <v>0</v>
      </c>
      <c r="E813" s="6">
        <f t="shared" si="597"/>
        <v>0</v>
      </c>
      <c r="F813" s="6">
        <f t="shared" si="605"/>
        <v>0</v>
      </c>
      <c r="G813" s="6">
        <f t="shared" si="606"/>
        <v>0</v>
      </c>
      <c r="H813" s="6">
        <f t="shared" si="607"/>
        <v>0</v>
      </c>
      <c r="I813" s="6">
        <f t="shared" si="608"/>
        <v>0</v>
      </c>
      <c r="J813" s="6">
        <f t="shared" si="609"/>
        <v>0</v>
      </c>
      <c r="K813" s="10"/>
    </row>
    <row r="814" spans="1:11" ht="15">
      <c r="A814" s="8">
        <v>794</v>
      </c>
      <c r="B814" s="10" t="s">
        <v>49</v>
      </c>
      <c r="C814" s="6">
        <f t="shared" si="556"/>
        <v>0</v>
      </c>
      <c r="D814" s="6">
        <f t="shared" si="596"/>
        <v>0</v>
      </c>
      <c r="E814" s="6">
        <f t="shared" si="597"/>
        <v>0</v>
      </c>
      <c r="F814" s="6">
        <f t="shared" si="605"/>
        <v>0</v>
      </c>
      <c r="G814" s="6">
        <f t="shared" si="606"/>
        <v>0</v>
      </c>
      <c r="H814" s="6">
        <f t="shared" si="607"/>
        <v>0</v>
      </c>
      <c r="I814" s="6">
        <f t="shared" si="608"/>
        <v>0</v>
      </c>
      <c r="J814" s="6">
        <f t="shared" si="609"/>
        <v>0</v>
      </c>
      <c r="K814" s="10"/>
    </row>
    <row r="815" spans="1:11" ht="15">
      <c r="A815" s="8">
        <v>795</v>
      </c>
      <c r="B815" s="10" t="s">
        <v>50</v>
      </c>
      <c r="C815" s="6">
        <f t="shared" si="556"/>
        <v>0</v>
      </c>
      <c r="D815" s="6">
        <f t="shared" si="596"/>
        <v>0</v>
      </c>
      <c r="E815" s="6">
        <f t="shared" si="597"/>
        <v>0</v>
      </c>
      <c r="F815" s="6">
        <f t="shared" si="605"/>
        <v>0</v>
      </c>
      <c r="G815" s="6">
        <f t="shared" si="606"/>
        <v>0</v>
      </c>
      <c r="H815" s="6">
        <f t="shared" si="607"/>
        <v>0</v>
      </c>
      <c r="I815" s="6">
        <f t="shared" si="608"/>
        <v>0</v>
      </c>
      <c r="J815" s="6">
        <f t="shared" si="609"/>
        <v>0</v>
      </c>
      <c r="K815" s="10"/>
    </row>
    <row r="816" spans="1:11" ht="15">
      <c r="A816" s="8">
        <v>796</v>
      </c>
      <c r="B816" s="10" t="s">
        <v>21</v>
      </c>
      <c r="C816" s="6">
        <f t="shared" si="556"/>
        <v>0</v>
      </c>
      <c r="D816" s="6">
        <f t="shared" si="596"/>
        <v>0</v>
      </c>
      <c r="E816" s="6">
        <f t="shared" si="597"/>
        <v>0</v>
      </c>
      <c r="F816" s="6">
        <f t="shared" si="605"/>
        <v>0</v>
      </c>
      <c r="G816" s="6">
        <f t="shared" si="606"/>
        <v>0</v>
      </c>
      <c r="H816" s="6">
        <f t="shared" si="607"/>
        <v>0</v>
      </c>
      <c r="I816" s="6">
        <f t="shared" si="608"/>
        <v>0</v>
      </c>
      <c r="J816" s="6">
        <f t="shared" si="609"/>
        <v>0</v>
      </c>
      <c r="K816" s="10"/>
    </row>
    <row r="817" spans="1:11" ht="42.75" customHeight="1">
      <c r="A817" s="8">
        <v>797</v>
      </c>
      <c r="B817" s="13" t="s">
        <v>255</v>
      </c>
      <c r="C817" s="6">
        <f t="shared" si="556"/>
        <v>0</v>
      </c>
      <c r="D817" s="6">
        <f t="shared" si="596"/>
        <v>0</v>
      </c>
      <c r="E817" s="6">
        <f t="shared" si="597"/>
        <v>0</v>
      </c>
      <c r="F817" s="6">
        <f t="shared" si="605"/>
        <v>0</v>
      </c>
      <c r="G817" s="6">
        <f t="shared" si="606"/>
        <v>0</v>
      </c>
      <c r="H817" s="6">
        <f t="shared" si="607"/>
        <v>0</v>
      </c>
      <c r="I817" s="6">
        <f t="shared" si="608"/>
        <v>0</v>
      </c>
      <c r="J817" s="6">
        <f t="shared" si="609"/>
        <v>0</v>
      </c>
      <c r="K817" s="10"/>
    </row>
    <row r="818" spans="1:11" ht="14.25" customHeight="1">
      <c r="A818" s="8">
        <v>798</v>
      </c>
      <c r="B818" s="13" t="s">
        <v>2</v>
      </c>
      <c r="C818" s="6">
        <f aca="true" t="shared" si="614" ref="C818">D818+E818+F818+G818+H818+I818+J818</f>
        <v>0</v>
      </c>
      <c r="D818" s="6">
        <f t="shared" si="596"/>
        <v>0</v>
      </c>
      <c r="E818" s="6">
        <f t="shared" si="597"/>
        <v>0</v>
      </c>
      <c r="F818" s="6">
        <f t="shared" si="605"/>
        <v>0</v>
      </c>
      <c r="G818" s="6">
        <f t="shared" si="606"/>
        <v>0</v>
      </c>
      <c r="H818" s="6">
        <f t="shared" si="607"/>
        <v>0</v>
      </c>
      <c r="I818" s="6">
        <f t="shared" si="608"/>
        <v>0</v>
      </c>
      <c r="J818" s="6">
        <f t="shared" si="609"/>
        <v>0</v>
      </c>
      <c r="K818" s="10"/>
    </row>
    <row r="819" spans="1:11" ht="15">
      <c r="A819" s="8">
        <v>799</v>
      </c>
      <c r="B819" s="10" t="s">
        <v>49</v>
      </c>
      <c r="C819" s="6">
        <f t="shared" si="556"/>
        <v>0</v>
      </c>
      <c r="D819" s="6">
        <f t="shared" si="596"/>
        <v>0</v>
      </c>
      <c r="E819" s="6">
        <f t="shared" si="597"/>
        <v>0</v>
      </c>
      <c r="F819" s="6">
        <f t="shared" si="605"/>
        <v>0</v>
      </c>
      <c r="G819" s="6">
        <f t="shared" si="606"/>
        <v>0</v>
      </c>
      <c r="H819" s="6">
        <f t="shared" si="607"/>
        <v>0</v>
      </c>
      <c r="I819" s="6">
        <f t="shared" si="608"/>
        <v>0</v>
      </c>
      <c r="J819" s="6">
        <f t="shared" si="609"/>
        <v>0</v>
      </c>
      <c r="K819" s="10"/>
    </row>
    <row r="820" spans="1:11" ht="15">
      <c r="A820" s="8">
        <v>800</v>
      </c>
      <c r="B820" s="10" t="s">
        <v>50</v>
      </c>
      <c r="C820" s="6">
        <f t="shared" si="556"/>
        <v>0</v>
      </c>
      <c r="D820" s="6">
        <f t="shared" si="596"/>
        <v>0</v>
      </c>
      <c r="E820" s="6">
        <f t="shared" si="597"/>
        <v>0</v>
      </c>
      <c r="F820" s="6">
        <f t="shared" si="605"/>
        <v>0</v>
      </c>
      <c r="G820" s="6">
        <f t="shared" si="606"/>
        <v>0</v>
      </c>
      <c r="H820" s="6">
        <f t="shared" si="607"/>
        <v>0</v>
      </c>
      <c r="I820" s="6">
        <f t="shared" si="608"/>
        <v>0</v>
      </c>
      <c r="J820" s="6">
        <f t="shared" si="609"/>
        <v>0</v>
      </c>
      <c r="K820" s="10"/>
    </row>
    <row r="821" spans="1:11" ht="15">
      <c r="A821" s="8">
        <v>801</v>
      </c>
      <c r="B821" s="10" t="s">
        <v>21</v>
      </c>
      <c r="C821" s="6">
        <f t="shared" si="556"/>
        <v>0</v>
      </c>
      <c r="D821" s="6">
        <f t="shared" si="596"/>
        <v>0</v>
      </c>
      <c r="E821" s="6">
        <f t="shared" si="597"/>
        <v>0</v>
      </c>
      <c r="F821" s="6">
        <f t="shared" si="605"/>
        <v>0</v>
      </c>
      <c r="G821" s="6">
        <f t="shared" si="606"/>
        <v>0</v>
      </c>
      <c r="H821" s="6">
        <f t="shared" si="607"/>
        <v>0</v>
      </c>
      <c r="I821" s="6">
        <f t="shared" si="608"/>
        <v>0</v>
      </c>
      <c r="J821" s="6">
        <f t="shared" si="609"/>
        <v>0</v>
      </c>
      <c r="K821" s="10"/>
    </row>
    <row r="822" spans="1:11" ht="38.25">
      <c r="A822" s="8">
        <v>802</v>
      </c>
      <c r="B822" s="13" t="s">
        <v>209</v>
      </c>
      <c r="C822" s="6">
        <f t="shared" si="556"/>
        <v>0</v>
      </c>
      <c r="D822" s="6">
        <f t="shared" si="596"/>
        <v>0</v>
      </c>
      <c r="E822" s="6">
        <f t="shared" si="597"/>
        <v>0</v>
      </c>
      <c r="F822" s="6">
        <f t="shared" si="605"/>
        <v>0</v>
      </c>
      <c r="G822" s="6">
        <f t="shared" si="606"/>
        <v>0</v>
      </c>
      <c r="H822" s="6">
        <f t="shared" si="607"/>
        <v>0</v>
      </c>
      <c r="I822" s="6">
        <f t="shared" si="608"/>
        <v>0</v>
      </c>
      <c r="J822" s="6">
        <f t="shared" si="609"/>
        <v>0</v>
      </c>
      <c r="K822" s="10"/>
    </row>
    <row r="823" spans="1:11" ht="15">
      <c r="A823" s="8">
        <v>803</v>
      </c>
      <c r="B823" s="13" t="s">
        <v>2</v>
      </c>
      <c r="C823" s="6">
        <f aca="true" t="shared" si="615" ref="C823">D823+E823+F823+G823+H823+I823+J823</f>
        <v>0</v>
      </c>
      <c r="D823" s="6">
        <f t="shared" si="596"/>
        <v>0</v>
      </c>
      <c r="E823" s="6">
        <f t="shared" si="597"/>
        <v>0</v>
      </c>
      <c r="F823" s="6">
        <f t="shared" si="605"/>
        <v>0</v>
      </c>
      <c r="G823" s="6">
        <f t="shared" si="606"/>
        <v>0</v>
      </c>
      <c r="H823" s="6">
        <f t="shared" si="607"/>
        <v>0</v>
      </c>
      <c r="I823" s="6">
        <f t="shared" si="608"/>
        <v>0</v>
      </c>
      <c r="J823" s="6">
        <f t="shared" si="609"/>
        <v>0</v>
      </c>
      <c r="K823" s="10"/>
    </row>
    <row r="824" spans="1:11" ht="15">
      <c r="A824" s="8">
        <v>804</v>
      </c>
      <c r="B824" s="10" t="s">
        <v>49</v>
      </c>
      <c r="C824" s="6">
        <f t="shared" si="556"/>
        <v>0</v>
      </c>
      <c r="D824" s="6">
        <f t="shared" si="596"/>
        <v>0</v>
      </c>
      <c r="E824" s="6">
        <f t="shared" si="597"/>
        <v>0</v>
      </c>
      <c r="F824" s="6">
        <f t="shared" si="605"/>
        <v>0</v>
      </c>
      <c r="G824" s="6">
        <f t="shared" si="606"/>
        <v>0</v>
      </c>
      <c r="H824" s="6">
        <f t="shared" si="607"/>
        <v>0</v>
      </c>
      <c r="I824" s="6">
        <f t="shared" si="608"/>
        <v>0</v>
      </c>
      <c r="J824" s="6">
        <f t="shared" si="609"/>
        <v>0</v>
      </c>
      <c r="K824" s="10"/>
    </row>
    <row r="825" spans="1:11" ht="15">
      <c r="A825" s="8">
        <v>805</v>
      </c>
      <c r="B825" s="10" t="s">
        <v>50</v>
      </c>
      <c r="C825" s="6">
        <f t="shared" si="556"/>
        <v>0</v>
      </c>
      <c r="D825" s="6">
        <f t="shared" si="596"/>
        <v>0</v>
      </c>
      <c r="E825" s="6">
        <f t="shared" si="597"/>
        <v>0</v>
      </c>
      <c r="F825" s="6">
        <f t="shared" si="605"/>
        <v>0</v>
      </c>
      <c r="G825" s="6">
        <f t="shared" si="606"/>
        <v>0</v>
      </c>
      <c r="H825" s="6">
        <f t="shared" si="607"/>
        <v>0</v>
      </c>
      <c r="I825" s="6">
        <f t="shared" si="608"/>
        <v>0</v>
      </c>
      <c r="J825" s="6">
        <f t="shared" si="609"/>
        <v>0</v>
      </c>
      <c r="K825" s="10"/>
    </row>
    <row r="826" spans="1:11" ht="15">
      <c r="A826" s="8">
        <v>806</v>
      </c>
      <c r="B826" s="10" t="s">
        <v>21</v>
      </c>
      <c r="C826" s="6">
        <f t="shared" si="556"/>
        <v>0</v>
      </c>
      <c r="D826" s="6">
        <f t="shared" si="596"/>
        <v>0</v>
      </c>
      <c r="E826" s="6">
        <f t="shared" si="597"/>
        <v>0</v>
      </c>
      <c r="F826" s="6">
        <f t="shared" si="605"/>
        <v>0</v>
      </c>
      <c r="G826" s="6">
        <f t="shared" si="606"/>
        <v>0</v>
      </c>
      <c r="H826" s="6">
        <f t="shared" si="607"/>
        <v>0</v>
      </c>
      <c r="I826" s="6">
        <f t="shared" si="608"/>
        <v>0</v>
      </c>
      <c r="J826" s="6">
        <f t="shared" si="609"/>
        <v>0</v>
      </c>
      <c r="K826" s="10"/>
    </row>
    <row r="827" spans="1:11" ht="38.25">
      <c r="A827" s="8">
        <v>807</v>
      </c>
      <c r="B827" s="13" t="s">
        <v>313</v>
      </c>
      <c r="C827" s="6">
        <f t="shared" si="556"/>
        <v>75.1</v>
      </c>
      <c r="D827" s="6">
        <f>D828+D829+D830+D831</f>
        <v>75.1</v>
      </c>
      <c r="E827" s="6">
        <f t="shared" si="597"/>
        <v>0</v>
      </c>
      <c r="F827" s="6">
        <f t="shared" si="605"/>
        <v>0</v>
      </c>
      <c r="G827" s="6">
        <f t="shared" si="606"/>
        <v>0</v>
      </c>
      <c r="H827" s="6">
        <f t="shared" si="607"/>
        <v>0</v>
      </c>
      <c r="I827" s="6">
        <f t="shared" si="608"/>
        <v>0</v>
      </c>
      <c r="J827" s="6">
        <f t="shared" si="609"/>
        <v>0</v>
      </c>
      <c r="K827" s="10"/>
    </row>
    <row r="828" spans="1:11" ht="15">
      <c r="A828" s="8">
        <v>808</v>
      </c>
      <c r="B828" s="13" t="s">
        <v>2</v>
      </c>
      <c r="C828" s="6">
        <f t="shared" si="556"/>
        <v>0</v>
      </c>
      <c r="D828" s="6">
        <f t="shared" si="596"/>
        <v>0</v>
      </c>
      <c r="E828" s="6">
        <f t="shared" si="597"/>
        <v>0</v>
      </c>
      <c r="F828" s="6">
        <f t="shared" si="605"/>
        <v>0</v>
      </c>
      <c r="G828" s="6">
        <f t="shared" si="606"/>
        <v>0</v>
      </c>
      <c r="H828" s="6">
        <f t="shared" si="607"/>
        <v>0</v>
      </c>
      <c r="I828" s="6">
        <f t="shared" si="608"/>
        <v>0</v>
      </c>
      <c r="J828" s="6">
        <f t="shared" si="609"/>
        <v>0</v>
      </c>
      <c r="K828" s="10"/>
    </row>
    <row r="829" spans="1:11" ht="15">
      <c r="A829" s="8">
        <v>809</v>
      </c>
      <c r="B829" s="10" t="s">
        <v>49</v>
      </c>
      <c r="C829" s="6">
        <f t="shared" si="556"/>
        <v>0</v>
      </c>
      <c r="D829" s="6">
        <f t="shared" si="596"/>
        <v>0</v>
      </c>
      <c r="E829" s="6">
        <f t="shared" si="597"/>
        <v>0</v>
      </c>
      <c r="F829" s="6">
        <f t="shared" si="605"/>
        <v>0</v>
      </c>
      <c r="G829" s="6">
        <f t="shared" si="606"/>
        <v>0</v>
      </c>
      <c r="H829" s="6">
        <f t="shared" si="607"/>
        <v>0</v>
      </c>
      <c r="I829" s="6">
        <f t="shared" si="608"/>
        <v>0</v>
      </c>
      <c r="J829" s="6">
        <f t="shared" si="609"/>
        <v>0</v>
      </c>
      <c r="K829" s="10"/>
    </row>
    <row r="830" spans="1:11" ht="15">
      <c r="A830" s="8">
        <v>810</v>
      </c>
      <c r="B830" s="10" t="s">
        <v>50</v>
      </c>
      <c r="C830" s="6">
        <f t="shared" si="556"/>
        <v>75.1</v>
      </c>
      <c r="D830" s="6">
        <f>250-73.4-6.5-95</f>
        <v>75.1</v>
      </c>
      <c r="E830" s="6">
        <f t="shared" si="597"/>
        <v>0</v>
      </c>
      <c r="F830" s="6">
        <f t="shared" si="605"/>
        <v>0</v>
      </c>
      <c r="G830" s="6">
        <f t="shared" si="606"/>
        <v>0</v>
      </c>
      <c r="H830" s="6">
        <f t="shared" si="607"/>
        <v>0</v>
      </c>
      <c r="I830" s="6">
        <f t="shared" si="608"/>
        <v>0</v>
      </c>
      <c r="J830" s="6">
        <f t="shared" si="609"/>
        <v>0</v>
      </c>
      <c r="K830" s="10"/>
    </row>
    <row r="831" spans="1:11" ht="15">
      <c r="A831" s="8">
        <v>811</v>
      </c>
      <c r="B831" s="10" t="s">
        <v>21</v>
      </c>
      <c r="C831" s="6">
        <f t="shared" si="556"/>
        <v>0</v>
      </c>
      <c r="D831" s="6">
        <f aca="true" t="shared" si="616" ref="D831:D834">E831+F831+G831+H831+I831+J831+K831</f>
        <v>0</v>
      </c>
      <c r="E831" s="6">
        <f t="shared" si="597"/>
        <v>0</v>
      </c>
      <c r="F831" s="6">
        <f t="shared" si="605"/>
        <v>0</v>
      </c>
      <c r="G831" s="6">
        <f t="shared" si="606"/>
        <v>0</v>
      </c>
      <c r="H831" s="6">
        <f t="shared" si="607"/>
        <v>0</v>
      </c>
      <c r="I831" s="6">
        <f t="shared" si="608"/>
        <v>0</v>
      </c>
      <c r="J831" s="6">
        <f t="shared" si="609"/>
        <v>0</v>
      </c>
      <c r="K831" s="10"/>
    </row>
    <row r="832" spans="1:11" ht="25.5">
      <c r="A832" s="8">
        <v>812</v>
      </c>
      <c r="B832" s="13" t="s">
        <v>319</v>
      </c>
      <c r="C832" s="6">
        <f t="shared" si="556"/>
        <v>295</v>
      </c>
      <c r="D832" s="6">
        <f>D833+D834+D835+D836</f>
        <v>295</v>
      </c>
      <c r="E832" s="6">
        <f t="shared" si="597"/>
        <v>0</v>
      </c>
      <c r="F832" s="6">
        <f t="shared" si="605"/>
        <v>0</v>
      </c>
      <c r="G832" s="6">
        <f t="shared" si="606"/>
        <v>0</v>
      </c>
      <c r="H832" s="6">
        <f t="shared" si="607"/>
        <v>0</v>
      </c>
      <c r="I832" s="6">
        <f t="shared" si="608"/>
        <v>0</v>
      </c>
      <c r="J832" s="6">
        <f t="shared" si="609"/>
        <v>0</v>
      </c>
      <c r="K832" s="10"/>
    </row>
    <row r="833" spans="1:11" ht="15">
      <c r="A833" s="8">
        <v>813</v>
      </c>
      <c r="B833" s="13" t="s">
        <v>2</v>
      </c>
      <c r="C833" s="6">
        <f t="shared" si="556"/>
        <v>0</v>
      </c>
      <c r="D833" s="6">
        <f t="shared" si="616"/>
        <v>0</v>
      </c>
      <c r="E833" s="6">
        <f t="shared" si="597"/>
        <v>0</v>
      </c>
      <c r="F833" s="6">
        <f t="shared" si="605"/>
        <v>0</v>
      </c>
      <c r="G833" s="6">
        <f t="shared" si="606"/>
        <v>0</v>
      </c>
      <c r="H833" s="6">
        <f t="shared" si="607"/>
        <v>0</v>
      </c>
      <c r="I833" s="6">
        <f t="shared" si="608"/>
        <v>0</v>
      </c>
      <c r="J833" s="6">
        <f t="shared" si="609"/>
        <v>0</v>
      </c>
      <c r="K833" s="10"/>
    </row>
    <row r="834" spans="1:11" ht="15">
      <c r="A834" s="8">
        <v>814</v>
      </c>
      <c r="B834" s="10" t="s">
        <v>49</v>
      </c>
      <c r="C834" s="6">
        <f t="shared" si="556"/>
        <v>0</v>
      </c>
      <c r="D834" s="6">
        <f t="shared" si="616"/>
        <v>0</v>
      </c>
      <c r="E834" s="6">
        <f t="shared" si="597"/>
        <v>0</v>
      </c>
      <c r="F834" s="6">
        <f t="shared" si="605"/>
        <v>0</v>
      </c>
      <c r="G834" s="6">
        <f t="shared" si="606"/>
        <v>0</v>
      </c>
      <c r="H834" s="6">
        <f t="shared" si="607"/>
        <v>0</v>
      </c>
      <c r="I834" s="6">
        <f t="shared" si="608"/>
        <v>0</v>
      </c>
      <c r="J834" s="6">
        <f t="shared" si="609"/>
        <v>0</v>
      </c>
      <c r="K834" s="10"/>
    </row>
    <row r="835" spans="1:11" ht="15">
      <c r="A835" s="8">
        <v>815</v>
      </c>
      <c r="B835" s="10" t="s">
        <v>50</v>
      </c>
      <c r="C835" s="6">
        <f t="shared" si="556"/>
        <v>295</v>
      </c>
      <c r="D835" s="6">
        <f>1000-705</f>
        <v>295</v>
      </c>
      <c r="E835" s="6">
        <f t="shared" si="597"/>
        <v>0</v>
      </c>
      <c r="F835" s="6">
        <f t="shared" si="605"/>
        <v>0</v>
      </c>
      <c r="G835" s="6">
        <f t="shared" si="606"/>
        <v>0</v>
      </c>
      <c r="H835" s="6">
        <f t="shared" si="607"/>
        <v>0</v>
      </c>
      <c r="I835" s="6">
        <f t="shared" si="608"/>
        <v>0</v>
      </c>
      <c r="J835" s="6">
        <f t="shared" si="609"/>
        <v>0</v>
      </c>
      <c r="K835" s="10"/>
    </row>
    <row r="836" spans="1:11" ht="15">
      <c r="A836" s="8">
        <v>816</v>
      </c>
      <c r="B836" s="10" t="s">
        <v>21</v>
      </c>
      <c r="C836" s="6">
        <f t="shared" si="556"/>
        <v>0</v>
      </c>
      <c r="D836" s="6">
        <f aca="true" t="shared" si="617" ref="D836:D849">E836+F836+G836+H836+I836+J836+K836</f>
        <v>0</v>
      </c>
      <c r="E836" s="6">
        <f t="shared" si="597"/>
        <v>0</v>
      </c>
      <c r="F836" s="6">
        <f t="shared" si="605"/>
        <v>0</v>
      </c>
      <c r="G836" s="6">
        <f t="shared" si="606"/>
        <v>0</v>
      </c>
      <c r="H836" s="6">
        <f t="shared" si="607"/>
        <v>0</v>
      </c>
      <c r="I836" s="6">
        <f t="shared" si="608"/>
        <v>0</v>
      </c>
      <c r="J836" s="6">
        <f t="shared" si="609"/>
        <v>0</v>
      </c>
      <c r="K836" s="10"/>
    </row>
    <row r="837" spans="1:11" ht="25.5">
      <c r="A837" s="8">
        <v>817</v>
      </c>
      <c r="B837" s="13" t="s">
        <v>320</v>
      </c>
      <c r="C837" s="6">
        <f t="shared" si="556"/>
        <v>4000</v>
      </c>
      <c r="D837" s="6">
        <f>D838+D839+D840+D841</f>
        <v>95</v>
      </c>
      <c r="E837" s="6">
        <f>E838+E839+E840+E841</f>
        <v>3905</v>
      </c>
      <c r="F837" s="6">
        <f t="shared" si="605"/>
        <v>0</v>
      </c>
      <c r="G837" s="6">
        <f t="shared" si="606"/>
        <v>0</v>
      </c>
      <c r="H837" s="6">
        <f t="shared" si="607"/>
        <v>0</v>
      </c>
      <c r="I837" s="6">
        <f t="shared" si="608"/>
        <v>0</v>
      </c>
      <c r="J837" s="6">
        <f t="shared" si="609"/>
        <v>0</v>
      </c>
      <c r="K837" s="10"/>
    </row>
    <row r="838" spans="1:11" ht="15">
      <c r="A838" s="8">
        <v>818</v>
      </c>
      <c r="B838" s="13" t="s">
        <v>2</v>
      </c>
      <c r="C838" s="6">
        <f t="shared" si="556"/>
        <v>0</v>
      </c>
      <c r="D838" s="6">
        <f t="shared" si="617"/>
        <v>0</v>
      </c>
      <c r="E838" s="6">
        <f t="shared" si="597"/>
        <v>0</v>
      </c>
      <c r="F838" s="6">
        <f t="shared" si="605"/>
        <v>0</v>
      </c>
      <c r="G838" s="6">
        <f t="shared" si="606"/>
        <v>0</v>
      </c>
      <c r="H838" s="6">
        <f t="shared" si="607"/>
        <v>0</v>
      </c>
      <c r="I838" s="6">
        <f t="shared" si="608"/>
        <v>0</v>
      </c>
      <c r="J838" s="6">
        <f t="shared" si="609"/>
        <v>0</v>
      </c>
      <c r="K838" s="10"/>
    </row>
    <row r="839" spans="1:11" ht="15">
      <c r="A839" s="8">
        <v>819</v>
      </c>
      <c r="B839" s="10" t="s">
        <v>49</v>
      </c>
      <c r="C839" s="6">
        <f t="shared" si="556"/>
        <v>0</v>
      </c>
      <c r="D839" s="6">
        <f t="shared" si="617"/>
        <v>0</v>
      </c>
      <c r="E839" s="6">
        <f t="shared" si="597"/>
        <v>0</v>
      </c>
      <c r="F839" s="6">
        <f t="shared" si="605"/>
        <v>0</v>
      </c>
      <c r="G839" s="6">
        <f t="shared" si="606"/>
        <v>0</v>
      </c>
      <c r="H839" s="6">
        <f t="shared" si="607"/>
        <v>0</v>
      </c>
      <c r="I839" s="6">
        <f t="shared" si="608"/>
        <v>0</v>
      </c>
      <c r="J839" s="6">
        <f t="shared" si="609"/>
        <v>0</v>
      </c>
      <c r="K839" s="10"/>
    </row>
    <row r="840" spans="1:11" ht="15">
      <c r="A840" s="8">
        <v>820</v>
      </c>
      <c r="B840" s="10" t="s">
        <v>50</v>
      </c>
      <c r="C840" s="6">
        <f t="shared" si="556"/>
        <v>4000</v>
      </c>
      <c r="D840" s="6">
        <v>95</v>
      </c>
      <c r="E840" s="6">
        <v>3905</v>
      </c>
      <c r="F840" s="6">
        <f t="shared" si="605"/>
        <v>0</v>
      </c>
      <c r="G840" s="6">
        <f t="shared" si="606"/>
        <v>0</v>
      </c>
      <c r="H840" s="6">
        <f t="shared" si="607"/>
        <v>0</v>
      </c>
      <c r="I840" s="6">
        <f t="shared" si="608"/>
        <v>0</v>
      </c>
      <c r="J840" s="6">
        <f t="shared" si="609"/>
        <v>0</v>
      </c>
      <c r="K840" s="10"/>
    </row>
    <row r="841" spans="1:11" ht="15">
      <c r="A841" s="8">
        <v>821</v>
      </c>
      <c r="B841" s="10" t="s">
        <v>21</v>
      </c>
      <c r="C841" s="6">
        <f t="shared" si="556"/>
        <v>0</v>
      </c>
      <c r="D841" s="6">
        <f t="shared" si="617"/>
        <v>0</v>
      </c>
      <c r="E841" s="6">
        <f t="shared" si="597"/>
        <v>0</v>
      </c>
      <c r="F841" s="6">
        <f t="shared" si="605"/>
        <v>0</v>
      </c>
      <c r="G841" s="6">
        <f t="shared" si="606"/>
        <v>0</v>
      </c>
      <c r="H841" s="6">
        <f t="shared" si="607"/>
        <v>0</v>
      </c>
      <c r="I841" s="6">
        <f t="shared" si="608"/>
        <v>0</v>
      </c>
      <c r="J841" s="6">
        <f t="shared" si="609"/>
        <v>0</v>
      </c>
      <c r="K841" s="10"/>
    </row>
    <row r="842" spans="1:11" ht="25.5">
      <c r="A842" s="8">
        <v>822</v>
      </c>
      <c r="B842" s="13" t="s">
        <v>328</v>
      </c>
      <c r="C842" s="6">
        <f t="shared" si="556"/>
        <v>0</v>
      </c>
      <c r="D842" s="6">
        <f>D843+D844+D849</f>
        <v>0</v>
      </c>
      <c r="E842" s="6">
        <f t="shared" si="597"/>
        <v>0</v>
      </c>
      <c r="F842" s="6">
        <f t="shared" si="605"/>
        <v>0</v>
      </c>
      <c r="G842" s="6">
        <f t="shared" si="606"/>
        <v>0</v>
      </c>
      <c r="H842" s="6">
        <f t="shared" si="607"/>
        <v>0</v>
      </c>
      <c r="I842" s="6">
        <f t="shared" si="608"/>
        <v>0</v>
      </c>
      <c r="J842" s="6">
        <f t="shared" si="609"/>
        <v>0</v>
      </c>
      <c r="K842" s="10"/>
    </row>
    <row r="843" spans="1:11" ht="15">
      <c r="A843" s="8">
        <v>823</v>
      </c>
      <c r="B843" s="10" t="s">
        <v>329</v>
      </c>
      <c r="C843" s="6">
        <f t="shared" si="556"/>
        <v>0</v>
      </c>
      <c r="D843" s="6">
        <f t="shared" si="617"/>
        <v>0</v>
      </c>
      <c r="E843" s="6">
        <f t="shared" si="597"/>
        <v>0</v>
      </c>
      <c r="F843" s="6">
        <f t="shared" si="605"/>
        <v>0</v>
      </c>
      <c r="G843" s="6">
        <f t="shared" si="606"/>
        <v>0</v>
      </c>
      <c r="H843" s="6">
        <f t="shared" si="607"/>
        <v>0</v>
      </c>
      <c r="I843" s="6">
        <f t="shared" si="608"/>
        <v>0</v>
      </c>
      <c r="J843" s="6">
        <f t="shared" si="609"/>
        <v>0</v>
      </c>
      <c r="K843" s="10"/>
    </row>
    <row r="844" spans="1:11" ht="15">
      <c r="A844" s="8">
        <v>824</v>
      </c>
      <c r="B844" s="10" t="s">
        <v>50</v>
      </c>
      <c r="C844" s="6">
        <f t="shared" si="556"/>
        <v>0</v>
      </c>
      <c r="D844" s="6">
        <f>100-100</f>
        <v>0</v>
      </c>
      <c r="E844" s="6">
        <f t="shared" si="597"/>
        <v>0</v>
      </c>
      <c r="F844" s="6">
        <f t="shared" si="605"/>
        <v>0</v>
      </c>
      <c r="G844" s="6">
        <f t="shared" si="606"/>
        <v>0</v>
      </c>
      <c r="H844" s="6">
        <f t="shared" si="607"/>
        <v>0</v>
      </c>
      <c r="I844" s="6">
        <f t="shared" si="608"/>
        <v>0</v>
      </c>
      <c r="J844" s="6">
        <f t="shared" si="609"/>
        <v>0</v>
      </c>
      <c r="K844" s="10"/>
    </row>
    <row r="845" spans="1:11" ht="15">
      <c r="A845" s="8">
        <v>825</v>
      </c>
      <c r="B845" s="10" t="s">
        <v>330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10"/>
    </row>
    <row r="846" spans="1:11" ht="38.25">
      <c r="A846" s="8">
        <v>826</v>
      </c>
      <c r="B846" s="13" t="s">
        <v>332</v>
      </c>
      <c r="C846" s="6">
        <v>0</v>
      </c>
      <c r="D846" s="6">
        <f>D847+D848+D849</f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10"/>
    </row>
    <row r="847" spans="1:11" ht="15">
      <c r="A847" s="8">
        <v>827</v>
      </c>
      <c r="B847" s="10" t="s">
        <v>329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10"/>
    </row>
    <row r="848" spans="1:11" ht="15">
      <c r="A848" s="8">
        <v>828</v>
      </c>
      <c r="B848" s="10" t="s">
        <v>50</v>
      </c>
      <c r="C848" s="6">
        <v>0</v>
      </c>
      <c r="D848" s="6">
        <f>705-705</f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10"/>
    </row>
    <row r="849" spans="1:11" ht="15">
      <c r="A849" s="8">
        <v>829</v>
      </c>
      <c r="B849" s="10" t="s">
        <v>330</v>
      </c>
      <c r="C849" s="6">
        <v>0</v>
      </c>
      <c r="D849" s="6">
        <f t="shared" si="617"/>
        <v>0</v>
      </c>
      <c r="E849" s="6">
        <f t="shared" si="597"/>
        <v>0</v>
      </c>
      <c r="F849" s="6">
        <f t="shared" si="605"/>
        <v>0</v>
      </c>
      <c r="G849" s="6">
        <f t="shared" si="606"/>
        <v>0</v>
      </c>
      <c r="H849" s="6">
        <f t="shared" si="607"/>
        <v>0</v>
      </c>
      <c r="I849" s="6">
        <f t="shared" si="608"/>
        <v>0</v>
      </c>
      <c r="J849" s="6">
        <f t="shared" si="609"/>
        <v>0</v>
      </c>
      <c r="K849" s="10"/>
    </row>
    <row r="850" spans="1:11" ht="27">
      <c r="A850" s="8">
        <v>830</v>
      </c>
      <c r="B850" s="12" t="s">
        <v>51</v>
      </c>
      <c r="C850" s="5">
        <f t="shared" si="556"/>
        <v>3599.2000000000003</v>
      </c>
      <c r="D850" s="5">
        <f>D852+D853+D854</f>
        <v>3599.2000000000003</v>
      </c>
      <c r="E850" s="5">
        <f t="shared" si="597"/>
        <v>0</v>
      </c>
      <c r="F850" s="5">
        <f t="shared" si="605"/>
        <v>0</v>
      </c>
      <c r="G850" s="5">
        <f t="shared" si="606"/>
        <v>0</v>
      </c>
      <c r="H850" s="5">
        <f t="shared" si="607"/>
        <v>0</v>
      </c>
      <c r="I850" s="5">
        <f t="shared" si="608"/>
        <v>0</v>
      </c>
      <c r="J850" s="5">
        <f t="shared" si="609"/>
        <v>0</v>
      </c>
      <c r="K850" s="11"/>
    </row>
    <row r="851" spans="1:11" ht="15">
      <c r="A851" s="8">
        <v>831</v>
      </c>
      <c r="B851" s="12" t="s">
        <v>2</v>
      </c>
      <c r="C851" s="6">
        <f aca="true" t="shared" si="618" ref="C851">D851+E851+F851+G851+H851+I851+J851</f>
        <v>0</v>
      </c>
      <c r="D851" s="6">
        <f aca="true" t="shared" si="619" ref="D851">E851+F851+G851+H851+I851+J851+K851</f>
        <v>0</v>
      </c>
      <c r="E851" s="6">
        <f t="shared" si="597"/>
        <v>0</v>
      </c>
      <c r="F851" s="6">
        <f t="shared" si="605"/>
        <v>0</v>
      </c>
      <c r="G851" s="6">
        <f t="shared" si="606"/>
        <v>0</v>
      </c>
      <c r="H851" s="6">
        <f t="shared" si="607"/>
        <v>0</v>
      </c>
      <c r="I851" s="6">
        <f t="shared" si="608"/>
        <v>0</v>
      </c>
      <c r="J851" s="6">
        <f t="shared" si="609"/>
        <v>0</v>
      </c>
      <c r="K851" s="10"/>
    </row>
    <row r="852" spans="1:11" ht="15">
      <c r="A852" s="8">
        <v>832</v>
      </c>
      <c r="B852" s="10" t="s">
        <v>3</v>
      </c>
      <c r="C852" s="6">
        <f t="shared" si="556"/>
        <v>0</v>
      </c>
      <c r="D852" s="6">
        <f t="shared" si="596"/>
        <v>0</v>
      </c>
      <c r="E852" s="6">
        <f t="shared" si="597"/>
        <v>0</v>
      </c>
      <c r="F852" s="6">
        <f t="shared" si="605"/>
        <v>0</v>
      </c>
      <c r="G852" s="6">
        <f t="shared" si="606"/>
        <v>0</v>
      </c>
      <c r="H852" s="6">
        <f t="shared" si="607"/>
        <v>0</v>
      </c>
      <c r="I852" s="6">
        <f t="shared" si="608"/>
        <v>0</v>
      </c>
      <c r="J852" s="6">
        <f t="shared" si="609"/>
        <v>0</v>
      </c>
      <c r="K852" s="10"/>
    </row>
    <row r="853" spans="1:11" ht="15">
      <c r="A853" s="8">
        <v>833</v>
      </c>
      <c r="B853" s="10" t="s">
        <v>4</v>
      </c>
      <c r="C853" s="6">
        <f t="shared" si="556"/>
        <v>3599.2000000000003</v>
      </c>
      <c r="D853" s="6">
        <f>D858+D863</f>
        <v>3599.2000000000003</v>
      </c>
      <c r="E853" s="6">
        <f t="shared" si="597"/>
        <v>0</v>
      </c>
      <c r="F853" s="6">
        <f t="shared" si="605"/>
        <v>0</v>
      </c>
      <c r="G853" s="6">
        <f t="shared" si="606"/>
        <v>0</v>
      </c>
      <c r="H853" s="6">
        <f t="shared" si="607"/>
        <v>0</v>
      </c>
      <c r="I853" s="6">
        <f t="shared" si="608"/>
        <v>0</v>
      </c>
      <c r="J853" s="6">
        <f t="shared" si="609"/>
        <v>0</v>
      </c>
      <c r="K853" s="10"/>
    </row>
    <row r="854" spans="1:11" ht="15">
      <c r="A854" s="8">
        <v>834</v>
      </c>
      <c r="B854" s="10" t="s">
        <v>23</v>
      </c>
      <c r="C854" s="6">
        <f t="shared" si="556"/>
        <v>0</v>
      </c>
      <c r="D854" s="6">
        <f t="shared" si="596"/>
        <v>0</v>
      </c>
      <c r="E854" s="6">
        <f t="shared" si="597"/>
        <v>0</v>
      </c>
      <c r="F854" s="6">
        <f t="shared" si="605"/>
        <v>0</v>
      </c>
      <c r="G854" s="6">
        <f t="shared" si="606"/>
        <v>0</v>
      </c>
      <c r="H854" s="6">
        <f t="shared" si="607"/>
        <v>0</v>
      </c>
      <c r="I854" s="6">
        <f t="shared" si="608"/>
        <v>0</v>
      </c>
      <c r="J854" s="6">
        <f t="shared" si="609"/>
        <v>0</v>
      </c>
      <c r="K854" s="10"/>
    </row>
    <row r="855" spans="1:11" ht="27.75" customHeight="1">
      <c r="A855" s="8">
        <v>835</v>
      </c>
      <c r="B855" s="13" t="s">
        <v>305</v>
      </c>
      <c r="C855" s="6">
        <f t="shared" si="556"/>
        <v>3470.2000000000003</v>
      </c>
      <c r="D855" s="6">
        <f>D857+D858+D859</f>
        <v>3470.2000000000003</v>
      </c>
      <c r="E855" s="6">
        <f t="shared" si="597"/>
        <v>0</v>
      </c>
      <c r="F855" s="6">
        <f t="shared" si="605"/>
        <v>0</v>
      </c>
      <c r="G855" s="6">
        <f t="shared" si="606"/>
        <v>0</v>
      </c>
      <c r="H855" s="6">
        <f t="shared" si="607"/>
        <v>0</v>
      </c>
      <c r="I855" s="6">
        <f t="shared" si="608"/>
        <v>0</v>
      </c>
      <c r="J855" s="6">
        <f t="shared" si="609"/>
        <v>0</v>
      </c>
      <c r="K855" s="10"/>
    </row>
    <row r="856" spans="1:11" ht="15" customHeight="1">
      <c r="A856" s="8">
        <v>836</v>
      </c>
      <c r="B856" s="13" t="s">
        <v>2</v>
      </c>
      <c r="C856" s="6">
        <f aca="true" t="shared" si="620" ref="C856">D856+E856+F856+G856+H856+I856+J856</f>
        <v>0</v>
      </c>
      <c r="D856" s="6">
        <f aca="true" t="shared" si="621" ref="D856">E856+F856+G856+H856+I856+J856+K856</f>
        <v>0</v>
      </c>
      <c r="E856" s="6">
        <f t="shared" si="597"/>
        <v>0</v>
      </c>
      <c r="F856" s="6">
        <f t="shared" si="605"/>
        <v>0</v>
      </c>
      <c r="G856" s="6">
        <f t="shared" si="606"/>
        <v>0</v>
      </c>
      <c r="H856" s="6">
        <f t="shared" si="607"/>
        <v>0</v>
      </c>
      <c r="I856" s="6">
        <f t="shared" si="608"/>
        <v>0</v>
      </c>
      <c r="J856" s="6">
        <f t="shared" si="609"/>
        <v>0</v>
      </c>
      <c r="K856" s="10"/>
    </row>
    <row r="857" spans="1:11" ht="15">
      <c r="A857" s="8">
        <v>837</v>
      </c>
      <c r="B857" s="10" t="s">
        <v>29</v>
      </c>
      <c r="C857" s="6">
        <f t="shared" si="556"/>
        <v>0</v>
      </c>
      <c r="D857" s="6">
        <f t="shared" si="596"/>
        <v>0</v>
      </c>
      <c r="E857" s="6">
        <f t="shared" si="597"/>
        <v>0</v>
      </c>
      <c r="F857" s="6">
        <f t="shared" si="605"/>
        <v>0</v>
      </c>
      <c r="G857" s="6">
        <f t="shared" si="606"/>
        <v>0</v>
      </c>
      <c r="H857" s="6">
        <f t="shared" si="607"/>
        <v>0</v>
      </c>
      <c r="I857" s="6">
        <f t="shared" si="608"/>
        <v>0</v>
      </c>
      <c r="J857" s="6">
        <f t="shared" si="609"/>
        <v>0</v>
      </c>
      <c r="K857" s="10"/>
    </row>
    <row r="858" spans="1:11" ht="15">
      <c r="A858" s="8">
        <v>838</v>
      </c>
      <c r="B858" s="10" t="s">
        <v>30</v>
      </c>
      <c r="C858" s="6">
        <f t="shared" si="556"/>
        <v>3470.2000000000003</v>
      </c>
      <c r="D858" s="6">
        <f>5952-419-152-219.7-100-347.7-490-503.4-200-50</f>
        <v>3470.2000000000003</v>
      </c>
      <c r="E858" s="6">
        <f t="shared" si="597"/>
        <v>0</v>
      </c>
      <c r="F858" s="6">
        <f t="shared" si="605"/>
        <v>0</v>
      </c>
      <c r="G858" s="6">
        <f t="shared" si="606"/>
        <v>0</v>
      </c>
      <c r="H858" s="6">
        <f t="shared" si="607"/>
        <v>0</v>
      </c>
      <c r="I858" s="6">
        <f t="shared" si="608"/>
        <v>0</v>
      </c>
      <c r="J858" s="6">
        <f t="shared" si="609"/>
        <v>0</v>
      </c>
      <c r="K858" s="10"/>
    </row>
    <row r="859" spans="1:11" ht="15">
      <c r="A859" s="8">
        <v>839</v>
      </c>
      <c r="B859" s="10" t="s">
        <v>5</v>
      </c>
      <c r="C859" s="6">
        <f t="shared" si="556"/>
        <v>0</v>
      </c>
      <c r="D859" s="6">
        <f aca="true" t="shared" si="622" ref="D859:D864">E859+F859+G859+H859+I859+J859+K859</f>
        <v>0</v>
      </c>
      <c r="E859" s="6">
        <f t="shared" si="597"/>
        <v>0</v>
      </c>
      <c r="F859" s="6">
        <f t="shared" si="605"/>
        <v>0</v>
      </c>
      <c r="G859" s="6">
        <f t="shared" si="606"/>
        <v>0</v>
      </c>
      <c r="H859" s="6">
        <f t="shared" si="607"/>
        <v>0</v>
      </c>
      <c r="I859" s="6">
        <f t="shared" si="608"/>
        <v>0</v>
      </c>
      <c r="J859" s="6">
        <f t="shared" si="609"/>
        <v>0</v>
      </c>
      <c r="K859" s="10"/>
    </row>
    <row r="860" spans="1:11" ht="38.25">
      <c r="A860" s="8">
        <v>840</v>
      </c>
      <c r="B860" s="13" t="s">
        <v>316</v>
      </c>
      <c r="C860" s="6">
        <f t="shared" si="556"/>
        <v>129</v>
      </c>
      <c r="D860" s="6">
        <f>D861+D862+D863+D864</f>
        <v>129</v>
      </c>
      <c r="E860" s="6">
        <f t="shared" si="597"/>
        <v>0</v>
      </c>
      <c r="F860" s="6">
        <f t="shared" si="605"/>
        <v>0</v>
      </c>
      <c r="G860" s="6">
        <f t="shared" si="606"/>
        <v>0</v>
      </c>
      <c r="H860" s="6">
        <f t="shared" si="607"/>
        <v>0</v>
      </c>
      <c r="I860" s="6">
        <f t="shared" si="608"/>
        <v>0</v>
      </c>
      <c r="J860" s="6">
        <f t="shared" si="609"/>
        <v>0</v>
      </c>
      <c r="K860" s="10"/>
    </row>
    <row r="861" spans="1:11" ht="15">
      <c r="A861" s="8">
        <v>841</v>
      </c>
      <c r="B861" s="13" t="s">
        <v>2</v>
      </c>
      <c r="C861" s="6">
        <f aca="true" t="shared" si="623" ref="C861:C864">D861+E861+F861+G861+H861+I861+J861</f>
        <v>0</v>
      </c>
      <c r="D861" s="6">
        <f t="shared" si="622"/>
        <v>0</v>
      </c>
      <c r="E861" s="6">
        <f t="shared" si="597"/>
        <v>0</v>
      </c>
      <c r="F861" s="6">
        <f t="shared" si="605"/>
        <v>0</v>
      </c>
      <c r="G861" s="6">
        <f t="shared" si="606"/>
        <v>0</v>
      </c>
      <c r="H861" s="6">
        <f t="shared" si="607"/>
        <v>0</v>
      </c>
      <c r="I861" s="6">
        <f t="shared" si="608"/>
        <v>0</v>
      </c>
      <c r="J861" s="6">
        <f t="shared" si="609"/>
        <v>0</v>
      </c>
      <c r="K861" s="10"/>
    </row>
    <row r="862" spans="1:11" ht="15">
      <c r="A862" s="8">
        <v>842</v>
      </c>
      <c r="B862" s="10" t="s">
        <v>29</v>
      </c>
      <c r="C862" s="6">
        <f t="shared" si="623"/>
        <v>0</v>
      </c>
      <c r="D862" s="6">
        <f t="shared" si="622"/>
        <v>0</v>
      </c>
      <c r="E862" s="6">
        <f t="shared" si="597"/>
        <v>0</v>
      </c>
      <c r="F862" s="6">
        <f t="shared" si="605"/>
        <v>0</v>
      </c>
      <c r="G862" s="6">
        <f t="shared" si="606"/>
        <v>0</v>
      </c>
      <c r="H862" s="6">
        <f t="shared" si="607"/>
        <v>0</v>
      </c>
      <c r="I862" s="6">
        <f t="shared" si="608"/>
        <v>0</v>
      </c>
      <c r="J862" s="6">
        <f t="shared" si="609"/>
        <v>0</v>
      </c>
      <c r="K862" s="10"/>
    </row>
    <row r="863" spans="1:11" ht="15">
      <c r="A863" s="8">
        <v>843</v>
      </c>
      <c r="B863" s="10" t="s">
        <v>30</v>
      </c>
      <c r="C863" s="6">
        <f t="shared" si="623"/>
        <v>129</v>
      </c>
      <c r="D863" s="6">
        <f>200-71</f>
        <v>129</v>
      </c>
      <c r="E863" s="6">
        <f t="shared" si="597"/>
        <v>0</v>
      </c>
      <c r="F863" s="6">
        <f t="shared" si="605"/>
        <v>0</v>
      </c>
      <c r="G863" s="6">
        <f t="shared" si="606"/>
        <v>0</v>
      </c>
      <c r="H863" s="6">
        <f t="shared" si="607"/>
        <v>0</v>
      </c>
      <c r="I863" s="6">
        <f t="shared" si="608"/>
        <v>0</v>
      </c>
      <c r="J863" s="6">
        <f t="shared" si="609"/>
        <v>0</v>
      </c>
      <c r="K863" s="10"/>
    </row>
    <row r="864" spans="1:11" ht="15">
      <c r="A864" s="8">
        <v>844</v>
      </c>
      <c r="B864" s="10" t="s">
        <v>5</v>
      </c>
      <c r="C864" s="6">
        <f t="shared" si="623"/>
        <v>0</v>
      </c>
      <c r="D864" s="6">
        <f t="shared" si="622"/>
        <v>0</v>
      </c>
      <c r="E864" s="6">
        <f t="shared" si="597"/>
        <v>0</v>
      </c>
      <c r="F864" s="6">
        <f t="shared" si="605"/>
        <v>0</v>
      </c>
      <c r="G864" s="6">
        <f t="shared" si="606"/>
        <v>0</v>
      </c>
      <c r="H864" s="6">
        <f t="shared" si="607"/>
        <v>0</v>
      </c>
      <c r="I864" s="6">
        <f t="shared" si="608"/>
        <v>0</v>
      </c>
      <c r="J864" s="6">
        <f t="shared" si="609"/>
        <v>0</v>
      </c>
      <c r="K864" s="10"/>
    </row>
    <row r="865" spans="1:11" ht="27">
      <c r="A865" s="8">
        <v>845</v>
      </c>
      <c r="B865" s="12" t="s">
        <v>52</v>
      </c>
      <c r="C865" s="5">
        <f aca="true" t="shared" si="624" ref="C865:J866">D865+E865+F865+G865+H865+I865+J865</f>
        <v>0</v>
      </c>
      <c r="D865" s="5">
        <f t="shared" si="624"/>
        <v>0</v>
      </c>
      <c r="E865" s="5">
        <f t="shared" si="624"/>
        <v>0</v>
      </c>
      <c r="F865" s="5">
        <f t="shared" si="624"/>
        <v>0</v>
      </c>
      <c r="G865" s="5">
        <f t="shared" si="624"/>
        <v>0</v>
      </c>
      <c r="H865" s="5">
        <f t="shared" si="624"/>
        <v>0</v>
      </c>
      <c r="I865" s="5">
        <f t="shared" si="624"/>
        <v>0</v>
      </c>
      <c r="J865" s="5">
        <f t="shared" si="624"/>
        <v>0</v>
      </c>
      <c r="K865" s="11"/>
    </row>
    <row r="866" spans="1:11" ht="15">
      <c r="A866" s="8">
        <v>846</v>
      </c>
      <c r="B866" s="12" t="s">
        <v>2</v>
      </c>
      <c r="C866" s="6">
        <f t="shared" si="624"/>
        <v>0</v>
      </c>
      <c r="D866" s="6">
        <f t="shared" si="624"/>
        <v>0</v>
      </c>
      <c r="E866" s="6">
        <f t="shared" si="624"/>
        <v>0</v>
      </c>
      <c r="F866" s="6">
        <f t="shared" si="624"/>
        <v>0</v>
      </c>
      <c r="G866" s="6">
        <f t="shared" si="624"/>
        <v>0</v>
      </c>
      <c r="H866" s="6">
        <f t="shared" si="624"/>
        <v>0</v>
      </c>
      <c r="I866" s="6">
        <f t="shared" si="624"/>
        <v>0</v>
      </c>
      <c r="J866" s="6">
        <f t="shared" si="624"/>
        <v>0</v>
      </c>
      <c r="K866" s="10"/>
    </row>
    <row r="867" spans="1:11" ht="15">
      <c r="A867" s="8">
        <v>847</v>
      </c>
      <c r="B867" s="10" t="s">
        <v>3</v>
      </c>
      <c r="C867" s="6">
        <f aca="true" t="shared" si="625" ref="C867:J868">D867+E867+F867+G867+H867+I867+J867</f>
        <v>0</v>
      </c>
      <c r="D867" s="6">
        <f t="shared" si="625"/>
        <v>0</v>
      </c>
      <c r="E867" s="6">
        <f t="shared" si="625"/>
        <v>0</v>
      </c>
      <c r="F867" s="6">
        <f t="shared" si="625"/>
        <v>0</v>
      </c>
      <c r="G867" s="6">
        <f t="shared" si="625"/>
        <v>0</v>
      </c>
      <c r="H867" s="6">
        <f t="shared" si="625"/>
        <v>0</v>
      </c>
      <c r="I867" s="6">
        <f t="shared" si="625"/>
        <v>0</v>
      </c>
      <c r="J867" s="6">
        <f t="shared" si="625"/>
        <v>0</v>
      </c>
      <c r="K867" s="10"/>
    </row>
    <row r="868" spans="1:11" ht="15">
      <c r="A868" s="8">
        <v>848</v>
      </c>
      <c r="B868" s="10" t="s">
        <v>4</v>
      </c>
      <c r="C868" s="6">
        <f t="shared" si="625"/>
        <v>0</v>
      </c>
      <c r="D868" s="6">
        <f t="shared" si="625"/>
        <v>0</v>
      </c>
      <c r="E868" s="6">
        <f t="shared" si="625"/>
        <v>0</v>
      </c>
      <c r="F868" s="6">
        <f t="shared" si="625"/>
        <v>0</v>
      </c>
      <c r="G868" s="6">
        <f t="shared" si="625"/>
        <v>0</v>
      </c>
      <c r="H868" s="6">
        <f t="shared" si="625"/>
        <v>0</v>
      </c>
      <c r="I868" s="6">
        <f t="shared" si="625"/>
        <v>0</v>
      </c>
      <c r="J868" s="6">
        <f t="shared" si="625"/>
        <v>0</v>
      </c>
      <c r="K868" s="10"/>
    </row>
    <row r="869" spans="1:11" ht="15">
      <c r="A869" s="8">
        <v>849</v>
      </c>
      <c r="B869" s="10" t="s">
        <v>15</v>
      </c>
      <c r="C869" s="6"/>
      <c r="D869" s="6"/>
      <c r="E869" s="6"/>
      <c r="F869" s="6"/>
      <c r="G869" s="6"/>
      <c r="H869" s="6"/>
      <c r="I869" s="6"/>
      <c r="J869" s="6"/>
      <c r="K869" s="10"/>
    </row>
    <row r="870" spans="1:11" ht="25.5">
      <c r="A870" s="8">
        <v>850</v>
      </c>
      <c r="B870" s="41" t="s">
        <v>61</v>
      </c>
      <c r="C870" s="6">
        <f aca="true" t="shared" si="626" ref="C870:C871">D870+E870+F870+G870+H870+I870+J870</f>
        <v>0</v>
      </c>
      <c r="D870" s="6">
        <v>0</v>
      </c>
      <c r="E870" s="6">
        <f aca="true" t="shared" si="627" ref="E870:E871">F870+G870+H870+I870+J870+K870+L870</f>
        <v>0</v>
      </c>
      <c r="F870" s="6">
        <f aca="true" t="shared" si="628" ref="F870:F871">G870+H870+I870+J870+K870+L870+M870</f>
        <v>0</v>
      </c>
      <c r="G870" s="6">
        <f aca="true" t="shared" si="629" ref="G870:G871">H870+I870+J870+K870+L870+M870+N870</f>
        <v>0</v>
      </c>
      <c r="H870" s="6">
        <f aca="true" t="shared" si="630" ref="H870:H871">I870+J870+K870+L870+M870+N870+O870</f>
        <v>0</v>
      </c>
      <c r="I870" s="6">
        <f aca="true" t="shared" si="631" ref="I870:I871">J870+K870+L870+M870+N870+O870+P870</f>
        <v>0</v>
      </c>
      <c r="J870" s="6">
        <f aca="true" t="shared" si="632" ref="J870:J871">K870+L870+M870+N870+O870+P870+Q870</f>
        <v>0</v>
      </c>
      <c r="K870" s="10"/>
    </row>
    <row r="871" spans="1:11" ht="15">
      <c r="A871" s="8">
        <v>851</v>
      </c>
      <c r="B871" s="41" t="s">
        <v>2</v>
      </c>
      <c r="C871" s="6">
        <f t="shared" si="626"/>
        <v>0</v>
      </c>
      <c r="D871" s="6">
        <f aca="true" t="shared" si="633" ref="D871">E871+F871+G871+H871+I871+J871+K871</f>
        <v>0</v>
      </c>
      <c r="E871" s="6">
        <f t="shared" si="627"/>
        <v>0</v>
      </c>
      <c r="F871" s="6">
        <f t="shared" si="628"/>
        <v>0</v>
      </c>
      <c r="G871" s="6">
        <f t="shared" si="629"/>
        <v>0</v>
      </c>
      <c r="H871" s="6">
        <f t="shared" si="630"/>
        <v>0</v>
      </c>
      <c r="I871" s="6">
        <f t="shared" si="631"/>
        <v>0</v>
      </c>
      <c r="J871" s="6">
        <f t="shared" si="632"/>
        <v>0</v>
      </c>
      <c r="K871" s="10"/>
    </row>
    <row r="872" spans="1:11" ht="15">
      <c r="A872" s="8">
        <v>852</v>
      </c>
      <c r="B872" s="10" t="s">
        <v>3</v>
      </c>
      <c r="C872" s="6">
        <f aca="true" t="shared" si="634" ref="C872:C878">D872+E872+F872+G872+H872+I872+J872</f>
        <v>0</v>
      </c>
      <c r="D872" s="6">
        <f aca="true" t="shared" si="635" ref="D872">E872+F872+G872+H872+I872+J872+K872</f>
        <v>0</v>
      </c>
      <c r="E872" s="6">
        <f aca="true" t="shared" si="636" ref="E872:E878">F872+G872+H872+I872+J872+K872+L872</f>
        <v>0</v>
      </c>
      <c r="F872" s="6">
        <f aca="true" t="shared" si="637" ref="F872:F878">G872+H872+I872+J872+K872+L872+M872</f>
        <v>0</v>
      </c>
      <c r="G872" s="6">
        <f aca="true" t="shared" si="638" ref="G872:G878">H872+I872+J872+K872+L872+M872+N872</f>
        <v>0</v>
      </c>
      <c r="H872" s="6">
        <f aca="true" t="shared" si="639" ref="H872:H878">I872+J872+K872+L872+M872+N872+O872</f>
        <v>0</v>
      </c>
      <c r="I872" s="6">
        <f aca="true" t="shared" si="640" ref="I872:I878">J872+K872+L872+M872+N872+O872+P872</f>
        <v>0</v>
      </c>
      <c r="J872" s="6">
        <f aca="true" t="shared" si="641" ref="J872:J878">K872+L872+M872+N872+O872+P872+Q872</f>
        <v>0</v>
      </c>
      <c r="K872" s="10"/>
    </row>
    <row r="873" spans="1:11" ht="15">
      <c r="A873" s="8">
        <v>853</v>
      </c>
      <c r="B873" s="10" t="s">
        <v>4</v>
      </c>
      <c r="C873" s="6">
        <v>0</v>
      </c>
      <c r="D873" s="6">
        <v>0</v>
      </c>
      <c r="E873" s="6">
        <f t="shared" si="636"/>
        <v>0</v>
      </c>
      <c r="F873" s="6">
        <f t="shared" si="637"/>
        <v>0</v>
      </c>
      <c r="G873" s="6">
        <f t="shared" si="638"/>
        <v>0</v>
      </c>
      <c r="H873" s="6">
        <f t="shared" si="639"/>
        <v>0</v>
      </c>
      <c r="I873" s="6">
        <f t="shared" si="640"/>
        <v>0</v>
      </c>
      <c r="J873" s="6">
        <f t="shared" si="641"/>
        <v>0</v>
      </c>
      <c r="K873" s="10"/>
    </row>
    <row r="874" spans="1:11" ht="27">
      <c r="A874" s="8">
        <v>854</v>
      </c>
      <c r="B874" s="12" t="s">
        <v>52</v>
      </c>
      <c r="C874" s="5">
        <f aca="true" t="shared" si="642" ref="C874:J875">D874+E874+F874+G874+H874+I874+J874</f>
        <v>0</v>
      </c>
      <c r="D874" s="5">
        <f t="shared" si="642"/>
        <v>0</v>
      </c>
      <c r="E874" s="5">
        <f t="shared" si="642"/>
        <v>0</v>
      </c>
      <c r="F874" s="5">
        <f t="shared" si="642"/>
        <v>0</v>
      </c>
      <c r="G874" s="5">
        <f t="shared" si="642"/>
        <v>0</v>
      </c>
      <c r="H874" s="5">
        <f t="shared" si="642"/>
        <v>0</v>
      </c>
      <c r="I874" s="5">
        <f t="shared" si="642"/>
        <v>0</v>
      </c>
      <c r="J874" s="5">
        <f t="shared" si="642"/>
        <v>0</v>
      </c>
      <c r="K874" s="11"/>
    </row>
    <row r="875" spans="1:11" ht="15">
      <c r="A875" s="8">
        <v>855</v>
      </c>
      <c r="B875" s="12" t="s">
        <v>2</v>
      </c>
      <c r="C875" s="6">
        <f t="shared" si="642"/>
        <v>0</v>
      </c>
      <c r="D875" s="6">
        <f t="shared" si="642"/>
        <v>0</v>
      </c>
      <c r="E875" s="6">
        <f t="shared" si="642"/>
        <v>0</v>
      </c>
      <c r="F875" s="6">
        <f t="shared" si="642"/>
        <v>0</v>
      </c>
      <c r="G875" s="6">
        <f t="shared" si="642"/>
        <v>0</v>
      </c>
      <c r="H875" s="6">
        <f t="shared" si="642"/>
        <v>0</v>
      </c>
      <c r="I875" s="6">
        <f t="shared" si="642"/>
        <v>0</v>
      </c>
      <c r="J875" s="6">
        <f t="shared" si="642"/>
        <v>0</v>
      </c>
      <c r="K875" s="10"/>
    </row>
    <row r="876" spans="1:11" ht="15">
      <c r="A876" s="8">
        <v>856</v>
      </c>
      <c r="B876" s="10" t="s">
        <v>3</v>
      </c>
      <c r="C876" s="6">
        <f aca="true" t="shared" si="643" ref="C876:J877">D876+E876+F876+G876+H876+I876+J876</f>
        <v>0</v>
      </c>
      <c r="D876" s="6">
        <f t="shared" si="643"/>
        <v>0</v>
      </c>
      <c r="E876" s="6">
        <f t="shared" si="643"/>
        <v>0</v>
      </c>
      <c r="F876" s="6">
        <f t="shared" si="643"/>
        <v>0</v>
      </c>
      <c r="G876" s="6">
        <f t="shared" si="643"/>
        <v>0</v>
      </c>
      <c r="H876" s="6">
        <f t="shared" si="643"/>
        <v>0</v>
      </c>
      <c r="I876" s="6">
        <f t="shared" si="643"/>
        <v>0</v>
      </c>
      <c r="J876" s="6">
        <f t="shared" si="643"/>
        <v>0</v>
      </c>
      <c r="K876" s="10"/>
    </row>
    <row r="877" spans="1:11" ht="15">
      <c r="A877" s="8">
        <v>857</v>
      </c>
      <c r="B877" s="10" t="s">
        <v>4</v>
      </c>
      <c r="C877" s="6">
        <f t="shared" si="643"/>
        <v>0</v>
      </c>
      <c r="D877" s="6">
        <f t="shared" si="643"/>
        <v>0</v>
      </c>
      <c r="E877" s="6">
        <f t="shared" si="643"/>
        <v>0</v>
      </c>
      <c r="F877" s="6">
        <f t="shared" si="643"/>
        <v>0</v>
      </c>
      <c r="G877" s="6">
        <f t="shared" si="643"/>
        <v>0</v>
      </c>
      <c r="H877" s="6">
        <f t="shared" si="643"/>
        <v>0</v>
      </c>
      <c r="I877" s="6">
        <f t="shared" si="643"/>
        <v>0</v>
      </c>
      <c r="J877" s="6">
        <f t="shared" si="643"/>
        <v>0</v>
      </c>
      <c r="K877" s="10"/>
    </row>
    <row r="878" spans="1:11" ht="15">
      <c r="A878" s="8">
        <v>858</v>
      </c>
      <c r="B878" s="10" t="s">
        <v>23</v>
      </c>
      <c r="C878" s="6">
        <f t="shared" si="634"/>
        <v>0</v>
      </c>
      <c r="D878" s="6">
        <f aca="true" t="shared" si="644" ref="D878">E878+F878+G878+H878+I878+J878+K878</f>
        <v>0</v>
      </c>
      <c r="E878" s="6">
        <f t="shared" si="636"/>
        <v>0</v>
      </c>
      <c r="F878" s="6">
        <f t="shared" si="637"/>
        <v>0</v>
      </c>
      <c r="G878" s="6">
        <f t="shared" si="638"/>
        <v>0</v>
      </c>
      <c r="H878" s="6">
        <f t="shared" si="639"/>
        <v>0</v>
      </c>
      <c r="I878" s="6">
        <f t="shared" si="640"/>
        <v>0</v>
      </c>
      <c r="J878" s="6">
        <f t="shared" si="641"/>
        <v>0</v>
      </c>
      <c r="K878" s="10"/>
    </row>
    <row r="879" spans="1:11" ht="15" customHeight="1">
      <c r="A879" s="8">
        <v>859</v>
      </c>
      <c r="B879" s="65" t="s">
        <v>287</v>
      </c>
      <c r="C879" s="66"/>
      <c r="D879" s="66"/>
      <c r="E879" s="66"/>
      <c r="F879" s="66"/>
      <c r="G879" s="66"/>
      <c r="H879" s="66"/>
      <c r="I879" s="66"/>
      <c r="J879" s="66"/>
      <c r="K879" s="67"/>
    </row>
    <row r="880" spans="1:11" ht="15">
      <c r="A880" s="8">
        <v>860</v>
      </c>
      <c r="B880" s="41" t="s">
        <v>84</v>
      </c>
      <c r="C880" s="9">
        <f>D880+E880+F880+G880+H880+I880+J880</f>
        <v>224355.5</v>
      </c>
      <c r="D880" s="9">
        <f>D882+D883+D884</f>
        <v>40881.799999999996</v>
      </c>
      <c r="E880" s="9">
        <f>E882+E883+E884</f>
        <v>13966.1</v>
      </c>
      <c r="F880" s="9">
        <f aca="true" t="shared" si="645" ref="F880:J880">F882+F883+F884</f>
        <v>28183.7</v>
      </c>
      <c r="G880" s="9">
        <f t="shared" si="645"/>
        <v>33073</v>
      </c>
      <c r="H880" s="9">
        <f t="shared" si="645"/>
        <v>34528.4</v>
      </c>
      <c r="I880" s="9">
        <f t="shared" si="645"/>
        <v>36050</v>
      </c>
      <c r="J880" s="9">
        <f t="shared" si="645"/>
        <v>37672.5</v>
      </c>
      <c r="K880" s="10"/>
    </row>
    <row r="881" spans="1:11" ht="15">
      <c r="A881" s="8">
        <v>861</v>
      </c>
      <c r="B881" s="41" t="s">
        <v>2</v>
      </c>
      <c r="C881" s="6">
        <f aca="true" t="shared" si="646" ref="C881">D881+E881+F881+G881+H881+I881+J881</f>
        <v>0</v>
      </c>
      <c r="D881" s="6">
        <f aca="true" t="shared" si="647" ref="D881">E881+F881+G881+H881+I881+J881+K881</f>
        <v>0</v>
      </c>
      <c r="E881" s="6">
        <f aca="true" t="shared" si="648" ref="E881">F881+G881+H881+I881+J881+K881+L881</f>
        <v>0</v>
      </c>
      <c r="F881" s="6">
        <f aca="true" t="shared" si="649" ref="F881">G881+H881+I881+J881+K881+L881+M881</f>
        <v>0</v>
      </c>
      <c r="G881" s="6">
        <f aca="true" t="shared" si="650" ref="G881">H881+I881+J881+K881+L881+M881+N881</f>
        <v>0</v>
      </c>
      <c r="H881" s="6">
        <f aca="true" t="shared" si="651" ref="H881">I881+J881+K881+L881+M881+N881+O881</f>
        <v>0</v>
      </c>
      <c r="I881" s="6">
        <f aca="true" t="shared" si="652" ref="I881">J881+K881+L881+M881+N881+O881+P881</f>
        <v>0</v>
      </c>
      <c r="J881" s="6">
        <f aca="true" t="shared" si="653" ref="J881">K881+L881+M881+N881+O881+P881+Q881</f>
        <v>0</v>
      </c>
      <c r="K881" s="10"/>
    </row>
    <row r="882" spans="1:11" ht="15">
      <c r="A882" s="8">
        <v>862</v>
      </c>
      <c r="B882" s="10" t="s">
        <v>3</v>
      </c>
      <c r="C882" s="7">
        <f aca="true" t="shared" si="654" ref="C882:C920">D882+E882+F882+G882+H882+I882+J882</f>
        <v>5539</v>
      </c>
      <c r="D882" s="7">
        <f>D888</f>
        <v>5251</v>
      </c>
      <c r="E882" s="7">
        <f aca="true" t="shared" si="655" ref="E882:J882">E888</f>
        <v>144</v>
      </c>
      <c r="F882" s="7">
        <f t="shared" si="655"/>
        <v>144</v>
      </c>
      <c r="G882" s="7">
        <f t="shared" si="655"/>
        <v>0</v>
      </c>
      <c r="H882" s="7">
        <f t="shared" si="655"/>
        <v>0</v>
      </c>
      <c r="I882" s="7">
        <f t="shared" si="655"/>
        <v>0</v>
      </c>
      <c r="J882" s="7">
        <f t="shared" si="655"/>
        <v>0</v>
      </c>
      <c r="K882" s="10"/>
    </row>
    <row r="883" spans="1:11" ht="15">
      <c r="A883" s="8">
        <v>863</v>
      </c>
      <c r="B883" s="10" t="s">
        <v>4</v>
      </c>
      <c r="C883" s="7">
        <f t="shared" si="654"/>
        <v>218816.5</v>
      </c>
      <c r="D883" s="7">
        <f>D889</f>
        <v>35630.799999999996</v>
      </c>
      <c r="E883" s="7">
        <f>E889</f>
        <v>13822.1</v>
      </c>
      <c r="F883" s="7">
        <f aca="true" t="shared" si="656" ref="F883:J883">F889</f>
        <v>28039.7</v>
      </c>
      <c r="G883" s="7">
        <f t="shared" si="656"/>
        <v>33073</v>
      </c>
      <c r="H883" s="7">
        <f t="shared" si="656"/>
        <v>34528.4</v>
      </c>
      <c r="I883" s="7">
        <f t="shared" si="656"/>
        <v>36050</v>
      </c>
      <c r="J883" s="7">
        <f t="shared" si="656"/>
        <v>37672.5</v>
      </c>
      <c r="K883" s="10"/>
    </row>
    <row r="884" spans="1:11" ht="15">
      <c r="A884" s="8">
        <v>864</v>
      </c>
      <c r="B884" s="10" t="s">
        <v>23</v>
      </c>
      <c r="C884" s="7">
        <f t="shared" si="654"/>
        <v>0</v>
      </c>
      <c r="D884" s="7">
        <f aca="true" t="shared" si="657" ref="D884:D920">E884+F884+G884+H884+I884+J884+K884</f>
        <v>0</v>
      </c>
      <c r="E884" s="7">
        <f aca="true" t="shared" si="658" ref="E884:E920">F884+G884+H884+I884+J884+K884+L884</f>
        <v>0</v>
      </c>
      <c r="F884" s="7">
        <f aca="true" t="shared" si="659" ref="F884:F885">G884+H884+I884+J884+K884+L884+M884</f>
        <v>0</v>
      </c>
      <c r="G884" s="7">
        <f aca="true" t="shared" si="660" ref="G884:G885">H884+I884+J884+K884+L884+M884+N884</f>
        <v>0</v>
      </c>
      <c r="H884" s="7">
        <f aca="true" t="shared" si="661" ref="H884:H885">I884+J884+K884+L884+M884+N884+O884</f>
        <v>0</v>
      </c>
      <c r="I884" s="7">
        <f aca="true" t="shared" si="662" ref="I884:I885">J884+K884+L884+M884+N884+O884+P884</f>
        <v>0</v>
      </c>
      <c r="J884" s="7">
        <f aca="true" t="shared" si="663" ref="J884:J885">K884+L884+M884+N884+O884+P884+Q884</f>
        <v>0</v>
      </c>
      <c r="K884" s="10"/>
    </row>
    <row r="885" spans="1:11" ht="15">
      <c r="A885" s="8">
        <v>865</v>
      </c>
      <c r="B885" s="10" t="s">
        <v>20</v>
      </c>
      <c r="C885" s="7">
        <f t="shared" si="654"/>
        <v>0</v>
      </c>
      <c r="D885" s="7">
        <f t="shared" si="657"/>
        <v>0</v>
      </c>
      <c r="E885" s="7">
        <f t="shared" si="658"/>
        <v>0</v>
      </c>
      <c r="F885" s="7">
        <f t="shared" si="659"/>
        <v>0</v>
      </c>
      <c r="G885" s="7">
        <f t="shared" si="660"/>
        <v>0</v>
      </c>
      <c r="H885" s="7">
        <f t="shared" si="661"/>
        <v>0</v>
      </c>
      <c r="I885" s="7">
        <f t="shared" si="662"/>
        <v>0</v>
      </c>
      <c r="J885" s="7">
        <f t="shared" si="663"/>
        <v>0</v>
      </c>
      <c r="K885" s="10"/>
    </row>
    <row r="886" spans="1:11" ht="25.5">
      <c r="A886" s="8">
        <v>866</v>
      </c>
      <c r="B886" s="41" t="s">
        <v>61</v>
      </c>
      <c r="C886" s="7">
        <f t="shared" si="654"/>
        <v>224355.5</v>
      </c>
      <c r="D886" s="7">
        <f>D888+D889+D890</f>
        <v>40881.799999999996</v>
      </c>
      <c r="E886" s="7">
        <f>E888+E889+E890</f>
        <v>13966.1</v>
      </c>
      <c r="F886" s="7">
        <f aca="true" t="shared" si="664" ref="F886:J886">F888+F889+F890</f>
        <v>28183.7</v>
      </c>
      <c r="G886" s="7">
        <f t="shared" si="664"/>
        <v>33073</v>
      </c>
      <c r="H886" s="7">
        <f t="shared" si="664"/>
        <v>34528.4</v>
      </c>
      <c r="I886" s="7">
        <f t="shared" si="664"/>
        <v>36050</v>
      </c>
      <c r="J886" s="7">
        <f t="shared" si="664"/>
        <v>37672.5</v>
      </c>
      <c r="K886" s="10"/>
    </row>
    <row r="887" spans="1:11" ht="15">
      <c r="A887" s="8">
        <v>867</v>
      </c>
      <c r="B887" s="41" t="s">
        <v>2</v>
      </c>
      <c r="C887" s="6">
        <f t="shared" si="654"/>
        <v>0</v>
      </c>
      <c r="D887" s="6">
        <f aca="true" t="shared" si="665" ref="D887">E887+F887+G887+H887+I887+J887+K887</f>
        <v>0</v>
      </c>
      <c r="E887" s="6">
        <f aca="true" t="shared" si="666" ref="E887">F887+G887+H887+I887+J887+K887+L887</f>
        <v>0</v>
      </c>
      <c r="F887" s="6">
        <f aca="true" t="shared" si="667" ref="F887">G887+H887+I887+J887+K887+L887+M887</f>
        <v>0</v>
      </c>
      <c r="G887" s="6">
        <f aca="true" t="shared" si="668" ref="G887">H887+I887+J887+K887+L887+M887+N887</f>
        <v>0</v>
      </c>
      <c r="H887" s="6">
        <f aca="true" t="shared" si="669" ref="H887">I887+J887+K887+L887+M887+N887+O887</f>
        <v>0</v>
      </c>
      <c r="I887" s="6">
        <f aca="true" t="shared" si="670" ref="I887">J887+K887+L887+M887+N887+O887+P887</f>
        <v>0</v>
      </c>
      <c r="J887" s="6">
        <f aca="true" t="shared" si="671" ref="J887">K887+L887+M887+N887+O887+P887+Q887</f>
        <v>0</v>
      </c>
      <c r="K887" s="10"/>
    </row>
    <row r="888" spans="1:11" ht="15">
      <c r="A888" s="8">
        <v>868</v>
      </c>
      <c r="B888" s="10" t="s">
        <v>3</v>
      </c>
      <c r="C888" s="7">
        <f t="shared" si="654"/>
        <v>5539</v>
      </c>
      <c r="D888" s="7">
        <f>D893+D898+D903+D908+D913+D919</f>
        <v>5251</v>
      </c>
      <c r="E888" s="7">
        <f aca="true" t="shared" si="672" ref="E888:J888">E893+E898+E903+E908+E913+E919</f>
        <v>144</v>
      </c>
      <c r="F888" s="7">
        <f t="shared" si="672"/>
        <v>144</v>
      </c>
      <c r="G888" s="7">
        <f t="shared" si="672"/>
        <v>0</v>
      </c>
      <c r="H888" s="7">
        <f t="shared" si="672"/>
        <v>0</v>
      </c>
      <c r="I888" s="7">
        <f t="shared" si="672"/>
        <v>0</v>
      </c>
      <c r="J888" s="7">
        <f t="shared" si="672"/>
        <v>0</v>
      </c>
      <c r="K888" s="7"/>
    </row>
    <row r="889" spans="1:11" ht="15">
      <c r="A889" s="8">
        <v>869</v>
      </c>
      <c r="B889" s="10" t="s">
        <v>4</v>
      </c>
      <c r="C889" s="7">
        <f t="shared" si="654"/>
        <v>218816.5</v>
      </c>
      <c r="D889" s="7">
        <f>D894+D899+D904</f>
        <v>35630.799999999996</v>
      </c>
      <c r="E889" s="7">
        <f>E894+E899+E904</f>
        <v>13822.1</v>
      </c>
      <c r="F889" s="7">
        <f>F894+F899+F904</f>
        <v>28039.7</v>
      </c>
      <c r="G889" s="7">
        <f aca="true" t="shared" si="673" ref="G889:J889">G894+G899+G904+G919</f>
        <v>33073</v>
      </c>
      <c r="H889" s="7">
        <f t="shared" si="673"/>
        <v>34528.4</v>
      </c>
      <c r="I889" s="7">
        <f t="shared" si="673"/>
        <v>36050</v>
      </c>
      <c r="J889" s="7">
        <f t="shared" si="673"/>
        <v>37672.5</v>
      </c>
      <c r="K889" s="7"/>
    </row>
    <row r="890" spans="1:11" ht="15">
      <c r="A890" s="8">
        <v>870</v>
      </c>
      <c r="B890" s="10" t="s">
        <v>23</v>
      </c>
      <c r="C890" s="7">
        <f t="shared" si="654"/>
        <v>0</v>
      </c>
      <c r="D890" s="7">
        <f t="shared" si="657"/>
        <v>0</v>
      </c>
      <c r="E890" s="7">
        <f t="shared" si="658"/>
        <v>0</v>
      </c>
      <c r="F890" s="7">
        <f aca="true" t="shared" si="674" ref="F890">G890+H890+I890+J890+K890+L890+M890</f>
        <v>0</v>
      </c>
      <c r="G890" s="7">
        <f aca="true" t="shared" si="675" ref="G890">H890+I890+J890+K890+L890+M890+N890</f>
        <v>0</v>
      </c>
      <c r="H890" s="7">
        <f aca="true" t="shared" si="676" ref="H890">I890+J890+K890+L890+M890+N890+O890</f>
        <v>0</v>
      </c>
      <c r="I890" s="7">
        <f aca="true" t="shared" si="677" ref="I890">J890+K890+L890+M890+N890+O890+P890</f>
        <v>0</v>
      </c>
      <c r="J890" s="7">
        <f aca="true" t="shared" si="678" ref="J890">K890+L890+M890+N890+O890+P890+Q890</f>
        <v>0</v>
      </c>
      <c r="K890" s="10"/>
    </row>
    <row r="891" spans="1:11" ht="40.5">
      <c r="A891" s="8">
        <v>871</v>
      </c>
      <c r="B891" s="12" t="s">
        <v>53</v>
      </c>
      <c r="C891" s="9">
        <f t="shared" si="654"/>
        <v>2708.2</v>
      </c>
      <c r="D891" s="9">
        <f>D893+D894+D895</f>
        <v>190.8</v>
      </c>
      <c r="E891" s="9">
        <f>E893+E894+E895</f>
        <v>370</v>
      </c>
      <c r="F891" s="9">
        <v>388.5</v>
      </c>
      <c r="G891" s="9">
        <f aca="true" t="shared" si="679" ref="G891:J891">G893+G894+G895</f>
        <v>408</v>
      </c>
      <c r="H891" s="9">
        <f t="shared" si="679"/>
        <v>428.4</v>
      </c>
      <c r="I891" s="9">
        <f t="shared" si="679"/>
        <v>450</v>
      </c>
      <c r="J891" s="9">
        <f t="shared" si="679"/>
        <v>472.5</v>
      </c>
      <c r="K891" s="10"/>
    </row>
    <row r="892" spans="1:11" ht="15">
      <c r="A892" s="8">
        <v>872</v>
      </c>
      <c r="B892" s="12" t="s">
        <v>2</v>
      </c>
      <c r="C892" s="6">
        <f t="shared" si="654"/>
        <v>0</v>
      </c>
      <c r="D892" s="6">
        <f aca="true" t="shared" si="680" ref="D892">E892+F892+G892+H892+I892+J892+K892</f>
        <v>0</v>
      </c>
      <c r="E892" s="6">
        <f aca="true" t="shared" si="681" ref="E892">F892+G892+H892+I892+J892+K892+L892</f>
        <v>0</v>
      </c>
      <c r="F892" s="6">
        <f aca="true" t="shared" si="682" ref="F892">G892+H892+I892+J892+K892+L892+M892</f>
        <v>0</v>
      </c>
      <c r="G892" s="6">
        <f aca="true" t="shared" si="683" ref="G892">H892+I892+J892+K892+L892+M892+N892</f>
        <v>0</v>
      </c>
      <c r="H892" s="6">
        <f aca="true" t="shared" si="684" ref="H892">I892+J892+K892+L892+M892+N892+O892</f>
        <v>0</v>
      </c>
      <c r="I892" s="6">
        <f aca="true" t="shared" si="685" ref="I892">J892+K892+L892+M892+N892+O892+P892</f>
        <v>0</v>
      </c>
      <c r="J892" s="6">
        <f aca="true" t="shared" si="686" ref="J892">K892+L892+M892+N892+O892+P892+Q892</f>
        <v>0</v>
      </c>
      <c r="K892" s="10"/>
    </row>
    <row r="893" spans="1:11" ht="15">
      <c r="A893" s="8">
        <v>873</v>
      </c>
      <c r="B893" s="10" t="s">
        <v>49</v>
      </c>
      <c r="C893" s="7">
        <f t="shared" si="654"/>
        <v>0</v>
      </c>
      <c r="D893" s="7">
        <f t="shared" si="657"/>
        <v>0</v>
      </c>
      <c r="E893" s="7">
        <f t="shared" si="658"/>
        <v>0</v>
      </c>
      <c r="F893" s="7">
        <f aca="true" t="shared" si="687" ref="F893">G893+H893+I893+J893+K893+L893+M893</f>
        <v>0</v>
      </c>
      <c r="G893" s="7">
        <f aca="true" t="shared" si="688" ref="G893">H893+I893+J893+K893+L893+M893+N893</f>
        <v>0</v>
      </c>
      <c r="H893" s="7">
        <f aca="true" t="shared" si="689" ref="H893">I893+J893+K893+L893+M893+N893+O893</f>
        <v>0</v>
      </c>
      <c r="I893" s="7">
        <f aca="true" t="shared" si="690" ref="I893">J893+K893+L893+M893+N893+O893+P893</f>
        <v>0</v>
      </c>
      <c r="J893" s="7">
        <f aca="true" t="shared" si="691" ref="J893">K893+L893+M893+N893+O893+P893+Q893</f>
        <v>0</v>
      </c>
      <c r="K893" s="10"/>
    </row>
    <row r="894" spans="1:11" ht="15">
      <c r="A894" s="8">
        <v>874</v>
      </c>
      <c r="B894" s="10" t="s">
        <v>50</v>
      </c>
      <c r="C894" s="7">
        <f t="shared" si="654"/>
        <v>2708.2</v>
      </c>
      <c r="D894" s="7">
        <v>190.8</v>
      </c>
      <c r="E894" s="7">
        <v>370</v>
      </c>
      <c r="F894" s="7">
        <v>388.5</v>
      </c>
      <c r="G894" s="7">
        <v>408</v>
      </c>
      <c r="H894" s="7">
        <v>428.4</v>
      </c>
      <c r="I894" s="7">
        <v>450</v>
      </c>
      <c r="J894" s="7">
        <v>472.5</v>
      </c>
      <c r="K894" s="10"/>
    </row>
    <row r="895" spans="1:11" ht="15">
      <c r="A895" s="8">
        <v>875</v>
      </c>
      <c r="B895" s="10" t="s">
        <v>21</v>
      </c>
      <c r="C895" s="7">
        <f t="shared" si="654"/>
        <v>0</v>
      </c>
      <c r="D895" s="7">
        <f t="shared" si="657"/>
        <v>0</v>
      </c>
      <c r="E895" s="7">
        <f t="shared" si="658"/>
        <v>0</v>
      </c>
      <c r="F895" s="7">
        <f aca="true" t="shared" si="692" ref="F895">G895+H895+I895+J895+K895+L895+M895</f>
        <v>0</v>
      </c>
      <c r="G895" s="7">
        <f aca="true" t="shared" si="693" ref="G895">H895+I895+J895+K895+L895+M895+N895</f>
        <v>0</v>
      </c>
      <c r="H895" s="7">
        <f aca="true" t="shared" si="694" ref="H895">I895+J895+K895+L895+M895+N895+O895</f>
        <v>0</v>
      </c>
      <c r="I895" s="7">
        <f aca="true" t="shared" si="695" ref="I895">J895+K895+L895+M895+N895+O895+P895</f>
        <v>0</v>
      </c>
      <c r="J895" s="7">
        <f aca="true" t="shared" si="696" ref="J895">K895+L895+M895+N895+O895+P895+Q895</f>
        <v>0</v>
      </c>
      <c r="K895" s="10"/>
    </row>
    <row r="896" spans="1:11" ht="27">
      <c r="A896" s="8">
        <v>876</v>
      </c>
      <c r="B896" s="12" t="s">
        <v>210</v>
      </c>
      <c r="C896" s="9">
        <f t="shared" si="654"/>
        <v>194359.3</v>
      </c>
      <c r="D896" s="9">
        <f>D898+D899+D900</f>
        <v>37691</v>
      </c>
      <c r="E896" s="9">
        <f>E898+E899+E900</f>
        <v>9452.1</v>
      </c>
      <c r="F896" s="9">
        <f aca="true" t="shared" si="697" ref="F896:J896">F898+F899+F900</f>
        <v>23651.2</v>
      </c>
      <c r="G896" s="9">
        <f t="shared" si="697"/>
        <v>28665</v>
      </c>
      <c r="H896" s="9">
        <f t="shared" si="697"/>
        <v>30100</v>
      </c>
      <c r="I896" s="9">
        <f t="shared" si="697"/>
        <v>31600</v>
      </c>
      <c r="J896" s="9">
        <f t="shared" si="697"/>
        <v>33200</v>
      </c>
      <c r="K896" s="10"/>
    </row>
    <row r="897" spans="1:11" ht="15">
      <c r="A897" s="8">
        <v>877</v>
      </c>
      <c r="B897" s="12" t="s">
        <v>2</v>
      </c>
      <c r="C897" s="6">
        <f t="shared" si="654"/>
        <v>0</v>
      </c>
      <c r="D897" s="6">
        <f aca="true" t="shared" si="698" ref="D897">E897+F897+G897+H897+I897+J897+K897</f>
        <v>0</v>
      </c>
      <c r="E897" s="6">
        <f aca="true" t="shared" si="699" ref="E897">F897+G897+H897+I897+J897+K897+L897</f>
        <v>0</v>
      </c>
      <c r="F897" s="6">
        <f aca="true" t="shared" si="700" ref="F897">G897+H897+I897+J897+K897+L897+M897</f>
        <v>0</v>
      </c>
      <c r="G897" s="6">
        <f aca="true" t="shared" si="701" ref="G897">H897+I897+J897+K897+L897+M897+N897</f>
        <v>0</v>
      </c>
      <c r="H897" s="6">
        <f aca="true" t="shared" si="702" ref="H897">I897+J897+K897+L897+M897+N897+O897</f>
        <v>0</v>
      </c>
      <c r="I897" s="6">
        <f aca="true" t="shared" si="703" ref="I897">J897+K897+L897+M897+N897+O897+P897</f>
        <v>0</v>
      </c>
      <c r="J897" s="6">
        <f aca="true" t="shared" si="704" ref="J897">K897+L897+M897+N897+O897+P897+Q897</f>
        <v>0</v>
      </c>
      <c r="K897" s="10"/>
    </row>
    <row r="898" spans="1:11" ht="15">
      <c r="A898" s="8">
        <v>878</v>
      </c>
      <c r="B898" s="10" t="s">
        <v>3</v>
      </c>
      <c r="C898" s="7">
        <f t="shared" si="654"/>
        <v>5251</v>
      </c>
      <c r="D898" s="7">
        <f>4408+843</f>
        <v>5251</v>
      </c>
      <c r="E898" s="7">
        <f t="shared" si="658"/>
        <v>0</v>
      </c>
      <c r="F898" s="7">
        <f aca="true" t="shared" si="705" ref="F898">G898+H898+I898+J898+K898+L898+M898</f>
        <v>0</v>
      </c>
      <c r="G898" s="7">
        <f aca="true" t="shared" si="706" ref="G898">H898+I898+J898+K898+L898+M898+N898</f>
        <v>0</v>
      </c>
      <c r="H898" s="7">
        <f aca="true" t="shared" si="707" ref="H898">I898+J898+K898+L898+M898+N898+O898</f>
        <v>0</v>
      </c>
      <c r="I898" s="7">
        <f aca="true" t="shared" si="708" ref="I898">J898+K898+L898+M898+N898+O898+P898</f>
        <v>0</v>
      </c>
      <c r="J898" s="7">
        <f aca="true" t="shared" si="709" ref="J898">K898+L898+M898+N898+O898+P898+Q898</f>
        <v>0</v>
      </c>
      <c r="K898" s="10"/>
    </row>
    <row r="899" spans="1:11" ht="15">
      <c r="A899" s="8">
        <v>879</v>
      </c>
      <c r="B899" s="10" t="s">
        <v>4</v>
      </c>
      <c r="C899" s="7">
        <f t="shared" si="654"/>
        <v>189108.3</v>
      </c>
      <c r="D899" s="7">
        <f>23651.2+1382.1-700+2103.8+3300.5-300+293.6-300+3158.8-150</f>
        <v>32439.999999999996</v>
      </c>
      <c r="E899" s="7">
        <f>23651.2-10294.1-3905</f>
        <v>9452.1</v>
      </c>
      <c r="F899" s="7">
        <v>23651.2</v>
      </c>
      <c r="G899" s="7">
        <f>28665</f>
        <v>28665</v>
      </c>
      <c r="H899" s="7">
        <v>30100</v>
      </c>
      <c r="I899" s="7">
        <v>31600</v>
      </c>
      <c r="J899" s="7">
        <v>33200</v>
      </c>
      <c r="K899" s="10"/>
    </row>
    <row r="900" spans="1:11" ht="15">
      <c r="A900" s="8">
        <v>880</v>
      </c>
      <c r="B900" s="10" t="s">
        <v>5</v>
      </c>
      <c r="C900" s="7">
        <f t="shared" si="654"/>
        <v>0</v>
      </c>
      <c r="D900" s="7">
        <f t="shared" si="657"/>
        <v>0</v>
      </c>
      <c r="E900" s="7">
        <f t="shared" si="658"/>
        <v>0</v>
      </c>
      <c r="F900" s="7">
        <f aca="true" t="shared" si="710" ref="F900">G900+H900+I900+J900+K900+L900+M900</f>
        <v>0</v>
      </c>
      <c r="G900" s="7">
        <f aca="true" t="shared" si="711" ref="G900">H900+I900+J900+K900+L900+M900+N900</f>
        <v>0</v>
      </c>
      <c r="H900" s="7">
        <f aca="true" t="shared" si="712" ref="H900">I900+J900+K900+L900+M900+N900+O900</f>
        <v>0</v>
      </c>
      <c r="I900" s="7">
        <f aca="true" t="shared" si="713" ref="I900">J900+K900+L900+M900+N900+O900+P900</f>
        <v>0</v>
      </c>
      <c r="J900" s="7">
        <f aca="true" t="shared" si="714" ref="J900">K900+L900+M900+N900+O900+P900+Q900</f>
        <v>0</v>
      </c>
      <c r="K900" s="10"/>
    </row>
    <row r="901" spans="1:11" ht="40.5">
      <c r="A901" s="8">
        <v>881</v>
      </c>
      <c r="B901" s="12" t="s">
        <v>211</v>
      </c>
      <c r="C901" s="9">
        <f t="shared" si="654"/>
        <v>27000</v>
      </c>
      <c r="D901" s="9">
        <f>D903+D904+D905</f>
        <v>3000</v>
      </c>
      <c r="E901" s="9">
        <f>E903+E904+E905</f>
        <v>4000</v>
      </c>
      <c r="F901" s="9">
        <f aca="true" t="shared" si="715" ref="F901:J901">F903+F904+F905</f>
        <v>4000</v>
      </c>
      <c r="G901" s="9">
        <f t="shared" si="715"/>
        <v>4000</v>
      </c>
      <c r="H901" s="9">
        <f t="shared" si="715"/>
        <v>4000</v>
      </c>
      <c r="I901" s="9">
        <f t="shared" si="715"/>
        <v>4000</v>
      </c>
      <c r="J901" s="9">
        <f t="shared" si="715"/>
        <v>4000</v>
      </c>
      <c r="K901" s="10">
        <v>76</v>
      </c>
    </row>
    <row r="902" spans="1:11" ht="15">
      <c r="A902" s="8">
        <v>882</v>
      </c>
      <c r="B902" s="12" t="s">
        <v>2</v>
      </c>
      <c r="C902" s="6">
        <f t="shared" si="654"/>
        <v>0</v>
      </c>
      <c r="D902" s="6">
        <f aca="true" t="shared" si="716" ref="D902">E902+F902+G902+H902+I902+J902+K902</f>
        <v>0</v>
      </c>
      <c r="E902" s="6">
        <f aca="true" t="shared" si="717" ref="E902">F902+G902+H902+I902+J902+K902+L902</f>
        <v>0</v>
      </c>
      <c r="F902" s="6">
        <f aca="true" t="shared" si="718" ref="F902">G902+H902+I902+J902+K902+L902+M902</f>
        <v>0</v>
      </c>
      <c r="G902" s="6">
        <f aca="true" t="shared" si="719" ref="G902">H902+I902+J902+K902+L902+M902+N902</f>
        <v>0</v>
      </c>
      <c r="H902" s="6">
        <f aca="true" t="shared" si="720" ref="H902">I902+J902+K902+L902+M902+N902+O902</f>
        <v>0</v>
      </c>
      <c r="I902" s="6">
        <f aca="true" t="shared" si="721" ref="I902">J902+K902+L902+M902+N902+O902+P902</f>
        <v>0</v>
      </c>
      <c r="J902" s="6">
        <f aca="true" t="shared" si="722" ref="J902">K902+L902+M902+N902+O902+P902+Q902</f>
        <v>0</v>
      </c>
      <c r="K902" s="10"/>
    </row>
    <row r="903" spans="1:11" ht="15">
      <c r="A903" s="8">
        <v>883</v>
      </c>
      <c r="B903" s="10" t="s">
        <v>3</v>
      </c>
      <c r="C903" s="7">
        <f t="shared" si="654"/>
        <v>0</v>
      </c>
      <c r="D903" s="7">
        <f t="shared" si="657"/>
        <v>0</v>
      </c>
      <c r="E903" s="7">
        <f t="shared" si="658"/>
        <v>0</v>
      </c>
      <c r="F903" s="7">
        <f aca="true" t="shared" si="723" ref="F903">G903+H903+I903+J903+K903+L903+M903</f>
        <v>0</v>
      </c>
      <c r="G903" s="7">
        <f aca="true" t="shared" si="724" ref="G903">H903+I903+J903+K903+L903+M903+N903</f>
        <v>0</v>
      </c>
      <c r="H903" s="7">
        <f aca="true" t="shared" si="725" ref="H903">I903+J903+K903+L903+M903+N903+O903</f>
        <v>0</v>
      </c>
      <c r="I903" s="7">
        <f aca="true" t="shared" si="726" ref="I903">J903+K903+L903+M903+N903+O903+P903</f>
        <v>0</v>
      </c>
      <c r="J903" s="7">
        <f aca="true" t="shared" si="727" ref="J903">K903+L903+M903+N903+O903+P903+Q903</f>
        <v>0</v>
      </c>
      <c r="K903" s="10"/>
    </row>
    <row r="904" spans="1:11" ht="15">
      <c r="A904" s="8">
        <v>884</v>
      </c>
      <c r="B904" s="10" t="s">
        <v>4</v>
      </c>
      <c r="C904" s="7">
        <f t="shared" si="654"/>
        <v>27000</v>
      </c>
      <c r="D904" s="7">
        <f>D909+D914</f>
        <v>3000</v>
      </c>
      <c r="E904" s="7">
        <f>E909+E914</f>
        <v>4000</v>
      </c>
      <c r="F904" s="7">
        <f aca="true" t="shared" si="728" ref="F904:J904">F909+F914</f>
        <v>4000</v>
      </c>
      <c r="G904" s="7">
        <f t="shared" si="728"/>
        <v>4000</v>
      </c>
      <c r="H904" s="7">
        <f t="shared" si="728"/>
        <v>4000</v>
      </c>
      <c r="I904" s="7">
        <f t="shared" si="728"/>
        <v>4000</v>
      </c>
      <c r="J904" s="7">
        <f t="shared" si="728"/>
        <v>4000</v>
      </c>
      <c r="K904" s="10"/>
    </row>
    <row r="905" spans="1:11" ht="15">
      <c r="A905" s="8">
        <v>885</v>
      </c>
      <c r="B905" s="10" t="s">
        <v>5</v>
      </c>
      <c r="C905" s="7">
        <f t="shared" si="654"/>
        <v>0</v>
      </c>
      <c r="D905" s="7">
        <f t="shared" si="657"/>
        <v>0</v>
      </c>
      <c r="E905" s="7">
        <f t="shared" si="658"/>
        <v>0</v>
      </c>
      <c r="F905" s="7">
        <f aca="true" t="shared" si="729" ref="F905">G905+H905+I905+J905+K905+L905+M905</f>
        <v>0</v>
      </c>
      <c r="G905" s="7">
        <f aca="true" t="shared" si="730" ref="G905">H905+I905+J905+K905+L905+M905+N905</f>
        <v>0</v>
      </c>
      <c r="H905" s="7">
        <f aca="true" t="shared" si="731" ref="H905">I905+J905+K905+L905+M905+N905+O905</f>
        <v>0</v>
      </c>
      <c r="I905" s="7">
        <f aca="true" t="shared" si="732" ref="I905">J905+K905+L905+M905+N905+O905+P905</f>
        <v>0</v>
      </c>
      <c r="J905" s="7">
        <f aca="true" t="shared" si="733" ref="J905">K905+L905+M905+N905+O905+P905+Q905</f>
        <v>0</v>
      </c>
      <c r="K905" s="10"/>
    </row>
    <row r="906" spans="1:11" ht="25.5" customHeight="1">
      <c r="A906" s="8">
        <v>886</v>
      </c>
      <c r="B906" s="13" t="s">
        <v>212</v>
      </c>
      <c r="C906" s="9">
        <f t="shared" si="654"/>
        <v>21000</v>
      </c>
      <c r="D906" s="9">
        <f>D908+D909+D910</f>
        <v>3000</v>
      </c>
      <c r="E906" s="9">
        <f>E908+E909+E910</f>
        <v>3000</v>
      </c>
      <c r="F906" s="9">
        <f aca="true" t="shared" si="734" ref="F906:J906">F908+F909+F910</f>
        <v>3000</v>
      </c>
      <c r="G906" s="9">
        <f t="shared" si="734"/>
        <v>3000</v>
      </c>
      <c r="H906" s="9">
        <f t="shared" si="734"/>
        <v>3000</v>
      </c>
      <c r="I906" s="9">
        <f t="shared" si="734"/>
        <v>3000</v>
      </c>
      <c r="J906" s="9">
        <f t="shared" si="734"/>
        <v>3000</v>
      </c>
      <c r="K906" s="10"/>
    </row>
    <row r="907" spans="1:11" ht="13.5" customHeight="1">
      <c r="A907" s="8">
        <v>887</v>
      </c>
      <c r="B907" s="13" t="s">
        <v>2</v>
      </c>
      <c r="C907" s="6">
        <f t="shared" si="654"/>
        <v>0</v>
      </c>
      <c r="D907" s="6">
        <f aca="true" t="shared" si="735" ref="D907">E907+F907+G907+H907+I907+J907+K907</f>
        <v>0</v>
      </c>
      <c r="E907" s="6">
        <f aca="true" t="shared" si="736" ref="E907">F907+G907+H907+I907+J907+K907+L907</f>
        <v>0</v>
      </c>
      <c r="F907" s="6">
        <f aca="true" t="shared" si="737" ref="F907">G907+H907+I907+J907+K907+L907+M907</f>
        <v>0</v>
      </c>
      <c r="G907" s="6">
        <f aca="true" t="shared" si="738" ref="G907">H907+I907+J907+K907+L907+M907+N907</f>
        <v>0</v>
      </c>
      <c r="H907" s="6">
        <f aca="true" t="shared" si="739" ref="H907">I907+J907+K907+L907+M907+N907+O907</f>
        <v>0</v>
      </c>
      <c r="I907" s="6">
        <f aca="true" t="shared" si="740" ref="I907">J907+K907+L907+M907+N907+O907+P907</f>
        <v>0</v>
      </c>
      <c r="J907" s="6">
        <f aca="true" t="shared" si="741" ref="J907">K907+L907+M907+N907+O907+P907+Q907</f>
        <v>0</v>
      </c>
      <c r="K907" s="10"/>
    </row>
    <row r="908" spans="1:11" ht="15">
      <c r="A908" s="8">
        <v>888</v>
      </c>
      <c r="B908" s="10" t="s">
        <v>3</v>
      </c>
      <c r="C908" s="7">
        <f t="shared" si="654"/>
        <v>0</v>
      </c>
      <c r="D908" s="7">
        <f t="shared" si="657"/>
        <v>0</v>
      </c>
      <c r="E908" s="7">
        <f t="shared" si="658"/>
        <v>0</v>
      </c>
      <c r="F908" s="7">
        <f aca="true" t="shared" si="742" ref="F908">G908+H908+I908+J908+K908+L908+M908</f>
        <v>0</v>
      </c>
      <c r="G908" s="7">
        <f aca="true" t="shared" si="743" ref="G908">H908+I908+J908+K908+L908+M908+N908</f>
        <v>0</v>
      </c>
      <c r="H908" s="7">
        <f aca="true" t="shared" si="744" ref="H908">I908+J908+K908+L908+M908+N908+O908</f>
        <v>0</v>
      </c>
      <c r="I908" s="7">
        <f aca="true" t="shared" si="745" ref="I908">J908+K908+L908+M908+N908+O908+P908</f>
        <v>0</v>
      </c>
      <c r="J908" s="7">
        <f aca="true" t="shared" si="746" ref="J908">K908+L908+M908+N908+O908+P908+Q908</f>
        <v>0</v>
      </c>
      <c r="K908" s="10"/>
    </row>
    <row r="909" spans="1:11" ht="15">
      <c r="A909" s="8">
        <v>889</v>
      </c>
      <c r="B909" s="10" t="s">
        <v>4</v>
      </c>
      <c r="C909" s="7">
        <f t="shared" si="654"/>
        <v>21000</v>
      </c>
      <c r="D909" s="7">
        <v>3000</v>
      </c>
      <c r="E909" s="7">
        <v>3000</v>
      </c>
      <c r="F909" s="7">
        <v>3000</v>
      </c>
      <c r="G909" s="7">
        <v>3000</v>
      </c>
      <c r="H909" s="7">
        <v>3000</v>
      </c>
      <c r="I909" s="7">
        <v>3000</v>
      </c>
      <c r="J909" s="7">
        <v>3000</v>
      </c>
      <c r="K909" s="10"/>
    </row>
    <row r="910" spans="1:11" ht="15">
      <c r="A910" s="8">
        <v>890</v>
      </c>
      <c r="B910" s="10" t="s">
        <v>23</v>
      </c>
      <c r="C910" s="7">
        <f t="shared" si="654"/>
        <v>0</v>
      </c>
      <c r="D910" s="7">
        <f t="shared" si="657"/>
        <v>0</v>
      </c>
      <c r="E910" s="7">
        <f t="shared" si="658"/>
        <v>0</v>
      </c>
      <c r="F910" s="7">
        <f aca="true" t="shared" si="747" ref="F910">G910+H910+I910+J910+K910+L910+M910</f>
        <v>0</v>
      </c>
      <c r="G910" s="7">
        <f aca="true" t="shared" si="748" ref="G910">H910+I910+J910+K910+L910+M910+N910</f>
        <v>0</v>
      </c>
      <c r="H910" s="7">
        <f aca="true" t="shared" si="749" ref="H910">I910+J910+K910+L910+M910+N910+O910</f>
        <v>0</v>
      </c>
      <c r="I910" s="7">
        <f aca="true" t="shared" si="750" ref="I910">J910+K910+L910+M910+N910+O910+P910</f>
        <v>0</v>
      </c>
      <c r="J910" s="7">
        <f aca="true" t="shared" si="751" ref="J910">K910+L910+M910+N910+O910+P910+Q910</f>
        <v>0</v>
      </c>
      <c r="K910" s="10"/>
    </row>
    <row r="911" spans="1:11" ht="25.5">
      <c r="A911" s="8">
        <v>891</v>
      </c>
      <c r="B911" s="13" t="s">
        <v>213</v>
      </c>
      <c r="C911" s="9">
        <f t="shared" si="654"/>
        <v>6000</v>
      </c>
      <c r="D911" s="9">
        <f>D913+D914+D915</f>
        <v>0</v>
      </c>
      <c r="E911" s="9">
        <f>E913+E914+E915</f>
        <v>1000</v>
      </c>
      <c r="F911" s="9">
        <f aca="true" t="shared" si="752" ref="F911:J911">F913+F914+F915</f>
        <v>1000</v>
      </c>
      <c r="G911" s="9">
        <f t="shared" si="752"/>
        <v>1000</v>
      </c>
      <c r="H911" s="9">
        <f t="shared" si="752"/>
        <v>1000</v>
      </c>
      <c r="I911" s="9">
        <f t="shared" si="752"/>
        <v>1000</v>
      </c>
      <c r="J911" s="9">
        <f t="shared" si="752"/>
        <v>1000</v>
      </c>
      <c r="K911" s="10"/>
    </row>
    <row r="912" spans="1:11" ht="15">
      <c r="A912" s="8">
        <v>892</v>
      </c>
      <c r="B912" s="13" t="s">
        <v>2</v>
      </c>
      <c r="C912" s="6">
        <f t="shared" si="654"/>
        <v>0</v>
      </c>
      <c r="D912" s="6">
        <f aca="true" t="shared" si="753" ref="D912">E912+F912+G912+H912+I912+J912+K912</f>
        <v>0</v>
      </c>
      <c r="E912" s="6">
        <f aca="true" t="shared" si="754" ref="E912">F912+G912+H912+I912+J912+K912+L912</f>
        <v>0</v>
      </c>
      <c r="F912" s="6">
        <f aca="true" t="shared" si="755" ref="F912">G912+H912+I912+J912+K912+L912+M912</f>
        <v>0</v>
      </c>
      <c r="G912" s="6">
        <f aca="true" t="shared" si="756" ref="G912">H912+I912+J912+K912+L912+M912+N912</f>
        <v>0</v>
      </c>
      <c r="H912" s="6">
        <f aca="true" t="shared" si="757" ref="H912">I912+J912+K912+L912+M912+N912+O912</f>
        <v>0</v>
      </c>
      <c r="I912" s="6">
        <f aca="true" t="shared" si="758" ref="I912">J912+K912+L912+M912+N912+O912+P912</f>
        <v>0</v>
      </c>
      <c r="J912" s="6">
        <f aca="true" t="shared" si="759" ref="J912">K912+L912+M912+N912+O912+P912+Q912</f>
        <v>0</v>
      </c>
      <c r="K912" s="10"/>
    </row>
    <row r="913" spans="1:11" ht="15">
      <c r="A913" s="8">
        <v>893</v>
      </c>
      <c r="B913" s="10" t="s">
        <v>3</v>
      </c>
      <c r="C913" s="7">
        <f t="shared" si="654"/>
        <v>0</v>
      </c>
      <c r="D913" s="7">
        <f t="shared" si="657"/>
        <v>0</v>
      </c>
      <c r="E913" s="7">
        <f t="shared" si="658"/>
        <v>0</v>
      </c>
      <c r="F913" s="7">
        <f aca="true" t="shared" si="760" ref="F913">G913+H913+I913+J913+K913+L913+M913</f>
        <v>0</v>
      </c>
      <c r="G913" s="7">
        <f aca="true" t="shared" si="761" ref="G913">H913+I913+J913+K913+L913+M913+N913</f>
        <v>0</v>
      </c>
      <c r="H913" s="7">
        <f aca="true" t="shared" si="762" ref="H913">I913+J913+K913+L913+M913+N913+O913</f>
        <v>0</v>
      </c>
      <c r="I913" s="7">
        <f aca="true" t="shared" si="763" ref="I913">J913+K913+L913+M913+N913+O913+P913</f>
        <v>0</v>
      </c>
      <c r="J913" s="7">
        <f aca="true" t="shared" si="764" ref="J913">K913+L913+M913+N913+O913+P913+Q913</f>
        <v>0</v>
      </c>
      <c r="K913" s="10"/>
    </row>
    <row r="914" spans="1:11" ht="15">
      <c r="A914" s="8">
        <v>894</v>
      </c>
      <c r="B914" s="10" t="s">
        <v>4</v>
      </c>
      <c r="C914" s="7">
        <f t="shared" si="654"/>
        <v>6000</v>
      </c>
      <c r="D914" s="7">
        <v>0</v>
      </c>
      <c r="E914" s="7">
        <v>1000</v>
      </c>
      <c r="F914" s="7">
        <v>1000</v>
      </c>
      <c r="G914" s="7">
        <v>1000</v>
      </c>
      <c r="H914" s="7">
        <v>1000</v>
      </c>
      <c r="I914" s="7">
        <v>1000</v>
      </c>
      <c r="J914" s="7">
        <v>1000</v>
      </c>
      <c r="K914" s="10"/>
    </row>
    <row r="915" spans="1:11" ht="15">
      <c r="A915" s="8">
        <v>895</v>
      </c>
      <c r="B915" s="10" t="s">
        <v>23</v>
      </c>
      <c r="C915" s="7">
        <f t="shared" si="654"/>
        <v>0</v>
      </c>
      <c r="D915" s="7">
        <f t="shared" si="657"/>
        <v>0</v>
      </c>
      <c r="E915" s="7">
        <f t="shared" si="658"/>
        <v>0</v>
      </c>
      <c r="F915" s="7">
        <f aca="true" t="shared" si="765" ref="F915:F920">G915+H915+I915+J915+K915+L915+M915</f>
        <v>0</v>
      </c>
      <c r="G915" s="7">
        <f aca="true" t="shared" si="766" ref="G915:G920">H915+I915+J915+K915+L915+M915+N915</f>
        <v>0</v>
      </c>
      <c r="H915" s="7">
        <f aca="true" t="shared" si="767" ref="H915:H920">I915+J915+K915+L915+M915+N915+O915</f>
        <v>0</v>
      </c>
      <c r="I915" s="7">
        <f aca="true" t="shared" si="768" ref="I915:I920">J915+K915+L915+M915+N915+O915+P915</f>
        <v>0</v>
      </c>
      <c r="J915" s="7">
        <f aca="true" t="shared" si="769" ref="J915:J920">K915+L915+M915+N915+O915+P915+Q915</f>
        <v>0</v>
      </c>
      <c r="K915" s="10"/>
    </row>
    <row r="916" spans="1:11" ht="81.75" customHeight="1">
      <c r="A916" s="8">
        <v>896</v>
      </c>
      <c r="B916" s="56" t="s">
        <v>295</v>
      </c>
      <c r="C916" s="9">
        <f t="shared" si="654"/>
        <v>288</v>
      </c>
      <c r="D916" s="9">
        <f aca="true" t="shared" si="770" ref="D916:J916">D917+D918+D919+D920</f>
        <v>0</v>
      </c>
      <c r="E916" s="9">
        <f t="shared" si="770"/>
        <v>144</v>
      </c>
      <c r="F916" s="9">
        <f t="shared" si="770"/>
        <v>144</v>
      </c>
      <c r="G916" s="9">
        <f t="shared" si="770"/>
        <v>0</v>
      </c>
      <c r="H916" s="9">
        <f t="shared" si="770"/>
        <v>0</v>
      </c>
      <c r="I916" s="9">
        <f t="shared" si="770"/>
        <v>0</v>
      </c>
      <c r="J916" s="9">
        <f t="shared" si="770"/>
        <v>0</v>
      </c>
      <c r="K916" s="10"/>
    </row>
    <row r="917" spans="1:11" ht="15">
      <c r="A917" s="8">
        <v>897</v>
      </c>
      <c r="B917" s="10" t="s">
        <v>2</v>
      </c>
      <c r="C917" s="6">
        <f t="shared" si="654"/>
        <v>0</v>
      </c>
      <c r="D917" s="6">
        <f t="shared" si="657"/>
        <v>0</v>
      </c>
      <c r="E917" s="6">
        <f t="shared" si="658"/>
        <v>0</v>
      </c>
      <c r="F917" s="6">
        <f t="shared" si="765"/>
        <v>0</v>
      </c>
      <c r="G917" s="6">
        <v>0</v>
      </c>
      <c r="H917" s="6">
        <f t="shared" si="767"/>
        <v>0</v>
      </c>
      <c r="I917" s="6">
        <f t="shared" si="768"/>
        <v>0</v>
      </c>
      <c r="J917" s="6">
        <f t="shared" si="769"/>
        <v>0</v>
      </c>
      <c r="K917" s="10"/>
    </row>
    <row r="918" spans="1:11" ht="15">
      <c r="A918" s="8">
        <v>898</v>
      </c>
      <c r="B918" s="10" t="s">
        <v>30</v>
      </c>
      <c r="C918" s="7">
        <f t="shared" si="654"/>
        <v>0</v>
      </c>
      <c r="D918" s="7">
        <f t="shared" si="657"/>
        <v>0</v>
      </c>
      <c r="E918" s="7">
        <f t="shared" si="658"/>
        <v>0</v>
      </c>
      <c r="F918" s="7">
        <f t="shared" si="765"/>
        <v>0</v>
      </c>
      <c r="G918" s="7">
        <f t="shared" si="766"/>
        <v>0</v>
      </c>
      <c r="H918" s="7">
        <f t="shared" si="767"/>
        <v>0</v>
      </c>
      <c r="I918" s="7">
        <f t="shared" si="768"/>
        <v>0</v>
      </c>
      <c r="J918" s="7">
        <f t="shared" si="769"/>
        <v>0</v>
      </c>
      <c r="K918" s="10"/>
    </row>
    <row r="919" spans="1:11" s="52" customFormat="1" ht="15">
      <c r="A919" s="8">
        <v>899</v>
      </c>
      <c r="B919" s="54" t="s">
        <v>29</v>
      </c>
      <c r="C919" s="55">
        <f t="shared" si="654"/>
        <v>288</v>
      </c>
      <c r="D919" s="55">
        <v>0</v>
      </c>
      <c r="E919" s="55">
        <v>144</v>
      </c>
      <c r="F919" s="55">
        <v>144</v>
      </c>
      <c r="G919" s="55">
        <f t="shared" si="766"/>
        <v>0</v>
      </c>
      <c r="H919" s="55">
        <f t="shared" si="767"/>
        <v>0</v>
      </c>
      <c r="I919" s="55">
        <f t="shared" si="768"/>
        <v>0</v>
      </c>
      <c r="J919" s="55">
        <f t="shared" si="769"/>
        <v>0</v>
      </c>
      <c r="K919" s="54"/>
    </row>
    <row r="920" spans="1:11" ht="15">
      <c r="A920" s="8">
        <v>900</v>
      </c>
      <c r="B920" s="10" t="s">
        <v>190</v>
      </c>
      <c r="C920" s="7">
        <f t="shared" si="654"/>
        <v>0</v>
      </c>
      <c r="D920" s="7">
        <f t="shared" si="657"/>
        <v>0</v>
      </c>
      <c r="E920" s="7">
        <f t="shared" si="658"/>
        <v>0</v>
      </c>
      <c r="F920" s="7">
        <f t="shared" si="765"/>
        <v>0</v>
      </c>
      <c r="G920" s="7">
        <f t="shared" si="766"/>
        <v>0</v>
      </c>
      <c r="H920" s="7">
        <f t="shared" si="767"/>
        <v>0</v>
      </c>
      <c r="I920" s="7">
        <f t="shared" si="768"/>
        <v>0</v>
      </c>
      <c r="J920" s="7">
        <f t="shared" si="769"/>
        <v>0</v>
      </c>
      <c r="K920" s="10"/>
    </row>
    <row r="921" spans="1:11" ht="15" customHeight="1">
      <c r="A921" s="8">
        <v>901</v>
      </c>
      <c r="B921" s="65" t="s">
        <v>286</v>
      </c>
      <c r="C921" s="66"/>
      <c r="D921" s="66"/>
      <c r="E921" s="66"/>
      <c r="F921" s="66"/>
      <c r="G921" s="66"/>
      <c r="H921" s="66"/>
      <c r="I921" s="66"/>
      <c r="J921" s="66"/>
      <c r="K921" s="67"/>
    </row>
    <row r="922" spans="1:11" ht="15">
      <c r="A922" s="8">
        <v>902</v>
      </c>
      <c r="B922" s="40" t="s">
        <v>84</v>
      </c>
      <c r="C922" s="5">
        <f>D922+E922+F922+G922+H922+I922+J922</f>
        <v>59534.2</v>
      </c>
      <c r="D922" s="5">
        <f>D924+D925+D926</f>
        <v>10525</v>
      </c>
      <c r="E922" s="5">
        <f>E924+E925+E926</f>
        <v>7072</v>
      </c>
      <c r="F922" s="5">
        <f aca="true" t="shared" si="771" ref="F922:J922">F924+F925+F926</f>
        <v>6054.5</v>
      </c>
      <c r="G922" s="5">
        <f t="shared" si="771"/>
        <v>8692</v>
      </c>
      <c r="H922" s="5">
        <f t="shared" si="771"/>
        <v>8919.599999999999</v>
      </c>
      <c r="I922" s="5">
        <f t="shared" si="771"/>
        <v>9011.3</v>
      </c>
      <c r="J922" s="5">
        <f t="shared" si="771"/>
        <v>9259.8</v>
      </c>
      <c r="K922" s="10"/>
    </row>
    <row r="923" spans="1:11" ht="15">
      <c r="A923" s="8">
        <v>903</v>
      </c>
      <c r="B923" s="41" t="s">
        <v>2</v>
      </c>
      <c r="C923" s="6">
        <f aca="true" t="shared" si="772" ref="C923">D923+E923+F923+G923+H923+I923+J923</f>
        <v>0</v>
      </c>
      <c r="D923" s="6">
        <f aca="true" t="shared" si="773" ref="D923">E923+F923+G923+H923+I923+J923+K923</f>
        <v>0</v>
      </c>
      <c r="E923" s="6">
        <f aca="true" t="shared" si="774" ref="E923">F923+G923+H923+I923+J923+K923+L923</f>
        <v>0</v>
      </c>
      <c r="F923" s="6">
        <f aca="true" t="shared" si="775" ref="F923">G923+H923+I923+J923+K923+L923+M923</f>
        <v>0</v>
      </c>
      <c r="G923" s="6">
        <f aca="true" t="shared" si="776" ref="G923">H923+I923+J923+K923+L923+M923+N923</f>
        <v>0</v>
      </c>
      <c r="H923" s="6">
        <f aca="true" t="shared" si="777" ref="H923">I923+J923+K923+L923+M923+N923+O923</f>
        <v>0</v>
      </c>
      <c r="I923" s="6">
        <f aca="true" t="shared" si="778" ref="I923">J923+K923+L923+M923+N923+O923+P923</f>
        <v>0</v>
      </c>
      <c r="J923" s="6">
        <f aca="true" t="shared" si="779" ref="J923">K923+L923+M923+N923+O923+P923+Q923</f>
        <v>0</v>
      </c>
      <c r="K923" s="10"/>
    </row>
    <row r="924" spans="1:11" ht="15">
      <c r="A924" s="8">
        <v>904</v>
      </c>
      <c r="B924" s="10" t="s">
        <v>3</v>
      </c>
      <c r="C924" s="6">
        <f aca="true" t="shared" si="780" ref="C924:C929">D924+E924+F924+G924+H924+I924+J924</f>
        <v>3174.5</v>
      </c>
      <c r="D924" s="6">
        <f>D930</f>
        <v>1171</v>
      </c>
      <c r="E924" s="6">
        <f>E930</f>
        <v>322</v>
      </c>
      <c r="F924" s="6">
        <f aca="true" t="shared" si="781" ref="F924:J924">F930</f>
        <v>319.5</v>
      </c>
      <c r="G924" s="6">
        <f t="shared" si="781"/>
        <v>340.5</v>
      </c>
      <c r="H924" s="6">
        <f t="shared" si="781"/>
        <v>340.5</v>
      </c>
      <c r="I924" s="6">
        <f t="shared" si="781"/>
        <v>340.5</v>
      </c>
      <c r="J924" s="6">
        <f t="shared" si="781"/>
        <v>340.5</v>
      </c>
      <c r="K924" s="10"/>
    </row>
    <row r="925" spans="1:11" ht="15">
      <c r="A925" s="8">
        <v>905</v>
      </c>
      <c r="B925" s="10" t="s">
        <v>4</v>
      </c>
      <c r="C925" s="6">
        <f t="shared" si="780"/>
        <v>56359.7</v>
      </c>
      <c r="D925" s="6">
        <f>D931</f>
        <v>9354</v>
      </c>
      <c r="E925" s="6">
        <f>E931</f>
        <v>6750</v>
      </c>
      <c r="F925" s="6">
        <f aca="true" t="shared" si="782" ref="F925:J925">F931</f>
        <v>5735</v>
      </c>
      <c r="G925" s="6">
        <f t="shared" si="782"/>
        <v>8351.5</v>
      </c>
      <c r="H925" s="6">
        <f t="shared" si="782"/>
        <v>8579.099999999999</v>
      </c>
      <c r="I925" s="6">
        <f t="shared" si="782"/>
        <v>8670.8</v>
      </c>
      <c r="J925" s="6">
        <f t="shared" si="782"/>
        <v>8919.3</v>
      </c>
      <c r="K925" s="10"/>
    </row>
    <row r="926" spans="1:11" ht="15">
      <c r="A926" s="8">
        <v>906</v>
      </c>
      <c r="B926" s="10" t="s">
        <v>23</v>
      </c>
      <c r="C926" s="6">
        <f t="shared" si="780"/>
        <v>0</v>
      </c>
      <c r="D926" s="6">
        <f aca="true" t="shared" si="783" ref="D926:E927">E926+F926+G926+H926+I926+J926+K926</f>
        <v>0</v>
      </c>
      <c r="E926" s="6">
        <f t="shared" si="783"/>
        <v>0</v>
      </c>
      <c r="F926" s="6">
        <f aca="true" t="shared" si="784" ref="F926:F927">G926+H926+I926+J926+K926+L926+M926</f>
        <v>0</v>
      </c>
      <c r="G926" s="6">
        <f aca="true" t="shared" si="785" ref="G926:G927">H926+I926+J926+K926+L926+M926+N926</f>
        <v>0</v>
      </c>
      <c r="H926" s="6">
        <f aca="true" t="shared" si="786" ref="H926:H927">I926+J926+K926+L926+M926+N926+O926</f>
        <v>0</v>
      </c>
      <c r="I926" s="6">
        <f aca="true" t="shared" si="787" ref="I926:I927">J926+K926+L926+M926+N926+O926+P926</f>
        <v>0</v>
      </c>
      <c r="J926" s="6">
        <f aca="true" t="shared" si="788" ref="J926:J927">K926+L926+M926+N926+O926+P926+Q926</f>
        <v>0</v>
      </c>
      <c r="K926" s="10"/>
    </row>
    <row r="927" spans="1:11" ht="15">
      <c r="A927" s="8">
        <v>907</v>
      </c>
      <c r="B927" s="10" t="s">
        <v>20</v>
      </c>
      <c r="C927" s="6">
        <f t="shared" si="780"/>
        <v>0</v>
      </c>
      <c r="D927" s="6">
        <f t="shared" si="783"/>
        <v>0</v>
      </c>
      <c r="E927" s="6">
        <f t="shared" si="783"/>
        <v>0</v>
      </c>
      <c r="F927" s="6">
        <f t="shared" si="784"/>
        <v>0</v>
      </c>
      <c r="G927" s="6">
        <f t="shared" si="785"/>
        <v>0</v>
      </c>
      <c r="H927" s="6">
        <f t="shared" si="786"/>
        <v>0</v>
      </c>
      <c r="I927" s="6">
        <f t="shared" si="787"/>
        <v>0</v>
      </c>
      <c r="J927" s="6">
        <f t="shared" si="788"/>
        <v>0</v>
      </c>
      <c r="K927" s="10"/>
    </row>
    <row r="928" spans="1:11" ht="25.5">
      <c r="A928" s="8">
        <v>908</v>
      </c>
      <c r="B928" s="41" t="s">
        <v>61</v>
      </c>
      <c r="C928" s="6">
        <f t="shared" si="780"/>
        <v>59534.2</v>
      </c>
      <c r="D928" s="6">
        <f>D930+D931+D932</f>
        <v>10525</v>
      </c>
      <c r="E928" s="6">
        <f>E930+E931+E932</f>
        <v>7072</v>
      </c>
      <c r="F928" s="6">
        <f aca="true" t="shared" si="789" ref="F928:J928">F930+F931+F932</f>
        <v>6054.5</v>
      </c>
      <c r="G928" s="6">
        <f t="shared" si="789"/>
        <v>8692</v>
      </c>
      <c r="H928" s="6">
        <f t="shared" si="789"/>
        <v>8919.599999999999</v>
      </c>
      <c r="I928" s="6">
        <f t="shared" si="789"/>
        <v>9011.3</v>
      </c>
      <c r="J928" s="6">
        <f t="shared" si="789"/>
        <v>9259.8</v>
      </c>
      <c r="K928" s="10"/>
    </row>
    <row r="929" spans="1:11" ht="15">
      <c r="A929" s="8">
        <v>909</v>
      </c>
      <c r="B929" s="41" t="s">
        <v>2</v>
      </c>
      <c r="C929" s="6">
        <f t="shared" si="780"/>
        <v>0</v>
      </c>
      <c r="D929" s="6">
        <f aca="true" t="shared" si="790" ref="D929">E929+F929+G929+H929+I929+J929+K929</f>
        <v>0</v>
      </c>
      <c r="E929" s="6">
        <f aca="true" t="shared" si="791" ref="E929">F929+G929+H929+I929+J929+K929+L929</f>
        <v>0</v>
      </c>
      <c r="F929" s="6">
        <f aca="true" t="shared" si="792" ref="F929">G929+H929+I929+J929+K929+L929+M929</f>
        <v>0</v>
      </c>
      <c r="G929" s="6">
        <f aca="true" t="shared" si="793" ref="G929">H929+I929+J929+K929+L929+M929+N929</f>
        <v>0</v>
      </c>
      <c r="H929" s="6">
        <f aca="true" t="shared" si="794" ref="H929">I929+J929+K929+L929+M929+N929+O929</f>
        <v>0</v>
      </c>
      <c r="I929" s="6">
        <f aca="true" t="shared" si="795" ref="I929">J929+K929+L929+M929+N929+O929+P929</f>
        <v>0</v>
      </c>
      <c r="J929" s="6">
        <f aca="true" t="shared" si="796" ref="J929">K929+L929+M929+N929+O929+P929+Q929</f>
        <v>0</v>
      </c>
      <c r="K929" s="10"/>
    </row>
    <row r="930" spans="1:11" ht="15">
      <c r="A930" s="8">
        <v>910</v>
      </c>
      <c r="B930" s="10" t="s">
        <v>3</v>
      </c>
      <c r="C930" s="6">
        <f aca="true" t="shared" si="797" ref="C930:C944">D930+E930+F930+G930+H930+I930+J930</f>
        <v>3174.5</v>
      </c>
      <c r="D930" s="6">
        <f>D1050+D935+D950+D960+D975</f>
        <v>1171</v>
      </c>
      <c r="E930" s="6">
        <f aca="true" t="shared" si="798" ref="E930:J930">E1050</f>
        <v>322</v>
      </c>
      <c r="F930" s="6">
        <f t="shared" si="798"/>
        <v>319.5</v>
      </c>
      <c r="G930" s="6">
        <f t="shared" si="798"/>
        <v>340.5</v>
      </c>
      <c r="H930" s="6">
        <f t="shared" si="798"/>
        <v>340.5</v>
      </c>
      <c r="I930" s="6">
        <f t="shared" si="798"/>
        <v>340.5</v>
      </c>
      <c r="J930" s="6">
        <f t="shared" si="798"/>
        <v>340.5</v>
      </c>
      <c r="K930" s="10"/>
    </row>
    <row r="931" spans="1:11" ht="15">
      <c r="A931" s="8">
        <v>911</v>
      </c>
      <c r="B931" s="10" t="s">
        <v>4</v>
      </c>
      <c r="C931" s="6">
        <f t="shared" si="797"/>
        <v>56359.7</v>
      </c>
      <c r="D931" s="6">
        <f>D936+D951+D961+D976</f>
        <v>9354</v>
      </c>
      <c r="E931" s="6">
        <f>E936+E951+E961+E976</f>
        <v>6750</v>
      </c>
      <c r="F931" s="6">
        <f aca="true" t="shared" si="799" ref="F931:J931">F936+F951+F961+F976</f>
        <v>5735</v>
      </c>
      <c r="G931" s="6">
        <f t="shared" si="799"/>
        <v>8351.5</v>
      </c>
      <c r="H931" s="6">
        <f t="shared" si="799"/>
        <v>8579.099999999999</v>
      </c>
      <c r="I931" s="6">
        <f t="shared" si="799"/>
        <v>8670.8</v>
      </c>
      <c r="J931" s="6">
        <f t="shared" si="799"/>
        <v>8919.3</v>
      </c>
      <c r="K931" s="10"/>
    </row>
    <row r="932" spans="1:11" ht="15">
      <c r="A932" s="8">
        <v>912</v>
      </c>
      <c r="B932" s="10" t="s">
        <v>23</v>
      </c>
      <c r="C932" s="6">
        <f t="shared" si="797"/>
        <v>0</v>
      </c>
      <c r="D932" s="6">
        <f aca="true" t="shared" si="800" ref="D932:D942">E932+F932+G932+H932+I932+J932+K932</f>
        <v>0</v>
      </c>
      <c r="E932" s="6">
        <f aca="true" t="shared" si="801" ref="E932:E942">F932+G932+H932+I932+J932+K932+L932</f>
        <v>0</v>
      </c>
      <c r="F932" s="6">
        <f aca="true" t="shared" si="802" ref="F932:F935">G932+H932+I932+J932+K932+L932+M932</f>
        <v>0</v>
      </c>
      <c r="G932" s="6">
        <f aca="true" t="shared" si="803" ref="G932:G935">H932+I932+J932+K932+L932+M932+N932</f>
        <v>0</v>
      </c>
      <c r="H932" s="6">
        <f aca="true" t="shared" si="804" ref="H932:H935">I932+J932+K932+L932+M932+N932+O932</f>
        <v>0</v>
      </c>
      <c r="I932" s="6">
        <f aca="true" t="shared" si="805" ref="I932:I935">J932+K932+L932+M932+N932+O932+P932</f>
        <v>0</v>
      </c>
      <c r="J932" s="6">
        <f aca="true" t="shared" si="806" ref="J932:J935">K932+L932+M932+N932+O932+P932+Q932</f>
        <v>0</v>
      </c>
      <c r="K932" s="10"/>
    </row>
    <row r="933" spans="1:11" ht="15" customHeight="1">
      <c r="A933" s="8">
        <v>913</v>
      </c>
      <c r="B933" s="44" t="s">
        <v>54</v>
      </c>
      <c r="C933" s="5">
        <f t="shared" si="797"/>
        <v>35245.6</v>
      </c>
      <c r="D933" s="5">
        <f>D935+D936+D937</f>
        <v>4976.1</v>
      </c>
      <c r="E933" s="5">
        <f>E934+E935+E936</f>
        <v>3700</v>
      </c>
      <c r="F933" s="5">
        <f>F934+F935+F936+F937</f>
        <v>3885</v>
      </c>
      <c r="G933" s="5">
        <f>G936</f>
        <v>5379</v>
      </c>
      <c r="H933" s="5">
        <f>H936</f>
        <v>5583</v>
      </c>
      <c r="I933" s="5">
        <f>I936</f>
        <v>5750</v>
      </c>
      <c r="J933" s="5">
        <f>J936</f>
        <v>5972.5</v>
      </c>
      <c r="K933" s="48">
        <v>85</v>
      </c>
    </row>
    <row r="934" spans="1:11" ht="15" customHeight="1">
      <c r="A934" s="8">
        <v>914</v>
      </c>
      <c r="B934" s="44" t="s">
        <v>2</v>
      </c>
      <c r="C934" s="6">
        <f t="shared" si="797"/>
        <v>0</v>
      </c>
      <c r="D934" s="6">
        <f aca="true" t="shared" si="807" ref="D934">E934+F934+G934+H934+I934+J934+K934</f>
        <v>0</v>
      </c>
      <c r="E934" s="6">
        <f t="shared" si="801"/>
        <v>0</v>
      </c>
      <c r="F934" s="6">
        <f t="shared" si="802"/>
        <v>0</v>
      </c>
      <c r="G934" s="6">
        <f t="shared" si="803"/>
        <v>0</v>
      </c>
      <c r="H934" s="6">
        <f t="shared" si="804"/>
        <v>0</v>
      </c>
      <c r="I934" s="6">
        <f t="shared" si="805"/>
        <v>0</v>
      </c>
      <c r="J934" s="6">
        <f t="shared" si="806"/>
        <v>0</v>
      </c>
      <c r="K934" s="38"/>
    </row>
    <row r="935" spans="1:11" ht="15">
      <c r="A935" s="8">
        <v>915</v>
      </c>
      <c r="B935" s="10" t="s">
        <v>49</v>
      </c>
      <c r="C935" s="6">
        <f t="shared" si="797"/>
        <v>0</v>
      </c>
      <c r="D935" s="6">
        <f t="shared" si="800"/>
        <v>0</v>
      </c>
      <c r="E935" s="6">
        <f t="shared" si="801"/>
        <v>0</v>
      </c>
      <c r="F935" s="6">
        <f t="shared" si="802"/>
        <v>0</v>
      </c>
      <c r="G935" s="6">
        <f t="shared" si="803"/>
        <v>0</v>
      </c>
      <c r="H935" s="6">
        <f t="shared" si="804"/>
        <v>0</v>
      </c>
      <c r="I935" s="6">
        <f t="shared" si="805"/>
        <v>0</v>
      </c>
      <c r="J935" s="6">
        <f t="shared" si="806"/>
        <v>0</v>
      </c>
      <c r="K935" s="10"/>
    </row>
    <row r="936" spans="1:11" ht="15.75">
      <c r="A936" s="8">
        <v>916</v>
      </c>
      <c r="B936" s="10" t="s">
        <v>50</v>
      </c>
      <c r="C936" s="6">
        <f t="shared" si="797"/>
        <v>35245.6</v>
      </c>
      <c r="D936" s="6">
        <f>D941+D946</f>
        <v>4976.1</v>
      </c>
      <c r="E936" s="6">
        <f>E941+E946</f>
        <v>3700</v>
      </c>
      <c r="F936" s="6">
        <f aca="true" t="shared" si="808" ref="F936:J936">F941+F946</f>
        <v>3885</v>
      </c>
      <c r="G936" s="6">
        <f t="shared" si="808"/>
        <v>5379</v>
      </c>
      <c r="H936" s="6">
        <f t="shared" si="808"/>
        <v>5583</v>
      </c>
      <c r="I936" s="6">
        <f t="shared" si="808"/>
        <v>5750</v>
      </c>
      <c r="J936" s="6">
        <f t="shared" si="808"/>
        <v>5972.5</v>
      </c>
      <c r="K936" s="38"/>
    </row>
    <row r="937" spans="1:11" ht="15">
      <c r="A937" s="8">
        <v>917</v>
      </c>
      <c r="B937" s="10" t="s">
        <v>21</v>
      </c>
      <c r="C937" s="6">
        <f t="shared" si="797"/>
        <v>0</v>
      </c>
      <c r="D937" s="6">
        <f t="shared" si="800"/>
        <v>0</v>
      </c>
      <c r="E937" s="6">
        <f t="shared" si="801"/>
        <v>0</v>
      </c>
      <c r="F937" s="6">
        <f aca="true" t="shared" si="809" ref="F937">G937+H937+I937+J937+K937+L937+M937</f>
        <v>0</v>
      </c>
      <c r="G937" s="6">
        <f aca="true" t="shared" si="810" ref="G937">H937+I937+J937+K937+L937+M937+N937</f>
        <v>0</v>
      </c>
      <c r="H937" s="6">
        <f aca="true" t="shared" si="811" ref="H937">I937+J937+K937+L937+M937+N937+O937</f>
        <v>0</v>
      </c>
      <c r="I937" s="6">
        <f aca="true" t="shared" si="812" ref="I937">J937+K937+L937+M937+N937+O937+P937</f>
        <v>0</v>
      </c>
      <c r="J937" s="6">
        <f aca="true" t="shared" si="813" ref="J937">K937+L937+M937+N937+O937+P937+Q937</f>
        <v>0</v>
      </c>
      <c r="K937" s="10"/>
    </row>
    <row r="938" spans="1:11" ht="39" customHeight="1">
      <c r="A938" s="8">
        <v>918</v>
      </c>
      <c r="B938" s="14" t="s">
        <v>256</v>
      </c>
      <c r="C938" s="6">
        <f t="shared" si="797"/>
        <v>28745.6</v>
      </c>
      <c r="D938" s="6">
        <f>D940+D941+D942</f>
        <v>4176.1</v>
      </c>
      <c r="E938" s="6">
        <f>E940+E941+E942</f>
        <v>3700</v>
      </c>
      <c r="F938" s="6">
        <f aca="true" t="shared" si="814" ref="F938:J938">F940+F941+F942</f>
        <v>3385</v>
      </c>
      <c r="G938" s="6">
        <f t="shared" si="814"/>
        <v>4079</v>
      </c>
      <c r="H938" s="6">
        <f t="shared" si="814"/>
        <v>4283</v>
      </c>
      <c r="I938" s="6">
        <f t="shared" si="814"/>
        <v>4450</v>
      </c>
      <c r="J938" s="6">
        <f t="shared" si="814"/>
        <v>4672.5</v>
      </c>
      <c r="K938" s="38"/>
    </row>
    <row r="939" spans="1:11" ht="15.75" customHeight="1">
      <c r="A939" s="8">
        <v>919</v>
      </c>
      <c r="B939" s="50" t="s">
        <v>2</v>
      </c>
      <c r="C939" s="6">
        <f t="shared" si="797"/>
        <v>0</v>
      </c>
      <c r="D939" s="6">
        <f aca="true" t="shared" si="815" ref="D939">E939+F939+G939+H939+I939+J939+K939</f>
        <v>0</v>
      </c>
      <c r="E939" s="6">
        <f aca="true" t="shared" si="816" ref="E939">F939+G939+H939+I939+J939+K939+L939</f>
        <v>0</v>
      </c>
      <c r="F939" s="6">
        <f aca="true" t="shared" si="817" ref="F939">G939+H939+I939+J939+K939+L939+M939</f>
        <v>0</v>
      </c>
      <c r="G939" s="6">
        <f aca="true" t="shared" si="818" ref="G939">H939+I939+J939+K939+L939+M939+N939</f>
        <v>0</v>
      </c>
      <c r="H939" s="6">
        <f aca="true" t="shared" si="819" ref="H939">I939+J939+K939+L939+M939+N939+O939</f>
        <v>0</v>
      </c>
      <c r="I939" s="6">
        <f aca="true" t="shared" si="820" ref="I939">J939+K939+L939+M939+N939+O939+P939</f>
        <v>0</v>
      </c>
      <c r="J939" s="6">
        <f aca="true" t="shared" si="821" ref="J939">K939+L939+M939+N939+O939+P939+Q939</f>
        <v>0</v>
      </c>
      <c r="K939" s="38"/>
    </row>
    <row r="940" spans="1:11" ht="15">
      <c r="A940" s="8">
        <v>920</v>
      </c>
      <c r="B940" s="10" t="s">
        <v>49</v>
      </c>
      <c r="C940" s="6">
        <f t="shared" si="797"/>
        <v>0</v>
      </c>
      <c r="D940" s="6">
        <f t="shared" si="800"/>
        <v>0</v>
      </c>
      <c r="E940" s="6">
        <f t="shared" si="801"/>
        <v>0</v>
      </c>
      <c r="F940" s="6">
        <f aca="true" t="shared" si="822" ref="F940">G940+H940+I940+J940+K940+L940+M940</f>
        <v>0</v>
      </c>
      <c r="G940" s="6">
        <f aca="true" t="shared" si="823" ref="G940">H940+I940+J940+K940+L940+M940+N940</f>
        <v>0</v>
      </c>
      <c r="H940" s="6">
        <f aca="true" t="shared" si="824" ref="H940">I940+J940+K940+L940+M940+N940+O940</f>
        <v>0</v>
      </c>
      <c r="I940" s="6">
        <f aca="true" t="shared" si="825" ref="I940">J940+K940+L940+M940+N940+O940+P940</f>
        <v>0</v>
      </c>
      <c r="J940" s="6">
        <f aca="true" t="shared" si="826" ref="J940">K940+L940+M940+N940+O940+P940+Q940</f>
        <v>0</v>
      </c>
      <c r="K940" s="10"/>
    </row>
    <row r="941" spans="1:11" ht="15.75">
      <c r="A941" s="8">
        <v>921</v>
      </c>
      <c r="B941" s="10" t="s">
        <v>50</v>
      </c>
      <c r="C941" s="6">
        <f t="shared" si="797"/>
        <v>28745.6</v>
      </c>
      <c r="D941" s="6">
        <f>3000+700-100+576.1</f>
        <v>4176.1</v>
      </c>
      <c r="E941" s="6">
        <v>3700</v>
      </c>
      <c r="F941" s="6">
        <v>3385</v>
      </c>
      <c r="G941" s="6">
        <v>4079</v>
      </c>
      <c r="H941" s="6">
        <v>4283</v>
      </c>
      <c r="I941" s="6">
        <v>4450</v>
      </c>
      <c r="J941" s="6">
        <v>4672.5</v>
      </c>
      <c r="K941" s="38"/>
    </row>
    <row r="942" spans="1:11" ht="15">
      <c r="A942" s="8">
        <v>922</v>
      </c>
      <c r="B942" s="10" t="s">
        <v>21</v>
      </c>
      <c r="C942" s="6">
        <f t="shared" si="797"/>
        <v>0</v>
      </c>
      <c r="D942" s="6">
        <f t="shared" si="800"/>
        <v>0</v>
      </c>
      <c r="E942" s="6">
        <f t="shared" si="801"/>
        <v>0</v>
      </c>
      <c r="F942" s="6">
        <f aca="true" t="shared" si="827" ref="F942">G942+H942+I942+J942+K942+L942+M942</f>
        <v>0</v>
      </c>
      <c r="G942" s="6">
        <f aca="true" t="shared" si="828" ref="G942">H942+I942+J942+K942+L942+M942+N942</f>
        <v>0</v>
      </c>
      <c r="H942" s="6">
        <f aca="true" t="shared" si="829" ref="H942">I942+J942+K942+L942+M942+N942+O942</f>
        <v>0</v>
      </c>
      <c r="I942" s="6">
        <f aca="true" t="shared" si="830" ref="I942">J942+K942+L942+M942+N942+O942+P942</f>
        <v>0</v>
      </c>
      <c r="J942" s="6">
        <f aca="true" t="shared" si="831" ref="J942">K942+L942+M942+N942+O942+P942+Q942</f>
        <v>0</v>
      </c>
      <c r="K942" s="10"/>
    </row>
    <row r="943" spans="1:11" ht="51">
      <c r="A943" s="8">
        <v>923</v>
      </c>
      <c r="B943" s="13" t="s">
        <v>257</v>
      </c>
      <c r="C943" s="6">
        <f t="shared" si="797"/>
        <v>6500</v>
      </c>
      <c r="D943" s="6">
        <f>D945+D946+D947</f>
        <v>800</v>
      </c>
      <c r="E943" s="6">
        <f>E945+E946+E947</f>
        <v>0</v>
      </c>
      <c r="F943" s="6">
        <f aca="true" t="shared" si="832" ref="F943:J943">F945+F946+F947</f>
        <v>500</v>
      </c>
      <c r="G943" s="6">
        <f t="shared" si="832"/>
        <v>1300</v>
      </c>
      <c r="H943" s="6">
        <f t="shared" si="832"/>
        <v>1300</v>
      </c>
      <c r="I943" s="6">
        <f t="shared" si="832"/>
        <v>1300</v>
      </c>
      <c r="J943" s="6">
        <f t="shared" si="832"/>
        <v>1300</v>
      </c>
      <c r="K943" s="38"/>
    </row>
    <row r="944" spans="1:11" ht="15.75">
      <c r="A944" s="8">
        <v>924</v>
      </c>
      <c r="B944" s="13" t="s">
        <v>2</v>
      </c>
      <c r="C944" s="6">
        <f t="shared" si="797"/>
        <v>0</v>
      </c>
      <c r="D944" s="6">
        <f aca="true" t="shared" si="833" ref="D944">E944+F944+G944+H944+I944+J944+K944</f>
        <v>0</v>
      </c>
      <c r="E944" s="6">
        <f aca="true" t="shared" si="834" ref="E944">F944+G944+H944+I944+J944+K944+L944</f>
        <v>0</v>
      </c>
      <c r="F944" s="6">
        <f aca="true" t="shared" si="835" ref="F944">G944+H944+I944+J944+K944+L944+M944</f>
        <v>0</v>
      </c>
      <c r="G944" s="6">
        <f aca="true" t="shared" si="836" ref="G944">H944+I944+J944+K944+L944+M944+N944</f>
        <v>0</v>
      </c>
      <c r="H944" s="6">
        <f aca="true" t="shared" si="837" ref="H944">I944+J944+K944+L944+M944+N944+O944</f>
        <v>0</v>
      </c>
      <c r="I944" s="6">
        <f aca="true" t="shared" si="838" ref="I944">J944+K944+L944+M944+N944+O944+P944</f>
        <v>0</v>
      </c>
      <c r="J944" s="6">
        <f aca="true" t="shared" si="839" ref="J944">K944+L944+M944+N944+O944+P944+Q944</f>
        <v>0</v>
      </c>
      <c r="K944" s="38"/>
    </row>
    <row r="945" spans="1:11" ht="15">
      <c r="A945" s="8">
        <v>925</v>
      </c>
      <c r="B945" s="10" t="s">
        <v>49</v>
      </c>
      <c r="C945" s="6">
        <f aca="true" t="shared" si="840" ref="C945:C1018">D945+E945+F945+G945+H945+I945+J945</f>
        <v>0</v>
      </c>
      <c r="D945" s="6">
        <f aca="true" t="shared" si="841" ref="D945:D1017">E945+F945+G945+H945+I945+J945+K945</f>
        <v>0</v>
      </c>
      <c r="E945" s="6">
        <f aca="true" t="shared" si="842" ref="E945:E1017">F945+G945+H945+I945+J945+K945+L945</f>
        <v>0</v>
      </c>
      <c r="F945" s="6">
        <f aca="true" t="shared" si="843" ref="F945">G945+H945+I945+J945+K945+L945+M945</f>
        <v>0</v>
      </c>
      <c r="G945" s="6">
        <f aca="true" t="shared" si="844" ref="G945">H945+I945+J945+K945+L945+M945+N945</f>
        <v>0</v>
      </c>
      <c r="H945" s="6">
        <f aca="true" t="shared" si="845" ref="H945">I945+J945+K945+L945+M945+N945+O945</f>
        <v>0</v>
      </c>
      <c r="I945" s="6">
        <f aca="true" t="shared" si="846" ref="I945">J945+K945+L945+M945+N945+O945+P945</f>
        <v>0</v>
      </c>
      <c r="J945" s="6">
        <f aca="true" t="shared" si="847" ref="J945">K945+L945+M945+N945+O945+P945+Q945</f>
        <v>0</v>
      </c>
      <c r="K945" s="10"/>
    </row>
    <row r="946" spans="1:11" ht="15.75">
      <c r="A946" s="8">
        <v>926</v>
      </c>
      <c r="B946" s="10" t="s">
        <v>50</v>
      </c>
      <c r="C946" s="6">
        <f t="shared" si="840"/>
        <v>6500</v>
      </c>
      <c r="D946" s="6">
        <f>700+100</f>
        <v>800</v>
      </c>
      <c r="E946" s="6">
        <v>0</v>
      </c>
      <c r="F946" s="6">
        <v>500</v>
      </c>
      <c r="G946" s="6">
        <v>1300</v>
      </c>
      <c r="H946" s="6">
        <v>1300</v>
      </c>
      <c r="I946" s="6">
        <v>1300</v>
      </c>
      <c r="J946" s="6">
        <v>1300</v>
      </c>
      <c r="K946" s="38"/>
    </row>
    <row r="947" spans="1:11" ht="15">
      <c r="A947" s="8">
        <v>927</v>
      </c>
      <c r="B947" s="10" t="s">
        <v>21</v>
      </c>
      <c r="C947" s="6">
        <f t="shared" si="840"/>
        <v>0</v>
      </c>
      <c r="D947" s="6"/>
      <c r="E947" s="6">
        <f t="shared" si="842"/>
        <v>0</v>
      </c>
      <c r="F947" s="6">
        <f aca="true" t="shared" si="848" ref="F947">G947+H947+I947+J947+K947+L947+M947</f>
        <v>0</v>
      </c>
      <c r="G947" s="6">
        <f aca="true" t="shared" si="849" ref="G947">H947+I947+J947+K947+L947+M947+N947</f>
        <v>0</v>
      </c>
      <c r="H947" s="6">
        <f aca="true" t="shared" si="850" ref="H947">I947+J947+K947+L947+M947+N947+O947</f>
        <v>0</v>
      </c>
      <c r="I947" s="6">
        <f aca="true" t="shared" si="851" ref="I947">J947+K947+L947+M947+N947+O947+P947</f>
        <v>0</v>
      </c>
      <c r="J947" s="6">
        <f aca="true" t="shared" si="852" ref="J947">K947+L947+M947+N947+O947+P947+Q947</f>
        <v>0</v>
      </c>
      <c r="K947" s="10"/>
    </row>
    <row r="948" spans="1:11" ht="27">
      <c r="A948" s="8">
        <v>928</v>
      </c>
      <c r="B948" s="44" t="s">
        <v>55</v>
      </c>
      <c r="C948" s="5">
        <f t="shared" si="840"/>
        <v>1104.9</v>
      </c>
      <c r="D948" s="5">
        <f>D950+D951+D952</f>
        <v>126.1</v>
      </c>
      <c r="E948" s="5">
        <f>E950+E951+E952</f>
        <v>150</v>
      </c>
      <c r="F948" s="5">
        <f aca="true" t="shared" si="853" ref="F948:J948">F950+F951+F952</f>
        <v>150</v>
      </c>
      <c r="G948" s="5">
        <f t="shared" si="853"/>
        <v>157.5</v>
      </c>
      <c r="H948" s="5">
        <f t="shared" si="853"/>
        <v>165.4</v>
      </c>
      <c r="I948" s="5">
        <f t="shared" si="853"/>
        <v>173.6</v>
      </c>
      <c r="J948" s="5">
        <f t="shared" si="853"/>
        <v>182.3</v>
      </c>
      <c r="K948" s="48">
        <v>84</v>
      </c>
    </row>
    <row r="949" spans="1:11" ht="15.75">
      <c r="A949" s="8">
        <v>929</v>
      </c>
      <c r="B949" s="44" t="s">
        <v>2</v>
      </c>
      <c r="C949" s="6">
        <f t="shared" si="840"/>
        <v>0</v>
      </c>
      <c r="D949" s="6">
        <f aca="true" t="shared" si="854" ref="D949">E949+F949+G949+H949+I949+J949+K949</f>
        <v>0</v>
      </c>
      <c r="E949" s="6">
        <f aca="true" t="shared" si="855" ref="E949">F949+G949+H949+I949+J949+K949+L949</f>
        <v>0</v>
      </c>
      <c r="F949" s="6">
        <f aca="true" t="shared" si="856" ref="F949">G949+H949+I949+J949+K949+L949+M949</f>
        <v>0</v>
      </c>
      <c r="G949" s="6">
        <f aca="true" t="shared" si="857" ref="G949">H949+I949+J949+K949+L949+M949+N949</f>
        <v>0</v>
      </c>
      <c r="H949" s="6">
        <f aca="true" t="shared" si="858" ref="H949">I949+J949+K949+L949+M949+N949+O949</f>
        <v>0</v>
      </c>
      <c r="I949" s="6">
        <f aca="true" t="shared" si="859" ref="I949">J949+K949+L949+M949+N949+O949+P949</f>
        <v>0</v>
      </c>
      <c r="J949" s="6">
        <f aca="true" t="shared" si="860" ref="J949">K949+L949+M949+N949+O949+P949+Q949</f>
        <v>0</v>
      </c>
      <c r="K949" s="38"/>
    </row>
    <row r="950" spans="1:11" ht="15">
      <c r="A950" s="8">
        <v>930</v>
      </c>
      <c r="B950" s="10" t="s">
        <v>49</v>
      </c>
      <c r="C950" s="6">
        <f t="shared" si="840"/>
        <v>0</v>
      </c>
      <c r="D950" s="6">
        <f t="shared" si="841"/>
        <v>0</v>
      </c>
      <c r="E950" s="6">
        <f t="shared" si="842"/>
        <v>0</v>
      </c>
      <c r="F950" s="6">
        <f aca="true" t="shared" si="861" ref="F950">G950+H950+I950+J950+K950+L950+M950</f>
        <v>0</v>
      </c>
      <c r="G950" s="6">
        <f aca="true" t="shared" si="862" ref="G950">H950+I950+J950+K950+L950+M950+N950</f>
        <v>0</v>
      </c>
      <c r="H950" s="6">
        <f aca="true" t="shared" si="863" ref="H950">I950+J950+K950+L950+M950+N950+O950</f>
        <v>0</v>
      </c>
      <c r="I950" s="6">
        <f aca="true" t="shared" si="864" ref="I950">J950+K950+L950+M950+N950+O950+P950</f>
        <v>0</v>
      </c>
      <c r="J950" s="6">
        <f aca="true" t="shared" si="865" ref="J950">K950+L950+M950+N950+O950+P950+Q950</f>
        <v>0</v>
      </c>
      <c r="K950" s="10"/>
    </row>
    <row r="951" spans="1:11" ht="15.75">
      <c r="A951" s="8">
        <v>931</v>
      </c>
      <c r="B951" s="10" t="s">
        <v>50</v>
      </c>
      <c r="C951" s="6">
        <f t="shared" si="840"/>
        <v>1104.9</v>
      </c>
      <c r="D951" s="6">
        <f>D956</f>
        <v>126.1</v>
      </c>
      <c r="E951" s="6">
        <v>150</v>
      </c>
      <c r="F951" s="6">
        <v>150</v>
      </c>
      <c r="G951" s="6">
        <v>157.5</v>
      </c>
      <c r="H951" s="6">
        <v>165.4</v>
      </c>
      <c r="I951" s="6">
        <v>173.6</v>
      </c>
      <c r="J951" s="6">
        <v>182.3</v>
      </c>
      <c r="K951" s="38"/>
    </row>
    <row r="952" spans="1:11" ht="15">
      <c r="A952" s="8">
        <v>932</v>
      </c>
      <c r="B952" s="10" t="s">
        <v>21</v>
      </c>
      <c r="C952" s="6">
        <f t="shared" si="840"/>
        <v>0</v>
      </c>
      <c r="D952" s="6">
        <f t="shared" si="841"/>
        <v>0</v>
      </c>
      <c r="E952" s="6">
        <f t="shared" si="842"/>
        <v>0</v>
      </c>
      <c r="F952" s="6">
        <f aca="true" t="shared" si="866" ref="F952">G952+H952+I952+J952+K952+L952+M952</f>
        <v>0</v>
      </c>
      <c r="G952" s="6">
        <f aca="true" t="shared" si="867" ref="G952">H952+I952+J952+K952+L952+M952+N952</f>
        <v>0</v>
      </c>
      <c r="H952" s="6">
        <f aca="true" t="shared" si="868" ref="H952">I952+J952+K952+L952+M952+N952+O952</f>
        <v>0</v>
      </c>
      <c r="I952" s="6">
        <f aca="true" t="shared" si="869" ref="I952">J952+K952+L952+M952+N952+O952+P952</f>
        <v>0</v>
      </c>
      <c r="J952" s="6">
        <f aca="true" t="shared" si="870" ref="J952">K952+L952+M952+N952+O952+P952+Q952</f>
        <v>0</v>
      </c>
      <c r="K952" s="10"/>
    </row>
    <row r="953" spans="1:11" ht="26.25">
      <c r="A953" s="8">
        <v>933</v>
      </c>
      <c r="B953" s="14" t="s">
        <v>258</v>
      </c>
      <c r="C953" s="6">
        <f t="shared" si="840"/>
        <v>1104.9</v>
      </c>
      <c r="D953" s="6">
        <f>D955+D956+D957</f>
        <v>126.1</v>
      </c>
      <c r="E953" s="6">
        <f>E955+E956+E957</f>
        <v>150</v>
      </c>
      <c r="F953" s="6">
        <f aca="true" t="shared" si="871" ref="F953:J953">F955+F956+F957</f>
        <v>150</v>
      </c>
      <c r="G953" s="6">
        <f t="shared" si="871"/>
        <v>157.5</v>
      </c>
      <c r="H953" s="6">
        <f t="shared" si="871"/>
        <v>165.4</v>
      </c>
      <c r="I953" s="6">
        <f t="shared" si="871"/>
        <v>173.6</v>
      </c>
      <c r="J953" s="6">
        <f t="shared" si="871"/>
        <v>182.3</v>
      </c>
      <c r="K953" s="38"/>
    </row>
    <row r="954" spans="1:11" ht="15.75">
      <c r="A954" s="8">
        <v>934</v>
      </c>
      <c r="B954" s="14" t="s">
        <v>2</v>
      </c>
      <c r="C954" s="6">
        <f t="shared" si="840"/>
        <v>0</v>
      </c>
      <c r="D954" s="6">
        <f aca="true" t="shared" si="872" ref="D954">E954+F954+G954+H954+I954+J954+K954</f>
        <v>0</v>
      </c>
      <c r="E954" s="6">
        <f aca="true" t="shared" si="873" ref="E954">F954+G954+H954+I954+J954+K954+L954</f>
        <v>0</v>
      </c>
      <c r="F954" s="6">
        <f aca="true" t="shared" si="874" ref="F954">G954+H954+I954+J954+K954+L954+M954</f>
        <v>0</v>
      </c>
      <c r="G954" s="6">
        <f aca="true" t="shared" si="875" ref="G954">H954+I954+J954+K954+L954+M954+N954</f>
        <v>0</v>
      </c>
      <c r="H954" s="6">
        <f aca="true" t="shared" si="876" ref="H954">I954+J954+K954+L954+M954+N954+O954</f>
        <v>0</v>
      </c>
      <c r="I954" s="6">
        <f aca="true" t="shared" si="877" ref="I954">J954+K954+L954+M954+N954+O954+P954</f>
        <v>0</v>
      </c>
      <c r="J954" s="6">
        <f aca="true" t="shared" si="878" ref="J954">K954+L954+M954+N954+O954+P954+Q954</f>
        <v>0</v>
      </c>
      <c r="K954" s="38"/>
    </row>
    <row r="955" spans="1:11" ht="15">
      <c r="A955" s="8">
        <v>935</v>
      </c>
      <c r="B955" s="10" t="s">
        <v>49</v>
      </c>
      <c r="C955" s="6">
        <f t="shared" si="840"/>
        <v>0</v>
      </c>
      <c r="D955" s="6">
        <f t="shared" si="841"/>
        <v>0</v>
      </c>
      <c r="E955" s="6">
        <f t="shared" si="842"/>
        <v>0</v>
      </c>
      <c r="F955" s="6">
        <f aca="true" t="shared" si="879" ref="F955">G955+H955+I955+J955+K955+L955+M955</f>
        <v>0</v>
      </c>
      <c r="G955" s="6">
        <f aca="true" t="shared" si="880" ref="G955">H955+I955+J955+K955+L955+M955+N955</f>
        <v>0</v>
      </c>
      <c r="H955" s="6">
        <f aca="true" t="shared" si="881" ref="H955">I955+J955+K955+L955+M955+N955+O955</f>
        <v>0</v>
      </c>
      <c r="I955" s="6">
        <f aca="true" t="shared" si="882" ref="I955">J955+K955+L955+M955+N955+O955+P955</f>
        <v>0</v>
      </c>
      <c r="J955" s="6">
        <f aca="true" t="shared" si="883" ref="J955">K955+L955+M955+N955+O955+P955+Q955</f>
        <v>0</v>
      </c>
      <c r="K955" s="10"/>
    </row>
    <row r="956" spans="1:11" ht="15.75">
      <c r="A956" s="8">
        <v>936</v>
      </c>
      <c r="B956" s="10" t="s">
        <v>50</v>
      </c>
      <c r="C956" s="6">
        <f t="shared" si="840"/>
        <v>1104.9</v>
      </c>
      <c r="D956" s="6">
        <f>150-23.9</f>
        <v>126.1</v>
      </c>
      <c r="E956" s="6">
        <v>150</v>
      </c>
      <c r="F956" s="6">
        <v>150</v>
      </c>
      <c r="G956" s="6">
        <v>157.5</v>
      </c>
      <c r="H956" s="6">
        <v>165.4</v>
      </c>
      <c r="I956" s="6">
        <v>173.6</v>
      </c>
      <c r="J956" s="6">
        <v>182.3</v>
      </c>
      <c r="K956" s="38"/>
    </row>
    <row r="957" spans="1:11" ht="15">
      <c r="A957" s="8">
        <v>937</v>
      </c>
      <c r="B957" s="10" t="s">
        <v>21</v>
      </c>
      <c r="C957" s="6">
        <f t="shared" si="840"/>
        <v>0</v>
      </c>
      <c r="D957" s="6">
        <f t="shared" si="841"/>
        <v>0</v>
      </c>
      <c r="E957" s="6">
        <f t="shared" si="842"/>
        <v>0</v>
      </c>
      <c r="F957" s="6">
        <f aca="true" t="shared" si="884" ref="F957">G957+H957+I957+J957+K957+L957+M957</f>
        <v>0</v>
      </c>
      <c r="G957" s="6">
        <f aca="true" t="shared" si="885" ref="G957">H957+I957+J957+K957+L957+M957+N957</f>
        <v>0</v>
      </c>
      <c r="H957" s="6">
        <f aca="true" t="shared" si="886" ref="H957">I957+J957+K957+L957+M957+N957+O957</f>
        <v>0</v>
      </c>
      <c r="I957" s="6">
        <f aca="true" t="shared" si="887" ref="I957">J957+K957+L957+M957+N957+O957+P957</f>
        <v>0</v>
      </c>
      <c r="J957" s="6">
        <f aca="true" t="shared" si="888" ref="J957">K957+L957+M957+N957+O957+P957+Q957</f>
        <v>0</v>
      </c>
      <c r="K957" s="10"/>
    </row>
    <row r="958" spans="1:11" ht="15.75">
      <c r="A958" s="8">
        <v>938</v>
      </c>
      <c r="B958" s="44" t="s">
        <v>56</v>
      </c>
      <c r="C958" s="5">
        <f t="shared" si="840"/>
        <v>1752.9</v>
      </c>
      <c r="D958" s="5">
        <f>D960+D961+D962</f>
        <v>447.90000000000003</v>
      </c>
      <c r="E958" s="5">
        <f>E960+E961+E962</f>
        <v>200</v>
      </c>
      <c r="F958" s="5">
        <f aca="true" t="shared" si="889" ref="F958:J958">F960+F961+F962</f>
        <v>200</v>
      </c>
      <c r="G958" s="5">
        <f t="shared" si="889"/>
        <v>210</v>
      </c>
      <c r="H958" s="5">
        <f t="shared" si="889"/>
        <v>220.5</v>
      </c>
      <c r="I958" s="5">
        <f t="shared" si="889"/>
        <v>231.5</v>
      </c>
      <c r="J958" s="5">
        <f t="shared" si="889"/>
        <v>243</v>
      </c>
      <c r="K958" s="38"/>
    </row>
    <row r="959" spans="1:11" ht="15.75">
      <c r="A959" s="8">
        <v>939</v>
      </c>
      <c r="B959" s="50" t="s">
        <v>2</v>
      </c>
      <c r="C959" s="6">
        <f t="shared" si="840"/>
        <v>0</v>
      </c>
      <c r="D959" s="6">
        <f aca="true" t="shared" si="890" ref="D959">E959+F959+G959+H959+I959+J959+K959</f>
        <v>0</v>
      </c>
      <c r="E959" s="6">
        <f aca="true" t="shared" si="891" ref="E959">F959+G959+H959+I959+J959+K959+L959</f>
        <v>0</v>
      </c>
      <c r="F959" s="6">
        <f aca="true" t="shared" si="892" ref="F959">G959+H959+I959+J959+K959+L959+M959</f>
        <v>0</v>
      </c>
      <c r="G959" s="6">
        <f aca="true" t="shared" si="893" ref="G959">H959+I959+J959+K959+L959+M959+N959</f>
        <v>0</v>
      </c>
      <c r="H959" s="6">
        <f aca="true" t="shared" si="894" ref="H959">I959+J959+K959+L959+M959+N959+O959</f>
        <v>0</v>
      </c>
      <c r="I959" s="6">
        <f aca="true" t="shared" si="895" ref="I959">J959+K959+L959+M959+N959+O959+P959</f>
        <v>0</v>
      </c>
      <c r="J959" s="6">
        <f aca="true" t="shared" si="896" ref="J959">K959+L959+M959+N959+O959+P959+Q959</f>
        <v>0</v>
      </c>
      <c r="K959" s="38"/>
    </row>
    <row r="960" spans="1:11" ht="15">
      <c r="A960" s="8">
        <v>940</v>
      </c>
      <c r="B960" s="10" t="s">
        <v>49</v>
      </c>
      <c r="C960" s="6">
        <f t="shared" si="840"/>
        <v>0</v>
      </c>
      <c r="D960" s="6">
        <f t="shared" si="841"/>
        <v>0</v>
      </c>
      <c r="E960" s="6">
        <f t="shared" si="842"/>
        <v>0</v>
      </c>
      <c r="F960" s="6">
        <f aca="true" t="shared" si="897" ref="F960">G960+H960+I960+J960+K960+L960+M960</f>
        <v>0</v>
      </c>
      <c r="G960" s="6">
        <f aca="true" t="shared" si="898" ref="G960">H960+I960+J960+K960+L960+M960+N960</f>
        <v>0</v>
      </c>
      <c r="H960" s="6">
        <f aca="true" t="shared" si="899" ref="H960">I960+J960+K960+L960+M960+N960+O960</f>
        <v>0</v>
      </c>
      <c r="I960" s="6">
        <f aca="true" t="shared" si="900" ref="I960">J960+K960+L960+M960+N960+O960+P960</f>
        <v>0</v>
      </c>
      <c r="J960" s="6">
        <f aca="true" t="shared" si="901" ref="J960">K960+L960+M960+N960+O960+P960+Q960</f>
        <v>0</v>
      </c>
      <c r="K960" s="10"/>
    </row>
    <row r="961" spans="1:11" ht="15.75">
      <c r="A961" s="8">
        <v>941</v>
      </c>
      <c r="B961" s="10" t="s">
        <v>50</v>
      </c>
      <c r="C961" s="6">
        <f t="shared" si="840"/>
        <v>1752.9</v>
      </c>
      <c r="D961" s="6">
        <f>D966+D971</f>
        <v>447.90000000000003</v>
      </c>
      <c r="E961" s="6">
        <f>E966</f>
        <v>200</v>
      </c>
      <c r="F961" s="6">
        <f aca="true" t="shared" si="902" ref="F961:J961">F966</f>
        <v>200</v>
      </c>
      <c r="G961" s="6">
        <f t="shared" si="902"/>
        <v>210</v>
      </c>
      <c r="H961" s="6">
        <f t="shared" si="902"/>
        <v>220.5</v>
      </c>
      <c r="I961" s="6">
        <f t="shared" si="902"/>
        <v>231.5</v>
      </c>
      <c r="J961" s="6">
        <f t="shared" si="902"/>
        <v>243</v>
      </c>
      <c r="K961" s="38"/>
    </row>
    <row r="962" spans="1:11" ht="15">
      <c r="A962" s="8">
        <v>942</v>
      </c>
      <c r="B962" s="10" t="s">
        <v>21</v>
      </c>
      <c r="C962" s="6">
        <f t="shared" si="840"/>
        <v>0</v>
      </c>
      <c r="D962" s="6">
        <f t="shared" si="841"/>
        <v>0</v>
      </c>
      <c r="E962" s="6">
        <f t="shared" si="842"/>
        <v>0</v>
      </c>
      <c r="F962" s="6">
        <f aca="true" t="shared" si="903" ref="F962">G962+H962+I962+J962+K962+L962+M962</f>
        <v>0</v>
      </c>
      <c r="G962" s="6">
        <f aca="true" t="shared" si="904" ref="G962">H962+I962+J962+K962+L962+M962+N962</f>
        <v>0</v>
      </c>
      <c r="H962" s="6">
        <f aca="true" t="shared" si="905" ref="H962">I962+J962+K962+L962+M962+N962+O962</f>
        <v>0</v>
      </c>
      <c r="I962" s="6">
        <f aca="true" t="shared" si="906" ref="I962">J962+K962+L962+M962+N962+O962+P962</f>
        <v>0</v>
      </c>
      <c r="J962" s="6">
        <f aca="true" t="shared" si="907" ref="J962">K962+L962+M962+N962+O962+P962+Q962</f>
        <v>0</v>
      </c>
      <c r="K962" s="10"/>
    </row>
    <row r="963" spans="1:11" ht="26.25" customHeight="1">
      <c r="A963" s="8">
        <v>943</v>
      </c>
      <c r="B963" s="14" t="s">
        <v>307</v>
      </c>
      <c r="C963" s="6">
        <f t="shared" si="840"/>
        <v>1702.9</v>
      </c>
      <c r="D963" s="6">
        <f>D965+D966+D967</f>
        <v>397.90000000000003</v>
      </c>
      <c r="E963" s="6">
        <f>E965+E966+E967</f>
        <v>200</v>
      </c>
      <c r="F963" s="6">
        <f aca="true" t="shared" si="908" ref="F963:J963">F965+F966+F967</f>
        <v>200</v>
      </c>
      <c r="G963" s="6">
        <f t="shared" si="908"/>
        <v>210</v>
      </c>
      <c r="H963" s="6">
        <f t="shared" si="908"/>
        <v>220.5</v>
      </c>
      <c r="I963" s="6">
        <f t="shared" si="908"/>
        <v>231.5</v>
      </c>
      <c r="J963" s="6">
        <f t="shared" si="908"/>
        <v>243</v>
      </c>
      <c r="K963" s="38"/>
    </row>
    <row r="964" spans="1:11" ht="15.75">
      <c r="A964" s="8">
        <v>944</v>
      </c>
      <c r="B964" s="14" t="s">
        <v>2</v>
      </c>
      <c r="C964" s="6">
        <f t="shared" si="840"/>
        <v>0</v>
      </c>
      <c r="D964" s="6">
        <f aca="true" t="shared" si="909" ref="D964">E964+F964+G964+H964+I964+J964+K964</f>
        <v>0</v>
      </c>
      <c r="E964" s="6">
        <f aca="true" t="shared" si="910" ref="E964">F964+G964+H964+I964+J964+K964+L964</f>
        <v>0</v>
      </c>
      <c r="F964" s="6">
        <f aca="true" t="shared" si="911" ref="F964">G964+H964+I964+J964+K964+L964+M964</f>
        <v>0</v>
      </c>
      <c r="G964" s="6">
        <f aca="true" t="shared" si="912" ref="G964">H964+I964+J964+K964+L964+M964+N964</f>
        <v>0</v>
      </c>
      <c r="H964" s="6">
        <f aca="true" t="shared" si="913" ref="H964">I964+J964+K964+L964+M964+N964+O964</f>
        <v>0</v>
      </c>
      <c r="I964" s="6">
        <f aca="true" t="shared" si="914" ref="I964">J964+K964+L964+M964+N964+O964+P964</f>
        <v>0</v>
      </c>
      <c r="J964" s="6">
        <f aca="true" t="shared" si="915" ref="J964">K964+L964+M964+N964+O964+P964+Q964</f>
        <v>0</v>
      </c>
      <c r="K964" s="38"/>
    </row>
    <row r="965" spans="1:11" ht="15">
      <c r="A965" s="8">
        <v>945</v>
      </c>
      <c r="B965" s="10" t="s">
        <v>49</v>
      </c>
      <c r="C965" s="6">
        <f t="shared" si="840"/>
        <v>0</v>
      </c>
      <c r="D965" s="6">
        <f t="shared" si="841"/>
        <v>0</v>
      </c>
      <c r="E965" s="6">
        <f t="shared" si="842"/>
        <v>0</v>
      </c>
      <c r="F965" s="6">
        <f aca="true" t="shared" si="916" ref="F965">G965+H965+I965+J965+K965+L965+M965</f>
        <v>0</v>
      </c>
      <c r="G965" s="6">
        <f aca="true" t="shared" si="917" ref="G965">H965+I965+J965+K965+L965+M965+N965</f>
        <v>0</v>
      </c>
      <c r="H965" s="6">
        <f aca="true" t="shared" si="918" ref="H965">I965+J965+K965+L965+M965+N965+O965</f>
        <v>0</v>
      </c>
      <c r="I965" s="6">
        <f aca="true" t="shared" si="919" ref="I965">J965+K965+L965+M965+N965+O965+P965</f>
        <v>0</v>
      </c>
      <c r="J965" s="6">
        <f aca="true" t="shared" si="920" ref="J965">K965+L965+M965+N965+O965+P965+Q965</f>
        <v>0</v>
      </c>
      <c r="K965" s="10"/>
    </row>
    <row r="966" spans="1:11" ht="15.75">
      <c r="A966" s="8">
        <v>946</v>
      </c>
      <c r="B966" s="10" t="s">
        <v>50</v>
      </c>
      <c r="C966" s="6">
        <f t="shared" si="840"/>
        <v>1702.9</v>
      </c>
      <c r="D966" s="6">
        <f>1067-251.8-119.1-217.9-80.3</f>
        <v>397.90000000000003</v>
      </c>
      <c r="E966" s="6">
        <v>200</v>
      </c>
      <c r="F966" s="6">
        <v>200</v>
      </c>
      <c r="G966" s="6">
        <v>210</v>
      </c>
      <c r="H966" s="6">
        <v>220.5</v>
      </c>
      <c r="I966" s="6">
        <v>231.5</v>
      </c>
      <c r="J966" s="6">
        <v>243</v>
      </c>
      <c r="K966" s="38"/>
    </row>
    <row r="967" spans="1:11" ht="15">
      <c r="A967" s="8">
        <v>947</v>
      </c>
      <c r="B967" s="10" t="s">
        <v>21</v>
      </c>
      <c r="C967" s="6">
        <f t="shared" si="840"/>
        <v>0</v>
      </c>
      <c r="D967" s="6">
        <f aca="true" t="shared" si="921" ref="D967:D972">E967+F967+G967+H967+I967+J967+K967</f>
        <v>0</v>
      </c>
      <c r="E967" s="6">
        <f aca="true" t="shared" si="922" ref="E967:E972">F967+G967+H967+I967+J967+K967+L967</f>
        <v>0</v>
      </c>
      <c r="F967" s="6">
        <f aca="true" t="shared" si="923" ref="F967:F972">G967+H967+I967+J967+K967+L967+M967</f>
        <v>0</v>
      </c>
      <c r="G967" s="6">
        <f aca="true" t="shared" si="924" ref="G967:G972">H967+I967+J967+K967+L967+M967+N967</f>
        <v>0</v>
      </c>
      <c r="H967" s="6">
        <f aca="true" t="shared" si="925" ref="H967:H972">I967+J967+K967+L967+M967+N967+O967</f>
        <v>0</v>
      </c>
      <c r="I967" s="6">
        <f aca="true" t="shared" si="926" ref="I967:I972">J967+K967+L967+M967+N967+O967+P967</f>
        <v>0</v>
      </c>
      <c r="J967" s="6">
        <f aca="true" t="shared" si="927" ref="J967:J972">K967+L967+M967+N967+O967+P967+Q967</f>
        <v>0</v>
      </c>
      <c r="K967" s="10"/>
    </row>
    <row r="968" spans="1:11" ht="15">
      <c r="A968" s="8">
        <v>948</v>
      </c>
      <c r="B968" s="13" t="s">
        <v>317</v>
      </c>
      <c r="C968" s="6">
        <f t="shared" si="840"/>
        <v>50</v>
      </c>
      <c r="D968" s="6">
        <f>D969+D970+D971+D972</f>
        <v>50</v>
      </c>
      <c r="E968" s="6">
        <f t="shared" si="922"/>
        <v>0</v>
      </c>
      <c r="F968" s="6">
        <f t="shared" si="923"/>
        <v>0</v>
      </c>
      <c r="G968" s="6">
        <f t="shared" si="924"/>
        <v>0</v>
      </c>
      <c r="H968" s="6">
        <f t="shared" si="925"/>
        <v>0</v>
      </c>
      <c r="I968" s="6">
        <f t="shared" si="926"/>
        <v>0</v>
      </c>
      <c r="J968" s="6">
        <f t="shared" si="927"/>
        <v>0</v>
      </c>
      <c r="K968" s="10"/>
    </row>
    <row r="969" spans="1:11" ht="15">
      <c r="A969" s="8">
        <v>949</v>
      </c>
      <c r="B969" s="14" t="s">
        <v>2</v>
      </c>
      <c r="C969" s="6">
        <f t="shared" si="840"/>
        <v>0</v>
      </c>
      <c r="D969" s="6">
        <f t="shared" si="921"/>
        <v>0</v>
      </c>
      <c r="E969" s="6">
        <f t="shared" si="922"/>
        <v>0</v>
      </c>
      <c r="F969" s="6">
        <f t="shared" si="923"/>
        <v>0</v>
      </c>
      <c r="G969" s="6">
        <f t="shared" si="924"/>
        <v>0</v>
      </c>
      <c r="H969" s="6">
        <f t="shared" si="925"/>
        <v>0</v>
      </c>
      <c r="I969" s="6">
        <f t="shared" si="926"/>
        <v>0</v>
      </c>
      <c r="J969" s="6">
        <f t="shared" si="927"/>
        <v>0</v>
      </c>
      <c r="K969" s="10"/>
    </row>
    <row r="970" spans="1:11" ht="15">
      <c r="A970" s="8">
        <v>950</v>
      </c>
      <c r="B970" s="10" t="s">
        <v>49</v>
      </c>
      <c r="C970" s="6">
        <f t="shared" si="840"/>
        <v>0</v>
      </c>
      <c r="D970" s="6">
        <f t="shared" si="921"/>
        <v>0</v>
      </c>
      <c r="E970" s="6">
        <f t="shared" si="922"/>
        <v>0</v>
      </c>
      <c r="F970" s="6">
        <f t="shared" si="923"/>
        <v>0</v>
      </c>
      <c r="G970" s="6">
        <f t="shared" si="924"/>
        <v>0</v>
      </c>
      <c r="H970" s="6">
        <f t="shared" si="925"/>
        <v>0</v>
      </c>
      <c r="I970" s="6">
        <f t="shared" si="926"/>
        <v>0</v>
      </c>
      <c r="J970" s="6">
        <f t="shared" si="927"/>
        <v>0</v>
      </c>
      <c r="K970" s="10"/>
    </row>
    <row r="971" spans="1:11" ht="15">
      <c r="A971" s="8">
        <v>951</v>
      </c>
      <c r="B971" s="10" t="s">
        <v>50</v>
      </c>
      <c r="C971" s="6">
        <f t="shared" si="840"/>
        <v>50</v>
      </c>
      <c r="D971" s="6">
        <v>50</v>
      </c>
      <c r="E971" s="6">
        <f t="shared" si="922"/>
        <v>0</v>
      </c>
      <c r="F971" s="6">
        <f t="shared" si="923"/>
        <v>0</v>
      </c>
      <c r="G971" s="6">
        <f t="shared" si="924"/>
        <v>0</v>
      </c>
      <c r="H971" s="6">
        <f t="shared" si="925"/>
        <v>0</v>
      </c>
      <c r="I971" s="6">
        <f t="shared" si="926"/>
        <v>0</v>
      </c>
      <c r="J971" s="6">
        <f t="shared" si="927"/>
        <v>0</v>
      </c>
      <c r="K971" s="10"/>
    </row>
    <row r="972" spans="1:11" ht="15">
      <c r="A972" s="8">
        <v>952</v>
      </c>
      <c r="B972" s="10" t="s">
        <v>21</v>
      </c>
      <c r="C972" s="6">
        <f t="shared" si="840"/>
        <v>0</v>
      </c>
      <c r="D972" s="6">
        <f t="shared" si="921"/>
        <v>0</v>
      </c>
      <c r="E972" s="6">
        <f t="shared" si="922"/>
        <v>0</v>
      </c>
      <c r="F972" s="6">
        <f t="shared" si="923"/>
        <v>0</v>
      </c>
      <c r="G972" s="6">
        <f t="shared" si="924"/>
        <v>0</v>
      </c>
      <c r="H972" s="6">
        <f t="shared" si="925"/>
        <v>0</v>
      </c>
      <c r="I972" s="6">
        <f t="shared" si="926"/>
        <v>0</v>
      </c>
      <c r="J972" s="6">
        <f t="shared" si="927"/>
        <v>0</v>
      </c>
      <c r="K972" s="10"/>
    </row>
    <row r="973" spans="1:11" ht="40.5">
      <c r="A973" s="8">
        <v>953</v>
      </c>
      <c r="B973" s="44" t="s">
        <v>57</v>
      </c>
      <c r="C973" s="5">
        <f t="shared" si="840"/>
        <v>19105.3</v>
      </c>
      <c r="D973" s="5">
        <f>D975+D976+D977</f>
        <v>4652.9</v>
      </c>
      <c r="E973" s="5">
        <f>E975+E976</f>
        <v>2700</v>
      </c>
      <c r="F973" s="5">
        <f aca="true" t="shared" si="928" ref="F973:J973">F975+F976</f>
        <v>1500</v>
      </c>
      <c r="G973" s="5">
        <f t="shared" si="928"/>
        <v>2605</v>
      </c>
      <c r="H973" s="5">
        <f t="shared" si="928"/>
        <v>2610.2</v>
      </c>
      <c r="I973" s="5">
        <f t="shared" si="928"/>
        <v>2515.7</v>
      </c>
      <c r="J973" s="5">
        <f t="shared" si="928"/>
        <v>2521.5</v>
      </c>
      <c r="K973" s="48">
        <v>88.9</v>
      </c>
    </row>
    <row r="974" spans="1:11" ht="15.75">
      <c r="A974" s="8">
        <v>954</v>
      </c>
      <c r="B974" s="50" t="s">
        <v>2</v>
      </c>
      <c r="C974" s="6">
        <f t="shared" si="840"/>
        <v>0</v>
      </c>
      <c r="D974" s="6">
        <f aca="true" t="shared" si="929" ref="D974">E974+F974+G974+H974+I974+J974+K974</f>
        <v>0</v>
      </c>
      <c r="E974" s="6">
        <f aca="true" t="shared" si="930" ref="E974">F974+G974+H974+I974+J974+K974+L974</f>
        <v>0</v>
      </c>
      <c r="F974" s="6">
        <f aca="true" t="shared" si="931" ref="F974">G974+H974+I974+J974+K974+L974+M974</f>
        <v>0</v>
      </c>
      <c r="G974" s="6">
        <f aca="true" t="shared" si="932" ref="G974">H974+I974+J974+K974+L974+M974+N974</f>
        <v>0</v>
      </c>
      <c r="H974" s="6">
        <f aca="true" t="shared" si="933" ref="H974">I974+J974+K974+L974+M974+N974+O974</f>
        <v>0</v>
      </c>
      <c r="I974" s="6">
        <f aca="true" t="shared" si="934" ref="I974">J974+K974+L974+M974+N974+O974+P974</f>
        <v>0</v>
      </c>
      <c r="J974" s="6">
        <f aca="true" t="shared" si="935" ref="J974">K974+L974+M974+N974+O974+P974+Q974</f>
        <v>0</v>
      </c>
      <c r="K974" s="38"/>
    </row>
    <row r="975" spans="1:11" ht="15">
      <c r="A975" s="8">
        <v>955</v>
      </c>
      <c r="B975" s="10" t="s">
        <v>49</v>
      </c>
      <c r="C975" s="6">
        <f t="shared" si="840"/>
        <v>849</v>
      </c>
      <c r="D975" s="6">
        <f>D995+D1025+D1045</f>
        <v>849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10"/>
    </row>
    <row r="976" spans="1:11" ht="15.75">
      <c r="A976" s="8">
        <v>956</v>
      </c>
      <c r="B976" s="10" t="s">
        <v>50</v>
      </c>
      <c r="C976" s="6">
        <f t="shared" si="840"/>
        <v>18256.3</v>
      </c>
      <c r="D976" s="6">
        <f>D981+D986+D991+D996+D1001+D1006+D1011+D1016+D1021+D1026+D1031+D1041+D1046</f>
        <v>3803.9</v>
      </c>
      <c r="E976" s="6">
        <f aca="true" t="shared" si="936" ref="E976:J976">E981+E986+E991+E996+E1001+E1006+E1011+E1016+E1021+E1026+E1031+E1036</f>
        <v>2700</v>
      </c>
      <c r="F976" s="6">
        <f t="shared" si="936"/>
        <v>1500</v>
      </c>
      <c r="G976" s="6">
        <f t="shared" si="936"/>
        <v>2605</v>
      </c>
      <c r="H976" s="6">
        <f t="shared" si="936"/>
        <v>2610.2</v>
      </c>
      <c r="I976" s="6">
        <f t="shared" si="936"/>
        <v>2515.7</v>
      </c>
      <c r="J976" s="6">
        <f t="shared" si="936"/>
        <v>2521.5</v>
      </c>
      <c r="K976" s="38"/>
    </row>
    <row r="977" spans="1:11" ht="15">
      <c r="A977" s="8">
        <v>957</v>
      </c>
      <c r="B977" s="10" t="s">
        <v>21</v>
      </c>
      <c r="C977" s="6">
        <f t="shared" si="840"/>
        <v>0</v>
      </c>
      <c r="D977" s="6">
        <f t="shared" si="841"/>
        <v>0</v>
      </c>
      <c r="E977" s="6">
        <f t="shared" si="842"/>
        <v>0</v>
      </c>
      <c r="F977" s="6">
        <f aca="true" t="shared" si="937" ref="F977">G977+H977+I977+J977+K977+L977+M977</f>
        <v>0</v>
      </c>
      <c r="G977" s="6">
        <f aca="true" t="shared" si="938" ref="G977">H977+I977+J977+K977+L977+M977+N977</f>
        <v>0</v>
      </c>
      <c r="H977" s="6">
        <f aca="true" t="shared" si="939" ref="H977">I977+J977+K977+L977+M977+N977+O977</f>
        <v>0</v>
      </c>
      <c r="I977" s="6">
        <f aca="true" t="shared" si="940" ref="I977">J977+K977+L977+M977+N977+O977+P977</f>
        <v>0</v>
      </c>
      <c r="J977" s="6">
        <f aca="true" t="shared" si="941" ref="J977">K977+L977+M977+N977+O977+P977+Q977</f>
        <v>0</v>
      </c>
      <c r="K977" s="10"/>
    </row>
    <row r="978" spans="1:11" ht="25.5">
      <c r="A978" s="8">
        <v>958</v>
      </c>
      <c r="B978" s="13" t="s">
        <v>259</v>
      </c>
      <c r="C978" s="6">
        <f t="shared" si="840"/>
        <v>7050</v>
      </c>
      <c r="D978" s="6">
        <f>D980+D981+D982</f>
        <v>1000</v>
      </c>
      <c r="E978" s="6">
        <f>E980+E981+E982</f>
        <v>650</v>
      </c>
      <c r="F978" s="6">
        <f aca="true" t="shared" si="942" ref="F978:J978">F980+F981+F982</f>
        <v>1000</v>
      </c>
      <c r="G978" s="6">
        <f t="shared" si="942"/>
        <v>1100</v>
      </c>
      <c r="H978" s="6">
        <f t="shared" si="942"/>
        <v>1100</v>
      </c>
      <c r="I978" s="6">
        <f t="shared" si="942"/>
        <v>1100</v>
      </c>
      <c r="J978" s="6">
        <f t="shared" si="942"/>
        <v>1100</v>
      </c>
      <c r="K978" s="38"/>
    </row>
    <row r="979" spans="1:11" ht="15.75">
      <c r="A979" s="8">
        <v>959</v>
      </c>
      <c r="B979" s="13" t="s">
        <v>2</v>
      </c>
      <c r="C979" s="6">
        <f t="shared" si="840"/>
        <v>0</v>
      </c>
      <c r="D979" s="6">
        <f aca="true" t="shared" si="943" ref="D979">E979+F979+G979+H979+I979+J979+K979</f>
        <v>0</v>
      </c>
      <c r="E979" s="6">
        <f aca="true" t="shared" si="944" ref="E979">F979+G979+H979+I979+J979+K979+L979</f>
        <v>0</v>
      </c>
      <c r="F979" s="6">
        <f aca="true" t="shared" si="945" ref="F979">G979+H979+I979+J979+K979+L979+M979</f>
        <v>0</v>
      </c>
      <c r="G979" s="6">
        <f aca="true" t="shared" si="946" ref="G979">H979+I979+J979+K979+L979+M979+N979</f>
        <v>0</v>
      </c>
      <c r="H979" s="6">
        <f aca="true" t="shared" si="947" ref="H979">I979+J979+K979+L979+M979+N979+O979</f>
        <v>0</v>
      </c>
      <c r="I979" s="6">
        <f aca="true" t="shared" si="948" ref="I979">J979+K979+L979+M979+N979+O979+P979</f>
        <v>0</v>
      </c>
      <c r="J979" s="6">
        <f aca="true" t="shared" si="949" ref="J979">K979+L979+M979+N979+O979+P979+Q979</f>
        <v>0</v>
      </c>
      <c r="K979" s="38"/>
    </row>
    <row r="980" spans="1:11" ht="15">
      <c r="A980" s="8">
        <v>960</v>
      </c>
      <c r="B980" s="10" t="s">
        <v>49</v>
      </c>
      <c r="C980" s="6">
        <f t="shared" si="840"/>
        <v>0</v>
      </c>
      <c r="D980" s="6">
        <f t="shared" si="841"/>
        <v>0</v>
      </c>
      <c r="E980" s="6">
        <f t="shared" si="842"/>
        <v>0</v>
      </c>
      <c r="F980" s="6">
        <f aca="true" t="shared" si="950" ref="F980">G980+H980+I980+J980+K980+L980+M980</f>
        <v>0</v>
      </c>
      <c r="G980" s="6">
        <f aca="true" t="shared" si="951" ref="G980">H980+I980+J980+K980+L980+M980+N980</f>
        <v>0</v>
      </c>
      <c r="H980" s="6">
        <f aca="true" t="shared" si="952" ref="H980">I980+J980+K980+L980+M980+N980+O980</f>
        <v>0</v>
      </c>
      <c r="I980" s="6">
        <f aca="true" t="shared" si="953" ref="I980">J980+K980+L980+M980+N980+O980+P980</f>
        <v>0</v>
      </c>
      <c r="J980" s="6">
        <f aca="true" t="shared" si="954" ref="J980">K980+L980+M980+N980+O980+P980+Q980</f>
        <v>0</v>
      </c>
      <c r="K980" s="10"/>
    </row>
    <row r="981" spans="1:11" ht="15.75">
      <c r="A981" s="8">
        <v>961</v>
      </c>
      <c r="B981" s="10" t="s">
        <v>50</v>
      </c>
      <c r="C981" s="6">
        <f t="shared" si="840"/>
        <v>7050</v>
      </c>
      <c r="D981" s="6">
        <v>1000</v>
      </c>
      <c r="E981" s="6">
        <v>650</v>
      </c>
      <c r="F981" s="6">
        <v>1000</v>
      </c>
      <c r="G981" s="6">
        <v>1100</v>
      </c>
      <c r="H981" s="6">
        <v>1100</v>
      </c>
      <c r="I981" s="6">
        <v>1100</v>
      </c>
      <c r="J981" s="6">
        <v>1100</v>
      </c>
      <c r="K981" s="38"/>
    </row>
    <row r="982" spans="1:11" ht="15">
      <c r="A982" s="8">
        <v>962</v>
      </c>
      <c r="B982" s="10" t="s">
        <v>21</v>
      </c>
      <c r="C982" s="6">
        <f t="shared" si="840"/>
        <v>0</v>
      </c>
      <c r="D982" s="6">
        <f t="shared" si="841"/>
        <v>0</v>
      </c>
      <c r="E982" s="6">
        <f t="shared" si="842"/>
        <v>0</v>
      </c>
      <c r="F982" s="6">
        <f aca="true" t="shared" si="955" ref="F982">G982+H982+I982+J982+K982+L982+M982</f>
        <v>0</v>
      </c>
      <c r="G982" s="6">
        <f aca="true" t="shared" si="956" ref="G982">H982+I982+J982+K982+L982+M982+N982</f>
        <v>0</v>
      </c>
      <c r="H982" s="6">
        <f aca="true" t="shared" si="957" ref="H982">I982+J982+K982+L982+M982+N982+O982</f>
        <v>0</v>
      </c>
      <c r="I982" s="6">
        <f aca="true" t="shared" si="958" ref="I982">J982+K982+L982+M982+N982+O982+P982</f>
        <v>0</v>
      </c>
      <c r="J982" s="6">
        <f aca="true" t="shared" si="959" ref="J982">K982+L982+M982+N982+O982+P982+Q982</f>
        <v>0</v>
      </c>
      <c r="K982" s="10"/>
    </row>
    <row r="983" spans="1:11" ht="26.25">
      <c r="A983" s="8">
        <v>963</v>
      </c>
      <c r="B983" s="14" t="s">
        <v>260</v>
      </c>
      <c r="C983" s="6">
        <f t="shared" si="840"/>
        <v>700</v>
      </c>
      <c r="D983" s="6">
        <f>D985+D986+D987</f>
        <v>100</v>
      </c>
      <c r="E983" s="6">
        <f>E985+E986+E987</f>
        <v>100</v>
      </c>
      <c r="F983" s="6">
        <f aca="true" t="shared" si="960" ref="F983:J983">F985+F986+F987</f>
        <v>100</v>
      </c>
      <c r="G983" s="6">
        <f t="shared" si="960"/>
        <v>100</v>
      </c>
      <c r="H983" s="6">
        <f t="shared" si="960"/>
        <v>100</v>
      </c>
      <c r="I983" s="6">
        <f t="shared" si="960"/>
        <v>100</v>
      </c>
      <c r="J983" s="6">
        <f t="shared" si="960"/>
        <v>100</v>
      </c>
      <c r="K983" s="38"/>
    </row>
    <row r="984" spans="1:11" ht="15.75">
      <c r="A984" s="8">
        <v>964</v>
      </c>
      <c r="B984" s="14" t="s">
        <v>2</v>
      </c>
      <c r="C984" s="6">
        <f t="shared" si="840"/>
        <v>0</v>
      </c>
      <c r="D984" s="6">
        <f aca="true" t="shared" si="961" ref="D984">E984+F984+G984+H984+I984+J984+K984</f>
        <v>0</v>
      </c>
      <c r="E984" s="6">
        <f aca="true" t="shared" si="962" ref="E984">F984+G984+H984+I984+J984+K984+L984</f>
        <v>0</v>
      </c>
      <c r="F984" s="6">
        <f aca="true" t="shared" si="963" ref="F984">G984+H984+I984+J984+K984+L984+M984</f>
        <v>0</v>
      </c>
      <c r="G984" s="6">
        <f aca="true" t="shared" si="964" ref="G984">H984+I984+J984+K984+L984+M984+N984</f>
        <v>0</v>
      </c>
      <c r="H984" s="6">
        <f aca="true" t="shared" si="965" ref="H984">I984+J984+K984+L984+M984+N984+O984</f>
        <v>0</v>
      </c>
      <c r="I984" s="6">
        <f aca="true" t="shared" si="966" ref="I984">J984+K984+L984+M984+N984+O984+P984</f>
        <v>0</v>
      </c>
      <c r="J984" s="6">
        <f aca="true" t="shared" si="967" ref="J984">K984+L984+M984+N984+O984+P984+Q984</f>
        <v>0</v>
      </c>
      <c r="K984" s="38"/>
    </row>
    <row r="985" spans="1:11" ht="15">
      <c r="A985" s="8">
        <v>965</v>
      </c>
      <c r="B985" s="10" t="s">
        <v>49</v>
      </c>
      <c r="C985" s="6">
        <f t="shared" si="840"/>
        <v>0</v>
      </c>
      <c r="D985" s="6">
        <f t="shared" si="841"/>
        <v>0</v>
      </c>
      <c r="E985" s="6">
        <f t="shared" si="842"/>
        <v>0</v>
      </c>
      <c r="F985" s="6">
        <f aca="true" t="shared" si="968" ref="F985">G985+H985+I985+J985+K985+L985+M985</f>
        <v>0</v>
      </c>
      <c r="G985" s="6">
        <f aca="true" t="shared" si="969" ref="G985">H985+I985+J985+K985+L985+M985+N985</f>
        <v>0</v>
      </c>
      <c r="H985" s="6">
        <f aca="true" t="shared" si="970" ref="H985">I985+J985+K985+L985+M985+N985+O985</f>
        <v>0</v>
      </c>
      <c r="I985" s="6">
        <f aca="true" t="shared" si="971" ref="I985">J985+K985+L985+M985+N985+O985+P985</f>
        <v>0</v>
      </c>
      <c r="J985" s="6">
        <f aca="true" t="shared" si="972" ref="J985">K985+L985+M985+N985+O985+P985+Q985</f>
        <v>0</v>
      </c>
      <c r="K985" s="10"/>
    </row>
    <row r="986" spans="1:11" ht="15.75">
      <c r="A986" s="8">
        <v>966</v>
      </c>
      <c r="B986" s="10" t="s">
        <v>50</v>
      </c>
      <c r="C986" s="6">
        <f t="shared" si="840"/>
        <v>700</v>
      </c>
      <c r="D986" s="6">
        <v>100</v>
      </c>
      <c r="E986" s="6">
        <v>100</v>
      </c>
      <c r="F986" s="6">
        <v>100</v>
      </c>
      <c r="G986" s="6">
        <v>100</v>
      </c>
      <c r="H986" s="6">
        <v>100</v>
      </c>
      <c r="I986" s="6">
        <v>100</v>
      </c>
      <c r="J986" s="6">
        <v>100</v>
      </c>
      <c r="K986" s="38"/>
    </row>
    <row r="987" spans="1:11" ht="15">
      <c r="A987" s="8">
        <v>967</v>
      </c>
      <c r="B987" s="10" t="s">
        <v>21</v>
      </c>
      <c r="C987" s="6">
        <f t="shared" si="840"/>
        <v>0</v>
      </c>
      <c r="D987" s="6">
        <f t="shared" si="841"/>
        <v>0</v>
      </c>
      <c r="E987" s="6">
        <f t="shared" si="842"/>
        <v>0</v>
      </c>
      <c r="F987" s="6">
        <f aca="true" t="shared" si="973" ref="F987:F990">G987+H987+I987+J987+K987+L987+M987</f>
        <v>0</v>
      </c>
      <c r="G987" s="6">
        <f aca="true" t="shared" si="974" ref="G987:G990">H987+I987+J987+K987+L987+M987+N987</f>
        <v>0</v>
      </c>
      <c r="H987" s="6">
        <f aca="true" t="shared" si="975" ref="H987:H990">I987+J987+K987+L987+M987+N987+O987</f>
        <v>0</v>
      </c>
      <c r="I987" s="6">
        <f aca="true" t="shared" si="976" ref="I987:I990">J987+K987+L987+M987+N987+O987+P987</f>
        <v>0</v>
      </c>
      <c r="J987" s="6">
        <f aca="true" t="shared" si="977" ref="J987:J990">K987+L987+M987+N987+O987+P987+Q987</f>
        <v>0</v>
      </c>
      <c r="K987" s="10"/>
    </row>
    <row r="988" spans="1:11" ht="26.25">
      <c r="A988" s="8">
        <v>968</v>
      </c>
      <c r="B988" s="14" t="s">
        <v>261</v>
      </c>
      <c r="C988" s="6">
        <f t="shared" si="840"/>
        <v>61.5</v>
      </c>
      <c r="D988" s="6">
        <f>D990+D991+D992</f>
        <v>61.5</v>
      </c>
      <c r="E988" s="6">
        <f t="shared" si="842"/>
        <v>0</v>
      </c>
      <c r="F988" s="6">
        <f t="shared" si="973"/>
        <v>0</v>
      </c>
      <c r="G988" s="6">
        <f t="shared" si="974"/>
        <v>0</v>
      </c>
      <c r="H988" s="6">
        <f t="shared" si="975"/>
        <v>0</v>
      </c>
      <c r="I988" s="6">
        <f t="shared" si="976"/>
        <v>0</v>
      </c>
      <c r="J988" s="6">
        <f t="shared" si="977"/>
        <v>0</v>
      </c>
      <c r="K988" s="38"/>
    </row>
    <row r="989" spans="1:11" ht="15.75">
      <c r="A989" s="8">
        <v>969</v>
      </c>
      <c r="B989" s="14" t="s">
        <v>2</v>
      </c>
      <c r="C989" s="6">
        <f t="shared" si="840"/>
        <v>0</v>
      </c>
      <c r="D989" s="6">
        <f aca="true" t="shared" si="978" ref="D989">E989+F989+G989+H989+I989+J989+K989</f>
        <v>0</v>
      </c>
      <c r="E989" s="6">
        <f t="shared" si="842"/>
        <v>0</v>
      </c>
      <c r="F989" s="6">
        <f t="shared" si="973"/>
        <v>0</v>
      </c>
      <c r="G989" s="6">
        <f t="shared" si="974"/>
        <v>0</v>
      </c>
      <c r="H989" s="6">
        <f t="shared" si="975"/>
        <v>0</v>
      </c>
      <c r="I989" s="6">
        <f t="shared" si="976"/>
        <v>0</v>
      </c>
      <c r="J989" s="6">
        <f t="shared" si="977"/>
        <v>0</v>
      </c>
      <c r="K989" s="38"/>
    </row>
    <row r="990" spans="1:11" ht="15">
      <c r="A990" s="8">
        <v>970</v>
      </c>
      <c r="B990" s="10" t="s">
        <v>49</v>
      </c>
      <c r="C990" s="6">
        <f t="shared" si="840"/>
        <v>0</v>
      </c>
      <c r="D990" s="6">
        <f t="shared" si="841"/>
        <v>0</v>
      </c>
      <c r="E990" s="6">
        <f t="shared" si="842"/>
        <v>0</v>
      </c>
      <c r="F990" s="6">
        <f t="shared" si="973"/>
        <v>0</v>
      </c>
      <c r="G990" s="6">
        <f t="shared" si="974"/>
        <v>0</v>
      </c>
      <c r="H990" s="6">
        <f t="shared" si="975"/>
        <v>0</v>
      </c>
      <c r="I990" s="6">
        <f t="shared" si="976"/>
        <v>0</v>
      </c>
      <c r="J990" s="6">
        <f t="shared" si="977"/>
        <v>0</v>
      </c>
      <c r="K990" s="10"/>
    </row>
    <row r="991" spans="1:11" ht="15.75">
      <c r="A991" s="8">
        <v>971</v>
      </c>
      <c r="B991" s="10" t="s">
        <v>50</v>
      </c>
      <c r="C991" s="6">
        <f t="shared" si="840"/>
        <v>661.5</v>
      </c>
      <c r="D991" s="6">
        <f>100-38.5</f>
        <v>61.5</v>
      </c>
      <c r="E991" s="6">
        <v>100</v>
      </c>
      <c r="F991" s="6">
        <v>100</v>
      </c>
      <c r="G991" s="6">
        <v>100</v>
      </c>
      <c r="H991" s="6">
        <v>100</v>
      </c>
      <c r="I991" s="6">
        <v>100</v>
      </c>
      <c r="J991" s="6">
        <v>100</v>
      </c>
      <c r="K991" s="38"/>
    </row>
    <row r="992" spans="1:11" ht="15">
      <c r="A992" s="8">
        <v>972</v>
      </c>
      <c r="B992" s="10" t="s">
        <v>21</v>
      </c>
      <c r="C992" s="6">
        <f t="shared" si="840"/>
        <v>0</v>
      </c>
      <c r="D992" s="6">
        <f t="shared" si="841"/>
        <v>0</v>
      </c>
      <c r="E992" s="6">
        <f t="shared" si="842"/>
        <v>0</v>
      </c>
      <c r="F992" s="6">
        <f aca="true" t="shared" si="979" ref="F992">G992+H992+I992+J992+K992+L992+M992</f>
        <v>0</v>
      </c>
      <c r="G992" s="6">
        <f aca="true" t="shared" si="980" ref="G992">H992+I992+J992+K992+L992+M992+N992</f>
        <v>0</v>
      </c>
      <c r="H992" s="6">
        <f aca="true" t="shared" si="981" ref="H992">I992+J992+K992+L992+M992+N992+O992</f>
        <v>0</v>
      </c>
      <c r="I992" s="6">
        <f aca="true" t="shared" si="982" ref="I992">J992+K992+L992+M992+N992+O992+P992</f>
        <v>0</v>
      </c>
      <c r="J992" s="6">
        <f aca="true" t="shared" si="983" ref="J992">K992+L992+M992+N992+O992+P992+Q992</f>
        <v>0</v>
      </c>
      <c r="K992" s="10"/>
    </row>
    <row r="993" spans="1:11" ht="26.25">
      <c r="A993" s="8">
        <v>973</v>
      </c>
      <c r="B993" s="14" t="s">
        <v>262</v>
      </c>
      <c r="C993" s="6">
        <f t="shared" si="840"/>
        <v>3047.2</v>
      </c>
      <c r="D993" s="6">
        <f>D995+D996+D997</f>
        <v>1647.1999999999998</v>
      </c>
      <c r="E993" s="6">
        <f>E995+E996+E997</f>
        <v>400</v>
      </c>
      <c r="F993" s="6">
        <f aca="true" t="shared" si="984" ref="F993:J993">F995+F996+F997</f>
        <v>0</v>
      </c>
      <c r="G993" s="6">
        <f t="shared" si="984"/>
        <v>300</v>
      </c>
      <c r="H993" s="6">
        <f t="shared" si="984"/>
        <v>300</v>
      </c>
      <c r="I993" s="6">
        <f t="shared" si="984"/>
        <v>200</v>
      </c>
      <c r="J993" s="6">
        <f t="shared" si="984"/>
        <v>200</v>
      </c>
      <c r="K993" s="38"/>
    </row>
    <row r="994" spans="1:11" ht="15.75">
      <c r="A994" s="8">
        <v>974</v>
      </c>
      <c r="B994" s="14" t="s">
        <v>2</v>
      </c>
      <c r="C994" s="6">
        <f t="shared" si="840"/>
        <v>0</v>
      </c>
      <c r="D994" s="6">
        <f aca="true" t="shared" si="985" ref="D994">E994+F994+G994+H994+I994+J994+K994</f>
        <v>0</v>
      </c>
      <c r="E994" s="6">
        <f aca="true" t="shared" si="986" ref="E994">F994+G994+H994+I994+J994+K994+L994</f>
        <v>0</v>
      </c>
      <c r="F994" s="6">
        <f aca="true" t="shared" si="987" ref="F994">G994+H994+I994+J994+K994+L994+M994</f>
        <v>0</v>
      </c>
      <c r="G994" s="6">
        <f aca="true" t="shared" si="988" ref="G994">H994+I994+J994+K994+L994+M994+N994</f>
        <v>0</v>
      </c>
      <c r="H994" s="6">
        <f aca="true" t="shared" si="989" ref="H994">I994+J994+K994+L994+M994+N994+O994</f>
        <v>0</v>
      </c>
      <c r="I994" s="6">
        <f aca="true" t="shared" si="990" ref="I994">J994+K994+L994+M994+N994+O994+P994</f>
        <v>0</v>
      </c>
      <c r="J994" s="6">
        <f aca="true" t="shared" si="991" ref="J994">K994+L994+M994+N994+O994+P994+Q994</f>
        <v>0</v>
      </c>
      <c r="K994" s="38"/>
    </row>
    <row r="995" spans="1:11" ht="15">
      <c r="A995" s="8">
        <v>975</v>
      </c>
      <c r="B995" s="10" t="s">
        <v>49</v>
      </c>
      <c r="C995" s="6">
        <f t="shared" si="840"/>
        <v>350</v>
      </c>
      <c r="D995" s="6">
        <v>350</v>
      </c>
      <c r="E995" s="6">
        <f t="shared" si="842"/>
        <v>0</v>
      </c>
      <c r="F995" s="6">
        <f aca="true" t="shared" si="992" ref="F995">G995+H995+I995+J995+K995+L995+M995</f>
        <v>0</v>
      </c>
      <c r="G995" s="6">
        <f aca="true" t="shared" si="993" ref="G995">H995+I995+J995+K995+L995+M995+N995</f>
        <v>0</v>
      </c>
      <c r="H995" s="6">
        <f aca="true" t="shared" si="994" ref="H995">I995+J995+K995+L995+M995+N995+O995</f>
        <v>0</v>
      </c>
      <c r="I995" s="6">
        <f aca="true" t="shared" si="995" ref="I995">J995+K995+L995+M995+N995+O995+P995</f>
        <v>0</v>
      </c>
      <c r="J995" s="6">
        <f aca="true" t="shared" si="996" ref="J995">K995+L995+M995+N995+O995+P995+Q995</f>
        <v>0</v>
      </c>
      <c r="K995" s="10"/>
    </row>
    <row r="996" spans="1:11" ht="15.75">
      <c r="A996" s="8">
        <v>976</v>
      </c>
      <c r="B996" s="10" t="s">
        <v>50</v>
      </c>
      <c r="C996" s="6">
        <f t="shared" si="840"/>
        <v>2697.2</v>
      </c>
      <c r="D996" s="6">
        <f>4250-2952.8</f>
        <v>1297.1999999999998</v>
      </c>
      <c r="E996" s="6">
        <v>400</v>
      </c>
      <c r="F996" s="6">
        <v>0</v>
      </c>
      <c r="G996" s="6">
        <v>300</v>
      </c>
      <c r="H996" s="6">
        <v>300</v>
      </c>
      <c r="I996" s="6">
        <v>200</v>
      </c>
      <c r="J996" s="6">
        <v>200</v>
      </c>
      <c r="K996" s="38"/>
    </row>
    <row r="997" spans="1:11" ht="15">
      <c r="A997" s="8">
        <v>977</v>
      </c>
      <c r="B997" s="10" t="s">
        <v>21</v>
      </c>
      <c r="C997" s="6">
        <f t="shared" si="840"/>
        <v>0</v>
      </c>
      <c r="D997" s="6">
        <f t="shared" si="841"/>
        <v>0</v>
      </c>
      <c r="E997" s="6">
        <f t="shared" si="842"/>
        <v>0</v>
      </c>
      <c r="F997" s="6">
        <f aca="true" t="shared" si="997" ref="F997">G997+H997+I997+J997+K997+L997+M997</f>
        <v>0</v>
      </c>
      <c r="G997" s="6">
        <f aca="true" t="shared" si="998" ref="G997">H997+I997+J997+K997+L997+M997+N997</f>
        <v>0</v>
      </c>
      <c r="H997" s="6">
        <f aca="true" t="shared" si="999" ref="H997">I997+J997+K997+L997+M997+N997+O997</f>
        <v>0</v>
      </c>
      <c r="I997" s="6">
        <f aca="true" t="shared" si="1000" ref="I997">J997+K997+L997+M997+N997+O997+P997</f>
        <v>0</v>
      </c>
      <c r="J997" s="6">
        <f aca="true" t="shared" si="1001" ref="J997">K997+L997+M997+N997+O997+P997+Q997</f>
        <v>0</v>
      </c>
      <c r="K997" s="10"/>
    </row>
    <row r="998" spans="1:12" ht="39">
      <c r="A998" s="8">
        <v>978</v>
      </c>
      <c r="B998" s="14" t="s">
        <v>263</v>
      </c>
      <c r="C998" s="6">
        <f t="shared" si="840"/>
        <v>3200</v>
      </c>
      <c r="D998" s="6">
        <v>0</v>
      </c>
      <c r="E998" s="6">
        <f>E1000+E1001+E1002</f>
        <v>400</v>
      </c>
      <c r="F998" s="6">
        <f aca="true" t="shared" si="1002" ref="F998:J998">F1000+F1001+F1002</f>
        <v>0</v>
      </c>
      <c r="G998" s="6">
        <f t="shared" si="1002"/>
        <v>700</v>
      </c>
      <c r="H998" s="6">
        <f t="shared" si="1002"/>
        <v>700</v>
      </c>
      <c r="I998" s="6">
        <f t="shared" si="1002"/>
        <v>700</v>
      </c>
      <c r="J998" s="6">
        <f t="shared" si="1002"/>
        <v>700</v>
      </c>
      <c r="K998" s="38"/>
      <c r="L998" s="46"/>
    </row>
    <row r="999" spans="1:12" ht="15.75">
      <c r="A999" s="8">
        <v>979</v>
      </c>
      <c r="B999" s="14" t="s">
        <v>2</v>
      </c>
      <c r="C999" s="6">
        <f t="shared" si="840"/>
        <v>0</v>
      </c>
      <c r="D999" s="6">
        <f aca="true" t="shared" si="1003" ref="D999">E999+F999+G999+H999+I999+J999+K999</f>
        <v>0</v>
      </c>
      <c r="E999" s="6">
        <f aca="true" t="shared" si="1004" ref="E999">F999+G999+H999+I999+J999+K999+L999</f>
        <v>0</v>
      </c>
      <c r="F999" s="6">
        <f aca="true" t="shared" si="1005" ref="F999">G999+H999+I999+J999+K999+L999+M999</f>
        <v>0</v>
      </c>
      <c r="G999" s="6">
        <f aca="true" t="shared" si="1006" ref="G999">H999+I999+J999+K999+L999+M999+N999</f>
        <v>0</v>
      </c>
      <c r="H999" s="6">
        <f aca="true" t="shared" si="1007" ref="H999">I999+J999+K999+L999+M999+N999+O999</f>
        <v>0</v>
      </c>
      <c r="I999" s="6">
        <f aca="true" t="shared" si="1008" ref="I999">J999+K999+L999+M999+N999+O999+P999</f>
        <v>0</v>
      </c>
      <c r="J999" s="6">
        <f aca="true" t="shared" si="1009" ref="J999">K999+L999+M999+N999+O999+P999+Q999</f>
        <v>0</v>
      </c>
      <c r="K999" s="38"/>
      <c r="L999" s="46"/>
    </row>
    <row r="1000" spans="1:11" ht="15">
      <c r="A1000" s="8">
        <v>980</v>
      </c>
      <c r="B1000" s="10" t="s">
        <v>49</v>
      </c>
      <c r="C1000" s="6">
        <f t="shared" si="840"/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10"/>
    </row>
    <row r="1001" spans="1:11" ht="15.75">
      <c r="A1001" s="8">
        <v>981</v>
      </c>
      <c r="B1001" s="10" t="s">
        <v>50</v>
      </c>
      <c r="C1001" s="6">
        <f t="shared" si="840"/>
        <v>3200</v>
      </c>
      <c r="D1001" s="6">
        <v>0</v>
      </c>
      <c r="E1001" s="6">
        <v>400</v>
      </c>
      <c r="F1001" s="6">
        <v>0</v>
      </c>
      <c r="G1001" s="6">
        <v>700</v>
      </c>
      <c r="H1001" s="6">
        <v>700</v>
      </c>
      <c r="I1001" s="6">
        <v>700</v>
      </c>
      <c r="J1001" s="6">
        <v>700</v>
      </c>
      <c r="K1001" s="38"/>
    </row>
    <row r="1002" spans="1:11" ht="15">
      <c r="A1002" s="8">
        <v>982</v>
      </c>
      <c r="B1002" s="10" t="s">
        <v>21</v>
      </c>
      <c r="C1002" s="6">
        <f t="shared" si="840"/>
        <v>0</v>
      </c>
      <c r="D1002" s="6">
        <f t="shared" si="841"/>
        <v>0</v>
      </c>
      <c r="E1002" s="6">
        <f t="shared" si="842"/>
        <v>0</v>
      </c>
      <c r="F1002" s="6">
        <f aca="true" t="shared" si="1010" ref="F1002">G1002+H1002+I1002+J1002+K1002+L1002+M1002</f>
        <v>0</v>
      </c>
      <c r="G1002" s="6">
        <f aca="true" t="shared" si="1011" ref="G1002">H1002+I1002+J1002+K1002+L1002+M1002+N1002</f>
        <v>0</v>
      </c>
      <c r="H1002" s="6">
        <f aca="true" t="shared" si="1012" ref="H1002">I1002+J1002+K1002+L1002+M1002+N1002+O1002</f>
        <v>0</v>
      </c>
      <c r="I1002" s="6">
        <f aca="true" t="shared" si="1013" ref="I1002">J1002+K1002+L1002+M1002+N1002+O1002+P1002</f>
        <v>0</v>
      </c>
      <c r="J1002" s="6">
        <f aca="true" t="shared" si="1014" ref="J1002">K1002+L1002+M1002+N1002+O1002+P1002+Q1002</f>
        <v>0</v>
      </c>
      <c r="K1002" s="10"/>
    </row>
    <row r="1003" spans="1:11" ht="15.75">
      <c r="A1003" s="8">
        <v>983</v>
      </c>
      <c r="B1003" s="14" t="s">
        <v>58</v>
      </c>
      <c r="C1003" s="6">
        <f t="shared" si="840"/>
        <v>648</v>
      </c>
      <c r="D1003" s="6">
        <f>D1005+D1006+D1007</f>
        <v>48</v>
      </c>
      <c r="E1003" s="6">
        <f>E1005+E1006+E1007</f>
        <v>100</v>
      </c>
      <c r="F1003" s="6">
        <f aca="true" t="shared" si="1015" ref="F1003:J1003">F1005+F1006+F1007</f>
        <v>100</v>
      </c>
      <c r="G1003" s="6">
        <f t="shared" si="1015"/>
        <v>100</v>
      </c>
      <c r="H1003" s="6">
        <f t="shared" si="1015"/>
        <v>100</v>
      </c>
      <c r="I1003" s="6">
        <f t="shared" si="1015"/>
        <v>100</v>
      </c>
      <c r="J1003" s="6">
        <f t="shared" si="1015"/>
        <v>100</v>
      </c>
      <c r="K1003" s="38"/>
    </row>
    <row r="1004" spans="1:11" ht="15.75">
      <c r="A1004" s="8">
        <v>984</v>
      </c>
      <c r="B1004" s="14" t="s">
        <v>2</v>
      </c>
      <c r="C1004" s="6">
        <f t="shared" si="840"/>
        <v>0</v>
      </c>
      <c r="D1004" s="6">
        <f aca="true" t="shared" si="1016" ref="D1004">E1004+F1004+G1004+H1004+I1004+J1004+K1004</f>
        <v>0</v>
      </c>
      <c r="E1004" s="6">
        <f aca="true" t="shared" si="1017" ref="E1004">F1004+G1004+H1004+I1004+J1004+K1004+L1004</f>
        <v>0</v>
      </c>
      <c r="F1004" s="6">
        <f aca="true" t="shared" si="1018" ref="F1004">G1004+H1004+I1004+J1004+K1004+L1004+M1004</f>
        <v>0</v>
      </c>
      <c r="G1004" s="6">
        <f aca="true" t="shared" si="1019" ref="G1004">H1004+I1004+J1004+K1004+L1004+M1004+N1004</f>
        <v>0</v>
      </c>
      <c r="H1004" s="6">
        <f aca="true" t="shared" si="1020" ref="H1004">I1004+J1004+K1004+L1004+M1004+N1004+O1004</f>
        <v>0</v>
      </c>
      <c r="I1004" s="6">
        <f aca="true" t="shared" si="1021" ref="I1004">J1004+K1004+L1004+M1004+N1004+O1004+P1004</f>
        <v>0</v>
      </c>
      <c r="J1004" s="6">
        <f aca="true" t="shared" si="1022" ref="J1004">K1004+L1004+M1004+N1004+O1004+P1004+Q1004</f>
        <v>0</v>
      </c>
      <c r="K1004" s="38"/>
    </row>
    <row r="1005" spans="1:11" ht="15">
      <c r="A1005" s="8">
        <v>985</v>
      </c>
      <c r="B1005" s="10" t="s">
        <v>49</v>
      </c>
      <c r="C1005" s="6">
        <f t="shared" si="840"/>
        <v>0</v>
      </c>
      <c r="D1005" s="6">
        <f t="shared" si="841"/>
        <v>0</v>
      </c>
      <c r="E1005" s="6">
        <f t="shared" si="842"/>
        <v>0</v>
      </c>
      <c r="F1005" s="6">
        <f aca="true" t="shared" si="1023" ref="F1005">G1005+H1005+I1005+J1005+K1005+L1005+M1005</f>
        <v>0</v>
      </c>
      <c r="G1005" s="6">
        <f aca="true" t="shared" si="1024" ref="G1005">H1005+I1005+J1005+K1005+L1005+M1005+N1005</f>
        <v>0</v>
      </c>
      <c r="H1005" s="6">
        <f aca="true" t="shared" si="1025" ref="H1005">I1005+J1005+K1005+L1005+M1005+N1005+O1005</f>
        <v>0</v>
      </c>
      <c r="I1005" s="6">
        <f aca="true" t="shared" si="1026" ref="I1005">J1005+K1005+L1005+M1005+N1005+O1005+P1005</f>
        <v>0</v>
      </c>
      <c r="J1005" s="6">
        <f aca="true" t="shared" si="1027" ref="J1005">K1005+L1005+M1005+N1005+O1005+P1005+Q1005</f>
        <v>0</v>
      </c>
      <c r="K1005" s="10"/>
    </row>
    <row r="1006" spans="1:11" ht="15.75">
      <c r="A1006" s="8">
        <v>986</v>
      </c>
      <c r="B1006" s="10" t="s">
        <v>50</v>
      </c>
      <c r="C1006" s="6">
        <f t="shared" si="840"/>
        <v>648</v>
      </c>
      <c r="D1006" s="6">
        <f>100-52</f>
        <v>48</v>
      </c>
      <c r="E1006" s="6">
        <v>100</v>
      </c>
      <c r="F1006" s="6">
        <v>100</v>
      </c>
      <c r="G1006" s="6">
        <v>100</v>
      </c>
      <c r="H1006" s="6">
        <v>100</v>
      </c>
      <c r="I1006" s="6">
        <v>100</v>
      </c>
      <c r="J1006" s="6">
        <v>100</v>
      </c>
      <c r="K1006" s="38"/>
    </row>
    <row r="1007" spans="1:11" ht="15">
      <c r="A1007" s="8">
        <v>987</v>
      </c>
      <c r="B1007" s="10" t="s">
        <v>21</v>
      </c>
      <c r="C1007" s="6">
        <f t="shared" si="840"/>
        <v>0</v>
      </c>
      <c r="D1007" s="6">
        <f t="shared" si="841"/>
        <v>0</v>
      </c>
      <c r="E1007" s="6">
        <f t="shared" si="842"/>
        <v>0</v>
      </c>
      <c r="F1007" s="6">
        <f aca="true" t="shared" si="1028" ref="F1007">G1007+H1007+I1007+J1007+K1007+L1007+M1007</f>
        <v>0</v>
      </c>
      <c r="G1007" s="6">
        <f aca="true" t="shared" si="1029" ref="G1007">H1007+I1007+J1007+K1007+L1007+M1007+N1007</f>
        <v>0</v>
      </c>
      <c r="H1007" s="6">
        <f aca="true" t="shared" si="1030" ref="H1007">I1007+J1007+K1007+L1007+M1007+N1007+O1007</f>
        <v>0</v>
      </c>
      <c r="I1007" s="6">
        <f aca="true" t="shared" si="1031" ref="I1007">J1007+K1007+L1007+M1007+N1007+O1007+P1007</f>
        <v>0</v>
      </c>
      <c r="J1007" s="6">
        <f aca="true" t="shared" si="1032" ref="J1007">K1007+L1007+M1007+N1007+O1007+P1007+Q1007</f>
        <v>0</v>
      </c>
      <c r="K1007" s="10"/>
    </row>
    <row r="1008" spans="1:11" ht="26.25">
      <c r="A1008" s="8">
        <v>988</v>
      </c>
      <c r="B1008" s="14" t="s">
        <v>264</v>
      </c>
      <c r="C1008" s="6">
        <f t="shared" si="840"/>
        <v>751.9000000000001</v>
      </c>
      <c r="D1008" s="6">
        <f>D1010+D1011+D1012</f>
        <v>99.5</v>
      </c>
      <c r="E1008" s="6">
        <f>E1010+E1011+E1012</f>
        <v>100</v>
      </c>
      <c r="F1008" s="6">
        <f aca="true" t="shared" si="1033" ref="F1008:J1008">F1010+F1011+F1012</f>
        <v>100</v>
      </c>
      <c r="G1008" s="6">
        <f t="shared" si="1033"/>
        <v>105</v>
      </c>
      <c r="H1008" s="6">
        <f t="shared" si="1033"/>
        <v>110.2</v>
      </c>
      <c r="I1008" s="6">
        <f t="shared" si="1033"/>
        <v>115.7</v>
      </c>
      <c r="J1008" s="6">
        <f t="shared" si="1033"/>
        <v>121.5</v>
      </c>
      <c r="K1008" s="38"/>
    </row>
    <row r="1009" spans="1:11" ht="15.75">
      <c r="A1009" s="8">
        <v>989</v>
      </c>
      <c r="B1009" s="14" t="s">
        <v>2</v>
      </c>
      <c r="C1009" s="6">
        <f t="shared" si="840"/>
        <v>0</v>
      </c>
      <c r="D1009" s="6">
        <f aca="true" t="shared" si="1034" ref="D1009">E1009+F1009+G1009+H1009+I1009+J1009+K1009</f>
        <v>0</v>
      </c>
      <c r="E1009" s="6">
        <f aca="true" t="shared" si="1035" ref="E1009">F1009+G1009+H1009+I1009+J1009+K1009+L1009</f>
        <v>0</v>
      </c>
      <c r="F1009" s="6">
        <f aca="true" t="shared" si="1036" ref="F1009">G1009+H1009+I1009+J1009+K1009+L1009+M1009</f>
        <v>0</v>
      </c>
      <c r="G1009" s="6">
        <f aca="true" t="shared" si="1037" ref="G1009">H1009+I1009+J1009+K1009+L1009+M1009+N1009</f>
        <v>0</v>
      </c>
      <c r="H1009" s="6">
        <f aca="true" t="shared" si="1038" ref="H1009">I1009+J1009+K1009+L1009+M1009+N1009+O1009</f>
        <v>0</v>
      </c>
      <c r="I1009" s="6">
        <f aca="true" t="shared" si="1039" ref="I1009">J1009+K1009+L1009+M1009+N1009+O1009+P1009</f>
        <v>0</v>
      </c>
      <c r="J1009" s="6">
        <f aca="true" t="shared" si="1040" ref="J1009">K1009+L1009+M1009+N1009+O1009+P1009+Q1009</f>
        <v>0</v>
      </c>
      <c r="K1009" s="38"/>
    </row>
    <row r="1010" spans="1:11" ht="15">
      <c r="A1010" s="8">
        <v>990</v>
      </c>
      <c r="B1010" s="10" t="s">
        <v>49</v>
      </c>
      <c r="C1010" s="6">
        <f t="shared" si="840"/>
        <v>0</v>
      </c>
      <c r="D1010" s="6">
        <f t="shared" si="841"/>
        <v>0</v>
      </c>
      <c r="E1010" s="6">
        <f t="shared" si="842"/>
        <v>0</v>
      </c>
      <c r="F1010" s="6">
        <f aca="true" t="shared" si="1041" ref="F1010">G1010+H1010+I1010+J1010+K1010+L1010+M1010</f>
        <v>0</v>
      </c>
      <c r="G1010" s="6">
        <f aca="true" t="shared" si="1042" ref="G1010">H1010+I1010+J1010+K1010+L1010+M1010+N1010</f>
        <v>0</v>
      </c>
      <c r="H1010" s="6">
        <f aca="true" t="shared" si="1043" ref="H1010">I1010+J1010+K1010+L1010+M1010+N1010+O1010</f>
        <v>0</v>
      </c>
      <c r="I1010" s="6">
        <f aca="true" t="shared" si="1044" ref="I1010">J1010+K1010+L1010+M1010+N1010+O1010+P1010</f>
        <v>0</v>
      </c>
      <c r="J1010" s="6">
        <f aca="true" t="shared" si="1045" ref="J1010">K1010+L1010+M1010+N1010+O1010+P1010+Q1010</f>
        <v>0</v>
      </c>
      <c r="K1010" s="10"/>
    </row>
    <row r="1011" spans="1:11" ht="15.75">
      <c r="A1011" s="8">
        <v>991</v>
      </c>
      <c r="B1011" s="10" t="s">
        <v>50</v>
      </c>
      <c r="C1011" s="6">
        <f t="shared" si="840"/>
        <v>751.9000000000001</v>
      </c>
      <c r="D1011" s="6">
        <f>100-0.5</f>
        <v>99.5</v>
      </c>
      <c r="E1011" s="6">
        <v>100</v>
      </c>
      <c r="F1011" s="6">
        <v>100</v>
      </c>
      <c r="G1011" s="6">
        <v>105</v>
      </c>
      <c r="H1011" s="6">
        <v>110.2</v>
      </c>
      <c r="I1011" s="6">
        <v>115.7</v>
      </c>
      <c r="J1011" s="6">
        <v>121.5</v>
      </c>
      <c r="K1011" s="38"/>
    </row>
    <row r="1012" spans="1:11" ht="15">
      <c r="A1012" s="8">
        <v>992</v>
      </c>
      <c r="B1012" s="10" t="s">
        <v>21</v>
      </c>
      <c r="C1012" s="6">
        <f t="shared" si="840"/>
        <v>0</v>
      </c>
      <c r="D1012" s="6">
        <f t="shared" si="841"/>
        <v>0</v>
      </c>
      <c r="E1012" s="6">
        <f t="shared" si="842"/>
        <v>0</v>
      </c>
      <c r="F1012" s="6">
        <f aca="true" t="shared" si="1046" ref="F1012">G1012+H1012+I1012+J1012+K1012+L1012+M1012</f>
        <v>0</v>
      </c>
      <c r="G1012" s="6">
        <f aca="true" t="shared" si="1047" ref="G1012">H1012+I1012+J1012+K1012+L1012+M1012+N1012</f>
        <v>0</v>
      </c>
      <c r="H1012" s="6">
        <f aca="true" t="shared" si="1048" ref="H1012">I1012+J1012+K1012+L1012+M1012+N1012+O1012</f>
        <v>0</v>
      </c>
      <c r="I1012" s="6">
        <f aca="true" t="shared" si="1049" ref="I1012">J1012+K1012+L1012+M1012+N1012+O1012+P1012</f>
        <v>0</v>
      </c>
      <c r="J1012" s="6">
        <f aca="true" t="shared" si="1050" ref="J1012">K1012+L1012+M1012+N1012+O1012+P1012+Q1012</f>
        <v>0</v>
      </c>
      <c r="K1012" s="10"/>
    </row>
    <row r="1013" spans="1:11" ht="26.25">
      <c r="A1013" s="8">
        <v>993</v>
      </c>
      <c r="B1013" s="14" t="s">
        <v>59</v>
      </c>
      <c r="C1013" s="6">
        <f t="shared" si="840"/>
        <v>551.8</v>
      </c>
      <c r="D1013" s="6">
        <f>D1015+D1016+D1017</f>
        <v>301.8</v>
      </c>
      <c r="E1013" s="6">
        <f>E1015+E1016+E1017</f>
        <v>0</v>
      </c>
      <c r="F1013" s="6">
        <f aca="true" t="shared" si="1051" ref="F1013:J1013">F1015+F1016+F1017</f>
        <v>50</v>
      </c>
      <c r="G1013" s="6">
        <f t="shared" si="1051"/>
        <v>50</v>
      </c>
      <c r="H1013" s="6">
        <f t="shared" si="1051"/>
        <v>50</v>
      </c>
      <c r="I1013" s="6">
        <f t="shared" si="1051"/>
        <v>50</v>
      </c>
      <c r="J1013" s="6">
        <f t="shared" si="1051"/>
        <v>50</v>
      </c>
      <c r="K1013" s="38"/>
    </row>
    <row r="1014" spans="1:11" ht="15.75">
      <c r="A1014" s="8">
        <v>994</v>
      </c>
      <c r="B1014" s="14" t="s">
        <v>2</v>
      </c>
      <c r="C1014" s="6">
        <f t="shared" si="840"/>
        <v>0</v>
      </c>
      <c r="D1014" s="6">
        <f aca="true" t="shared" si="1052" ref="D1014">E1014+F1014+G1014+H1014+I1014+J1014+K1014</f>
        <v>0</v>
      </c>
      <c r="E1014" s="6">
        <f aca="true" t="shared" si="1053" ref="E1014">F1014+G1014+H1014+I1014+J1014+K1014+L1014</f>
        <v>0</v>
      </c>
      <c r="F1014" s="6">
        <f aca="true" t="shared" si="1054" ref="F1014">G1014+H1014+I1014+J1014+K1014+L1014+M1014</f>
        <v>0</v>
      </c>
      <c r="G1014" s="6">
        <f aca="true" t="shared" si="1055" ref="G1014">H1014+I1014+J1014+K1014+L1014+M1014+N1014</f>
        <v>0</v>
      </c>
      <c r="H1014" s="6">
        <f aca="true" t="shared" si="1056" ref="H1014">I1014+J1014+K1014+L1014+M1014+N1014+O1014</f>
        <v>0</v>
      </c>
      <c r="I1014" s="6">
        <f aca="true" t="shared" si="1057" ref="I1014">J1014+K1014+L1014+M1014+N1014+O1014+P1014</f>
        <v>0</v>
      </c>
      <c r="J1014" s="6">
        <f aca="true" t="shared" si="1058" ref="J1014">K1014+L1014+M1014+N1014+O1014+P1014+Q1014</f>
        <v>0</v>
      </c>
      <c r="K1014" s="38"/>
    </row>
    <row r="1015" spans="1:11" ht="15">
      <c r="A1015" s="8">
        <v>995</v>
      </c>
      <c r="B1015" s="10" t="s">
        <v>49</v>
      </c>
      <c r="C1015" s="6">
        <f t="shared" si="840"/>
        <v>0</v>
      </c>
      <c r="D1015" s="6">
        <f t="shared" si="841"/>
        <v>0</v>
      </c>
      <c r="E1015" s="6">
        <f t="shared" si="842"/>
        <v>0</v>
      </c>
      <c r="F1015" s="6">
        <f aca="true" t="shared" si="1059" ref="F1015">G1015+H1015+I1015+J1015+K1015+L1015+M1015</f>
        <v>0</v>
      </c>
      <c r="G1015" s="6">
        <f aca="true" t="shared" si="1060" ref="G1015">H1015+I1015+J1015+K1015+L1015+M1015+N1015</f>
        <v>0</v>
      </c>
      <c r="H1015" s="6">
        <f aca="true" t="shared" si="1061" ref="H1015">I1015+J1015+K1015+L1015+M1015+N1015+O1015</f>
        <v>0</v>
      </c>
      <c r="I1015" s="6">
        <f aca="true" t="shared" si="1062" ref="I1015">J1015+K1015+L1015+M1015+N1015+O1015+P1015</f>
        <v>0</v>
      </c>
      <c r="J1015" s="6">
        <f aca="true" t="shared" si="1063" ref="J1015">K1015+L1015+M1015+N1015+O1015+P1015+Q1015</f>
        <v>0</v>
      </c>
      <c r="K1015" s="10"/>
    </row>
    <row r="1016" spans="1:11" ht="15.75">
      <c r="A1016" s="8">
        <v>996</v>
      </c>
      <c r="B1016" s="10" t="s">
        <v>50</v>
      </c>
      <c r="C1016" s="6">
        <f t="shared" si="840"/>
        <v>551.8</v>
      </c>
      <c r="D1016" s="6">
        <f>50+251.8</f>
        <v>301.8</v>
      </c>
      <c r="E1016" s="6">
        <v>0</v>
      </c>
      <c r="F1016" s="6">
        <v>50</v>
      </c>
      <c r="G1016" s="6">
        <v>50</v>
      </c>
      <c r="H1016" s="6">
        <v>50</v>
      </c>
      <c r="I1016" s="6">
        <v>50</v>
      </c>
      <c r="J1016" s="6">
        <v>50</v>
      </c>
      <c r="K1016" s="38"/>
    </row>
    <row r="1017" spans="1:11" ht="15">
      <c r="A1017" s="8">
        <v>997</v>
      </c>
      <c r="B1017" s="10" t="s">
        <v>21</v>
      </c>
      <c r="C1017" s="6">
        <f t="shared" si="840"/>
        <v>0</v>
      </c>
      <c r="D1017" s="6">
        <f t="shared" si="841"/>
        <v>0</v>
      </c>
      <c r="E1017" s="6">
        <f t="shared" si="842"/>
        <v>0</v>
      </c>
      <c r="F1017" s="6">
        <f aca="true" t="shared" si="1064" ref="F1017">G1017+H1017+I1017+J1017+K1017+L1017+M1017</f>
        <v>0</v>
      </c>
      <c r="G1017" s="6">
        <f aca="true" t="shared" si="1065" ref="G1017">H1017+I1017+J1017+K1017+L1017+M1017+N1017</f>
        <v>0</v>
      </c>
      <c r="H1017" s="6">
        <f aca="true" t="shared" si="1066" ref="H1017">I1017+J1017+K1017+L1017+M1017+N1017+O1017</f>
        <v>0</v>
      </c>
      <c r="I1017" s="6">
        <f aca="true" t="shared" si="1067" ref="I1017">J1017+K1017+L1017+M1017+N1017+O1017+P1017</f>
        <v>0</v>
      </c>
      <c r="J1017" s="6">
        <f aca="true" t="shared" si="1068" ref="J1017">K1017+L1017+M1017+N1017+O1017+P1017+Q1017</f>
        <v>0</v>
      </c>
      <c r="K1017" s="10"/>
    </row>
    <row r="1018" spans="1:11" ht="15.75">
      <c r="A1018" s="8">
        <v>998</v>
      </c>
      <c r="B1018" s="14" t="s">
        <v>60</v>
      </c>
      <c r="C1018" s="6">
        <f t="shared" si="840"/>
        <v>0</v>
      </c>
      <c r="D1018" s="6">
        <f>D1020+D1021+D1022</f>
        <v>0</v>
      </c>
      <c r="E1018" s="6">
        <f>E1020+E1021+E1022</f>
        <v>0</v>
      </c>
      <c r="F1018" s="6">
        <f aca="true" t="shared" si="1069" ref="F1018:J1018">F1020+F1021+F1022</f>
        <v>0</v>
      </c>
      <c r="G1018" s="6">
        <f t="shared" si="1069"/>
        <v>0</v>
      </c>
      <c r="H1018" s="6">
        <f t="shared" si="1069"/>
        <v>0</v>
      </c>
      <c r="I1018" s="6">
        <f t="shared" si="1069"/>
        <v>0</v>
      </c>
      <c r="J1018" s="6">
        <f t="shared" si="1069"/>
        <v>0</v>
      </c>
      <c r="K1018" s="38"/>
    </row>
    <row r="1019" spans="1:11" ht="15.75">
      <c r="A1019" s="8">
        <v>999</v>
      </c>
      <c r="B1019" s="14" t="s">
        <v>2</v>
      </c>
      <c r="C1019" s="6">
        <f aca="true" t="shared" si="1070" ref="C1019">D1019+E1019+F1019+G1019+H1019+I1019+J1019</f>
        <v>0</v>
      </c>
      <c r="D1019" s="6">
        <f aca="true" t="shared" si="1071" ref="D1019">E1019+F1019+G1019+H1019+I1019+J1019+K1019</f>
        <v>0</v>
      </c>
      <c r="E1019" s="6">
        <f aca="true" t="shared" si="1072" ref="E1019">F1019+G1019+H1019+I1019+J1019+K1019+L1019</f>
        <v>0</v>
      </c>
      <c r="F1019" s="6">
        <f aca="true" t="shared" si="1073" ref="F1019">G1019+H1019+I1019+J1019+K1019+L1019+M1019</f>
        <v>0</v>
      </c>
      <c r="G1019" s="6">
        <f aca="true" t="shared" si="1074" ref="G1019">H1019+I1019+J1019+K1019+L1019+M1019+N1019</f>
        <v>0</v>
      </c>
      <c r="H1019" s="6">
        <f aca="true" t="shared" si="1075" ref="H1019">I1019+J1019+K1019+L1019+M1019+N1019+O1019</f>
        <v>0</v>
      </c>
      <c r="I1019" s="6">
        <f aca="true" t="shared" si="1076" ref="I1019">J1019+K1019+L1019+M1019+N1019+O1019+P1019</f>
        <v>0</v>
      </c>
      <c r="J1019" s="6">
        <f aca="true" t="shared" si="1077" ref="J1019">K1019+L1019+M1019+N1019+O1019+P1019+Q1019</f>
        <v>0</v>
      </c>
      <c r="K1019" s="38"/>
    </row>
    <row r="1020" spans="1:11" ht="15">
      <c r="A1020" s="8">
        <v>1000</v>
      </c>
      <c r="B1020" s="10" t="s">
        <v>49</v>
      </c>
      <c r="C1020" s="6">
        <f aca="true" t="shared" si="1078" ref="C1020:C1052">D1020+E1020+F1020+G1020+H1020+I1020+J1020</f>
        <v>0</v>
      </c>
      <c r="D1020" s="6">
        <f aca="true" t="shared" si="1079" ref="D1020:D1052">E1020+F1020+G1020+H1020+I1020+J1020+K1020</f>
        <v>0</v>
      </c>
      <c r="E1020" s="6">
        <f aca="true" t="shared" si="1080" ref="E1020:E1052">F1020+G1020+H1020+I1020+J1020+K1020+L1020</f>
        <v>0</v>
      </c>
      <c r="F1020" s="6">
        <f aca="true" t="shared" si="1081" ref="F1020">G1020+H1020+I1020+J1020+K1020+L1020+M1020</f>
        <v>0</v>
      </c>
      <c r="G1020" s="6">
        <f aca="true" t="shared" si="1082" ref="G1020">H1020+I1020+J1020+K1020+L1020+M1020+N1020</f>
        <v>0</v>
      </c>
      <c r="H1020" s="6">
        <f aca="true" t="shared" si="1083" ref="H1020">I1020+J1020+K1020+L1020+M1020+N1020+O1020</f>
        <v>0</v>
      </c>
      <c r="I1020" s="6">
        <f aca="true" t="shared" si="1084" ref="I1020">J1020+K1020+L1020+M1020+N1020+O1020+P1020</f>
        <v>0</v>
      </c>
      <c r="J1020" s="6">
        <f aca="true" t="shared" si="1085" ref="J1020">K1020+L1020+M1020+N1020+O1020+P1020+Q1020</f>
        <v>0</v>
      </c>
      <c r="K1020" s="10"/>
    </row>
    <row r="1021" spans="1:11" ht="15.75">
      <c r="A1021" s="8">
        <v>1001</v>
      </c>
      <c r="B1021" s="10" t="s">
        <v>50</v>
      </c>
      <c r="C1021" s="6">
        <f t="shared" si="1078"/>
        <v>0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38"/>
    </row>
    <row r="1022" spans="1:11" ht="15">
      <c r="A1022" s="8">
        <v>1002</v>
      </c>
      <c r="B1022" s="10" t="s">
        <v>21</v>
      </c>
      <c r="C1022" s="6">
        <f t="shared" si="1078"/>
        <v>0</v>
      </c>
      <c r="D1022" s="6">
        <f t="shared" si="1079"/>
        <v>0</v>
      </c>
      <c r="E1022" s="6">
        <f t="shared" si="1080"/>
        <v>0</v>
      </c>
      <c r="F1022" s="6">
        <f aca="true" t="shared" si="1086" ref="F1022">G1022+H1022+I1022+J1022+K1022+L1022+M1022</f>
        <v>0</v>
      </c>
      <c r="G1022" s="6">
        <f aca="true" t="shared" si="1087" ref="G1022">H1022+I1022+J1022+K1022+L1022+M1022+N1022</f>
        <v>0</v>
      </c>
      <c r="H1022" s="6">
        <f aca="true" t="shared" si="1088" ref="H1022">I1022+J1022+K1022+L1022+M1022+N1022+O1022</f>
        <v>0</v>
      </c>
      <c r="I1022" s="6">
        <f aca="true" t="shared" si="1089" ref="I1022">J1022+K1022+L1022+M1022+N1022+O1022+P1022</f>
        <v>0</v>
      </c>
      <c r="J1022" s="6">
        <f aca="true" t="shared" si="1090" ref="J1022">K1022+L1022+M1022+N1022+O1022+P1022+Q1022</f>
        <v>0</v>
      </c>
      <c r="K1022" s="10"/>
    </row>
    <row r="1023" spans="1:11" ht="39">
      <c r="A1023" s="8">
        <v>1003</v>
      </c>
      <c r="B1023" s="14" t="s">
        <v>334</v>
      </c>
      <c r="C1023" s="6">
        <f t="shared" si="1078"/>
        <v>1354.5</v>
      </c>
      <c r="D1023" s="6">
        <f>D1024+D1025+D1026+D1027</f>
        <v>554.5</v>
      </c>
      <c r="E1023" s="6">
        <f>E1024+E1025+E1026</f>
        <v>800</v>
      </c>
      <c r="F1023" s="6">
        <f aca="true" t="shared" si="1091" ref="F1023:J1023">F1025+F1026+F1027</f>
        <v>0</v>
      </c>
      <c r="G1023" s="6">
        <f t="shared" si="1091"/>
        <v>0</v>
      </c>
      <c r="H1023" s="6">
        <f t="shared" si="1091"/>
        <v>0</v>
      </c>
      <c r="I1023" s="6">
        <f t="shared" si="1091"/>
        <v>0</v>
      </c>
      <c r="J1023" s="6">
        <f t="shared" si="1091"/>
        <v>0</v>
      </c>
      <c r="K1023" s="38"/>
    </row>
    <row r="1024" spans="1:11" ht="15.75">
      <c r="A1024" s="8">
        <v>1004</v>
      </c>
      <c r="B1024" s="14" t="s">
        <v>2</v>
      </c>
      <c r="C1024" s="6">
        <f t="shared" si="1078"/>
        <v>0</v>
      </c>
      <c r="D1024" s="6">
        <f aca="true" t="shared" si="1092" ref="D1024">E1024+F1024+G1024+H1024+I1024+J1024+K1024</f>
        <v>0</v>
      </c>
      <c r="E1024" s="6">
        <f aca="true" t="shared" si="1093" ref="E1024">F1024+G1024+H1024+I1024+J1024+K1024+L1024</f>
        <v>0</v>
      </c>
      <c r="F1024" s="6">
        <f aca="true" t="shared" si="1094" ref="F1024">G1024+H1024+I1024+J1024+K1024+L1024+M1024</f>
        <v>0</v>
      </c>
      <c r="G1024" s="6">
        <f aca="true" t="shared" si="1095" ref="G1024">H1024+I1024+J1024+K1024+L1024+M1024+N1024</f>
        <v>0</v>
      </c>
      <c r="H1024" s="6">
        <f aca="true" t="shared" si="1096" ref="H1024">I1024+J1024+K1024+L1024+M1024+N1024+O1024</f>
        <v>0</v>
      </c>
      <c r="I1024" s="6">
        <f aca="true" t="shared" si="1097" ref="I1024">J1024+K1024+L1024+M1024+N1024+O1024+P1024</f>
        <v>0</v>
      </c>
      <c r="J1024" s="6">
        <f aca="true" t="shared" si="1098" ref="J1024">K1024+L1024+M1024+N1024+O1024+P1024+Q1024</f>
        <v>0</v>
      </c>
      <c r="K1024" s="38"/>
    </row>
    <row r="1025" spans="1:11" ht="15">
      <c r="A1025" s="8">
        <v>1005</v>
      </c>
      <c r="B1025" s="10" t="s">
        <v>49</v>
      </c>
      <c r="C1025" s="6">
        <f t="shared" si="1078"/>
        <v>157</v>
      </c>
      <c r="D1025" s="6">
        <f>1000-843</f>
        <v>157</v>
      </c>
      <c r="E1025" s="6">
        <f t="shared" si="1080"/>
        <v>0</v>
      </c>
      <c r="F1025" s="6">
        <f aca="true" t="shared" si="1099" ref="F1025">G1025+H1025+I1025+J1025+K1025+L1025+M1025</f>
        <v>0</v>
      </c>
      <c r="G1025" s="6">
        <f aca="true" t="shared" si="1100" ref="G1025">H1025+I1025+J1025+K1025+L1025+M1025+N1025</f>
        <v>0</v>
      </c>
      <c r="H1025" s="6">
        <f aca="true" t="shared" si="1101" ref="H1025">I1025+J1025+K1025+L1025+M1025+N1025+O1025</f>
        <v>0</v>
      </c>
      <c r="I1025" s="6">
        <f aca="true" t="shared" si="1102" ref="I1025">J1025+K1025+L1025+M1025+N1025+O1025+P1025</f>
        <v>0</v>
      </c>
      <c r="J1025" s="6">
        <f aca="true" t="shared" si="1103" ref="J1025">K1025+L1025+M1025+N1025+O1025+P1025+Q1025</f>
        <v>0</v>
      </c>
      <c r="K1025" s="10"/>
    </row>
    <row r="1026" spans="1:11" ht="15.75">
      <c r="A1026" s="8">
        <v>1006</v>
      </c>
      <c r="B1026" s="10" t="s">
        <v>50</v>
      </c>
      <c r="C1026" s="6">
        <f t="shared" si="1078"/>
        <v>1197.5</v>
      </c>
      <c r="D1026" s="6">
        <f>467.9-20-50.4</f>
        <v>397.5</v>
      </c>
      <c r="E1026" s="6">
        <v>800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38"/>
    </row>
    <row r="1027" spans="1:11" ht="15">
      <c r="A1027" s="8">
        <v>1007</v>
      </c>
      <c r="B1027" s="10" t="s">
        <v>21</v>
      </c>
      <c r="C1027" s="6">
        <f t="shared" si="1078"/>
        <v>0</v>
      </c>
      <c r="D1027" s="6">
        <f t="shared" si="1079"/>
        <v>0</v>
      </c>
      <c r="E1027" s="6">
        <f t="shared" si="1080"/>
        <v>0</v>
      </c>
      <c r="F1027" s="6">
        <f aca="true" t="shared" si="1104" ref="F1027">G1027+H1027+I1027+J1027+K1027+L1027+M1027</f>
        <v>0</v>
      </c>
      <c r="G1027" s="6">
        <f aca="true" t="shared" si="1105" ref="G1027">H1027+I1027+J1027+K1027+L1027+M1027+N1027</f>
        <v>0</v>
      </c>
      <c r="H1027" s="6">
        <f aca="true" t="shared" si="1106" ref="H1027">I1027+J1027+K1027+L1027+M1027+N1027+O1027</f>
        <v>0</v>
      </c>
      <c r="I1027" s="6">
        <f aca="true" t="shared" si="1107" ref="I1027">J1027+K1027+L1027+M1027+N1027+O1027+P1027</f>
        <v>0</v>
      </c>
      <c r="J1027" s="6">
        <f aca="true" t="shared" si="1108" ref="J1027">K1027+L1027+M1027+N1027+O1027+P1027+Q1027</f>
        <v>0</v>
      </c>
      <c r="K1027" s="10"/>
    </row>
    <row r="1028" spans="1:11" ht="38.25">
      <c r="A1028" s="8">
        <v>1008</v>
      </c>
      <c r="B1028" s="13" t="s">
        <v>265</v>
      </c>
      <c r="C1028" s="6">
        <f t="shared" si="1078"/>
        <v>300</v>
      </c>
      <c r="D1028" s="6">
        <f>D1030+D1031+D1032</f>
        <v>0</v>
      </c>
      <c r="E1028" s="6">
        <f>E1030+E1031+E1032</f>
        <v>50</v>
      </c>
      <c r="F1028" s="6">
        <f aca="true" t="shared" si="1109" ref="F1028:J1028">F1030+F1031+F1032</f>
        <v>50</v>
      </c>
      <c r="G1028" s="6">
        <f t="shared" si="1109"/>
        <v>50</v>
      </c>
      <c r="H1028" s="6">
        <f t="shared" si="1109"/>
        <v>50</v>
      </c>
      <c r="I1028" s="6">
        <f t="shared" si="1109"/>
        <v>50</v>
      </c>
      <c r="J1028" s="6">
        <f t="shared" si="1109"/>
        <v>50</v>
      </c>
      <c r="K1028" s="51"/>
    </row>
    <row r="1029" spans="1:11" ht="15.75">
      <c r="A1029" s="8">
        <v>1009</v>
      </c>
      <c r="B1029" s="13" t="s">
        <v>2</v>
      </c>
      <c r="C1029" s="6">
        <f t="shared" si="1078"/>
        <v>0</v>
      </c>
      <c r="D1029" s="6">
        <f aca="true" t="shared" si="1110" ref="D1029">E1029+F1029+G1029+H1029+I1029+J1029+K1029</f>
        <v>0</v>
      </c>
      <c r="E1029" s="6">
        <f aca="true" t="shared" si="1111" ref="E1029">F1029+G1029+H1029+I1029+J1029+K1029+L1029</f>
        <v>0</v>
      </c>
      <c r="F1029" s="6">
        <f aca="true" t="shared" si="1112" ref="F1029">G1029+H1029+I1029+J1029+K1029+L1029+M1029</f>
        <v>0</v>
      </c>
      <c r="G1029" s="6">
        <f aca="true" t="shared" si="1113" ref="G1029">H1029+I1029+J1029+K1029+L1029+M1029+N1029</f>
        <v>0</v>
      </c>
      <c r="H1029" s="6">
        <f aca="true" t="shared" si="1114" ref="H1029">I1029+J1029+K1029+L1029+M1029+N1029+O1029</f>
        <v>0</v>
      </c>
      <c r="I1029" s="6">
        <f aca="true" t="shared" si="1115" ref="I1029">J1029+K1029+L1029+M1029+N1029+O1029+P1029</f>
        <v>0</v>
      </c>
      <c r="J1029" s="6">
        <f aca="true" t="shared" si="1116" ref="J1029">K1029+L1029+M1029+N1029+O1029+P1029+Q1029</f>
        <v>0</v>
      </c>
      <c r="K1029" s="45"/>
    </row>
    <row r="1030" spans="1:11" ht="15">
      <c r="A1030" s="8">
        <v>1010</v>
      </c>
      <c r="B1030" s="10" t="s">
        <v>49</v>
      </c>
      <c r="C1030" s="6">
        <f t="shared" si="1078"/>
        <v>0</v>
      </c>
      <c r="D1030" s="6">
        <f t="shared" si="1079"/>
        <v>0</v>
      </c>
      <c r="E1030" s="6">
        <f t="shared" si="1080"/>
        <v>0</v>
      </c>
      <c r="F1030" s="6">
        <f aca="true" t="shared" si="1117" ref="F1030">G1030+H1030+I1030+J1030+K1030+L1030+M1030</f>
        <v>0</v>
      </c>
      <c r="G1030" s="6">
        <f aca="true" t="shared" si="1118" ref="G1030">H1030+I1030+J1030+K1030+L1030+M1030+N1030</f>
        <v>0</v>
      </c>
      <c r="H1030" s="6">
        <f aca="true" t="shared" si="1119" ref="H1030">I1030+J1030+K1030+L1030+M1030+N1030+O1030</f>
        <v>0</v>
      </c>
      <c r="I1030" s="6">
        <f aca="true" t="shared" si="1120" ref="I1030">J1030+K1030+L1030+M1030+N1030+O1030+P1030</f>
        <v>0</v>
      </c>
      <c r="J1030" s="6">
        <f aca="true" t="shared" si="1121" ref="J1030">K1030+L1030+M1030+N1030+O1030+P1030+Q1030</f>
        <v>0</v>
      </c>
      <c r="K1030" s="10"/>
    </row>
    <row r="1031" spans="1:11" ht="15.75">
      <c r="A1031" s="8">
        <v>1011</v>
      </c>
      <c r="B1031" s="10" t="s">
        <v>50</v>
      </c>
      <c r="C1031" s="6">
        <f t="shared" si="1078"/>
        <v>300</v>
      </c>
      <c r="D1031" s="6">
        <v>0</v>
      </c>
      <c r="E1031" s="6">
        <v>50</v>
      </c>
      <c r="F1031" s="6">
        <v>50</v>
      </c>
      <c r="G1031" s="6">
        <v>50</v>
      </c>
      <c r="H1031" s="6">
        <v>50</v>
      </c>
      <c r="I1031" s="6">
        <v>50</v>
      </c>
      <c r="J1031" s="6">
        <v>50</v>
      </c>
      <c r="K1031" s="38"/>
    </row>
    <row r="1032" spans="1:11" ht="15">
      <c r="A1032" s="8">
        <v>1012</v>
      </c>
      <c r="B1032" s="10" t="s">
        <v>21</v>
      </c>
      <c r="C1032" s="6">
        <f t="shared" si="1078"/>
        <v>0</v>
      </c>
      <c r="D1032" s="6">
        <f t="shared" si="1079"/>
        <v>0</v>
      </c>
      <c r="E1032" s="6">
        <f t="shared" si="1080"/>
        <v>0</v>
      </c>
      <c r="F1032" s="6">
        <f aca="true" t="shared" si="1122" ref="F1032">G1032+H1032+I1032+J1032+K1032+L1032+M1032</f>
        <v>0</v>
      </c>
      <c r="G1032" s="6">
        <f aca="true" t="shared" si="1123" ref="G1032">H1032+I1032+J1032+K1032+L1032+M1032+N1032</f>
        <v>0</v>
      </c>
      <c r="H1032" s="6">
        <f aca="true" t="shared" si="1124" ref="H1032">I1032+J1032+K1032+L1032+M1032+N1032+O1032</f>
        <v>0</v>
      </c>
      <c r="I1032" s="6">
        <f aca="true" t="shared" si="1125" ref="I1032">J1032+K1032+L1032+M1032+N1032+O1032+P1032</f>
        <v>0</v>
      </c>
      <c r="J1032" s="6">
        <f aca="true" t="shared" si="1126" ref="J1032">K1032+L1032+M1032+N1032+O1032+P1032+Q1032</f>
        <v>0</v>
      </c>
      <c r="K1032" s="10"/>
    </row>
    <row r="1033" spans="1:11" ht="30" customHeight="1">
      <c r="A1033" s="8">
        <v>1013</v>
      </c>
      <c r="B1033" s="13" t="s">
        <v>214</v>
      </c>
      <c r="C1033" s="6">
        <f t="shared" si="1078"/>
        <v>0</v>
      </c>
      <c r="D1033" s="6">
        <f t="shared" si="1079"/>
        <v>0</v>
      </c>
      <c r="E1033" s="6">
        <f t="shared" si="1080"/>
        <v>0</v>
      </c>
      <c r="F1033" s="6">
        <f aca="true" t="shared" si="1127" ref="F1033:F1047">G1033+H1033+I1033+J1033+K1033+L1033+M1033</f>
        <v>0</v>
      </c>
      <c r="G1033" s="6">
        <f aca="true" t="shared" si="1128" ref="G1033:G1047">H1033+I1033+J1033+K1033+L1033+M1033+N1033</f>
        <v>0</v>
      </c>
      <c r="H1033" s="6">
        <f aca="true" t="shared" si="1129" ref="H1033:H1047">I1033+J1033+K1033+L1033+M1033+N1033+O1033</f>
        <v>0</v>
      </c>
      <c r="I1033" s="6">
        <f aca="true" t="shared" si="1130" ref="I1033:I1047">J1033+K1033+L1033+M1033+N1033+O1033+P1033</f>
        <v>0</v>
      </c>
      <c r="J1033" s="6">
        <f aca="true" t="shared" si="1131" ref="J1033:J1047">K1033+L1033+M1033+N1033+O1033+P1033+Q1033</f>
        <v>0</v>
      </c>
      <c r="K1033" s="10"/>
    </row>
    <row r="1034" spans="1:11" ht="15" customHeight="1">
      <c r="A1034" s="8">
        <v>1014</v>
      </c>
      <c r="B1034" s="13" t="s">
        <v>2</v>
      </c>
      <c r="C1034" s="6">
        <f t="shared" si="1078"/>
        <v>0</v>
      </c>
      <c r="D1034" s="6">
        <f t="shared" si="1079"/>
        <v>0</v>
      </c>
      <c r="E1034" s="6">
        <f t="shared" si="1080"/>
        <v>0</v>
      </c>
      <c r="F1034" s="6">
        <f t="shared" si="1127"/>
        <v>0</v>
      </c>
      <c r="G1034" s="6">
        <f t="shared" si="1128"/>
        <v>0</v>
      </c>
      <c r="H1034" s="6">
        <f t="shared" si="1129"/>
        <v>0</v>
      </c>
      <c r="I1034" s="6">
        <f t="shared" si="1130"/>
        <v>0</v>
      </c>
      <c r="J1034" s="6">
        <f t="shared" si="1131"/>
        <v>0</v>
      </c>
      <c r="K1034" s="10"/>
    </row>
    <row r="1035" spans="1:11" ht="15">
      <c r="A1035" s="8">
        <v>1015</v>
      </c>
      <c r="B1035" s="10" t="s">
        <v>49</v>
      </c>
      <c r="C1035" s="6">
        <f t="shared" si="1078"/>
        <v>0</v>
      </c>
      <c r="D1035" s="6">
        <f t="shared" si="1079"/>
        <v>0</v>
      </c>
      <c r="E1035" s="6">
        <f t="shared" si="1080"/>
        <v>0</v>
      </c>
      <c r="F1035" s="6">
        <f t="shared" si="1127"/>
        <v>0</v>
      </c>
      <c r="G1035" s="6">
        <f t="shared" si="1128"/>
        <v>0</v>
      </c>
      <c r="H1035" s="6">
        <f t="shared" si="1129"/>
        <v>0</v>
      </c>
      <c r="I1035" s="6">
        <f t="shared" si="1130"/>
        <v>0</v>
      </c>
      <c r="J1035" s="6">
        <f t="shared" si="1131"/>
        <v>0</v>
      </c>
      <c r="K1035" s="10"/>
    </row>
    <row r="1036" spans="1:11" ht="15">
      <c r="A1036" s="8">
        <v>1016</v>
      </c>
      <c r="B1036" s="10" t="s">
        <v>50</v>
      </c>
      <c r="C1036" s="6">
        <f t="shared" si="1078"/>
        <v>0</v>
      </c>
      <c r="D1036" s="6">
        <f t="shared" si="1079"/>
        <v>0</v>
      </c>
      <c r="E1036" s="6">
        <f t="shared" si="1080"/>
        <v>0</v>
      </c>
      <c r="F1036" s="6">
        <f t="shared" si="1127"/>
        <v>0</v>
      </c>
      <c r="G1036" s="6">
        <f t="shared" si="1128"/>
        <v>0</v>
      </c>
      <c r="H1036" s="6">
        <f t="shared" si="1129"/>
        <v>0</v>
      </c>
      <c r="I1036" s="6">
        <f t="shared" si="1130"/>
        <v>0</v>
      </c>
      <c r="J1036" s="6">
        <f t="shared" si="1131"/>
        <v>0</v>
      </c>
      <c r="K1036" s="10"/>
    </row>
    <row r="1037" spans="1:11" ht="15">
      <c r="A1037" s="8">
        <v>1017</v>
      </c>
      <c r="B1037" s="10" t="s">
        <v>21</v>
      </c>
      <c r="C1037" s="6">
        <f t="shared" si="1078"/>
        <v>0</v>
      </c>
      <c r="D1037" s="6">
        <f t="shared" si="1079"/>
        <v>0</v>
      </c>
      <c r="E1037" s="6">
        <f t="shared" si="1080"/>
        <v>0</v>
      </c>
      <c r="F1037" s="6">
        <f t="shared" si="1127"/>
        <v>0</v>
      </c>
      <c r="G1037" s="6">
        <f t="shared" si="1128"/>
        <v>0</v>
      </c>
      <c r="H1037" s="6">
        <f t="shared" si="1129"/>
        <v>0</v>
      </c>
      <c r="I1037" s="6">
        <f t="shared" si="1130"/>
        <v>0</v>
      </c>
      <c r="J1037" s="6">
        <f t="shared" si="1131"/>
        <v>0</v>
      </c>
      <c r="K1037" s="10"/>
    </row>
    <row r="1038" spans="1:11" ht="25.5">
      <c r="A1038" s="8">
        <v>1018</v>
      </c>
      <c r="B1038" s="13" t="s">
        <v>314</v>
      </c>
      <c r="C1038" s="6">
        <f t="shared" si="1078"/>
        <v>478.4</v>
      </c>
      <c r="D1038" s="6">
        <f>D1039+D1040+D1041+D1047</f>
        <v>478.4</v>
      </c>
      <c r="E1038" s="6">
        <f t="shared" si="1080"/>
        <v>0</v>
      </c>
      <c r="F1038" s="6">
        <f t="shared" si="1127"/>
        <v>0</v>
      </c>
      <c r="G1038" s="6">
        <f t="shared" si="1128"/>
        <v>0</v>
      </c>
      <c r="H1038" s="6">
        <f t="shared" si="1129"/>
        <v>0</v>
      </c>
      <c r="I1038" s="6">
        <f t="shared" si="1130"/>
        <v>0</v>
      </c>
      <c r="J1038" s="6">
        <f t="shared" si="1131"/>
        <v>0</v>
      </c>
      <c r="K1038" s="10"/>
    </row>
    <row r="1039" spans="1:11" ht="15">
      <c r="A1039" s="8">
        <v>1019</v>
      </c>
      <c r="B1039" s="13" t="s">
        <v>2</v>
      </c>
      <c r="C1039" s="6">
        <f t="shared" si="1078"/>
        <v>0</v>
      </c>
      <c r="D1039" s="6">
        <f t="shared" si="1079"/>
        <v>0</v>
      </c>
      <c r="E1039" s="6">
        <f t="shared" si="1080"/>
        <v>0</v>
      </c>
      <c r="F1039" s="6">
        <f t="shared" si="1127"/>
        <v>0</v>
      </c>
      <c r="G1039" s="6">
        <f t="shared" si="1128"/>
        <v>0</v>
      </c>
      <c r="H1039" s="6">
        <f t="shared" si="1129"/>
        <v>0</v>
      </c>
      <c r="I1039" s="6">
        <f t="shared" si="1130"/>
        <v>0</v>
      </c>
      <c r="J1039" s="6">
        <f t="shared" si="1131"/>
        <v>0</v>
      </c>
      <c r="K1039" s="10"/>
    </row>
    <row r="1040" spans="1:11" ht="15">
      <c r="A1040" s="8">
        <v>1020</v>
      </c>
      <c r="B1040" s="10" t="s">
        <v>49</v>
      </c>
      <c r="C1040" s="6">
        <f t="shared" si="1078"/>
        <v>0</v>
      </c>
      <c r="D1040" s="6">
        <f t="shared" si="1079"/>
        <v>0</v>
      </c>
      <c r="E1040" s="6">
        <f t="shared" si="1080"/>
        <v>0</v>
      </c>
      <c r="F1040" s="6">
        <f t="shared" si="1127"/>
        <v>0</v>
      </c>
      <c r="G1040" s="6">
        <f t="shared" si="1128"/>
        <v>0</v>
      </c>
      <c r="H1040" s="6">
        <f t="shared" si="1129"/>
        <v>0</v>
      </c>
      <c r="I1040" s="6">
        <f t="shared" si="1130"/>
        <v>0</v>
      </c>
      <c r="J1040" s="6">
        <f t="shared" si="1131"/>
        <v>0</v>
      </c>
      <c r="K1040" s="10"/>
    </row>
    <row r="1041" spans="1:11" ht="15">
      <c r="A1041" s="8">
        <v>1021</v>
      </c>
      <c r="B1041" s="10" t="s">
        <v>50</v>
      </c>
      <c r="C1041" s="6">
        <f t="shared" si="1078"/>
        <v>478.4</v>
      </c>
      <c r="D1041" s="6">
        <f>490-11.6</f>
        <v>478.4</v>
      </c>
      <c r="E1041" s="6">
        <f t="shared" si="1080"/>
        <v>0</v>
      </c>
      <c r="F1041" s="6">
        <f t="shared" si="1127"/>
        <v>0</v>
      </c>
      <c r="G1041" s="6">
        <f t="shared" si="1128"/>
        <v>0</v>
      </c>
      <c r="H1041" s="6">
        <f t="shared" si="1129"/>
        <v>0</v>
      </c>
      <c r="I1041" s="6">
        <f t="shared" si="1130"/>
        <v>0</v>
      </c>
      <c r="J1041" s="6">
        <f t="shared" si="1131"/>
        <v>0</v>
      </c>
      <c r="K1041" s="10"/>
    </row>
    <row r="1042" spans="1:11" ht="15">
      <c r="A1042" s="8">
        <v>1022</v>
      </c>
      <c r="B1042" s="10" t="s">
        <v>21</v>
      </c>
      <c r="C1042" s="6">
        <v>0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10"/>
    </row>
    <row r="1043" spans="1:11" ht="25.5">
      <c r="A1043" s="8">
        <v>1023</v>
      </c>
      <c r="B1043" s="13" t="s">
        <v>333</v>
      </c>
      <c r="C1043" s="6">
        <f>D1043+E1043+F1043+G1043+H1043+I1043+J1043</f>
        <v>362</v>
      </c>
      <c r="D1043" s="6">
        <f>D1044+D1045+D1046+D1047</f>
        <v>362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10"/>
    </row>
    <row r="1044" spans="1:11" ht="15">
      <c r="A1044" s="8">
        <v>1024</v>
      </c>
      <c r="B1044" s="10" t="s">
        <v>2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10"/>
    </row>
    <row r="1045" spans="1:11" ht="15">
      <c r="A1045" s="8">
        <v>1025</v>
      </c>
      <c r="B1045" s="10" t="s">
        <v>329</v>
      </c>
      <c r="C1045" s="6">
        <v>0</v>
      </c>
      <c r="D1045" s="6">
        <v>342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10"/>
    </row>
    <row r="1046" spans="1:11" ht="15">
      <c r="A1046" s="8">
        <v>1026</v>
      </c>
      <c r="B1046" s="10" t="s">
        <v>50</v>
      </c>
      <c r="C1046" s="6">
        <f>D1046+E1046+F1046+G1046+H1046+I1046+J1046</f>
        <v>20</v>
      </c>
      <c r="D1046" s="6">
        <f>20</f>
        <v>20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10"/>
    </row>
    <row r="1047" spans="1:11" ht="15">
      <c r="A1047" s="8">
        <v>1027</v>
      </c>
      <c r="B1047" s="10" t="s">
        <v>21</v>
      </c>
      <c r="C1047" s="6">
        <f t="shared" si="1078"/>
        <v>0</v>
      </c>
      <c r="D1047" s="6">
        <f t="shared" si="1079"/>
        <v>0</v>
      </c>
      <c r="E1047" s="6">
        <f t="shared" si="1080"/>
        <v>0</v>
      </c>
      <c r="F1047" s="6">
        <f t="shared" si="1127"/>
        <v>0</v>
      </c>
      <c r="G1047" s="6">
        <f t="shared" si="1128"/>
        <v>0</v>
      </c>
      <c r="H1047" s="6">
        <f t="shared" si="1129"/>
        <v>0</v>
      </c>
      <c r="I1047" s="6">
        <f t="shared" si="1130"/>
        <v>0</v>
      </c>
      <c r="J1047" s="6">
        <f t="shared" si="1131"/>
        <v>0</v>
      </c>
      <c r="K1047" s="10"/>
    </row>
    <row r="1048" spans="1:11" ht="67.5" customHeight="1">
      <c r="A1048" s="8">
        <v>1028</v>
      </c>
      <c r="B1048" s="12" t="s">
        <v>326</v>
      </c>
      <c r="C1048" s="5">
        <f t="shared" si="1078"/>
        <v>2325.5</v>
      </c>
      <c r="D1048" s="5">
        <f>D1050+D1051+D1052</f>
        <v>322</v>
      </c>
      <c r="E1048" s="5">
        <f>E1050+E1051+E1052</f>
        <v>322</v>
      </c>
      <c r="F1048" s="5">
        <f aca="true" t="shared" si="1132" ref="F1048:J1048">F1050+F1051+F1052</f>
        <v>319.5</v>
      </c>
      <c r="G1048" s="5">
        <f t="shared" si="1132"/>
        <v>340.5</v>
      </c>
      <c r="H1048" s="5">
        <f t="shared" si="1132"/>
        <v>340.5</v>
      </c>
      <c r="I1048" s="5">
        <f t="shared" si="1132"/>
        <v>340.5</v>
      </c>
      <c r="J1048" s="5">
        <f t="shared" si="1132"/>
        <v>340.5</v>
      </c>
      <c r="K1048" s="10">
        <v>92</v>
      </c>
    </row>
    <row r="1049" spans="1:11" ht="15">
      <c r="A1049" s="8">
        <v>1029</v>
      </c>
      <c r="B1049" s="12" t="s">
        <v>2</v>
      </c>
      <c r="C1049" s="6">
        <f t="shared" si="1078"/>
        <v>0</v>
      </c>
      <c r="D1049" s="6">
        <f aca="true" t="shared" si="1133" ref="D1049">E1049+F1049+G1049+H1049+I1049+J1049+K1049</f>
        <v>0</v>
      </c>
      <c r="E1049" s="6">
        <f aca="true" t="shared" si="1134" ref="E1049">F1049+G1049+H1049+I1049+J1049+K1049+L1049</f>
        <v>0</v>
      </c>
      <c r="F1049" s="6">
        <f aca="true" t="shared" si="1135" ref="F1049">G1049+H1049+I1049+J1049+K1049+L1049+M1049</f>
        <v>0</v>
      </c>
      <c r="G1049" s="6">
        <f aca="true" t="shared" si="1136" ref="G1049">H1049+I1049+J1049+K1049+L1049+M1049+N1049</f>
        <v>0</v>
      </c>
      <c r="H1049" s="6">
        <f aca="true" t="shared" si="1137" ref="H1049">I1049+J1049+K1049+L1049+M1049+N1049+O1049</f>
        <v>0</v>
      </c>
      <c r="I1049" s="6">
        <f aca="true" t="shared" si="1138" ref="I1049">J1049+K1049+L1049+M1049+N1049+O1049+P1049</f>
        <v>0</v>
      </c>
      <c r="J1049" s="6">
        <f aca="true" t="shared" si="1139" ref="J1049">K1049+L1049+M1049+N1049+O1049+P1049+Q1049</f>
        <v>0</v>
      </c>
      <c r="K1049" s="10"/>
    </row>
    <row r="1050" spans="1:11" ht="15">
      <c r="A1050" s="8">
        <v>1030</v>
      </c>
      <c r="B1050" s="10" t="s">
        <v>49</v>
      </c>
      <c r="C1050" s="6">
        <f t="shared" si="1078"/>
        <v>2325.5</v>
      </c>
      <c r="D1050" s="6">
        <v>322</v>
      </c>
      <c r="E1050" s="6">
        <v>322</v>
      </c>
      <c r="F1050" s="6">
        <v>319.5</v>
      </c>
      <c r="G1050" s="6">
        <v>340.5</v>
      </c>
      <c r="H1050" s="6">
        <v>340.5</v>
      </c>
      <c r="I1050" s="6">
        <v>340.5</v>
      </c>
      <c r="J1050" s="6">
        <v>340.5</v>
      </c>
      <c r="K1050" s="10"/>
    </row>
    <row r="1051" spans="1:11" ht="15">
      <c r="A1051" s="8">
        <v>1031</v>
      </c>
      <c r="B1051" s="10" t="s">
        <v>50</v>
      </c>
      <c r="C1051" s="6">
        <f t="shared" si="1078"/>
        <v>0</v>
      </c>
      <c r="D1051" s="6">
        <f t="shared" si="1079"/>
        <v>0</v>
      </c>
      <c r="E1051" s="6">
        <f t="shared" si="1080"/>
        <v>0</v>
      </c>
      <c r="F1051" s="6">
        <f aca="true" t="shared" si="1140" ref="F1051:F1052">G1051+H1051+I1051+J1051+K1051+L1051+M1051</f>
        <v>0</v>
      </c>
      <c r="G1051" s="6">
        <f aca="true" t="shared" si="1141" ref="G1051:G1052">H1051+I1051+J1051+K1051+L1051+M1051+N1051</f>
        <v>0</v>
      </c>
      <c r="H1051" s="6">
        <f aca="true" t="shared" si="1142" ref="H1051:H1052">I1051+J1051+K1051+L1051+M1051+N1051+O1051</f>
        <v>0</v>
      </c>
      <c r="I1051" s="6">
        <f aca="true" t="shared" si="1143" ref="I1051:I1052">J1051+K1051+L1051+M1051+N1051+O1051+P1051</f>
        <v>0</v>
      </c>
      <c r="J1051" s="6">
        <f aca="true" t="shared" si="1144" ref="J1051:J1052">K1051+L1051+M1051+N1051+O1051+P1051+Q1051</f>
        <v>0</v>
      </c>
      <c r="K1051" s="10"/>
    </row>
    <row r="1052" spans="1:11" ht="15">
      <c r="A1052" s="8">
        <v>1032</v>
      </c>
      <c r="B1052" s="10" t="s">
        <v>21</v>
      </c>
      <c r="C1052" s="6">
        <f t="shared" si="1078"/>
        <v>0</v>
      </c>
      <c r="D1052" s="6">
        <f t="shared" si="1079"/>
        <v>0</v>
      </c>
      <c r="E1052" s="6">
        <f t="shared" si="1080"/>
        <v>0</v>
      </c>
      <c r="F1052" s="6">
        <f t="shared" si="1140"/>
        <v>0</v>
      </c>
      <c r="G1052" s="6">
        <f t="shared" si="1141"/>
        <v>0</v>
      </c>
      <c r="H1052" s="6">
        <f t="shared" si="1142"/>
        <v>0</v>
      </c>
      <c r="I1052" s="6">
        <f t="shared" si="1143"/>
        <v>0</v>
      </c>
      <c r="J1052" s="6">
        <f t="shared" si="1144"/>
        <v>0</v>
      </c>
      <c r="K1052" s="10"/>
    </row>
  </sheetData>
  <mergeCells count="15">
    <mergeCell ref="H1:K1"/>
    <mergeCell ref="B423:K423"/>
    <mergeCell ref="B349:K349"/>
    <mergeCell ref="B921:K921"/>
    <mergeCell ref="B879:K879"/>
    <mergeCell ref="B749:K749"/>
    <mergeCell ref="B574:K574"/>
    <mergeCell ref="B475:K475"/>
    <mergeCell ref="B21:K21"/>
    <mergeCell ref="B267:K267"/>
    <mergeCell ref="A2:K2"/>
    <mergeCell ref="A3:A4"/>
    <mergeCell ref="C3:J3"/>
    <mergeCell ref="B3:B5"/>
    <mergeCell ref="B1:D1"/>
  </mergeCells>
  <printOptions/>
  <pageMargins left="0.7086614173228347" right="0.1968503937007874" top="0.2362204724409449" bottom="0.3937007874015748" header="0.31496062992125984" footer="0.31496062992125984"/>
  <pageSetup fitToHeight="100" fitToWidth="1" horizontalDpi="600" verticalDpi="600" orientation="landscape" paperSize="9" scale="81" r:id="rId1"/>
  <rowBreaks count="4" manualBreakCount="4">
    <brk id="33" max="16383" man="1"/>
    <brk id="70" max="16383" man="1"/>
    <brk id="269" max="16383" man="1"/>
    <brk id="3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72">
      <selection activeCell="L78" sqref="L78"/>
    </sheetView>
  </sheetViews>
  <sheetFormatPr defaultColWidth="9.140625" defaultRowHeight="15"/>
  <cols>
    <col min="2" max="2" width="25.8515625" style="0" customWidth="1"/>
    <col min="3" max="3" width="11.00390625" style="0" customWidth="1"/>
    <col min="11" max="11" width="36.28125" style="0" customWidth="1"/>
  </cols>
  <sheetData>
    <row r="1" spans="1:11" ht="15.75" customHeight="1">
      <c r="A1" s="81" t="s">
        <v>169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30" customHeight="1">
      <c r="A7" s="83" t="s">
        <v>170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5.75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8.25" customHeight="1">
      <c r="A10" s="86"/>
      <c r="B10" s="86" t="s">
        <v>171</v>
      </c>
      <c r="C10" s="86" t="s">
        <v>172</v>
      </c>
      <c r="D10" s="89" t="s">
        <v>173</v>
      </c>
      <c r="E10" s="90"/>
      <c r="F10" s="90"/>
      <c r="G10" s="90"/>
      <c r="H10" s="90"/>
      <c r="I10" s="90"/>
      <c r="J10" s="91"/>
      <c r="K10" s="86" t="s">
        <v>174</v>
      </c>
    </row>
    <row r="11" spans="1:11" ht="15" customHeight="1">
      <c r="A11" s="87"/>
      <c r="B11" s="87"/>
      <c r="C11" s="87"/>
      <c r="D11" s="92"/>
      <c r="E11" s="93"/>
      <c r="F11" s="93"/>
      <c r="G11" s="93"/>
      <c r="H11" s="93"/>
      <c r="I11" s="93"/>
      <c r="J11" s="94"/>
      <c r="K11" s="87"/>
    </row>
    <row r="12" spans="1:11" ht="15.75" thickBot="1">
      <c r="A12" s="87"/>
      <c r="B12" s="87"/>
      <c r="C12" s="87"/>
      <c r="D12" s="95"/>
      <c r="E12" s="96"/>
      <c r="F12" s="96"/>
      <c r="G12" s="96"/>
      <c r="H12" s="96"/>
      <c r="I12" s="96"/>
      <c r="J12" s="97"/>
      <c r="K12" s="87"/>
    </row>
    <row r="13" spans="1:11" ht="15">
      <c r="A13" s="87"/>
      <c r="B13" s="87"/>
      <c r="C13" s="87"/>
      <c r="D13" s="86" t="s">
        <v>73</v>
      </c>
      <c r="E13" s="86" t="s">
        <v>67</v>
      </c>
      <c r="F13" s="86" t="s">
        <v>68</v>
      </c>
      <c r="G13" s="86" t="s">
        <v>69</v>
      </c>
      <c r="H13" s="86" t="s">
        <v>70</v>
      </c>
      <c r="I13" s="86" t="s">
        <v>71</v>
      </c>
      <c r="J13" s="86" t="s">
        <v>72</v>
      </c>
      <c r="K13" s="87"/>
    </row>
    <row r="14" spans="1:11" ht="15.75" thickBo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109" t="s">
        <v>90</v>
      </c>
      <c r="C16" s="110"/>
      <c r="D16" s="110"/>
      <c r="E16" s="110"/>
      <c r="F16" s="110"/>
      <c r="G16" s="110"/>
      <c r="H16" s="110"/>
      <c r="I16" s="110"/>
      <c r="J16" s="110"/>
      <c r="K16" s="111"/>
    </row>
    <row r="17" spans="1:11" ht="38.25" customHeight="1" thickBot="1">
      <c r="A17" s="32">
        <v>3</v>
      </c>
      <c r="B17" s="33" t="s">
        <v>91</v>
      </c>
      <c r="C17" s="106" t="s">
        <v>92</v>
      </c>
      <c r="D17" s="107"/>
      <c r="E17" s="107"/>
      <c r="F17" s="107"/>
      <c r="G17" s="107"/>
      <c r="H17" s="107"/>
      <c r="I17" s="107"/>
      <c r="J17" s="107"/>
      <c r="K17" s="108"/>
    </row>
    <row r="18" spans="1:11" ht="15.75" thickBot="1">
      <c r="A18" s="32">
        <v>4</v>
      </c>
      <c r="B18" s="33" t="s">
        <v>93</v>
      </c>
      <c r="C18" s="106" t="s">
        <v>94</v>
      </c>
      <c r="D18" s="107"/>
      <c r="E18" s="107"/>
      <c r="F18" s="107"/>
      <c r="G18" s="107"/>
      <c r="H18" s="107"/>
      <c r="I18" s="107"/>
      <c r="J18" s="107"/>
      <c r="K18" s="108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106" t="s">
        <v>102</v>
      </c>
      <c r="D22" s="107"/>
      <c r="E22" s="107"/>
      <c r="F22" s="107"/>
      <c r="G22" s="107"/>
      <c r="H22" s="107"/>
      <c r="I22" s="107"/>
      <c r="J22" s="107"/>
      <c r="K22" s="108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103" t="s">
        <v>104</v>
      </c>
      <c r="C24" s="104"/>
      <c r="D24" s="104"/>
      <c r="E24" s="104"/>
      <c r="F24" s="104"/>
      <c r="G24" s="104"/>
      <c r="H24" s="104"/>
      <c r="I24" s="104"/>
      <c r="J24" s="104"/>
      <c r="K24" s="105"/>
    </row>
    <row r="25" spans="1:11" ht="63.75" customHeight="1" thickBot="1">
      <c r="A25" s="32">
        <v>11</v>
      </c>
      <c r="B25" s="19" t="s">
        <v>105</v>
      </c>
      <c r="C25" s="101" t="s">
        <v>106</v>
      </c>
      <c r="D25" s="102"/>
      <c r="E25" s="102"/>
      <c r="F25" s="102"/>
      <c r="G25" s="102"/>
      <c r="H25" s="102"/>
      <c r="I25" s="102"/>
      <c r="J25" s="102"/>
      <c r="K25" s="100"/>
    </row>
    <row r="26" spans="1:11" ht="15.75" thickBot="1">
      <c r="A26" s="32">
        <v>12</v>
      </c>
      <c r="B26" s="19" t="s">
        <v>107</v>
      </c>
      <c r="C26" s="101" t="s">
        <v>108</v>
      </c>
      <c r="D26" s="102"/>
      <c r="E26" s="102"/>
      <c r="F26" s="102"/>
      <c r="G26" s="102"/>
      <c r="H26" s="102"/>
      <c r="I26" s="102"/>
      <c r="J26" s="102"/>
      <c r="K26" s="100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103" t="s">
        <v>113</v>
      </c>
      <c r="C30" s="104"/>
      <c r="D30" s="104"/>
      <c r="E30" s="104"/>
      <c r="F30" s="104"/>
      <c r="G30" s="104"/>
      <c r="H30" s="104"/>
      <c r="I30" s="104"/>
      <c r="J30" s="104"/>
      <c r="K30" s="105"/>
    </row>
    <row r="31" spans="1:11" ht="25.5" customHeight="1" thickBot="1">
      <c r="A31" s="32">
        <v>17</v>
      </c>
      <c r="B31" s="19" t="s">
        <v>105</v>
      </c>
      <c r="C31" s="101" t="s">
        <v>114</v>
      </c>
      <c r="D31" s="102"/>
      <c r="E31" s="102"/>
      <c r="F31" s="102"/>
      <c r="G31" s="102"/>
      <c r="H31" s="102"/>
      <c r="I31" s="102"/>
      <c r="J31" s="102"/>
      <c r="K31" s="100"/>
    </row>
    <row r="32" spans="1:11" ht="25.5" customHeight="1" thickBot="1">
      <c r="A32" s="32">
        <v>18</v>
      </c>
      <c r="B32" s="19" t="s">
        <v>93</v>
      </c>
      <c r="C32" s="101" t="s">
        <v>115</v>
      </c>
      <c r="D32" s="102"/>
      <c r="E32" s="102"/>
      <c r="F32" s="102"/>
      <c r="G32" s="102"/>
      <c r="H32" s="102"/>
      <c r="I32" s="102"/>
      <c r="J32" s="102"/>
      <c r="K32" s="100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1.13</v>
      </c>
      <c r="H33" s="22">
        <v>1.8</v>
      </c>
      <c r="I33" s="22">
        <v>2</v>
      </c>
      <c r="J33" s="22">
        <v>2.3</v>
      </c>
      <c r="K33" s="17"/>
    </row>
    <row r="34" spans="1:11" ht="15.75" thickBot="1">
      <c r="A34" s="32">
        <v>20</v>
      </c>
      <c r="B34" s="78" t="s">
        <v>117</v>
      </c>
      <c r="C34" s="79"/>
      <c r="D34" s="79"/>
      <c r="E34" s="79"/>
      <c r="F34" s="79"/>
      <c r="G34" s="79"/>
      <c r="H34" s="79"/>
      <c r="I34" s="79"/>
      <c r="J34" s="79"/>
      <c r="K34" s="80"/>
    </row>
    <row r="35" spans="1:11" ht="51" customHeight="1" thickBot="1">
      <c r="A35" s="32">
        <v>21</v>
      </c>
      <c r="B35" s="21" t="s">
        <v>118</v>
      </c>
      <c r="C35" s="103" t="s">
        <v>119</v>
      </c>
      <c r="D35" s="104"/>
      <c r="E35" s="104"/>
      <c r="F35" s="104"/>
      <c r="G35" s="104"/>
      <c r="H35" s="104"/>
      <c r="I35" s="104"/>
      <c r="J35" s="104"/>
      <c r="K35" s="105"/>
    </row>
    <row r="36" spans="1:11" ht="38.25" customHeight="1" thickBot="1">
      <c r="A36" s="32">
        <v>22</v>
      </c>
      <c r="B36" s="19" t="s">
        <v>93</v>
      </c>
      <c r="C36" s="78" t="s">
        <v>120</v>
      </c>
      <c r="D36" s="79"/>
      <c r="E36" s="79"/>
      <c r="F36" s="79"/>
      <c r="G36" s="79"/>
      <c r="H36" s="79"/>
      <c r="I36" s="79"/>
      <c r="J36" s="79"/>
      <c r="K36" s="80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</v>
      </c>
      <c r="G37" s="17">
        <v>41087.3</v>
      </c>
      <c r="H37" s="17">
        <v>44465.8</v>
      </c>
      <c r="I37" s="17">
        <v>47023.5</v>
      </c>
      <c r="J37" s="17">
        <v>49402.4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</v>
      </c>
      <c r="H39" s="17">
        <v>14.446</v>
      </c>
      <c r="I39" s="17">
        <v>15.277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</v>
      </c>
      <c r="E41" s="17">
        <v>66.913</v>
      </c>
      <c r="F41" s="17">
        <v>72.523</v>
      </c>
      <c r="G41" s="17">
        <v>80.828</v>
      </c>
      <c r="H41" s="17">
        <v>87.475</v>
      </c>
      <c r="I41" s="17">
        <v>92.506</v>
      </c>
      <c r="J41" s="17">
        <v>97.186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1238.6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78" t="s">
        <v>125</v>
      </c>
      <c r="D43" s="79"/>
      <c r="E43" s="79"/>
      <c r="F43" s="79"/>
      <c r="G43" s="79"/>
      <c r="H43" s="79"/>
      <c r="I43" s="79"/>
      <c r="J43" s="79"/>
      <c r="K43" s="80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136.14</v>
      </c>
      <c r="F47" s="19">
        <v>136.14</v>
      </c>
      <c r="G47" s="19">
        <v>136.14</v>
      </c>
      <c r="H47" s="19">
        <v>136.14</v>
      </c>
      <c r="I47" s="19">
        <v>136.14</v>
      </c>
      <c r="J47" s="19">
        <v>136.14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0.025</v>
      </c>
      <c r="E48" s="19">
        <v>0.026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78" t="s">
        <v>136</v>
      </c>
      <c r="C50" s="79"/>
      <c r="D50" s="79"/>
      <c r="E50" s="79"/>
      <c r="F50" s="79"/>
      <c r="G50" s="79"/>
      <c r="H50" s="79"/>
      <c r="I50" s="79"/>
      <c r="J50" s="79"/>
      <c r="K50" s="80"/>
    </row>
    <row r="51" spans="1:11" ht="25.5" customHeight="1" thickBot="1">
      <c r="A51" s="32">
        <v>37</v>
      </c>
      <c r="B51" s="19" t="s">
        <v>105</v>
      </c>
      <c r="C51" s="78" t="s">
        <v>137</v>
      </c>
      <c r="D51" s="79"/>
      <c r="E51" s="79"/>
      <c r="F51" s="79"/>
      <c r="G51" s="79"/>
      <c r="H51" s="79"/>
      <c r="I51" s="79"/>
      <c r="J51" s="79"/>
      <c r="K51" s="80"/>
    </row>
    <row r="52" spans="1:11" ht="15.75" thickBot="1">
      <c r="A52" s="32">
        <v>38</v>
      </c>
      <c r="B52" s="19" t="s">
        <v>93</v>
      </c>
      <c r="C52" s="78" t="s">
        <v>138</v>
      </c>
      <c r="D52" s="79"/>
      <c r="E52" s="79"/>
      <c r="F52" s="79"/>
      <c r="G52" s="79"/>
      <c r="H52" s="79"/>
      <c r="I52" s="79"/>
      <c r="J52" s="79"/>
      <c r="K52" s="80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101" t="s">
        <v>141</v>
      </c>
      <c r="D55" s="102"/>
      <c r="E55" s="102"/>
      <c r="F55" s="102"/>
      <c r="G55" s="102"/>
      <c r="H55" s="102"/>
      <c r="I55" s="102"/>
      <c r="J55" s="102"/>
      <c r="K55" s="100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4.6</v>
      </c>
      <c r="G56" s="19">
        <v>4.9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78" t="s">
        <v>143</v>
      </c>
      <c r="C57" s="79"/>
      <c r="D57" s="79"/>
      <c r="E57" s="79"/>
      <c r="F57" s="79"/>
      <c r="G57" s="79"/>
      <c r="H57" s="79"/>
      <c r="I57" s="79"/>
      <c r="J57" s="79"/>
      <c r="K57" s="80"/>
    </row>
    <row r="58" spans="1:11" ht="25.5" customHeight="1" thickBot="1">
      <c r="A58" s="32">
        <v>44</v>
      </c>
      <c r="B58" s="19" t="s">
        <v>105</v>
      </c>
      <c r="C58" s="101" t="s">
        <v>144</v>
      </c>
      <c r="D58" s="102"/>
      <c r="E58" s="102"/>
      <c r="F58" s="102"/>
      <c r="G58" s="102"/>
      <c r="H58" s="102"/>
      <c r="I58" s="102"/>
      <c r="J58" s="102"/>
      <c r="K58" s="100"/>
    </row>
    <row r="59" spans="1:11" ht="25.5" customHeight="1" thickBot="1">
      <c r="A59" s="32">
        <v>45</v>
      </c>
      <c r="B59" s="19" t="s">
        <v>93</v>
      </c>
      <c r="C59" s="101" t="s">
        <v>145</v>
      </c>
      <c r="D59" s="102"/>
      <c r="E59" s="102"/>
      <c r="F59" s="102"/>
      <c r="G59" s="102"/>
      <c r="H59" s="102"/>
      <c r="I59" s="102"/>
      <c r="J59" s="102"/>
      <c r="K59" s="100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</v>
      </c>
      <c r="E60" s="31">
        <v>130.293</v>
      </c>
      <c r="F60" s="31">
        <v>130.293</v>
      </c>
      <c r="G60" s="31">
        <v>130.293</v>
      </c>
      <c r="H60" s="31">
        <v>130.293</v>
      </c>
      <c r="I60" s="31">
        <v>130.293</v>
      </c>
      <c r="J60" s="31">
        <v>130.293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78" t="s">
        <v>150</v>
      </c>
      <c r="C63" s="79"/>
      <c r="D63" s="79"/>
      <c r="E63" s="79"/>
      <c r="F63" s="79"/>
      <c r="G63" s="79"/>
      <c r="H63" s="79"/>
      <c r="I63" s="79"/>
      <c r="J63" s="79"/>
      <c r="K63" s="80"/>
    </row>
    <row r="64" spans="1:11" ht="25.5" customHeight="1" thickBot="1">
      <c r="A64" s="32">
        <v>50</v>
      </c>
      <c r="B64" s="19" t="s">
        <v>105</v>
      </c>
      <c r="C64" s="78" t="s">
        <v>151</v>
      </c>
      <c r="D64" s="79"/>
      <c r="E64" s="79"/>
      <c r="F64" s="79"/>
      <c r="G64" s="79"/>
      <c r="H64" s="79"/>
      <c r="I64" s="79"/>
      <c r="J64" s="79"/>
      <c r="K64" s="80"/>
    </row>
    <row r="65" spans="1:11" ht="25.5" customHeight="1" thickBot="1">
      <c r="A65" s="32">
        <v>51</v>
      </c>
      <c r="B65" s="19" t="s">
        <v>93</v>
      </c>
      <c r="C65" s="78" t="s">
        <v>152</v>
      </c>
      <c r="D65" s="79"/>
      <c r="E65" s="79"/>
      <c r="F65" s="79"/>
      <c r="G65" s="79"/>
      <c r="H65" s="79"/>
      <c r="I65" s="79"/>
      <c r="J65" s="79"/>
      <c r="K65" s="80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98" t="s">
        <v>156</v>
      </c>
      <c r="D68" s="99"/>
      <c r="E68" s="99"/>
      <c r="F68" s="99"/>
      <c r="G68" s="99"/>
      <c r="H68" s="99"/>
      <c r="I68" s="99"/>
      <c r="J68" s="99"/>
      <c r="K68" s="100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78" t="s">
        <v>160</v>
      </c>
      <c r="D71" s="79"/>
      <c r="E71" s="79"/>
      <c r="F71" s="79"/>
      <c r="G71" s="79"/>
      <c r="H71" s="79"/>
      <c r="I71" s="79"/>
      <c r="J71" s="79"/>
      <c r="K71" s="80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78" t="s">
        <v>162</v>
      </c>
      <c r="C73" s="79"/>
      <c r="D73" s="79"/>
      <c r="E73" s="79"/>
      <c r="F73" s="79"/>
      <c r="G73" s="79"/>
      <c r="H73" s="79"/>
      <c r="I73" s="79"/>
      <c r="J73" s="79"/>
      <c r="K73" s="80"/>
    </row>
    <row r="74" spans="1:11" ht="25.5" customHeight="1" thickBot="1">
      <c r="A74" s="32">
        <v>60</v>
      </c>
      <c r="B74" s="19" t="s">
        <v>105</v>
      </c>
      <c r="C74" s="78" t="s">
        <v>163</v>
      </c>
      <c r="D74" s="79"/>
      <c r="E74" s="79"/>
      <c r="F74" s="79"/>
      <c r="G74" s="79"/>
      <c r="H74" s="79"/>
      <c r="I74" s="79"/>
      <c r="J74" s="79"/>
      <c r="K74" s="80"/>
    </row>
    <row r="75" spans="1:11" ht="25.5" customHeight="1" thickBot="1">
      <c r="A75" s="32">
        <v>61</v>
      </c>
      <c r="B75" s="19" t="s">
        <v>93</v>
      </c>
      <c r="C75" s="78" t="s">
        <v>164</v>
      </c>
      <c r="D75" s="79"/>
      <c r="E75" s="79"/>
      <c r="F75" s="79"/>
      <c r="G75" s="79"/>
      <c r="H75" s="79"/>
      <c r="I75" s="79"/>
      <c r="J75" s="79"/>
      <c r="K75" s="80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78" t="s">
        <v>165</v>
      </c>
      <c r="D77" s="79"/>
      <c r="E77" s="79"/>
      <c r="F77" s="79"/>
      <c r="G77" s="79"/>
      <c r="H77" s="79"/>
      <c r="I77" s="79"/>
      <c r="J77" s="79"/>
      <c r="K77" s="80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ht="15.75">
      <c r="A80" s="16"/>
    </row>
    <row r="81" ht="15.75">
      <c r="A81" s="15"/>
    </row>
    <row r="82" ht="15.75">
      <c r="A82" s="15"/>
    </row>
    <row r="83" ht="15.75">
      <c r="A83" s="15"/>
    </row>
    <row r="84" ht="15.75">
      <c r="A84" s="15"/>
    </row>
    <row r="85" ht="15.75">
      <c r="A85" s="15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тт</cp:lastModifiedBy>
  <cp:lastPrinted>2019-11-27T05:28:12Z</cp:lastPrinted>
  <dcterms:created xsi:type="dcterms:W3CDTF">2017-02-24T11:17:21Z</dcterms:created>
  <dcterms:modified xsi:type="dcterms:W3CDTF">2019-11-27T05:28:21Z</dcterms:modified>
  <cp:category/>
  <cp:version/>
  <cp:contentType/>
  <cp:contentStatus/>
</cp:coreProperties>
</file>