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<sst xmlns="http://schemas.openxmlformats.org/spreadsheetml/2006/main" count="160" uniqueCount="136">
  <si>
    <t>№ счета</t>
  </si>
  <si>
    <t>организация</t>
  </si>
  <si>
    <t>ИП Андреева Н.В.</t>
  </si>
  <si>
    <t>АО «Тандер»</t>
  </si>
  <si>
    <t>ГБУЗ СО «Серовская гор. больница»</t>
  </si>
  <si>
    <t>Департамент по обеспечению деятельности мировых судей СО</t>
  </si>
  <si>
    <t>МО МВД России «Серовский»</t>
  </si>
  <si>
    <t>МУП «Водоканал»</t>
  </si>
  <si>
    <t>МУП «Центр  расчетов и благоустройства СГО»</t>
  </si>
  <si>
    <t>ООО «Сотринолес»</t>
  </si>
  <si>
    <t>ООО «Уралстройсвязь»</t>
  </si>
  <si>
    <t>ООО «Климат»</t>
  </si>
  <si>
    <t>ООО «Триумф»</t>
  </si>
  <si>
    <t>Договор 27 от 16.05.17.</t>
  </si>
  <si>
    <t>ГАПОУ СО «Серовский техникум сферы обслуживания и питания»</t>
  </si>
  <si>
    <t>Договор 18 от 09.01.17.</t>
  </si>
  <si>
    <t>Договор 26 от 07.04.17.</t>
  </si>
  <si>
    <t>ООО «Калинка»</t>
  </si>
  <si>
    <t>МБДОУ детский сад № 4«Сказка»</t>
  </si>
  <si>
    <t>ОАО «МРСК Урала»</t>
  </si>
  <si>
    <t>Договор 6 от 24.02.16.</t>
  </si>
  <si>
    <t>ООО «СОЮЗ»</t>
  </si>
  <si>
    <t>ООА СГО «Комитет ЖКХ и СЭТС»</t>
  </si>
  <si>
    <t>Наименование поставщика</t>
  </si>
  <si>
    <t>Сумма</t>
  </si>
  <si>
    <t>0113 00000000000 244 (счет 4.302.21)</t>
  </si>
  <si>
    <t>ПАО «Ростелеком»</t>
  </si>
  <si>
    <t>Причина возникновения</t>
  </si>
  <si>
    <t>Кредиторская задолженность по основному виду деятельности</t>
  </si>
  <si>
    <t xml:space="preserve">Кредиторская задолженность по Субсидиям на иные цели </t>
  </si>
  <si>
    <t>Кредиторская задолженность по приносящей доход деятельности</t>
  </si>
  <si>
    <t>Дебиторская задолженность по приносящей доход деятельности</t>
  </si>
  <si>
    <t>Дебиторская задолженность по основному виду деятельности</t>
  </si>
  <si>
    <t xml:space="preserve">Всего Дебиторская задложенность </t>
  </si>
  <si>
    <t xml:space="preserve">Итого кредиторская задолженность по приносящей доход деятельности  </t>
  </si>
  <si>
    <t>Итого по счету 205:</t>
  </si>
  <si>
    <t>Итого по счету 206:</t>
  </si>
  <si>
    <t xml:space="preserve">Всего Кредиторская задолженность. </t>
  </si>
  <si>
    <t>Итого по счету 2.302:</t>
  </si>
  <si>
    <t>Итого по счету 4.302:</t>
  </si>
  <si>
    <t>Итого Кредиторская задолженность по основному виду деятельности</t>
  </si>
  <si>
    <t xml:space="preserve">Итого по счету 4.303: </t>
  </si>
  <si>
    <t xml:space="preserve">Итого по счету 5.205: </t>
  </si>
  <si>
    <t xml:space="preserve">Итого дебиторская задолженность по приносящей доход деятельности </t>
  </si>
  <si>
    <t>Итого дебиторская задолженность по основному виду деятельности</t>
  </si>
  <si>
    <t>Итого Кредиторская задолженность по иным целям:</t>
  </si>
  <si>
    <t>Дебиторская задолженность на сумму 3210,47 руб. услуги  по вывозу ТБО за апрель-сентябрь 2017г.</t>
  </si>
  <si>
    <t>Договор 27 от 01.12.15. Дебиторская задолженность на сумму 2391,66 руб. –  услуги  спецтехники за март 2018г.</t>
  </si>
  <si>
    <t>Договор 6 от 28.04.15. Дебиторская задолженность на сумму 27923,65 руб.  услуги  спецтехники за 2015г.</t>
  </si>
  <si>
    <t xml:space="preserve"> Дебиторская задолженность на сумму 38369,35 руб. услуги  спецтехники за 2016г.</t>
  </si>
  <si>
    <t>Договор 16 от 01.02.17. Дебиторская задолженность на сумму 9828,00 руб. услуги по вывозу ЖБО за январь 2017г.</t>
  </si>
  <si>
    <t>Договор 24 от 22.08.15. Дебиторская задолженность на сумму 1622,38 руб. услуги спецтехники за август 2017г.</t>
  </si>
  <si>
    <t>Договор 19 от 17.06.15. Дебиторская задолженность на сумму 25958,08 руб. услуги спецтехники за июль 2015г.</t>
  </si>
  <si>
    <t>Договор 18 от 01.04.17. Договор 20 от 26.03.18г.</t>
  </si>
  <si>
    <t>0113 0000000000 119 (4.303.02)</t>
  </si>
  <si>
    <t>Итого по счету 303:</t>
  </si>
  <si>
    <t xml:space="preserve">Итого дебиторская задолженность по субсидиям на иные цели </t>
  </si>
  <si>
    <t xml:space="preserve">Дебиторская задолженность по Субсидиям на иные цели </t>
  </si>
  <si>
    <t>0113 0000000000 244 (счет 2.302.22)</t>
  </si>
  <si>
    <t>ООО Восточное</t>
  </si>
  <si>
    <t>0113 0000000000 244 (счет 2.302.23)</t>
  </si>
  <si>
    <t>0113 0000000000 244 (счет 2.302.26)</t>
  </si>
  <si>
    <t>0113 0000000000 131   (счет 2.205.31)</t>
  </si>
  <si>
    <t>МБОУ СОШ № 1 р.п.Сосьва им.Героя РФ Романова В.В</t>
  </si>
  <si>
    <t>ООО «Элемент-трейд»</t>
  </si>
  <si>
    <t>ООО "Уралстройсервис"</t>
  </si>
  <si>
    <t xml:space="preserve">Станилевич Ольга Владимировна </t>
  </si>
  <si>
    <t>Договор 23 от 23.09.18г. Договор 09 от01.05.2017г.</t>
  </si>
  <si>
    <r>
      <t xml:space="preserve"> Договор 08 от 09.01.18г. Дебиторская задолженность на сумму </t>
    </r>
    <r>
      <rPr>
        <b/>
        <sz val="12"/>
        <color indexed="8"/>
        <rFont val="Times New Roman"/>
        <family val="1"/>
      </rPr>
      <t>6552,00</t>
    </r>
    <r>
      <rPr>
        <sz val="12"/>
        <color indexed="8"/>
        <rFont val="Times New Roman"/>
        <family val="1"/>
      </rPr>
      <t xml:space="preserve">руб.  за услуги по вывозу ЖБО за август, сентябрь-декабрь 2018г.  Договор 13 от 01.01.17.  Договор 17 от 09.01.17 на сумму </t>
    </r>
    <r>
      <rPr>
        <b/>
        <sz val="12"/>
        <color indexed="8"/>
        <rFont val="Times New Roman"/>
        <family val="1"/>
      </rPr>
      <t>8428,66</t>
    </r>
    <r>
      <rPr>
        <sz val="12"/>
        <color indexed="8"/>
        <rFont val="Times New Roman"/>
        <family val="1"/>
      </rPr>
      <t xml:space="preserve"> руб. в т.ч.: 4914,00 руб. услуги по вывозу ЖБО за декабрь 2017г.; 3514,66 руб. услуги по вывозу ТБО за январь-декабрь 2018г.</t>
    </r>
  </si>
  <si>
    <r>
      <t xml:space="preserve">Дебиторская задолженность на сумму </t>
    </r>
    <r>
      <rPr>
        <b/>
        <sz val="12"/>
        <color indexed="8"/>
        <rFont val="Times New Roman"/>
        <family val="1"/>
      </rPr>
      <t xml:space="preserve">3276,00 </t>
    </r>
    <r>
      <rPr>
        <sz val="12"/>
        <color indexed="8"/>
        <rFont val="Times New Roman"/>
        <family val="1"/>
      </rPr>
      <t>руб. в т.ч.2788,45 услуги по вывозу  ЖБО за 2017г.; 487,55 услуги по вывозу ТБО за декабрь2018г.</t>
    </r>
  </si>
  <si>
    <r>
      <t xml:space="preserve">Дебиторская задолженность на сумму </t>
    </r>
    <r>
      <rPr>
        <b/>
        <sz val="12"/>
        <color indexed="8"/>
        <rFont val="Times New Roman"/>
        <family val="1"/>
      </rPr>
      <t>76409,31</t>
    </r>
    <r>
      <rPr>
        <sz val="12"/>
        <color indexed="8"/>
        <rFont val="Times New Roman"/>
        <family val="1"/>
      </rPr>
      <t xml:space="preserve">руб. в т.ч.: 35392,35 руб. услуги по вывозу ЖБО апрель-декабрь 2018г.; 41016,96 руб. услуги экскаватора май-июнь 2017г.; </t>
    </r>
  </si>
  <si>
    <r>
      <t>Дебиторская задолженность на сумму</t>
    </r>
    <r>
      <rPr>
        <b/>
        <sz val="12"/>
        <color indexed="8"/>
        <rFont val="Times New Roman"/>
        <family val="1"/>
      </rPr>
      <t xml:space="preserve"> 6564,08</t>
    </r>
    <r>
      <rPr>
        <sz val="12"/>
        <color indexed="8"/>
        <rFont val="Times New Roman"/>
        <family val="1"/>
      </rPr>
      <t xml:space="preserve"> руб. услуги по вывозу ТБО в т.ч.: 1641,02 руб. за май 2018г., 820,51 руб. за июнь 2018г., 4102,55 руб. за сентябрь, октябрь, ноябрь,декабрь 2018г.             </t>
    </r>
  </si>
  <si>
    <r>
      <t xml:space="preserve">Дебиторская задолженность на сумму </t>
    </r>
    <r>
      <rPr>
        <b/>
        <sz val="12"/>
        <color indexed="8"/>
        <rFont val="Times New Roman"/>
        <family val="1"/>
      </rPr>
      <t>3283,27</t>
    </r>
    <r>
      <rPr>
        <sz val="12"/>
        <color indexed="8"/>
        <rFont val="Times New Roman"/>
        <family val="1"/>
      </rPr>
      <t>руб. за услуги  ТБО за январь-декабрь 2018г.</t>
    </r>
  </si>
  <si>
    <t>Договор 7 от 09.01.18г. Дебиторская задолженность на сумму 1525,63 руб.за услуги по вывозу  ТБО за декабрь 2018г.</t>
  </si>
  <si>
    <t>Договор 11 от 19.01.18г.                         Дебиторская задолженность на сумму 10828,00 руб.за услуги по вывозу ЖБО,за декабрь 2018г.</t>
  </si>
  <si>
    <r>
      <t xml:space="preserve">Договор 40 от 17.09.15. Договор 05 от 30.03.2018г. Дебиторская задолженность на сумму 5896,80 руб.  услуги  по </t>
    </r>
    <r>
      <rPr>
        <sz val="12"/>
        <color indexed="8"/>
        <rFont val="Times New Roman"/>
        <family val="1"/>
      </rPr>
      <t xml:space="preserve">вывозу ЖБО в т.ч.:  982,80 руб. за ноябрь 2016г., 4914,00 руб. за март, июнь, июль 2017г. 1637,97 руб. за декабрь 2018г. </t>
    </r>
  </si>
  <si>
    <t>Догвор 18 от 27.02.2018г. Дебиторская задолженность на сумму 2292,70руб. услуги по вывозу ЖБО за ноябрь-декабрь 2018г.</t>
  </si>
  <si>
    <t>Договор 3 от 09.01.18.                             Дебиторская задолженность на сумму 1638,00 руб. услуги  по вывозу ЖБО за декабрь 2018г.</t>
  </si>
  <si>
    <t>Договор 110 от 15.09.15., Договор 1 от 18.09.15г. Договор 12 от 01.01.16.                            Дебиторская задолженность на сумму 1883562,01руб. задолженность от населения за 2016-2018г.</t>
  </si>
  <si>
    <t xml:space="preserve">ИП Новиков В.Н. (Автодом) </t>
  </si>
  <si>
    <t>Договор 15 от 02.10.18. Дебиторская задолженность на сумму 3282,04 руб. за услуги по вывозу ТБО за октябрь-декабрь 2018г.</t>
  </si>
  <si>
    <t>ООО Урал-лес</t>
  </si>
  <si>
    <t>Договор 09 от 20.06.18. Дебиторская задолженность на сумму 1195,83 руб. услуги спецтехники за декабрь 2018г.</t>
  </si>
  <si>
    <t>Договор 27/37 от 20.10.17. Дебиторская задолженность на сумму 10151,57 руб. за услуги по вывозу ТБО за июнь-декабрь 2018г.</t>
  </si>
  <si>
    <t>ИП Рагозин А.И.</t>
  </si>
  <si>
    <t xml:space="preserve">Договор 17 от 12.11.18. Дебиторская задолженность на сумму 710,01 руб. за  услуги холодного водоснабжения за период с 18.07.18 по 31.12.18г. </t>
  </si>
  <si>
    <t xml:space="preserve">Договор 01 от 12.01.2015г.   Дебиторская задолженность на сумму42451,91 руб. услуги фронтального погрузчика за декабрь 2018г.                                              </t>
  </si>
  <si>
    <t xml:space="preserve">Центр социальной помощи семье и детям Серовского района </t>
  </si>
  <si>
    <t xml:space="preserve">Договор 05 от 15.11.18.  Дебиторская задолженность на сумму 19497,06 руб. – услуги холодного водоснабжения и водоотведения за период с 18.07.18 по 31.12.18г. </t>
  </si>
  <si>
    <t>ИП Кондакова Г.В.</t>
  </si>
  <si>
    <t xml:space="preserve">Договор  03 от 07.11.2018г. Дебиторская задолженност на сумму 9587,84 руб. за услуги по подвозу воды в период с 18.07.18 по 30.11.18г. </t>
  </si>
  <si>
    <t>ОООО МАКС</t>
  </si>
  <si>
    <t xml:space="preserve">Дебиторская задолженность  на сумму 137947,16 руб. аванс за ГСМ,  договор № 133/А от 10.12.18г., договор № 136-А от 21.12.18г. </t>
  </si>
  <si>
    <t>ООО Энергосбыт Плюс</t>
  </si>
  <si>
    <t>0113 0000000000 244   (счет 4.206.23)</t>
  </si>
  <si>
    <t xml:space="preserve">Договор 77721от 01.11.18г., </t>
  </si>
  <si>
    <t>Дебиторская задолженность на сумму 10534,46 руб. – аванс  электроэнергию.</t>
  </si>
  <si>
    <t>0113 0000000000244 (счет 4.206.34)</t>
  </si>
  <si>
    <t>ООО МАКС</t>
  </si>
  <si>
    <t>Договор 134 от 12.12.2018г., Договор 135-Л от 13.12.2018г., дебиторская задолженность на сумму 104172,06 руб. - аванс за ГСМ.</t>
  </si>
  <si>
    <t>ООО Газпромнефть</t>
  </si>
  <si>
    <t>Договор ЕК054089289 от 18.12.2018г., Договор ЕК054087766 от 10.12.2018г., дебиторская задолженность на сумму 133690,71 руб. - аванс за ГСМ.</t>
  </si>
  <si>
    <t>Текущая задолженность за декабрь 2018г.</t>
  </si>
  <si>
    <t>2. Кредиторская задолженность на 01.01.2019г.</t>
  </si>
  <si>
    <t>1.Дебиторская и кредиторская  задолженность по состоянию на 01.01.2019г.</t>
  </si>
  <si>
    <t>Договор 3/03 от 01.01.18   – кредиторская задолженность за услуги по доставке воды за февраль, март на сумму 191344,32 руб.  Оплата будет произведена в  2019г.</t>
  </si>
  <si>
    <t>Договор 2/02 от 01.01.18   – кредиторская задолженность за услуги по вывозу ЖБО за январь, апрель,май на сумму 19888,00 руб.  Оплата будет произведена в  2019г.</t>
  </si>
  <si>
    <t>Договор 1/01 от 01.01.18   – кредиторская задолженность за услуги слесаря-сантехника, эл.монтера за февраль на сумму 8050,00 руб.  Оплата будет произведена в 2019г.</t>
  </si>
  <si>
    <t>0113 0000000000000 244 (счет 2.302.25)</t>
  </si>
  <si>
    <t>Договор 4/04 от 01.01.18   – кредиторская задолженность за услуги автотранспортной техники МУСОРОВОЗ по вывозу ТБО за февраль апрель,май на сумму 11594,24 руб.  Оплата будет произведена в  2019г.</t>
  </si>
  <si>
    <t>Договор 6206607 от 09.01.18г. -кредиторская задолженность за услуги интернет и связи за декабрь на сумму 1790,78 руб. Оплата в январе 2019г.</t>
  </si>
  <si>
    <t>0113 0000000000 852 (счет 4.303.05)</t>
  </si>
  <si>
    <t xml:space="preserve">Транспортный налог за 2018г. </t>
  </si>
  <si>
    <t>0502 0000000000 180   (счет 5.205.83)</t>
  </si>
  <si>
    <t>Субсидии на иные цели (модернизация зданий насосных станций, на услуги по откачке воды из траншеи при ремонте трубопровода централизованной системы водоснабжения в п. Восточный ул. Гагарина, ул. Заводская )</t>
  </si>
  <si>
    <t>0503 0000000000 130 (счет 4.205.31)</t>
  </si>
  <si>
    <t>0503 0000000000 131   (счет 4.205.31)</t>
  </si>
  <si>
    <t>Субсидии АУ на фин. обеспечение выполнение мун. задания</t>
  </si>
  <si>
    <t>ООА СГО 
«Комитет ЖКХ и СЭТС»</t>
  </si>
  <si>
    <t>0113 0000000000 244 (счет 2.206.34)</t>
  </si>
  <si>
    <t>0113 0000000000 130 (счет 4.205.31)</t>
  </si>
  <si>
    <t>Начисленны субсидии АУ на фин. обеспечение выполнение мун. Задания 2019-2020гг.</t>
  </si>
  <si>
    <t>0409 0000000000 130 (счет 4.205.31)</t>
  </si>
  <si>
    <t>Субсидии АУ на фин. обеспечение выполнение мун. Задания 2018г.</t>
  </si>
  <si>
    <t>0113 0000000000 131 (счет 4.401.40)</t>
  </si>
  <si>
    <t>Начисленны субсидии  на доходы будущих периодов  на фин. обеспечение выполнение мун. Задания 2019-2020гг.</t>
  </si>
  <si>
    <t xml:space="preserve">Итого по счету 4.401: </t>
  </si>
  <si>
    <t>0113 0000000000 111 (счет 2.401.60)</t>
  </si>
  <si>
    <t>0409 0000000000 131 (счет 4.401.40)</t>
  </si>
  <si>
    <t>0503 0000000000 131 (счет 4.401.40)</t>
  </si>
  <si>
    <t>Начислен резервный фонд отпусков на 2019год.</t>
  </si>
  <si>
    <t>0113 0000000000 119 (счет 2.401.60)</t>
  </si>
  <si>
    <t>Итого по счету 2.401:</t>
  </si>
  <si>
    <t>0113 0000000000 111 (счет 4.401.60)</t>
  </si>
  <si>
    <t>0113 0000000000 119 (счет 4. 401.60)</t>
  </si>
  <si>
    <t>Таблица №2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</si>
</sst>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justify" vertical="top" wrapText="1"/>
    </xf>
    <xf numFmtId="0" fontId="53" fillId="0" borderId="13" xfId="0" applyFont="1" applyBorder="1" applyAlignment="1">
      <alignment horizontal="justify" vertical="top" wrapText="1"/>
    </xf>
    <xf numFmtId="0" fontId="50" fillId="0" borderId="11" xfId="0" applyFont="1" applyBorder="1" applyAlignment="1">
      <alignment horizontal="justify" vertical="top" wrapText="1"/>
    </xf>
    <xf numFmtId="0" fontId="51" fillId="0" borderId="11" xfId="0" applyFont="1" applyBorder="1" applyAlignment="1">
      <alignment/>
    </xf>
    <xf numFmtId="4" fontId="50" fillId="0" borderId="10" xfId="0" applyNumberFormat="1" applyFont="1" applyBorder="1" applyAlignment="1">
      <alignment horizontal="right" vertical="top" wrapText="1"/>
    </xf>
    <xf numFmtId="0" fontId="51" fillId="0" borderId="10" xfId="0" applyFont="1" applyBorder="1" applyAlignment="1">
      <alignment horizontal="right"/>
    </xf>
    <xf numFmtId="164" fontId="50" fillId="0" borderId="10" xfId="0" applyNumberFormat="1" applyFont="1" applyBorder="1" applyAlignment="1">
      <alignment horizontal="right" vertical="top" wrapText="1"/>
    </xf>
    <xf numFmtId="164" fontId="52" fillId="0" borderId="10" xfId="0" applyNumberFormat="1" applyFont="1" applyBorder="1" applyAlignment="1">
      <alignment horizontal="right" vertical="top" wrapText="1"/>
    </xf>
    <xf numFmtId="0" fontId="50" fillId="0" borderId="13" xfId="0" applyFont="1" applyBorder="1" applyAlignment="1">
      <alignment horizontal="justify" vertical="top" wrapText="1"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64" fontId="53" fillId="0" borderId="10" xfId="0" applyNumberFormat="1" applyFont="1" applyBorder="1" applyAlignment="1">
      <alignment horizontal="right" vertical="top" wrapText="1"/>
    </xf>
    <xf numFmtId="0" fontId="53" fillId="0" borderId="11" xfId="0" applyFont="1" applyBorder="1" applyAlignment="1">
      <alignment horizontal="justify" vertical="top" wrapText="1"/>
    </xf>
    <xf numFmtId="0" fontId="53" fillId="0" borderId="14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0" fontId="54" fillId="33" borderId="10" xfId="0" applyFont="1" applyFill="1" applyBorder="1" applyAlignment="1">
      <alignment vertical="top" wrapText="1"/>
    </xf>
    <xf numFmtId="4" fontId="50" fillId="33" borderId="10" xfId="0" applyNumberFormat="1" applyFont="1" applyFill="1" applyBorder="1" applyAlignment="1">
      <alignment horizontal="right" vertical="top" wrapText="1"/>
    </xf>
    <xf numFmtId="0" fontId="53" fillId="0" borderId="1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right" vertical="top" wrapText="1"/>
    </xf>
    <xf numFmtId="4" fontId="53" fillId="33" borderId="10" xfId="0" applyNumberFormat="1" applyFont="1" applyFill="1" applyBorder="1" applyAlignment="1">
      <alignment horizontal="right" vertical="top" wrapText="1"/>
    </xf>
    <xf numFmtId="0" fontId="53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53" fillId="0" borderId="16" xfId="0" applyFont="1" applyBorder="1" applyAlignment="1">
      <alignment horizontal="center" vertical="top" wrapText="1"/>
    </xf>
    <xf numFmtId="4" fontId="57" fillId="0" borderId="11" xfId="0" applyNumberFormat="1" applyFont="1" applyBorder="1" applyAlignment="1">
      <alignment horizontal="center" vertical="top" wrapText="1"/>
    </xf>
    <xf numFmtId="4" fontId="50" fillId="0" borderId="11" xfId="0" applyNumberFormat="1" applyFont="1" applyBorder="1" applyAlignment="1">
      <alignment horizontal="center" vertical="top" wrapText="1"/>
    </xf>
    <xf numFmtId="0" fontId="53" fillId="0" borderId="17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4" fontId="53" fillId="0" borderId="16" xfId="0" applyNumberFormat="1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4" fontId="53" fillId="0" borderId="10" xfId="0" applyNumberFormat="1" applyFont="1" applyBorder="1" applyAlignment="1">
      <alignment vertical="top" wrapText="1"/>
    </xf>
    <xf numFmtId="0" fontId="58" fillId="0" borderId="0" xfId="0" applyFont="1" applyAlignment="1">
      <alignment/>
    </xf>
    <xf numFmtId="0" fontId="41" fillId="0" borderId="0" xfId="0" applyFont="1" applyAlignment="1">
      <alignment/>
    </xf>
    <xf numFmtId="0" fontId="50" fillId="0" borderId="16" xfId="0" applyFont="1" applyBorder="1" applyAlignment="1">
      <alignment vertical="top" wrapText="1"/>
    </xf>
    <xf numFmtId="4" fontId="50" fillId="0" borderId="16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2" fontId="59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 vertical="top"/>
    </xf>
    <xf numFmtId="0" fontId="60" fillId="0" borderId="10" xfId="0" applyFont="1" applyBorder="1" applyAlignment="1">
      <alignment/>
    </xf>
    <xf numFmtId="2" fontId="60" fillId="0" borderId="0" xfId="0" applyNumberFormat="1" applyFont="1" applyAlignment="1">
      <alignment/>
    </xf>
    <xf numFmtId="0" fontId="60" fillId="0" borderId="11" xfId="0" applyFont="1" applyBorder="1" applyAlignment="1">
      <alignment horizontal="center"/>
    </xf>
    <xf numFmtId="0" fontId="52" fillId="0" borderId="10" xfId="0" applyFont="1" applyBorder="1" applyAlignment="1">
      <alignment vertical="top" wrapText="1"/>
    </xf>
    <xf numFmtId="4" fontId="52" fillId="0" borderId="10" xfId="0" applyNumberFormat="1" applyFont="1" applyBorder="1" applyAlignment="1">
      <alignment horizontal="right" vertical="top" wrapText="1"/>
    </xf>
    <xf numFmtId="0" fontId="53" fillId="0" borderId="11" xfId="0" applyFont="1" applyBorder="1" applyAlignment="1">
      <alignment vertical="top" wrapText="1"/>
    </xf>
    <xf numFmtId="0" fontId="57" fillId="0" borderId="11" xfId="0" applyFont="1" applyBorder="1" applyAlignment="1">
      <alignment horizontal="center" vertical="top" wrapText="1"/>
    </xf>
    <xf numFmtId="4" fontId="53" fillId="0" borderId="16" xfId="0" applyNumberFormat="1" applyFont="1" applyBorder="1" applyAlignment="1">
      <alignment horizontal="right" vertical="top" wrapText="1"/>
    </xf>
    <xf numFmtId="0" fontId="57" fillId="0" borderId="16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horizontal="right" vertical="top" wrapText="1"/>
    </xf>
    <xf numFmtId="4" fontId="53" fillId="0" borderId="10" xfId="0" applyNumberFormat="1" applyFont="1" applyBorder="1" applyAlignment="1">
      <alignment horizontal="right" vertical="top" wrapText="1"/>
    </xf>
    <xf numFmtId="0" fontId="53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justify" vertical="top" wrapText="1"/>
    </xf>
    <xf numFmtId="0" fontId="53" fillId="0" borderId="18" xfId="0" applyFont="1" applyBorder="1" applyAlignment="1">
      <alignment horizontal="justify" vertical="top" wrapText="1"/>
    </xf>
    <xf numFmtId="164" fontId="53" fillId="0" borderId="11" xfId="0" applyNumberFormat="1" applyFont="1" applyBorder="1" applyAlignment="1">
      <alignment horizontal="right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3" fillId="0" borderId="16" xfId="0" applyFont="1" applyBorder="1" applyAlignment="1">
      <alignment vertical="top" wrapText="1"/>
    </xf>
    <xf numFmtId="0" fontId="53" fillId="0" borderId="18" xfId="0" applyFont="1" applyBorder="1" applyAlignment="1">
      <alignment vertical="top" wrapText="1"/>
    </xf>
    <xf numFmtId="4" fontId="53" fillId="0" borderId="16" xfId="0" applyNumberFormat="1" applyFont="1" applyBorder="1" applyAlignment="1">
      <alignment horizontal="right" vertical="top" wrapText="1"/>
    </xf>
    <xf numFmtId="4" fontId="53" fillId="0" borderId="18" xfId="0" applyNumberFormat="1" applyFont="1" applyBorder="1" applyAlignment="1">
      <alignment horizontal="right" vertical="top" wrapText="1"/>
    </xf>
    <xf numFmtId="0" fontId="53" fillId="0" borderId="16" xfId="0" applyFont="1" applyBorder="1" applyAlignment="1">
      <alignment horizontal="justify" vertical="top" wrapText="1"/>
    </xf>
    <xf numFmtId="0" fontId="53" fillId="0" borderId="18" xfId="0" applyFont="1" applyBorder="1" applyAlignment="1">
      <alignment horizontal="justify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10" fillId="34" borderId="11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vertical="top" wrapText="1"/>
    </xf>
    <xf numFmtId="0" fontId="60" fillId="0" borderId="11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164" fontId="53" fillId="0" borderId="16" xfId="0" applyNumberFormat="1" applyFont="1" applyBorder="1" applyAlignment="1">
      <alignment horizontal="right" vertical="top" wrapText="1"/>
    </xf>
    <xf numFmtId="164" fontId="53" fillId="0" borderId="18" xfId="0" applyNumberFormat="1" applyFont="1" applyBorder="1" applyAlignment="1">
      <alignment horizontal="right" vertical="top" wrapText="1"/>
    </xf>
    <xf numFmtId="0" fontId="63" fillId="0" borderId="11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50" fillId="33" borderId="19" xfId="0" applyFont="1" applyFill="1" applyBorder="1" applyAlignment="1">
      <alignment horizontal="center" vertical="top" wrapText="1"/>
    </xf>
    <xf numFmtId="0" fontId="50" fillId="33" borderId="15" xfId="0" applyFont="1" applyFill="1" applyBorder="1" applyAlignment="1">
      <alignment horizontal="center" vertical="top" wrapText="1"/>
    </xf>
    <xf numFmtId="0" fontId="53" fillId="0" borderId="12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4" fontId="52" fillId="0" borderId="16" xfId="0" applyNumberFormat="1" applyFont="1" applyBorder="1" applyAlignment="1">
      <alignment horizontal="right" vertical="top" wrapText="1"/>
    </xf>
    <xf numFmtId="4" fontId="52" fillId="0" borderId="18" xfId="0" applyNumberFormat="1" applyFont="1" applyBorder="1" applyAlignment="1">
      <alignment horizontal="right" vertical="top" wrapText="1"/>
    </xf>
    <xf numFmtId="0" fontId="52" fillId="0" borderId="16" xfId="0" applyFont="1" applyBorder="1" applyAlignment="1">
      <alignment vertical="top" wrapText="1"/>
    </xf>
    <xf numFmtId="0" fontId="52" fillId="0" borderId="18" xfId="0" applyFont="1" applyBorder="1" applyAlignment="1">
      <alignment vertical="top" wrapText="1"/>
    </xf>
    <xf numFmtId="0" fontId="4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view="pageBreakPreview" zoomScale="120" zoomScaleNormal="130" zoomScaleSheetLayoutView="120" zoomScalePageLayoutView="0" workbookViewId="0" topLeftCell="A1">
      <selection activeCell="E7" sqref="E7"/>
    </sheetView>
  </sheetViews>
  <sheetFormatPr defaultColWidth="9.140625" defaultRowHeight="15"/>
  <cols>
    <col min="3" max="3" width="24.421875" style="0" customWidth="1"/>
    <col min="4" max="4" width="17.7109375" style="0" customWidth="1"/>
    <col min="5" max="5" width="50.00390625" style="0" customWidth="1"/>
  </cols>
  <sheetData>
    <row r="1" ht="15">
      <c r="E1" s="120" t="s">
        <v>135</v>
      </c>
    </row>
    <row r="2" spans="1:5" ht="18.75">
      <c r="A2" s="81" t="s">
        <v>104</v>
      </c>
      <c r="B2" s="82"/>
      <c r="C2" s="82"/>
      <c r="D2" s="82"/>
      <c r="E2" s="83"/>
    </row>
    <row r="3" spans="1:5" ht="44.25" customHeight="1">
      <c r="A3" s="3" t="s">
        <v>0</v>
      </c>
      <c r="B3" s="3" t="s">
        <v>1</v>
      </c>
      <c r="C3" s="4" t="s">
        <v>23</v>
      </c>
      <c r="D3" s="4" t="s">
        <v>24</v>
      </c>
      <c r="E3" s="6" t="s">
        <v>27</v>
      </c>
    </row>
    <row r="4" spans="1:5" ht="15.75" customHeight="1">
      <c r="A4" s="67" t="s">
        <v>31</v>
      </c>
      <c r="B4" s="68"/>
      <c r="C4" s="68"/>
      <c r="D4" s="68"/>
      <c r="E4" s="69"/>
    </row>
    <row r="5" spans="1:5" ht="15.75" customHeight="1">
      <c r="A5" s="84"/>
      <c r="B5" s="84"/>
      <c r="C5" s="97" t="s">
        <v>62</v>
      </c>
      <c r="D5" s="98"/>
      <c r="E5" s="99"/>
    </row>
    <row r="6" spans="1:5" ht="15.75">
      <c r="A6" s="85"/>
      <c r="B6" s="85"/>
      <c r="C6" s="72" t="s">
        <v>3</v>
      </c>
      <c r="D6" s="74">
        <v>6564.08</v>
      </c>
      <c r="E6" s="61" t="s">
        <v>13</v>
      </c>
    </row>
    <row r="7" spans="1:5" ht="63">
      <c r="A7" s="85"/>
      <c r="B7" s="85"/>
      <c r="C7" s="73"/>
      <c r="D7" s="75"/>
      <c r="E7" s="20" t="s">
        <v>71</v>
      </c>
    </row>
    <row r="8" spans="1:5" ht="15" customHeight="1">
      <c r="A8" s="85"/>
      <c r="B8" s="85"/>
      <c r="C8" s="72" t="s">
        <v>7</v>
      </c>
      <c r="D8" s="74">
        <v>76409.31</v>
      </c>
      <c r="E8" s="61" t="s">
        <v>67</v>
      </c>
    </row>
    <row r="9" spans="1:5" ht="63">
      <c r="A9" s="85"/>
      <c r="B9" s="85"/>
      <c r="C9" s="73"/>
      <c r="D9" s="75"/>
      <c r="E9" s="20" t="s">
        <v>70</v>
      </c>
    </row>
    <row r="10" spans="1:5" ht="15.75" customHeight="1">
      <c r="A10" s="85"/>
      <c r="B10" s="85"/>
      <c r="C10" s="72" t="s">
        <v>14</v>
      </c>
      <c r="D10" s="74">
        <v>3276</v>
      </c>
      <c r="E10" s="61" t="s">
        <v>53</v>
      </c>
    </row>
    <row r="11" spans="1:5" ht="63">
      <c r="A11" s="85"/>
      <c r="B11" s="85"/>
      <c r="C11" s="73"/>
      <c r="D11" s="75"/>
      <c r="E11" s="20" t="s">
        <v>69</v>
      </c>
    </row>
    <row r="12" spans="1:5" ht="126">
      <c r="A12" s="85"/>
      <c r="B12" s="85"/>
      <c r="C12" s="56" t="s">
        <v>4</v>
      </c>
      <c r="D12" s="58">
        <v>14980.66</v>
      </c>
      <c r="E12" s="61" t="s">
        <v>68</v>
      </c>
    </row>
    <row r="13" spans="1:5" ht="15.75" customHeight="1">
      <c r="A13" s="85"/>
      <c r="B13" s="85"/>
      <c r="C13" s="72" t="s">
        <v>5</v>
      </c>
      <c r="D13" s="74">
        <v>3283.27</v>
      </c>
      <c r="E13" s="61" t="s">
        <v>15</v>
      </c>
    </row>
    <row r="14" spans="1:5" ht="44.25" customHeight="1">
      <c r="A14" s="85"/>
      <c r="B14" s="85"/>
      <c r="C14" s="73"/>
      <c r="D14" s="75"/>
      <c r="E14" s="62" t="s">
        <v>72</v>
      </c>
    </row>
    <row r="15" spans="1:5" ht="44.25" customHeight="1">
      <c r="A15" s="85"/>
      <c r="B15" s="85"/>
      <c r="C15" s="56" t="s">
        <v>89</v>
      </c>
      <c r="D15" s="57">
        <v>9587.84</v>
      </c>
      <c r="E15" s="62" t="s">
        <v>90</v>
      </c>
    </row>
    <row r="16" spans="1:5" ht="47.25">
      <c r="A16" s="85"/>
      <c r="B16" s="85"/>
      <c r="C16" s="56" t="s">
        <v>17</v>
      </c>
      <c r="D16" s="58">
        <v>2391.66</v>
      </c>
      <c r="E16" s="62" t="s">
        <v>47</v>
      </c>
    </row>
    <row r="17" spans="1:5" ht="19.5" customHeight="1">
      <c r="A17" s="85"/>
      <c r="B17" s="85"/>
      <c r="C17" s="72" t="s">
        <v>2</v>
      </c>
      <c r="D17" s="74">
        <v>3210.47</v>
      </c>
      <c r="E17" s="7" t="s">
        <v>16</v>
      </c>
    </row>
    <row r="18" spans="1:5" ht="33.75" customHeight="1">
      <c r="A18" s="85"/>
      <c r="B18" s="85"/>
      <c r="C18" s="73"/>
      <c r="D18" s="75"/>
      <c r="E18" s="62" t="s">
        <v>46</v>
      </c>
    </row>
    <row r="19" spans="1:5" ht="15" customHeight="1">
      <c r="A19" s="85"/>
      <c r="B19" s="85"/>
      <c r="C19" s="72" t="s">
        <v>18</v>
      </c>
      <c r="D19" s="74">
        <v>1525.63</v>
      </c>
      <c r="E19" s="76" t="s">
        <v>73</v>
      </c>
    </row>
    <row r="20" spans="1:5" ht="46.5" customHeight="1">
      <c r="A20" s="85"/>
      <c r="B20" s="85"/>
      <c r="C20" s="73"/>
      <c r="D20" s="75"/>
      <c r="E20" s="77"/>
    </row>
    <row r="21" spans="1:5" ht="15" customHeight="1">
      <c r="A21" s="85"/>
      <c r="B21" s="85"/>
      <c r="C21" s="72" t="s">
        <v>63</v>
      </c>
      <c r="D21" s="74">
        <v>10828</v>
      </c>
      <c r="E21" s="76" t="s">
        <v>74</v>
      </c>
    </row>
    <row r="22" spans="1:5" ht="46.5" customHeight="1">
      <c r="A22" s="85"/>
      <c r="B22" s="85"/>
      <c r="C22" s="73"/>
      <c r="D22" s="75"/>
      <c r="E22" s="77"/>
    </row>
    <row r="23" spans="1:5" ht="79.5" customHeight="1">
      <c r="A23" s="85"/>
      <c r="B23" s="85"/>
      <c r="C23" s="56" t="s">
        <v>6</v>
      </c>
      <c r="D23" s="58">
        <v>7534.77</v>
      </c>
      <c r="E23" s="19" t="s">
        <v>75</v>
      </c>
    </row>
    <row r="24" spans="1:5" ht="51" customHeight="1">
      <c r="A24" s="85"/>
      <c r="B24" s="85"/>
      <c r="C24" s="56" t="s">
        <v>66</v>
      </c>
      <c r="D24" s="58">
        <v>2292.7</v>
      </c>
      <c r="E24" s="59" t="s">
        <v>76</v>
      </c>
    </row>
    <row r="25" spans="1:5" ht="46.5" customHeight="1">
      <c r="A25" s="85"/>
      <c r="B25" s="85"/>
      <c r="C25" s="56" t="s">
        <v>19</v>
      </c>
      <c r="D25" s="58">
        <v>1638</v>
      </c>
      <c r="E25" s="59" t="s">
        <v>77</v>
      </c>
    </row>
    <row r="26" spans="1:5" ht="78.75" customHeight="1">
      <c r="A26" s="85"/>
      <c r="B26" s="85"/>
      <c r="C26" s="56" t="s">
        <v>8</v>
      </c>
      <c r="D26" s="26">
        <v>1883562.01</v>
      </c>
      <c r="E26" s="59" t="s">
        <v>78</v>
      </c>
    </row>
    <row r="27" spans="1:5" ht="54" customHeight="1">
      <c r="A27" s="85"/>
      <c r="B27" s="85"/>
      <c r="C27" s="56" t="s">
        <v>79</v>
      </c>
      <c r="D27" s="26">
        <v>3282.04</v>
      </c>
      <c r="E27" s="59" t="s">
        <v>80</v>
      </c>
    </row>
    <row r="28" spans="1:5" ht="51.75" customHeight="1">
      <c r="A28" s="85"/>
      <c r="B28" s="85"/>
      <c r="C28" s="56" t="s">
        <v>11</v>
      </c>
      <c r="D28" s="58">
        <v>27923.65</v>
      </c>
      <c r="E28" s="61" t="s">
        <v>48</v>
      </c>
    </row>
    <row r="29" spans="1:5" ht="54" customHeight="1">
      <c r="A29" s="85"/>
      <c r="B29" s="85"/>
      <c r="C29" s="56" t="s">
        <v>12</v>
      </c>
      <c r="D29" s="58">
        <v>1622.38</v>
      </c>
      <c r="E29" s="59" t="s">
        <v>51</v>
      </c>
    </row>
    <row r="30" spans="1:5" ht="54" customHeight="1">
      <c r="A30" s="85"/>
      <c r="B30" s="85"/>
      <c r="C30" s="56" t="s">
        <v>81</v>
      </c>
      <c r="D30" s="58">
        <v>1195.83</v>
      </c>
      <c r="E30" s="59" t="s">
        <v>82</v>
      </c>
    </row>
    <row r="31" spans="1:5" ht="46.5" customHeight="1">
      <c r="A31" s="85"/>
      <c r="B31" s="85"/>
      <c r="C31" s="56" t="s">
        <v>64</v>
      </c>
      <c r="D31" s="58">
        <v>10151.57</v>
      </c>
      <c r="E31" s="59" t="s">
        <v>83</v>
      </c>
    </row>
    <row r="32" spans="1:5" ht="63" customHeight="1">
      <c r="A32" s="85"/>
      <c r="B32" s="85"/>
      <c r="C32" s="56" t="s">
        <v>84</v>
      </c>
      <c r="D32" s="58">
        <v>710.01</v>
      </c>
      <c r="E32" s="59" t="s">
        <v>85</v>
      </c>
    </row>
    <row r="33" spans="1:5" ht="17.25" customHeight="1">
      <c r="A33" s="85"/>
      <c r="B33" s="85"/>
      <c r="C33" s="72" t="s">
        <v>9</v>
      </c>
      <c r="D33" s="74">
        <v>38369.35</v>
      </c>
      <c r="E33" s="61" t="s">
        <v>20</v>
      </c>
    </row>
    <row r="34" spans="1:5" ht="33" customHeight="1">
      <c r="A34" s="85"/>
      <c r="B34" s="85"/>
      <c r="C34" s="73"/>
      <c r="D34" s="75"/>
      <c r="E34" s="62" t="s">
        <v>49</v>
      </c>
    </row>
    <row r="35" spans="1:5" ht="49.5" customHeight="1">
      <c r="A35" s="85"/>
      <c r="B35" s="85"/>
      <c r="C35" s="56" t="s">
        <v>21</v>
      </c>
      <c r="D35" s="58">
        <v>9828</v>
      </c>
      <c r="E35" s="62" t="s">
        <v>50</v>
      </c>
    </row>
    <row r="36" spans="1:5" ht="45" customHeight="1">
      <c r="A36" s="85"/>
      <c r="B36" s="85"/>
      <c r="C36" s="56" t="s">
        <v>65</v>
      </c>
      <c r="D36" s="58">
        <v>42451.97</v>
      </c>
      <c r="E36" s="61" t="s">
        <v>86</v>
      </c>
    </row>
    <row r="37" spans="1:5" ht="49.5" customHeight="1">
      <c r="A37" s="85"/>
      <c r="B37" s="85"/>
      <c r="C37" s="56" t="s">
        <v>10</v>
      </c>
      <c r="D37" s="58">
        <v>25958.08</v>
      </c>
      <c r="E37" s="59" t="s">
        <v>52</v>
      </c>
    </row>
    <row r="38" spans="1:5" ht="71.25" customHeight="1">
      <c r="A38" s="85"/>
      <c r="B38" s="85"/>
      <c r="C38" s="56" t="s">
        <v>87</v>
      </c>
      <c r="D38" s="58">
        <v>19497.06</v>
      </c>
      <c r="E38" s="59" t="s">
        <v>88</v>
      </c>
    </row>
    <row r="39" spans="1:5" ht="18.75" customHeight="1">
      <c r="A39" s="85"/>
      <c r="B39" s="85"/>
      <c r="C39" s="1" t="s">
        <v>35</v>
      </c>
      <c r="D39" s="11">
        <f>SUM(D6:D38)</f>
        <v>2208074.3400000003</v>
      </c>
      <c r="E39" s="59"/>
    </row>
    <row r="40" spans="1:5" ht="15.75" customHeight="1">
      <c r="A40" s="85"/>
      <c r="B40" s="85"/>
      <c r="C40" s="78" t="s">
        <v>119</v>
      </c>
      <c r="D40" s="79"/>
      <c r="E40" s="80"/>
    </row>
    <row r="41" spans="1:5" ht="51" customHeight="1">
      <c r="A41" s="85"/>
      <c r="B41" s="85"/>
      <c r="C41" s="56" t="s">
        <v>91</v>
      </c>
      <c r="D41" s="58">
        <v>137947.16</v>
      </c>
      <c r="E41" s="59" t="s">
        <v>92</v>
      </c>
    </row>
    <row r="42" spans="1:5" ht="18" customHeight="1">
      <c r="A42" s="85"/>
      <c r="B42" s="85"/>
      <c r="C42" s="1" t="s">
        <v>36</v>
      </c>
      <c r="D42" s="11">
        <v>137947.16</v>
      </c>
      <c r="E42" s="21"/>
    </row>
    <row r="43" spans="1:5" ht="45" customHeight="1">
      <c r="A43" s="89"/>
      <c r="B43" s="89"/>
      <c r="C43" s="22" t="s">
        <v>43</v>
      </c>
      <c r="D43" s="23">
        <f>SUM(D39+D42)</f>
        <v>2346021.5000000005</v>
      </c>
      <c r="E43" s="21"/>
    </row>
    <row r="44" spans="1:5" ht="15.75" customHeight="1">
      <c r="A44" s="67" t="s">
        <v>32</v>
      </c>
      <c r="B44" s="68"/>
      <c r="C44" s="68"/>
      <c r="D44" s="68"/>
      <c r="E44" s="69"/>
    </row>
    <row r="45" spans="1:5" ht="15.75">
      <c r="A45" s="64"/>
      <c r="B45" s="64"/>
      <c r="C45" s="70" t="s">
        <v>120</v>
      </c>
      <c r="D45" s="71"/>
      <c r="E45" s="71"/>
    </row>
    <row r="46" spans="1:5" ht="47.25">
      <c r="A46" s="65"/>
      <c r="B46" s="65"/>
      <c r="C46" s="35" t="s">
        <v>118</v>
      </c>
      <c r="D46" s="33">
        <v>54062992.48</v>
      </c>
      <c r="E46" s="32" t="s">
        <v>121</v>
      </c>
    </row>
    <row r="47" spans="1:5" ht="15.75">
      <c r="A47" s="65"/>
      <c r="B47" s="65"/>
      <c r="C47" s="70" t="s">
        <v>122</v>
      </c>
      <c r="D47" s="71"/>
      <c r="E47" s="71"/>
    </row>
    <row r="48" spans="1:5" ht="47.25">
      <c r="A48" s="65"/>
      <c r="B48" s="65"/>
      <c r="C48" s="35" t="s">
        <v>118</v>
      </c>
      <c r="D48" s="33">
        <v>5437500</v>
      </c>
      <c r="E48" s="32" t="s">
        <v>121</v>
      </c>
    </row>
    <row r="49" spans="1:5" ht="15.75">
      <c r="A49" s="65"/>
      <c r="B49" s="65"/>
      <c r="C49" s="70" t="s">
        <v>115</v>
      </c>
      <c r="D49" s="71"/>
      <c r="E49" s="71"/>
    </row>
    <row r="50" spans="1:5" ht="47.25">
      <c r="A50" s="65"/>
      <c r="B50" s="65"/>
      <c r="C50" s="35" t="s">
        <v>118</v>
      </c>
      <c r="D50" s="53">
        <v>4.17</v>
      </c>
      <c r="E50" s="32" t="s">
        <v>123</v>
      </c>
    </row>
    <row r="51" spans="1:5" ht="15.75">
      <c r="A51" s="65"/>
      <c r="B51" s="65"/>
      <c r="C51" s="70" t="s">
        <v>115</v>
      </c>
      <c r="D51" s="71"/>
      <c r="E51" s="71"/>
    </row>
    <row r="52" spans="1:5" ht="47.25">
      <c r="A52" s="65"/>
      <c r="B52" s="65"/>
      <c r="C52" s="36" t="s">
        <v>118</v>
      </c>
      <c r="D52" s="33">
        <v>12175500</v>
      </c>
      <c r="E52" s="24" t="s">
        <v>121</v>
      </c>
    </row>
    <row r="53" spans="1:5" ht="15.75">
      <c r="A53" s="65"/>
      <c r="B53" s="65"/>
      <c r="C53" s="60" t="s">
        <v>35</v>
      </c>
      <c r="D53" s="34">
        <v>71675996.65</v>
      </c>
      <c r="E53" s="55"/>
    </row>
    <row r="54" spans="1:5" ht="15.75" customHeight="1">
      <c r="A54" s="65"/>
      <c r="B54" s="65"/>
      <c r="C54" s="78" t="s">
        <v>94</v>
      </c>
      <c r="D54" s="79"/>
      <c r="E54" s="80"/>
    </row>
    <row r="55" spans="1:5" ht="15.75" customHeight="1">
      <c r="A55" s="65"/>
      <c r="B55" s="65"/>
      <c r="C55" s="72" t="s">
        <v>93</v>
      </c>
      <c r="D55" s="107">
        <v>10534.46</v>
      </c>
      <c r="E55" s="61" t="s">
        <v>95</v>
      </c>
    </row>
    <row r="56" spans="1:5" ht="31.5">
      <c r="A56" s="65"/>
      <c r="B56" s="65"/>
      <c r="C56" s="73"/>
      <c r="D56" s="108"/>
      <c r="E56" s="62" t="s">
        <v>96</v>
      </c>
    </row>
    <row r="57" spans="1:5" ht="15.75" customHeight="1">
      <c r="A57" s="65"/>
      <c r="B57" s="65"/>
      <c r="C57" s="78" t="s">
        <v>97</v>
      </c>
      <c r="D57" s="79"/>
      <c r="E57" s="80"/>
    </row>
    <row r="58" spans="1:5" ht="47.25">
      <c r="A58" s="65"/>
      <c r="B58" s="65"/>
      <c r="C58" s="56" t="s">
        <v>98</v>
      </c>
      <c r="D58" s="24">
        <v>104172.06</v>
      </c>
      <c r="E58" s="27" t="s">
        <v>99</v>
      </c>
    </row>
    <row r="59" spans="1:5" ht="61.5" customHeight="1">
      <c r="A59" s="65"/>
      <c r="B59" s="65"/>
      <c r="C59" s="28" t="s">
        <v>100</v>
      </c>
      <c r="D59" s="29">
        <v>133690.71</v>
      </c>
      <c r="E59" s="27" t="s">
        <v>101</v>
      </c>
    </row>
    <row r="60" spans="1:5" ht="16.5" customHeight="1">
      <c r="A60" s="65"/>
      <c r="B60" s="65"/>
      <c r="C60" s="1" t="s">
        <v>36</v>
      </c>
      <c r="D60" s="13">
        <f>SUM(D55+D58+D59)</f>
        <v>248397.22999999998</v>
      </c>
      <c r="E60" s="30"/>
    </row>
    <row r="61" spans="1:5" ht="15.75" customHeight="1">
      <c r="A61" s="65"/>
      <c r="B61" s="65"/>
      <c r="C61" s="78" t="s">
        <v>54</v>
      </c>
      <c r="D61" s="79"/>
      <c r="E61" s="80"/>
    </row>
    <row r="62" spans="1:5" ht="15.75">
      <c r="A62" s="65"/>
      <c r="B62" s="65"/>
      <c r="C62" s="56"/>
      <c r="D62" s="63">
        <v>128570.04</v>
      </c>
      <c r="E62" s="61" t="s">
        <v>102</v>
      </c>
    </row>
    <row r="63" spans="1:5" ht="15.75">
      <c r="A63" s="65"/>
      <c r="B63" s="65"/>
      <c r="C63" s="1" t="s">
        <v>55</v>
      </c>
      <c r="D63" s="13">
        <v>128570.04</v>
      </c>
      <c r="E63" s="59"/>
    </row>
    <row r="64" spans="1:5" ht="54">
      <c r="A64" s="66"/>
      <c r="B64" s="66"/>
      <c r="C64" s="16" t="s">
        <v>44</v>
      </c>
      <c r="D64" s="13">
        <f>D60+D63+D53</f>
        <v>72052963.92</v>
      </c>
      <c r="E64" s="62"/>
    </row>
    <row r="65" spans="1:5" ht="15.75" customHeight="1">
      <c r="A65" s="86"/>
      <c r="B65" s="86"/>
      <c r="C65" s="90" t="s">
        <v>57</v>
      </c>
      <c r="D65" s="91"/>
      <c r="E65" s="92"/>
    </row>
    <row r="66" spans="1:5" ht="15.75">
      <c r="A66" s="87"/>
      <c r="B66" s="87"/>
      <c r="C66" s="56"/>
      <c r="D66" s="58"/>
      <c r="E66" s="59"/>
    </row>
    <row r="67" spans="1:5" ht="40.5">
      <c r="A67" s="87"/>
      <c r="B67" s="87"/>
      <c r="C67" s="16" t="s">
        <v>56</v>
      </c>
      <c r="D67" s="11">
        <v>0</v>
      </c>
      <c r="E67" s="21"/>
    </row>
    <row r="68" spans="1:5" ht="31.5">
      <c r="A68" s="88"/>
      <c r="B68" s="88"/>
      <c r="C68" s="50" t="s">
        <v>33</v>
      </c>
      <c r="D68" s="14">
        <f>D67+D64+D43</f>
        <v>74398985.42</v>
      </c>
      <c r="E68" s="24"/>
    </row>
    <row r="69" spans="1:5" ht="20.25">
      <c r="A69" s="2"/>
      <c r="B69" s="2"/>
      <c r="C69" s="109" t="s">
        <v>103</v>
      </c>
      <c r="D69" s="110"/>
      <c r="E69" s="111"/>
    </row>
    <row r="70" spans="1:5" ht="15.75" customHeight="1">
      <c r="A70" s="67" t="s">
        <v>30</v>
      </c>
      <c r="B70" s="68"/>
      <c r="C70" s="68"/>
      <c r="D70" s="68"/>
      <c r="E70" s="69"/>
    </row>
    <row r="71" spans="1:5" ht="31.5">
      <c r="A71" s="84"/>
      <c r="B71" s="84"/>
      <c r="C71" s="3" t="s">
        <v>23</v>
      </c>
      <c r="D71" s="3" t="s">
        <v>24</v>
      </c>
      <c r="E71" s="6" t="s">
        <v>27</v>
      </c>
    </row>
    <row r="72" spans="1:5" ht="15.75" customHeight="1">
      <c r="A72" s="85"/>
      <c r="B72" s="85"/>
      <c r="C72" s="97" t="s">
        <v>58</v>
      </c>
      <c r="D72" s="98"/>
      <c r="E72" s="98"/>
    </row>
    <row r="73" spans="1:5" ht="63">
      <c r="A73" s="85"/>
      <c r="B73" s="85"/>
      <c r="C73" s="56" t="s">
        <v>59</v>
      </c>
      <c r="D73" s="18">
        <v>191344.32</v>
      </c>
      <c r="E73" s="19" t="s">
        <v>105</v>
      </c>
    </row>
    <row r="74" spans="1:5" ht="15.75" customHeight="1">
      <c r="A74" s="85"/>
      <c r="B74" s="85"/>
      <c r="C74" s="97" t="s">
        <v>60</v>
      </c>
      <c r="D74" s="98"/>
      <c r="E74" s="98"/>
    </row>
    <row r="75" spans="1:5" ht="63">
      <c r="A75" s="85"/>
      <c r="B75" s="85"/>
      <c r="C75" s="56" t="s">
        <v>59</v>
      </c>
      <c r="D75" s="18">
        <v>19888</v>
      </c>
      <c r="E75" s="19" t="s">
        <v>106</v>
      </c>
    </row>
    <row r="76" spans="1:5" ht="15.75" customHeight="1">
      <c r="A76" s="85"/>
      <c r="B76" s="85"/>
      <c r="C76" s="97" t="s">
        <v>108</v>
      </c>
      <c r="D76" s="98"/>
      <c r="E76" s="98"/>
    </row>
    <row r="77" spans="1:5" ht="78.75">
      <c r="A77" s="85"/>
      <c r="B77" s="85"/>
      <c r="C77" s="56" t="s">
        <v>59</v>
      </c>
      <c r="D77" s="18">
        <v>11594.24</v>
      </c>
      <c r="E77" s="59" t="s">
        <v>109</v>
      </c>
    </row>
    <row r="78" spans="1:5" ht="15.75" customHeight="1">
      <c r="A78" s="85"/>
      <c r="B78" s="85"/>
      <c r="C78" s="97" t="s">
        <v>61</v>
      </c>
      <c r="D78" s="98"/>
      <c r="E78" s="98"/>
    </row>
    <row r="79" spans="1:5" ht="63">
      <c r="A79" s="85"/>
      <c r="B79" s="85"/>
      <c r="C79" s="56" t="s">
        <v>59</v>
      </c>
      <c r="D79" s="18">
        <v>8050</v>
      </c>
      <c r="E79" s="19" t="s">
        <v>107</v>
      </c>
    </row>
    <row r="80" spans="1:5" ht="15.75">
      <c r="A80" s="85"/>
      <c r="B80" s="85"/>
      <c r="C80" s="1" t="s">
        <v>38</v>
      </c>
      <c r="D80" s="11">
        <f>SUM(D73+D75+D77+D79)</f>
        <v>230876.56</v>
      </c>
      <c r="E80" s="8"/>
    </row>
    <row r="81" spans="1:5" ht="51">
      <c r="A81" s="85"/>
      <c r="B81" s="85"/>
      <c r="C81" s="17" t="s">
        <v>34</v>
      </c>
      <c r="D81" s="51">
        <f>D80</f>
        <v>230876.56</v>
      </c>
      <c r="E81" s="8"/>
    </row>
    <row r="82" spans="1:5" ht="15" customHeight="1">
      <c r="A82" s="85"/>
      <c r="B82" s="85"/>
      <c r="C82" s="103" t="s">
        <v>127</v>
      </c>
      <c r="D82" s="112"/>
      <c r="E82" s="113"/>
    </row>
    <row r="83" spans="1:5" ht="15.75">
      <c r="A83" s="85"/>
      <c r="B83" s="85"/>
      <c r="C83" s="22"/>
      <c r="D83" s="26">
        <v>35211</v>
      </c>
      <c r="E83" s="59" t="s">
        <v>130</v>
      </c>
    </row>
    <row r="84" spans="1:5" ht="15" customHeight="1">
      <c r="A84" s="85"/>
      <c r="B84" s="85"/>
      <c r="C84" s="104" t="s">
        <v>131</v>
      </c>
      <c r="D84" s="105"/>
      <c r="E84" s="106"/>
    </row>
    <row r="85" spans="1:5" ht="15.75">
      <c r="A85" s="85"/>
      <c r="B85" s="85"/>
      <c r="C85" s="49"/>
      <c r="D85" s="46">
        <v>10634</v>
      </c>
      <c r="E85" s="59" t="s">
        <v>130</v>
      </c>
    </row>
    <row r="86" spans="1:4" ht="15" customHeight="1">
      <c r="A86" s="85"/>
      <c r="B86" s="85"/>
      <c r="C86" s="47" t="s">
        <v>132</v>
      </c>
      <c r="D86" s="48">
        <v>45845</v>
      </c>
    </row>
    <row r="87" spans="1:5" ht="15.75">
      <c r="A87" s="85"/>
      <c r="B87" s="85"/>
      <c r="C87" s="100" t="s">
        <v>28</v>
      </c>
      <c r="D87" s="101"/>
      <c r="E87" s="102"/>
    </row>
    <row r="88" spans="1:5" s="41" customFormat="1" ht="15.75" customHeight="1">
      <c r="A88" s="85"/>
      <c r="B88" s="85"/>
      <c r="C88" s="78" t="s">
        <v>25</v>
      </c>
      <c r="D88" s="79"/>
      <c r="E88" s="80"/>
    </row>
    <row r="89" spans="1:5" ht="15.75" customHeight="1">
      <c r="A89" s="85"/>
      <c r="B89" s="85"/>
      <c r="C89" s="56" t="s">
        <v>26</v>
      </c>
      <c r="D89" s="58">
        <v>1790.78</v>
      </c>
      <c r="E89" s="52" t="s">
        <v>110</v>
      </c>
    </row>
    <row r="90" spans="1:5" ht="15.75" customHeight="1">
      <c r="A90" s="85"/>
      <c r="B90" s="85"/>
      <c r="C90" s="1" t="s">
        <v>39</v>
      </c>
      <c r="D90" s="11">
        <v>1790.78</v>
      </c>
      <c r="E90" s="19"/>
    </row>
    <row r="91" spans="1:5" s="40" customFormat="1" ht="15.75" customHeight="1">
      <c r="A91" s="85"/>
      <c r="B91" s="85"/>
      <c r="C91" s="78" t="s">
        <v>111</v>
      </c>
      <c r="D91" s="79"/>
      <c r="E91" s="80"/>
    </row>
    <row r="92" spans="1:5" ht="15.75" customHeight="1">
      <c r="A92" s="85"/>
      <c r="B92" s="85"/>
      <c r="C92" s="72"/>
      <c r="D92" s="74">
        <v>3613</v>
      </c>
      <c r="E92" s="93" t="s">
        <v>112</v>
      </c>
    </row>
    <row r="93" spans="1:5" ht="3.75" customHeight="1">
      <c r="A93" s="85"/>
      <c r="B93" s="85"/>
      <c r="C93" s="73"/>
      <c r="D93" s="75"/>
      <c r="E93" s="94"/>
    </row>
    <row r="94" spans="1:5" ht="15.75" customHeight="1">
      <c r="A94" s="85"/>
      <c r="B94" s="85"/>
      <c r="C94" s="1" t="s">
        <v>41</v>
      </c>
      <c r="D94" s="11">
        <v>3613</v>
      </c>
      <c r="E94" s="15"/>
    </row>
    <row r="95" spans="1:5" ht="15.75" customHeight="1">
      <c r="A95" s="85"/>
      <c r="B95" s="85"/>
      <c r="C95" s="16" t="s">
        <v>40</v>
      </c>
      <c r="D95" s="51">
        <f>SUM(D94+D89)</f>
        <v>5403.78</v>
      </c>
      <c r="E95" s="56"/>
    </row>
    <row r="96" spans="1:5" s="40" customFormat="1" ht="15.75" customHeight="1">
      <c r="A96" s="85"/>
      <c r="B96" s="85"/>
      <c r="C96" s="78" t="s">
        <v>124</v>
      </c>
      <c r="D96" s="79"/>
      <c r="E96" s="80"/>
    </row>
    <row r="97" spans="1:5" ht="54" customHeight="1">
      <c r="A97" s="85"/>
      <c r="B97" s="85"/>
      <c r="C97" s="36" t="s">
        <v>118</v>
      </c>
      <c r="D97" s="37">
        <v>54062992.48</v>
      </c>
      <c r="E97" s="38" t="s">
        <v>125</v>
      </c>
    </row>
    <row r="98" spans="1:5" s="40" customFormat="1" ht="18" customHeight="1">
      <c r="A98" s="85"/>
      <c r="B98" s="85"/>
      <c r="C98" s="78" t="s">
        <v>128</v>
      </c>
      <c r="D98" s="79"/>
      <c r="E98" s="80"/>
    </row>
    <row r="99" spans="1:5" ht="48" customHeight="1">
      <c r="A99" s="85"/>
      <c r="B99" s="85"/>
      <c r="C99" s="36" t="s">
        <v>118</v>
      </c>
      <c r="D99" s="39">
        <v>5437500</v>
      </c>
      <c r="E99" s="38" t="s">
        <v>125</v>
      </c>
    </row>
    <row r="100" spans="1:5" ht="18.75" customHeight="1">
      <c r="A100" s="85"/>
      <c r="B100" s="85"/>
      <c r="C100" s="95" t="s">
        <v>129</v>
      </c>
      <c r="D100" s="96"/>
      <c r="E100" s="96"/>
    </row>
    <row r="101" spans="1:5" ht="45" customHeight="1">
      <c r="A101" s="85"/>
      <c r="B101" s="85"/>
      <c r="C101" s="36" t="s">
        <v>118</v>
      </c>
      <c r="D101" s="39">
        <v>12175500</v>
      </c>
      <c r="E101" s="38" t="s">
        <v>125</v>
      </c>
    </row>
    <row r="102" spans="1:5" ht="18.75" customHeight="1">
      <c r="A102" s="85"/>
      <c r="B102" s="85"/>
      <c r="C102" s="42" t="s">
        <v>126</v>
      </c>
      <c r="D102" s="43">
        <v>71675992.48</v>
      </c>
      <c r="E102" s="56"/>
    </row>
    <row r="103" spans="1:5" ht="19.5" customHeight="1">
      <c r="A103" s="85"/>
      <c r="B103" s="85"/>
      <c r="C103" s="78" t="s">
        <v>133</v>
      </c>
      <c r="D103" s="79"/>
      <c r="E103" s="80"/>
    </row>
    <row r="104" spans="1:5" ht="17.25" customHeight="1">
      <c r="A104" s="85"/>
      <c r="B104" s="85"/>
      <c r="C104" s="42"/>
      <c r="D104" s="54">
        <v>625444</v>
      </c>
      <c r="E104" s="59" t="s">
        <v>130</v>
      </c>
    </row>
    <row r="105" spans="1:5" ht="20.25" customHeight="1">
      <c r="A105" s="85"/>
      <c r="B105" s="85"/>
      <c r="C105" s="78" t="s">
        <v>134</v>
      </c>
      <c r="D105" s="79"/>
      <c r="E105" s="80"/>
    </row>
    <row r="106" spans="1:5" ht="16.5" customHeight="1">
      <c r="A106" s="85"/>
      <c r="B106" s="85"/>
      <c r="C106" s="1"/>
      <c r="D106" s="54">
        <v>188884</v>
      </c>
      <c r="E106" s="59" t="s">
        <v>130</v>
      </c>
    </row>
    <row r="107" spans="1:5" ht="15.75" customHeight="1">
      <c r="A107" s="85"/>
      <c r="B107" s="85"/>
      <c r="C107" s="42" t="s">
        <v>126</v>
      </c>
      <c r="D107" s="45">
        <v>814328</v>
      </c>
      <c r="E107" s="44"/>
    </row>
    <row r="108" spans="1:5" ht="15.75" customHeight="1">
      <c r="A108" s="85"/>
      <c r="B108" s="85"/>
      <c r="C108" s="90" t="s">
        <v>29</v>
      </c>
      <c r="D108" s="91"/>
      <c r="E108" s="92"/>
    </row>
    <row r="109" spans="1:5" ht="15.75" customHeight="1">
      <c r="A109" s="85"/>
      <c r="B109" s="85"/>
      <c r="C109" s="97" t="s">
        <v>113</v>
      </c>
      <c r="D109" s="98"/>
      <c r="E109" s="99"/>
    </row>
    <row r="110" spans="1:5" ht="78.75">
      <c r="A110" s="89"/>
      <c r="B110" s="85"/>
      <c r="C110" s="56" t="s">
        <v>22</v>
      </c>
      <c r="D110" s="25">
        <v>81519</v>
      </c>
      <c r="E110" s="19" t="s">
        <v>114</v>
      </c>
    </row>
    <row r="111" spans="1:5" ht="15.75">
      <c r="A111" s="84"/>
      <c r="B111" s="85"/>
      <c r="C111" s="1" t="s">
        <v>42</v>
      </c>
      <c r="D111" s="11">
        <f>SUM(D110:D110)</f>
        <v>81519</v>
      </c>
      <c r="E111" s="9"/>
    </row>
    <row r="112" spans="1:5" ht="40.5">
      <c r="A112" s="89"/>
      <c r="B112" s="89"/>
      <c r="C112" s="16" t="s">
        <v>45</v>
      </c>
      <c r="D112" s="51">
        <f>SUM(D111)</f>
        <v>81519</v>
      </c>
      <c r="E112" s="19"/>
    </row>
    <row r="113" spans="3:5" ht="15" customHeight="1">
      <c r="C113" s="118" t="s">
        <v>37</v>
      </c>
      <c r="D113" s="116">
        <f>D110+D94+D90+D80</f>
        <v>317799.33999999997</v>
      </c>
      <c r="E113" s="114"/>
    </row>
    <row r="114" spans="3:5" ht="15" customHeight="1">
      <c r="C114" s="119"/>
      <c r="D114" s="117"/>
      <c r="E114" s="115"/>
    </row>
    <row r="115" spans="3:5" ht="15.75">
      <c r="C115" s="5"/>
      <c r="D115" s="12"/>
      <c r="E115" s="10"/>
    </row>
  </sheetData>
  <sheetProtection/>
  <mergeCells count="66">
    <mergeCell ref="C45:E45"/>
    <mergeCell ref="C47:E47"/>
    <mergeCell ref="C51:E51"/>
    <mergeCell ref="C57:E57"/>
    <mergeCell ref="C113:C114"/>
    <mergeCell ref="D113:D114"/>
    <mergeCell ref="E113:E114"/>
    <mergeCell ref="C72:E72"/>
    <mergeCell ref="C74:E74"/>
    <mergeCell ref="C76:E76"/>
    <mergeCell ref="C108:E108"/>
    <mergeCell ref="C109:E109"/>
    <mergeCell ref="C96:E96"/>
    <mergeCell ref="C87:E87"/>
    <mergeCell ref="C103:E103"/>
    <mergeCell ref="C105:E105"/>
    <mergeCell ref="C82:E82"/>
    <mergeCell ref="C84:E84"/>
    <mergeCell ref="B65:B68"/>
    <mergeCell ref="A65:A68"/>
    <mergeCell ref="A111:A112"/>
    <mergeCell ref="C65:E65"/>
    <mergeCell ref="C69:E69"/>
    <mergeCell ref="A70:E70"/>
    <mergeCell ref="C91:E91"/>
    <mergeCell ref="C92:C93"/>
    <mergeCell ref="D92:D93"/>
    <mergeCell ref="E92:E93"/>
    <mergeCell ref="C98:E98"/>
    <mergeCell ref="C100:E100"/>
    <mergeCell ref="C88:E88"/>
    <mergeCell ref="C78:E78"/>
    <mergeCell ref="A71:A110"/>
    <mergeCell ref="B71:B112"/>
    <mergeCell ref="A2:E2"/>
    <mergeCell ref="A4:E4"/>
    <mergeCell ref="C5:E5"/>
    <mergeCell ref="C6:C7"/>
    <mergeCell ref="D6:D7"/>
    <mergeCell ref="B5:B43"/>
    <mergeCell ref="C40:E40"/>
    <mergeCell ref="C21:C22"/>
    <mergeCell ref="D21:D22"/>
    <mergeCell ref="E21:E22"/>
    <mergeCell ref="C8:C9"/>
    <mergeCell ref="D8:D9"/>
    <mergeCell ref="A5:A43"/>
    <mergeCell ref="D17:D18"/>
    <mergeCell ref="C10:C11"/>
    <mergeCell ref="D10:D11"/>
    <mergeCell ref="B45:B64"/>
    <mergeCell ref="A45:A64"/>
    <mergeCell ref="C13:C14"/>
    <mergeCell ref="C17:C18"/>
    <mergeCell ref="D13:D14"/>
    <mergeCell ref="A44:E44"/>
    <mergeCell ref="C54:E54"/>
    <mergeCell ref="C49:E49"/>
    <mergeCell ref="C19:C20"/>
    <mergeCell ref="D19:D20"/>
    <mergeCell ref="E19:E20"/>
    <mergeCell ref="C33:C34"/>
    <mergeCell ref="D33:D34"/>
    <mergeCell ref="D55:D56"/>
    <mergeCell ref="C55:C56"/>
    <mergeCell ref="C61:E61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32.28125" style="0" customWidth="1"/>
  </cols>
  <sheetData>
    <row r="1" ht="15">
      <c r="A1" t="s">
        <v>116</v>
      </c>
    </row>
    <row r="2" spans="1:3" ht="15">
      <c r="A2" t="s">
        <v>22</v>
      </c>
      <c r="B2" s="31">
        <v>1710000</v>
      </c>
      <c r="C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1buh1</cp:lastModifiedBy>
  <cp:lastPrinted>2019-02-26T06:05:02Z</cp:lastPrinted>
  <dcterms:created xsi:type="dcterms:W3CDTF">2016-01-25T08:06:52Z</dcterms:created>
  <dcterms:modified xsi:type="dcterms:W3CDTF">2019-02-26T06:08:19Z</dcterms:modified>
  <cp:category/>
  <cp:version/>
  <cp:contentType/>
  <cp:contentStatus/>
</cp:coreProperties>
</file>