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65"/>
  </bookViews>
  <sheets>
    <sheet name="Программа " sheetId="1" r:id="rId1"/>
    <sheet name="Целевые показатели" sheetId="3" r:id="rId2"/>
    <sheet name="Лист2" sheetId="4" r:id="rId3"/>
  </sheets>
  <definedNames>
    <definedName name="_xlnm._FilterDatabase" localSheetId="0" hidden="1">'Программа '!$A$1:$K$781</definedName>
    <definedName name="_xlnm.Print_Area" localSheetId="0">'Программа '!$A$1:$K$1735</definedName>
  </definedNames>
  <calcPr calcId="124519"/>
</workbook>
</file>

<file path=xl/calcChain.xml><?xml version="1.0" encoding="utf-8"?>
<calcChain xmlns="http://schemas.openxmlformats.org/spreadsheetml/2006/main">
  <c r="H769" i="1"/>
  <c r="H379"/>
  <c r="H781"/>
  <c r="H791"/>
  <c r="C791" s="1"/>
  <c r="C793"/>
  <c r="H751"/>
  <c r="C789"/>
  <c r="C787"/>
  <c r="H787"/>
  <c r="H586"/>
  <c r="H1659"/>
  <c r="H1653"/>
  <c r="H1072"/>
  <c r="H1064" s="1"/>
  <c r="H1661" l="1"/>
  <c r="H1657"/>
  <c r="H1549"/>
  <c r="H1548"/>
  <c r="H1070"/>
  <c r="H777"/>
  <c r="H149" l="1"/>
  <c r="H264"/>
  <c r="H200"/>
  <c r="H1195"/>
  <c r="H1197"/>
  <c r="H1207"/>
  <c r="H1209"/>
  <c r="H1203"/>
  <c r="H1205"/>
  <c r="I1697" l="1"/>
  <c r="I1726" l="1"/>
  <c r="H147"/>
  <c r="H1512"/>
  <c r="H1507" s="1"/>
  <c r="H279"/>
  <c r="H795"/>
  <c r="H556"/>
  <c r="H779"/>
  <c r="H775"/>
  <c r="J775"/>
  <c r="I775" s="1"/>
  <c r="J776"/>
  <c r="I776" s="1"/>
  <c r="H776" s="1"/>
  <c r="G776" s="1"/>
  <c r="F776" s="1"/>
  <c r="E776" s="1"/>
  <c r="D776" s="1"/>
  <c r="C776" s="1"/>
  <c r="J777"/>
  <c r="I777" s="1"/>
  <c r="C777" s="1"/>
  <c r="J778"/>
  <c r="I778" s="1"/>
  <c r="H778" s="1"/>
  <c r="G778" s="1"/>
  <c r="F778" s="1"/>
  <c r="E778" s="1"/>
  <c r="D778" s="1"/>
  <c r="C778" s="1"/>
  <c r="J779"/>
  <c r="I779" s="1"/>
  <c r="C779" s="1"/>
  <c r="J780"/>
  <c r="I780" s="1"/>
  <c r="H780" s="1"/>
  <c r="G780" s="1"/>
  <c r="F780" s="1"/>
  <c r="E780" s="1"/>
  <c r="D780" s="1"/>
  <c r="C780" s="1"/>
  <c r="J781"/>
  <c r="I781" s="1"/>
  <c r="C781" s="1"/>
  <c r="J782"/>
  <c r="I782" s="1"/>
  <c r="H782" s="1"/>
  <c r="G782" s="1"/>
  <c r="F782" s="1"/>
  <c r="E782" s="1"/>
  <c r="D782" s="1"/>
  <c r="C782" s="1"/>
  <c r="J783"/>
  <c r="I783" s="1"/>
  <c r="H783" s="1"/>
  <c r="G783" s="1"/>
  <c r="F783" s="1"/>
  <c r="E783" s="1"/>
  <c r="D783" s="1"/>
  <c r="C783" s="1"/>
  <c r="J784"/>
  <c r="I784" s="1"/>
  <c r="H784" s="1"/>
  <c r="G784" s="1"/>
  <c r="F784" s="1"/>
  <c r="E784" s="1"/>
  <c r="D784" s="1"/>
  <c r="C784" s="1"/>
  <c r="J785"/>
  <c r="I785" s="1"/>
  <c r="H785" s="1"/>
  <c r="G785" s="1"/>
  <c r="F785" s="1"/>
  <c r="E785" s="1"/>
  <c r="D785" s="1"/>
  <c r="C785" s="1"/>
  <c r="H1451" l="1"/>
  <c r="H1449" s="1"/>
  <c r="H1285"/>
  <c r="H1283"/>
  <c r="H260"/>
  <c r="H261"/>
  <c r="H263"/>
  <c r="H867"/>
  <c r="H107"/>
  <c r="H106" s="1"/>
  <c r="H1577"/>
  <c r="H1573"/>
  <c r="H1571"/>
  <c r="J1603"/>
  <c r="I1603" s="1"/>
  <c r="J1604"/>
  <c r="I1604" s="1"/>
  <c r="H1604" s="1"/>
  <c r="G1604" s="1"/>
  <c r="F1604" s="1"/>
  <c r="E1604" s="1"/>
  <c r="D1604" s="1"/>
  <c r="C1604" s="1"/>
  <c r="J1605"/>
  <c r="I1605" s="1"/>
  <c r="C1605" s="1"/>
  <c r="J1606"/>
  <c r="I1606" s="1"/>
  <c r="H1606" s="1"/>
  <c r="G1606" s="1"/>
  <c r="F1606" s="1"/>
  <c r="E1606" s="1"/>
  <c r="D1606" s="1"/>
  <c r="C1606" s="1"/>
  <c r="J1607"/>
  <c r="I1607" s="1"/>
  <c r="J1608"/>
  <c r="I1608" s="1"/>
  <c r="H1608" s="1"/>
  <c r="G1608" s="1"/>
  <c r="F1608" s="1"/>
  <c r="E1608" s="1"/>
  <c r="D1608" s="1"/>
  <c r="C1608" s="1"/>
  <c r="J1609"/>
  <c r="I1609" s="1"/>
  <c r="C1609" s="1"/>
  <c r="J1610"/>
  <c r="I1610" s="1"/>
  <c r="H1610" s="1"/>
  <c r="G1610" s="1"/>
  <c r="F1610" s="1"/>
  <c r="E1610" s="1"/>
  <c r="D1610" s="1"/>
  <c r="C1610" s="1"/>
  <c r="H1257"/>
  <c r="H1279"/>
  <c r="C1278"/>
  <c r="C1280"/>
  <c r="C1281"/>
  <c r="C1279" s="1"/>
  <c r="C1282"/>
  <c r="D1279"/>
  <c r="E1279"/>
  <c r="F1279"/>
  <c r="I1279"/>
  <c r="J1279"/>
  <c r="C775"/>
  <c r="H184"/>
  <c r="H112" s="1"/>
  <c r="H185"/>
  <c r="H117"/>
  <c r="H1607" l="1"/>
  <c r="C1607" s="1"/>
  <c r="H259"/>
  <c r="H115"/>
  <c r="H1603"/>
  <c r="H183"/>
  <c r="H1547"/>
  <c r="H25"/>
  <c r="H20" s="1"/>
  <c r="H102"/>
  <c r="H1635"/>
  <c r="J199"/>
  <c r="I199" s="1"/>
  <c r="H199" s="1"/>
  <c r="G199" s="1"/>
  <c r="F199" s="1"/>
  <c r="E199" s="1"/>
  <c r="D199" s="1"/>
  <c r="C199" s="1"/>
  <c r="J200"/>
  <c r="I200" s="1"/>
  <c r="C200" s="1"/>
  <c r="J201"/>
  <c r="I201" s="1"/>
  <c r="H201" s="1"/>
  <c r="G201" s="1"/>
  <c r="F201" s="1"/>
  <c r="E201" s="1"/>
  <c r="D201" s="1"/>
  <c r="C201" s="1"/>
  <c r="J198"/>
  <c r="I198" s="1"/>
  <c r="J176"/>
  <c r="I176" s="1"/>
  <c r="H176" s="1"/>
  <c r="J177"/>
  <c r="I177" s="1"/>
  <c r="J174"/>
  <c r="I174" s="1"/>
  <c r="H174" s="1"/>
  <c r="G174" s="1"/>
  <c r="F174" s="1"/>
  <c r="E174" s="1"/>
  <c r="D174" s="1"/>
  <c r="C174" s="1"/>
  <c r="J175"/>
  <c r="I175" s="1"/>
  <c r="J255"/>
  <c r="I255" s="1"/>
  <c r="C255" s="1"/>
  <c r="J256"/>
  <c r="I256" s="1"/>
  <c r="C256" s="1"/>
  <c r="J257"/>
  <c r="I257" s="1"/>
  <c r="C257" s="1"/>
  <c r="J258"/>
  <c r="I258" s="1"/>
  <c r="H258" s="1"/>
  <c r="G258" s="1"/>
  <c r="F258" s="1"/>
  <c r="E258" s="1"/>
  <c r="D258" s="1"/>
  <c r="C258" s="1"/>
  <c r="J254"/>
  <c r="I254" s="1"/>
  <c r="H254" s="1"/>
  <c r="G254" s="1"/>
  <c r="F254" s="1"/>
  <c r="E254" s="1"/>
  <c r="D254" s="1"/>
  <c r="C254" s="1"/>
  <c r="H76"/>
  <c r="J102"/>
  <c r="I102" s="1"/>
  <c r="C102" s="1"/>
  <c r="J103"/>
  <c r="I103" s="1"/>
  <c r="H103" s="1"/>
  <c r="G103" s="1"/>
  <c r="F103" s="1"/>
  <c r="E103" s="1"/>
  <c r="D103" s="1"/>
  <c r="C103" s="1"/>
  <c r="J104"/>
  <c r="I104" s="1"/>
  <c r="C104" s="1"/>
  <c r="J105"/>
  <c r="I105" s="1"/>
  <c r="H105" s="1"/>
  <c r="G105" s="1"/>
  <c r="F105" s="1"/>
  <c r="E105" s="1"/>
  <c r="D105" s="1"/>
  <c r="C105" s="1"/>
  <c r="J106"/>
  <c r="I106" s="1"/>
  <c r="J107"/>
  <c r="I107" s="1"/>
  <c r="C107" s="1"/>
  <c r="J108"/>
  <c r="I108" s="1"/>
  <c r="C108" s="1"/>
  <c r="J101"/>
  <c r="I101" s="1"/>
  <c r="H101" s="1"/>
  <c r="G101" s="1"/>
  <c r="F101" s="1"/>
  <c r="E101" s="1"/>
  <c r="D101" s="1"/>
  <c r="C101" s="1"/>
  <c r="J771"/>
  <c r="I771" s="1"/>
  <c r="C771" s="1"/>
  <c r="J772"/>
  <c r="I772" s="1"/>
  <c r="H772" s="1"/>
  <c r="G772" s="1"/>
  <c r="F772" s="1"/>
  <c r="E772" s="1"/>
  <c r="D772" s="1"/>
  <c r="C772" s="1"/>
  <c r="J773"/>
  <c r="I773" s="1"/>
  <c r="C773" s="1"/>
  <c r="J774"/>
  <c r="I774" s="1"/>
  <c r="H774" s="1"/>
  <c r="G774" s="1"/>
  <c r="F774" s="1"/>
  <c r="E774" s="1"/>
  <c r="D774" s="1"/>
  <c r="C774" s="1"/>
  <c r="J770"/>
  <c r="I770" s="1"/>
  <c r="H1553"/>
  <c r="J1574"/>
  <c r="I1574" s="1"/>
  <c r="H1574" s="1"/>
  <c r="G1574" s="1"/>
  <c r="F1574" s="1"/>
  <c r="E1574" s="1"/>
  <c r="D1574" s="1"/>
  <c r="J1575"/>
  <c r="I1575" s="1"/>
  <c r="J1576"/>
  <c r="I1576" s="1"/>
  <c r="H1576" s="1"/>
  <c r="G1576" s="1"/>
  <c r="F1576" s="1"/>
  <c r="E1576" s="1"/>
  <c r="D1576" s="1"/>
  <c r="C1576" s="1"/>
  <c r="J1577"/>
  <c r="I1577" s="1"/>
  <c r="C1577" s="1"/>
  <c r="J1578"/>
  <c r="I1578" s="1"/>
  <c r="H1578" s="1"/>
  <c r="G1578" s="1"/>
  <c r="F1578" s="1"/>
  <c r="E1578" s="1"/>
  <c r="D1578" s="1"/>
  <c r="C1578" s="1"/>
  <c r="G176" l="1"/>
  <c r="F176" s="1"/>
  <c r="E176" s="1"/>
  <c r="D176" s="1"/>
  <c r="C176" s="1"/>
  <c r="H175"/>
  <c r="C175" s="1"/>
  <c r="H1633"/>
  <c r="H13"/>
  <c r="H74"/>
  <c r="H770"/>
  <c r="G770" s="1"/>
  <c r="F770" s="1"/>
  <c r="E770" s="1"/>
  <c r="D770" s="1"/>
  <c r="C770" s="1"/>
  <c r="C106"/>
  <c r="H198"/>
  <c r="C198" s="1"/>
  <c r="H1575"/>
  <c r="C1575" s="1"/>
  <c r="J60"/>
  <c r="I60" s="1"/>
  <c r="J61"/>
  <c r="I61" s="1"/>
  <c r="H61" s="1"/>
  <c r="G61" s="1"/>
  <c r="F61" s="1"/>
  <c r="E61" s="1"/>
  <c r="D61" s="1"/>
  <c r="C61" s="1"/>
  <c r="J62"/>
  <c r="I62" s="1"/>
  <c r="J63"/>
  <c r="I63" s="1"/>
  <c r="H63" s="1"/>
  <c r="G63" s="1"/>
  <c r="F63" s="1"/>
  <c r="E63" s="1"/>
  <c r="D63" s="1"/>
  <c r="C63" s="1"/>
  <c r="J64"/>
  <c r="I64" s="1"/>
  <c r="C64" s="1"/>
  <c r="J65"/>
  <c r="I65" s="1"/>
  <c r="H65" s="1"/>
  <c r="G65" s="1"/>
  <c r="F65" s="1"/>
  <c r="E65" s="1"/>
  <c r="D65" s="1"/>
  <c r="C65" s="1"/>
  <c r="J66"/>
  <c r="I66" s="1"/>
  <c r="J67"/>
  <c r="I67" s="1"/>
  <c r="H67" s="1"/>
  <c r="G67" s="1"/>
  <c r="F67" s="1"/>
  <c r="E67" s="1"/>
  <c r="D67" s="1"/>
  <c r="C67" s="1"/>
  <c r="J68"/>
  <c r="I68" s="1"/>
  <c r="C68" s="1"/>
  <c r="J69"/>
  <c r="I69" s="1"/>
  <c r="H69" s="1"/>
  <c r="G69" s="1"/>
  <c r="F69" s="1"/>
  <c r="E69" s="1"/>
  <c r="D69" s="1"/>
  <c r="C69" s="1"/>
  <c r="J70"/>
  <c r="I70" s="1"/>
  <c r="J71"/>
  <c r="I71" s="1"/>
  <c r="H71" s="1"/>
  <c r="G71" s="1"/>
  <c r="F71" s="1"/>
  <c r="E71" s="1"/>
  <c r="D71" s="1"/>
  <c r="C71" s="1"/>
  <c r="J72"/>
  <c r="I72" s="1"/>
  <c r="C72" s="1"/>
  <c r="J73"/>
  <c r="I73" s="1"/>
  <c r="H73" s="1"/>
  <c r="G73" s="1"/>
  <c r="F73" s="1"/>
  <c r="E73" s="1"/>
  <c r="D73" s="1"/>
  <c r="C73" s="1"/>
  <c r="H1043"/>
  <c r="H1044"/>
  <c r="H1100"/>
  <c r="H1090" s="1"/>
  <c r="H1294"/>
  <c r="J1295"/>
  <c r="I1295" s="1"/>
  <c r="H1295" s="1"/>
  <c r="G1295" s="1"/>
  <c r="F1295" s="1"/>
  <c r="E1295" s="1"/>
  <c r="D1295" s="1"/>
  <c r="C1295" s="1"/>
  <c r="J1296"/>
  <c r="I1296" s="1"/>
  <c r="C1296" s="1"/>
  <c r="J1297"/>
  <c r="I1297" s="1"/>
  <c r="H1297" s="1"/>
  <c r="G1297" s="1"/>
  <c r="F1297" s="1"/>
  <c r="E1297" s="1"/>
  <c r="D1297" s="1"/>
  <c r="C1297" s="1"/>
  <c r="J1294"/>
  <c r="I1294" s="1"/>
  <c r="C1294" s="1"/>
  <c r="C1293"/>
  <c r="H307"/>
  <c r="J308"/>
  <c r="I308" s="1"/>
  <c r="H308" s="1"/>
  <c r="G308" s="1"/>
  <c r="F308" s="1"/>
  <c r="E308" s="1"/>
  <c r="D308" s="1"/>
  <c r="C308" s="1"/>
  <c r="J309"/>
  <c r="I309" s="1"/>
  <c r="C309" s="1"/>
  <c r="J310"/>
  <c r="I310" s="1"/>
  <c r="H310" s="1"/>
  <c r="G310" s="1"/>
  <c r="F310" s="1"/>
  <c r="E310" s="1"/>
  <c r="D310" s="1"/>
  <c r="C310" s="1"/>
  <c r="J307"/>
  <c r="I307" s="1"/>
  <c r="C307" s="1"/>
  <c r="J306"/>
  <c r="I306" s="1"/>
  <c r="H306" s="1"/>
  <c r="G306" s="1"/>
  <c r="F306" s="1"/>
  <c r="E306" s="1"/>
  <c r="D306" s="1"/>
  <c r="C306" s="1"/>
  <c r="H1050"/>
  <c r="C1602"/>
  <c r="H1407"/>
  <c r="C1603" l="1"/>
  <c r="H70"/>
  <c r="C70" s="1"/>
  <c r="H62"/>
  <c r="C62" s="1"/>
  <c r="H66"/>
  <c r="C66" s="1"/>
  <c r="H1088"/>
  <c r="H767"/>
  <c r="J591"/>
  <c r="I591" s="1"/>
  <c r="C591" s="1"/>
  <c r="J1600"/>
  <c r="I1600" s="1"/>
  <c r="H1600" s="1"/>
  <c r="G1600" s="1"/>
  <c r="F1600" s="1"/>
  <c r="E1600" s="1"/>
  <c r="D1600" s="1"/>
  <c r="C1600" s="1"/>
  <c r="J1601"/>
  <c r="I1601" s="1"/>
  <c r="C1601" s="1"/>
  <c r="J1598"/>
  <c r="I1598" s="1"/>
  <c r="H1598" s="1"/>
  <c r="G1598" s="1"/>
  <c r="F1598" s="1"/>
  <c r="E1598" s="1"/>
  <c r="D1598" s="1"/>
  <c r="C1598" s="1"/>
  <c r="J1450"/>
  <c r="I1450" s="1"/>
  <c r="H1450" s="1"/>
  <c r="G1450" s="1"/>
  <c r="F1450" s="1"/>
  <c r="E1450" s="1"/>
  <c r="D1450" s="1"/>
  <c r="C1450" s="1"/>
  <c r="J1451"/>
  <c r="I1451" s="1"/>
  <c r="C1451" s="1"/>
  <c r="J1452"/>
  <c r="I1452" s="1"/>
  <c r="H1452" s="1"/>
  <c r="G1452" s="1"/>
  <c r="F1452" s="1"/>
  <c r="E1452" s="1"/>
  <c r="D1452" s="1"/>
  <c r="C1452" s="1"/>
  <c r="J1449"/>
  <c r="I1449" s="1"/>
  <c r="C1449" s="1"/>
  <c r="C1448"/>
  <c r="J1077"/>
  <c r="I1077" s="1"/>
  <c r="H1077" s="1"/>
  <c r="G1077" s="1"/>
  <c r="F1077" s="1"/>
  <c r="E1077" s="1"/>
  <c r="D1077" s="1"/>
  <c r="C1077" s="1"/>
  <c r="J1079"/>
  <c r="I1079" s="1"/>
  <c r="H1079" s="1"/>
  <c r="J1080"/>
  <c r="I1080" s="1"/>
  <c r="C1080" s="1"/>
  <c r="J1729"/>
  <c r="I1729" s="1"/>
  <c r="H1729" s="1"/>
  <c r="F1729" s="1"/>
  <c r="E1729" s="1"/>
  <c r="D1729" s="1"/>
  <c r="C1729" s="1"/>
  <c r="J1730"/>
  <c r="I1730" s="1"/>
  <c r="C1730" s="1"/>
  <c r="J1731"/>
  <c r="I1731" s="1"/>
  <c r="H1731" s="1"/>
  <c r="G1731" s="1"/>
  <c r="F1731" s="1"/>
  <c r="E1731" s="1"/>
  <c r="D1731" s="1"/>
  <c r="C1731" s="1"/>
  <c r="J1728"/>
  <c r="I1728" s="1"/>
  <c r="C1728" s="1"/>
  <c r="J51"/>
  <c r="I51" s="1"/>
  <c r="H51" s="1"/>
  <c r="G51" s="1"/>
  <c r="F51" s="1"/>
  <c r="E51" s="1"/>
  <c r="D51" s="1"/>
  <c r="C51" s="1"/>
  <c r="J52"/>
  <c r="I52" s="1"/>
  <c r="C52" s="1"/>
  <c r="J53"/>
  <c r="I53" s="1"/>
  <c r="H53" s="1"/>
  <c r="G53" s="1"/>
  <c r="F53" s="1"/>
  <c r="E53" s="1"/>
  <c r="D53" s="1"/>
  <c r="C53" s="1"/>
  <c r="J54"/>
  <c r="I54" s="1"/>
  <c r="C54" s="1"/>
  <c r="J55"/>
  <c r="I55" s="1"/>
  <c r="H55" s="1"/>
  <c r="G55" s="1"/>
  <c r="F55" s="1"/>
  <c r="E55" s="1"/>
  <c r="D55" s="1"/>
  <c r="C55" s="1"/>
  <c r="J56"/>
  <c r="I56" s="1"/>
  <c r="C56" s="1"/>
  <c r="J57"/>
  <c r="I57" s="1"/>
  <c r="H57" s="1"/>
  <c r="G57" s="1"/>
  <c r="F57" s="1"/>
  <c r="E57" s="1"/>
  <c r="D57" s="1"/>
  <c r="C57" s="1"/>
  <c r="J58"/>
  <c r="I58" s="1"/>
  <c r="C58" s="1"/>
  <c r="J59"/>
  <c r="I59" s="1"/>
  <c r="H59" s="1"/>
  <c r="G59" s="1"/>
  <c r="F59" s="1"/>
  <c r="E59" s="1"/>
  <c r="D59" s="1"/>
  <c r="C59" s="1"/>
  <c r="C60"/>
  <c r="J50"/>
  <c r="I50" s="1"/>
  <c r="C50" s="1"/>
  <c r="C49"/>
  <c r="H1012"/>
  <c r="H1062"/>
  <c r="J1572"/>
  <c r="I1572" s="1"/>
  <c r="H1572" s="1"/>
  <c r="G1572" s="1"/>
  <c r="F1572" s="1"/>
  <c r="E1572" s="1"/>
  <c r="D1572" s="1"/>
  <c r="C1572" s="1"/>
  <c r="J1573"/>
  <c r="I1573" s="1"/>
  <c r="C1573" s="1"/>
  <c r="C1574"/>
  <c r="J1571"/>
  <c r="I1571" s="1"/>
  <c r="C1571" s="1"/>
  <c r="H865"/>
  <c r="J940"/>
  <c r="I940" s="1"/>
  <c r="H940" s="1"/>
  <c r="G940" s="1"/>
  <c r="F940" s="1"/>
  <c r="E940" s="1"/>
  <c r="D940" s="1"/>
  <c r="C940" s="1"/>
  <c r="J941"/>
  <c r="I941" s="1"/>
  <c r="C941" s="1"/>
  <c r="J942"/>
  <c r="I942" s="1"/>
  <c r="H942" s="1"/>
  <c r="G942" s="1"/>
  <c r="F942" s="1"/>
  <c r="E942" s="1"/>
  <c r="D942" s="1"/>
  <c r="C942" s="1"/>
  <c r="J939"/>
  <c r="I939" s="1"/>
  <c r="C939" s="1"/>
  <c r="C938"/>
  <c r="J768"/>
  <c r="I768" s="1"/>
  <c r="J769"/>
  <c r="I769" s="1"/>
  <c r="C769" s="1"/>
  <c r="J767"/>
  <c r="I767" s="1"/>
  <c r="C767" s="1"/>
  <c r="J48"/>
  <c r="I48" s="1"/>
  <c r="J46"/>
  <c r="I46" s="1"/>
  <c r="C47"/>
  <c r="J44"/>
  <c r="I44" s="1"/>
  <c r="H44" s="1"/>
  <c r="J45"/>
  <c r="I45" s="1"/>
  <c r="H45" s="1"/>
  <c r="G45" s="1"/>
  <c r="F45" s="1"/>
  <c r="E45" s="1"/>
  <c r="D45" s="1"/>
  <c r="C45" s="1"/>
  <c r="J980"/>
  <c r="I980" s="1"/>
  <c r="H980" s="1"/>
  <c r="G980" s="1"/>
  <c r="F980" s="1"/>
  <c r="E980" s="1"/>
  <c r="D980" s="1"/>
  <c r="J978"/>
  <c r="I978" s="1"/>
  <c r="H978" s="1"/>
  <c r="G978" s="1"/>
  <c r="F978" s="1"/>
  <c r="E978" s="1"/>
  <c r="D978" s="1"/>
  <c r="G1651"/>
  <c r="G379"/>
  <c r="G117"/>
  <c r="J170"/>
  <c r="I170" s="1"/>
  <c r="H170" s="1"/>
  <c r="G170" s="1"/>
  <c r="F170" s="1"/>
  <c r="E170" s="1"/>
  <c r="D170" s="1"/>
  <c r="J171"/>
  <c r="I171" s="1"/>
  <c r="C171" s="1"/>
  <c r="J172"/>
  <c r="I172" s="1"/>
  <c r="H172" s="1"/>
  <c r="G172" s="1"/>
  <c r="F172" s="1"/>
  <c r="E172" s="1"/>
  <c r="D172" s="1"/>
  <c r="C172" s="1"/>
  <c r="J173"/>
  <c r="I173" s="1"/>
  <c r="C173" s="1"/>
  <c r="J182"/>
  <c r="I182" s="1"/>
  <c r="H182" s="1"/>
  <c r="J802"/>
  <c r="J737"/>
  <c r="I737" s="1"/>
  <c r="C737" s="1"/>
  <c r="J738"/>
  <c r="I738" s="1"/>
  <c r="H738" s="1"/>
  <c r="G738" s="1"/>
  <c r="F738" s="1"/>
  <c r="E738" s="1"/>
  <c r="D738" s="1"/>
  <c r="C738" s="1"/>
  <c r="J739"/>
  <c r="I739" s="1"/>
  <c r="J740"/>
  <c r="I740" s="1"/>
  <c r="H740" s="1"/>
  <c r="J741"/>
  <c r="I741" s="1"/>
  <c r="C741" s="1"/>
  <c r="J742"/>
  <c r="I742" s="1"/>
  <c r="H742" s="1"/>
  <c r="G742" s="1"/>
  <c r="F742" s="1"/>
  <c r="E742" s="1"/>
  <c r="D742" s="1"/>
  <c r="C742" s="1"/>
  <c r="J743"/>
  <c r="I743" s="1"/>
  <c r="J744"/>
  <c r="I744" s="1"/>
  <c r="H744" s="1"/>
  <c r="J745"/>
  <c r="I745" s="1"/>
  <c r="C745" s="1"/>
  <c r="J746"/>
  <c r="I746" s="1"/>
  <c r="H746" s="1"/>
  <c r="G746" s="1"/>
  <c r="F746" s="1"/>
  <c r="E746" s="1"/>
  <c r="D746" s="1"/>
  <c r="C746" s="1"/>
  <c r="J747"/>
  <c r="I747" s="1"/>
  <c r="C747" s="1"/>
  <c r="J748"/>
  <c r="I748" s="1"/>
  <c r="H748" s="1"/>
  <c r="G748" s="1"/>
  <c r="F748" s="1"/>
  <c r="E748" s="1"/>
  <c r="D748" s="1"/>
  <c r="C748" s="1"/>
  <c r="J749"/>
  <c r="I749" s="1"/>
  <c r="C749" s="1"/>
  <c r="J750"/>
  <c r="I750" s="1"/>
  <c r="H750" s="1"/>
  <c r="G750" s="1"/>
  <c r="F750" s="1"/>
  <c r="E750" s="1"/>
  <c r="D750" s="1"/>
  <c r="C750" s="1"/>
  <c r="J751"/>
  <c r="I751" s="1"/>
  <c r="C751" s="1"/>
  <c r="J752"/>
  <c r="I752" s="1"/>
  <c r="H752" s="1"/>
  <c r="G752" s="1"/>
  <c r="F752" s="1"/>
  <c r="E752" s="1"/>
  <c r="D752" s="1"/>
  <c r="C752" s="1"/>
  <c r="J753"/>
  <c r="I753" s="1"/>
  <c r="C753" s="1"/>
  <c r="J754"/>
  <c r="I754" s="1"/>
  <c r="H754" s="1"/>
  <c r="G754" s="1"/>
  <c r="F754" s="1"/>
  <c r="E754" s="1"/>
  <c r="D754" s="1"/>
  <c r="C754" s="1"/>
  <c r="J755"/>
  <c r="I755" s="1"/>
  <c r="C755" s="1"/>
  <c r="J756"/>
  <c r="I756" s="1"/>
  <c r="H756" s="1"/>
  <c r="G756" s="1"/>
  <c r="F756" s="1"/>
  <c r="E756" s="1"/>
  <c r="D756" s="1"/>
  <c r="C756" s="1"/>
  <c r="J757"/>
  <c r="I757" s="1"/>
  <c r="C757" s="1"/>
  <c r="J758"/>
  <c r="I758" s="1"/>
  <c r="H758" s="1"/>
  <c r="G758" s="1"/>
  <c r="F758" s="1"/>
  <c r="E758" s="1"/>
  <c r="D758" s="1"/>
  <c r="C758" s="1"/>
  <c r="J759"/>
  <c r="I759" s="1"/>
  <c r="J760"/>
  <c r="I760" s="1"/>
  <c r="H760" s="1"/>
  <c r="J761"/>
  <c r="I761" s="1"/>
  <c r="C761" s="1"/>
  <c r="J762"/>
  <c r="I762" s="1"/>
  <c r="H762" s="1"/>
  <c r="G762" s="1"/>
  <c r="F762" s="1"/>
  <c r="E762" s="1"/>
  <c r="D762" s="1"/>
  <c r="C762" s="1"/>
  <c r="J763"/>
  <c r="I763" s="1"/>
  <c r="J764"/>
  <c r="I764" s="1"/>
  <c r="H764" s="1"/>
  <c r="J765"/>
  <c r="I765" s="1"/>
  <c r="C765" s="1"/>
  <c r="J766"/>
  <c r="I766" s="1"/>
  <c r="H766" s="1"/>
  <c r="G766" s="1"/>
  <c r="F766" s="1"/>
  <c r="E766" s="1"/>
  <c r="D766" s="1"/>
  <c r="C766" s="1"/>
  <c r="J736"/>
  <c r="I736" s="1"/>
  <c r="H736" s="1"/>
  <c r="G736" s="1"/>
  <c r="F736" s="1"/>
  <c r="E736" s="1"/>
  <c r="D736" s="1"/>
  <c r="C736" s="1"/>
  <c r="J735"/>
  <c r="I735" s="1"/>
  <c r="C735" s="1"/>
  <c r="C796"/>
  <c r="J590"/>
  <c r="I590" s="1"/>
  <c r="C590" s="1"/>
  <c r="C734"/>
  <c r="G764" l="1"/>
  <c r="F764" s="1"/>
  <c r="E764" s="1"/>
  <c r="D764" s="1"/>
  <c r="C764" s="1"/>
  <c r="H763"/>
  <c r="C763" s="1"/>
  <c r="G760"/>
  <c r="F760" s="1"/>
  <c r="E760" s="1"/>
  <c r="D760" s="1"/>
  <c r="C760" s="1"/>
  <c r="H759"/>
  <c r="C759" s="1"/>
  <c r="G182"/>
  <c r="F182" s="1"/>
  <c r="E182" s="1"/>
  <c r="D182" s="1"/>
  <c r="H179"/>
  <c r="G1079"/>
  <c r="F1079" s="1"/>
  <c r="E1079" s="1"/>
  <c r="D1079" s="1"/>
  <c r="C1079" s="1"/>
  <c r="H1078"/>
  <c r="C1078" s="1"/>
  <c r="G744"/>
  <c r="F744" s="1"/>
  <c r="E744" s="1"/>
  <c r="D744" s="1"/>
  <c r="C744" s="1"/>
  <c r="H743"/>
  <c r="C743" s="1"/>
  <c r="G740"/>
  <c r="F740" s="1"/>
  <c r="E740" s="1"/>
  <c r="D740" s="1"/>
  <c r="C740" s="1"/>
  <c r="H739"/>
  <c r="C739" s="1"/>
  <c r="H36"/>
  <c r="H26" s="1"/>
  <c r="H768"/>
  <c r="G768" s="1"/>
  <c r="F768" s="1"/>
  <c r="E768" s="1"/>
  <c r="D768" s="1"/>
  <c r="C768" s="1"/>
  <c r="H584"/>
  <c r="C48"/>
  <c r="H1008"/>
  <c r="H984" s="1"/>
  <c r="C46"/>
  <c r="H1551"/>
  <c r="G44"/>
  <c r="F44" s="1"/>
  <c r="E44" s="1"/>
  <c r="D44" s="1"/>
  <c r="C44" s="1"/>
  <c r="D1042"/>
  <c r="E1042"/>
  <c r="F1042"/>
  <c r="I1042"/>
  <c r="J1042"/>
  <c r="H14" l="1"/>
  <c r="H11" s="1"/>
  <c r="H24"/>
  <c r="H34"/>
  <c r="J16"/>
  <c r="H955"/>
  <c r="H1042"/>
  <c r="I1100"/>
  <c r="J1181"/>
  <c r="I1181" s="1"/>
  <c r="H1181" s="1"/>
  <c r="G1181" s="1"/>
  <c r="F1181" s="1"/>
  <c r="E1181" s="1"/>
  <c r="D1181" s="1"/>
  <c r="C1182"/>
  <c r="J1183"/>
  <c r="I1183" s="1"/>
  <c r="H1183" s="1"/>
  <c r="G1183" s="1"/>
  <c r="F1183" s="1"/>
  <c r="E1183" s="1"/>
  <c r="D1183" s="1"/>
  <c r="C1183" s="1"/>
  <c r="C1184"/>
  <c r="J1185"/>
  <c r="I1185" s="1"/>
  <c r="H1185" s="1"/>
  <c r="G1185" s="1"/>
  <c r="F1185" s="1"/>
  <c r="E1185" s="1"/>
  <c r="D1185" s="1"/>
  <c r="C1185" s="1"/>
  <c r="J1618"/>
  <c r="J1613" s="1"/>
  <c r="H1618"/>
  <c r="H1613" s="1"/>
  <c r="J1725"/>
  <c r="I1725" s="1"/>
  <c r="C1726"/>
  <c r="J1727"/>
  <c r="I1727" s="1"/>
  <c r="H1727" s="1"/>
  <c r="G1727" s="1"/>
  <c r="F1727" s="1"/>
  <c r="E1727" s="1"/>
  <c r="D1727" s="1"/>
  <c r="C1727" s="1"/>
  <c r="C1723"/>
  <c r="H1717"/>
  <c r="J1623"/>
  <c r="J1621" s="1"/>
  <c r="H1621"/>
  <c r="I1507"/>
  <c r="H1725" l="1"/>
  <c r="I1724"/>
  <c r="J1585"/>
  <c r="J1583" s="1"/>
  <c r="I1585"/>
  <c r="I1583" s="1"/>
  <c r="C1591"/>
  <c r="C1590"/>
  <c r="C1592"/>
  <c r="C1594"/>
  <c r="J1547"/>
  <c r="I1547"/>
  <c r="G261"/>
  <c r="J1039"/>
  <c r="I1039" s="1"/>
  <c r="H1039" s="1"/>
  <c r="G1039" s="1"/>
  <c r="F1039" s="1"/>
  <c r="E1039" s="1"/>
  <c r="D1039" s="1"/>
  <c r="C1039" s="1"/>
  <c r="J1040"/>
  <c r="I1040" s="1"/>
  <c r="C1040" s="1"/>
  <c r="J1041"/>
  <c r="I1041" s="1"/>
  <c r="H1041" s="1"/>
  <c r="G1041" s="1"/>
  <c r="E1041" s="1"/>
  <c r="D1041" s="1"/>
  <c r="C1041" s="1"/>
  <c r="J1038"/>
  <c r="I1038" s="1"/>
  <c r="C1038" s="1"/>
  <c r="C1037"/>
  <c r="G957"/>
  <c r="G1407"/>
  <c r="J935"/>
  <c r="I935" s="1"/>
  <c r="H935" s="1"/>
  <c r="C935" s="1"/>
  <c r="J936"/>
  <c r="I936" s="1"/>
  <c r="H936" s="1"/>
  <c r="G936" s="1"/>
  <c r="E936" s="1"/>
  <c r="D936" s="1"/>
  <c r="C936" s="1"/>
  <c r="J937"/>
  <c r="I937" s="1"/>
  <c r="H937" s="1"/>
  <c r="C937" s="1"/>
  <c r="C934"/>
  <c r="C808"/>
  <c r="C809"/>
  <c r="C810"/>
  <c r="C811"/>
  <c r="C812"/>
  <c r="G1553"/>
  <c r="J1564"/>
  <c r="I1564" s="1"/>
  <c r="H1564" s="1"/>
  <c r="G1564" s="1"/>
  <c r="F1564" s="1"/>
  <c r="E1564" s="1"/>
  <c r="D1564" s="1"/>
  <c r="C1564" s="1"/>
  <c r="J1565"/>
  <c r="I1565" s="1"/>
  <c r="H1565" s="1"/>
  <c r="C1565" s="1"/>
  <c r="J1566"/>
  <c r="I1566" s="1"/>
  <c r="H1566" s="1"/>
  <c r="G1566" s="1"/>
  <c r="F1566" s="1"/>
  <c r="E1566" s="1"/>
  <c r="D1566" s="1"/>
  <c r="C1566" s="1"/>
  <c r="J1567"/>
  <c r="I1567" s="1"/>
  <c r="H1567" s="1"/>
  <c r="C1567" s="1"/>
  <c r="J1568"/>
  <c r="I1568" s="1"/>
  <c r="H1568" s="1"/>
  <c r="G1568" s="1"/>
  <c r="F1568" s="1"/>
  <c r="E1568" s="1"/>
  <c r="D1568" s="1"/>
  <c r="C1568" s="1"/>
  <c r="J1569"/>
  <c r="I1569" s="1"/>
  <c r="H1569" s="1"/>
  <c r="C1569" s="1"/>
  <c r="J1570"/>
  <c r="I1570" s="1"/>
  <c r="H1570" s="1"/>
  <c r="G1570" s="1"/>
  <c r="F1570" s="1"/>
  <c r="E1570" s="1"/>
  <c r="D1570" s="1"/>
  <c r="C1570" s="1"/>
  <c r="J1563"/>
  <c r="I1563" s="1"/>
  <c r="H1563" s="1"/>
  <c r="C1563" s="1"/>
  <c r="J1556"/>
  <c r="I1556" s="1"/>
  <c r="H1556" s="1"/>
  <c r="G1556" s="1"/>
  <c r="F1556" s="1"/>
  <c r="E1556" s="1"/>
  <c r="D1556" s="1"/>
  <c r="C1556" s="1"/>
  <c r="J1557"/>
  <c r="I1557" s="1"/>
  <c r="H1557" s="1"/>
  <c r="C1557" s="1"/>
  <c r="J1558"/>
  <c r="I1558" s="1"/>
  <c r="H1558" s="1"/>
  <c r="G1558" s="1"/>
  <c r="F1558" s="1"/>
  <c r="E1558" s="1"/>
  <c r="D1558" s="1"/>
  <c r="C1558" s="1"/>
  <c r="J1559"/>
  <c r="I1559" s="1"/>
  <c r="H1559" s="1"/>
  <c r="C1559" s="1"/>
  <c r="J1560"/>
  <c r="I1560" s="1"/>
  <c r="H1560" s="1"/>
  <c r="G1560" s="1"/>
  <c r="F1560" s="1"/>
  <c r="E1560" s="1"/>
  <c r="D1560" s="1"/>
  <c r="C1560" s="1"/>
  <c r="J1561"/>
  <c r="I1561" s="1"/>
  <c r="H1561" s="1"/>
  <c r="C1561" s="1"/>
  <c r="J1562"/>
  <c r="I1562" s="1"/>
  <c r="H1562" s="1"/>
  <c r="G1562" s="1"/>
  <c r="F1562" s="1"/>
  <c r="E1562" s="1"/>
  <c r="D1562" s="1"/>
  <c r="C1562" s="1"/>
  <c r="J1555"/>
  <c r="I1555" s="1"/>
  <c r="H1555" s="1"/>
  <c r="C1555" s="1"/>
  <c r="G1519"/>
  <c r="G1725" l="1"/>
  <c r="F1725" s="1"/>
  <c r="E1725" s="1"/>
  <c r="D1725" s="1"/>
  <c r="C1725" s="1"/>
  <c r="H1724"/>
  <c r="C1724" s="1"/>
  <c r="G1551"/>
  <c r="G1508"/>
  <c r="G1506" s="1"/>
  <c r="G1513"/>
  <c r="C1593"/>
  <c r="H1585"/>
  <c r="H1513" s="1"/>
  <c r="G349"/>
  <c r="G347" s="1"/>
  <c r="G36"/>
  <c r="J43"/>
  <c r="I43" s="1"/>
  <c r="H43" s="1"/>
  <c r="G43" s="1"/>
  <c r="F43" s="1"/>
  <c r="E43" s="1"/>
  <c r="D43" s="1"/>
  <c r="C43" s="1"/>
  <c r="J42"/>
  <c r="I42" s="1"/>
  <c r="H42" s="1"/>
  <c r="C42" s="1"/>
  <c r="C39"/>
  <c r="C40"/>
  <c r="C41"/>
  <c r="J364"/>
  <c r="I364" s="1"/>
  <c r="H364" s="1"/>
  <c r="G364" s="1"/>
  <c r="F364" s="1"/>
  <c r="E364" s="1"/>
  <c r="D364" s="1"/>
  <c r="C364" s="1"/>
  <c r="J365"/>
  <c r="I365" s="1"/>
  <c r="H365" s="1"/>
  <c r="C365" s="1"/>
  <c r="J366"/>
  <c r="I366" s="1"/>
  <c r="H366" s="1"/>
  <c r="G366" s="1"/>
  <c r="F366" s="1"/>
  <c r="E366" s="1"/>
  <c r="D366" s="1"/>
  <c r="C366" s="1"/>
  <c r="J363"/>
  <c r="I363" s="1"/>
  <c r="H363" s="1"/>
  <c r="C363" s="1"/>
  <c r="C362"/>
  <c r="C360"/>
  <c r="C361"/>
  <c r="J932"/>
  <c r="I932" s="1"/>
  <c r="H932" s="1"/>
  <c r="G932" s="1"/>
  <c r="F932" s="1"/>
  <c r="E932" s="1"/>
  <c r="D932" s="1"/>
  <c r="C932" s="1"/>
  <c r="J933"/>
  <c r="I933" s="1"/>
  <c r="H933" s="1"/>
  <c r="C933" s="1"/>
  <c r="J931"/>
  <c r="I931" s="1"/>
  <c r="H931" s="1"/>
  <c r="C931" s="1"/>
  <c r="C928"/>
  <c r="C929"/>
  <c r="C930"/>
  <c r="J728"/>
  <c r="I728" s="1"/>
  <c r="H728" s="1"/>
  <c r="G728" s="1"/>
  <c r="F728" s="1"/>
  <c r="E728" s="1"/>
  <c r="D728" s="1"/>
  <c r="C728" s="1"/>
  <c r="J729"/>
  <c r="I729" s="1"/>
  <c r="H729" s="1"/>
  <c r="C729" s="1"/>
  <c r="J730"/>
  <c r="I730" s="1"/>
  <c r="H730" s="1"/>
  <c r="G730" s="1"/>
  <c r="F730" s="1"/>
  <c r="E730" s="1"/>
  <c r="D730" s="1"/>
  <c r="C730" s="1"/>
  <c r="J731"/>
  <c r="I731" s="1"/>
  <c r="C731" s="1"/>
  <c r="J732"/>
  <c r="I732" s="1"/>
  <c r="H732" s="1"/>
  <c r="G732" s="1"/>
  <c r="F732" s="1"/>
  <c r="E732" s="1"/>
  <c r="D732" s="1"/>
  <c r="C732" s="1"/>
  <c r="J733"/>
  <c r="I733" s="1"/>
  <c r="C733" s="1"/>
  <c r="J727"/>
  <c r="I727" s="1"/>
  <c r="H727" s="1"/>
  <c r="C727" s="1"/>
  <c r="J716"/>
  <c r="I716" s="1"/>
  <c r="H716" s="1"/>
  <c r="G716" s="1"/>
  <c r="F716" s="1"/>
  <c r="E716" s="1"/>
  <c r="D716" s="1"/>
  <c r="C716" s="1"/>
  <c r="J717"/>
  <c r="I717" s="1"/>
  <c r="C717" s="1"/>
  <c r="J718"/>
  <c r="I718" s="1"/>
  <c r="H718" s="1"/>
  <c r="G718" s="1"/>
  <c r="F718" s="1"/>
  <c r="E718" s="1"/>
  <c r="D718" s="1"/>
  <c r="C718" s="1"/>
  <c r="J719"/>
  <c r="I719" s="1"/>
  <c r="C719" s="1"/>
  <c r="J720"/>
  <c r="I720" s="1"/>
  <c r="H720" s="1"/>
  <c r="G720" s="1"/>
  <c r="F720" s="1"/>
  <c r="E720" s="1"/>
  <c r="D720" s="1"/>
  <c r="C720" s="1"/>
  <c r="J721"/>
  <c r="I721" s="1"/>
  <c r="C721" s="1"/>
  <c r="J722"/>
  <c r="I722" s="1"/>
  <c r="H722" s="1"/>
  <c r="G722" s="1"/>
  <c r="F722" s="1"/>
  <c r="E722" s="1"/>
  <c r="D722" s="1"/>
  <c r="C722" s="1"/>
  <c r="J723"/>
  <c r="I723" s="1"/>
  <c r="H723" s="1"/>
  <c r="J724"/>
  <c r="I724" s="1"/>
  <c r="H724" s="1"/>
  <c r="G724" s="1"/>
  <c r="F724" s="1"/>
  <c r="E724" s="1"/>
  <c r="D724" s="1"/>
  <c r="C724" s="1"/>
  <c r="J725"/>
  <c r="I725" s="1"/>
  <c r="H725" s="1"/>
  <c r="J726"/>
  <c r="I726" s="1"/>
  <c r="H726" s="1"/>
  <c r="G726" s="1"/>
  <c r="F726" s="1"/>
  <c r="E726" s="1"/>
  <c r="D726" s="1"/>
  <c r="C726" s="1"/>
  <c r="J715"/>
  <c r="I715" s="1"/>
  <c r="C715" s="1"/>
  <c r="C712"/>
  <c r="C713"/>
  <c r="C714"/>
  <c r="H377" l="1"/>
  <c r="H375" s="1"/>
  <c r="H370" s="1"/>
  <c r="C725"/>
  <c r="H1583"/>
  <c r="G723"/>
  <c r="C723" s="1"/>
  <c r="H373" l="1"/>
  <c r="J375"/>
  <c r="I375"/>
  <c r="J1093"/>
  <c r="I1093" s="1"/>
  <c r="H1093" s="1"/>
  <c r="G1093" s="1"/>
  <c r="F1093" s="1"/>
  <c r="E1093" s="1"/>
  <c r="D1093" s="1"/>
  <c r="C1093" s="1"/>
  <c r="J1092"/>
  <c r="I1092" s="1"/>
  <c r="H1092" s="1"/>
  <c r="G1092" s="1"/>
  <c r="F1092" s="1"/>
  <c r="E1092" s="1"/>
  <c r="D1092" s="1"/>
  <c r="J168"/>
  <c r="I168" s="1"/>
  <c r="H168" s="1"/>
  <c r="G168" s="1"/>
  <c r="F168" s="1"/>
  <c r="E168" s="1"/>
  <c r="D168" s="1"/>
  <c r="D78"/>
  <c r="D90"/>
  <c r="C31"/>
  <c r="C32"/>
  <c r="C33"/>
  <c r="C34"/>
  <c r="C35"/>
  <c r="C36"/>
  <c r="C37"/>
  <c r="C38"/>
  <c r="G1595"/>
  <c r="J1596"/>
  <c r="I1596" s="1"/>
  <c r="H1596" s="1"/>
  <c r="J1597"/>
  <c r="J1513" s="1"/>
  <c r="J1595"/>
  <c r="I1595" s="1"/>
  <c r="C1588"/>
  <c r="C1589"/>
  <c r="C1587"/>
  <c r="G1531"/>
  <c r="J1532"/>
  <c r="I1532" s="1"/>
  <c r="H1532" s="1"/>
  <c r="G1532" s="1"/>
  <c r="F1532" s="1"/>
  <c r="E1532" s="1"/>
  <c r="D1532" s="1"/>
  <c r="C1532" s="1"/>
  <c r="J1533"/>
  <c r="I1533" s="1"/>
  <c r="J1534"/>
  <c r="I1534" s="1"/>
  <c r="H1534" s="1"/>
  <c r="G1534" s="1"/>
  <c r="F1534" s="1"/>
  <c r="E1534" s="1"/>
  <c r="D1534" s="1"/>
  <c r="C1534" s="1"/>
  <c r="J1531"/>
  <c r="I1531" s="1"/>
  <c r="H1531" s="1"/>
  <c r="C1528"/>
  <c r="C1529"/>
  <c r="C1530"/>
  <c r="G1596" l="1"/>
  <c r="F1596" s="1"/>
  <c r="E1596" s="1"/>
  <c r="D1596" s="1"/>
  <c r="C1596" s="1"/>
  <c r="H1595"/>
  <c r="C1595" s="1"/>
  <c r="I1597"/>
  <c r="H1533"/>
  <c r="C1533" s="1"/>
  <c r="C1531"/>
  <c r="C711"/>
  <c r="C708"/>
  <c r="C709"/>
  <c r="C710"/>
  <c r="C707"/>
  <c r="G303"/>
  <c r="I1513" l="1"/>
  <c r="I1511" s="1"/>
  <c r="J1508"/>
  <c r="J1511"/>
  <c r="C1597"/>
  <c r="G1193"/>
  <c r="G1102"/>
  <c r="G1100"/>
  <c r="G1098" s="1"/>
  <c r="G1217"/>
  <c r="J1247"/>
  <c r="I1247" s="1"/>
  <c r="C1247" s="1"/>
  <c r="C1246"/>
  <c r="C1248"/>
  <c r="C1254"/>
  <c r="G1191"/>
  <c r="J1245"/>
  <c r="I1245" s="1"/>
  <c r="H1245" s="1"/>
  <c r="H1217" s="1"/>
  <c r="J1243"/>
  <c r="I1243" s="1"/>
  <c r="H1243" s="1"/>
  <c r="C1243" s="1"/>
  <c r="C1242"/>
  <c r="C1244"/>
  <c r="G955"/>
  <c r="J979"/>
  <c r="I979" s="1"/>
  <c r="C976"/>
  <c r="C977"/>
  <c r="C978"/>
  <c r="C980"/>
  <c r="C703"/>
  <c r="C704"/>
  <c r="C705"/>
  <c r="C706"/>
  <c r="J1722"/>
  <c r="J1720"/>
  <c r="I1720" s="1"/>
  <c r="H1720" s="1"/>
  <c r="C1720" s="1"/>
  <c r="C1721"/>
  <c r="G1084"/>
  <c r="G1641"/>
  <c r="G1635"/>
  <c r="F11"/>
  <c r="G13"/>
  <c r="C1245" l="1"/>
  <c r="H1189"/>
  <c r="I1508"/>
  <c r="G1633"/>
  <c r="G1619"/>
  <c r="C979"/>
  <c r="I955"/>
  <c r="I1722"/>
  <c r="J1651"/>
  <c r="H1508"/>
  <c r="H1511"/>
  <c r="G1064"/>
  <c r="J1075"/>
  <c r="I1075" s="1"/>
  <c r="H1075" s="1"/>
  <c r="J1076"/>
  <c r="I1076" s="1"/>
  <c r="C1076" s="1"/>
  <c r="J1074"/>
  <c r="I1074" s="1"/>
  <c r="C1073"/>
  <c r="C1071"/>
  <c r="C1072"/>
  <c r="G377"/>
  <c r="C700"/>
  <c r="C699"/>
  <c r="C701"/>
  <c r="C702"/>
  <c r="G689"/>
  <c r="G691"/>
  <c r="G1075" l="1"/>
  <c r="F1075" s="1"/>
  <c r="E1075" s="1"/>
  <c r="D1075" s="1"/>
  <c r="C1075" s="1"/>
  <c r="H1074"/>
  <c r="C1074" s="1"/>
  <c r="H1085"/>
  <c r="H1083" s="1"/>
  <c r="J1649"/>
  <c r="J1619"/>
  <c r="H1722"/>
  <c r="H1651" s="1"/>
  <c r="H1619" s="1"/>
  <c r="I1651"/>
  <c r="I1619" s="1"/>
  <c r="I1617" s="1"/>
  <c r="G1649"/>
  <c r="G1614"/>
  <c r="G1617"/>
  <c r="C696"/>
  <c r="C697"/>
  <c r="C698"/>
  <c r="C692"/>
  <c r="C693"/>
  <c r="C694"/>
  <c r="C695"/>
  <c r="C688"/>
  <c r="C825"/>
  <c r="C824"/>
  <c r="C823"/>
  <c r="C822"/>
  <c r="C821"/>
  <c r="C820"/>
  <c r="C819"/>
  <c r="G818"/>
  <c r="F818"/>
  <c r="E818"/>
  <c r="D818"/>
  <c r="G816"/>
  <c r="F816"/>
  <c r="E816"/>
  <c r="D816"/>
  <c r="G815"/>
  <c r="F815"/>
  <c r="F814" s="1"/>
  <c r="E815"/>
  <c r="D815"/>
  <c r="C7"/>
  <c r="C10"/>
  <c r="C12"/>
  <c r="C13"/>
  <c r="G16"/>
  <c r="C20"/>
  <c r="C22"/>
  <c r="C23"/>
  <c r="C25"/>
  <c r="C27"/>
  <c r="C30"/>
  <c r="C75"/>
  <c r="D76"/>
  <c r="D26" s="1"/>
  <c r="E76"/>
  <c r="E74" s="1"/>
  <c r="F76"/>
  <c r="F26" s="1"/>
  <c r="G76"/>
  <c r="G74" s="1"/>
  <c r="I76"/>
  <c r="I74" s="1"/>
  <c r="J76"/>
  <c r="J26" s="1"/>
  <c r="J14" s="1"/>
  <c r="J11" s="1"/>
  <c r="C77"/>
  <c r="E78"/>
  <c r="F78"/>
  <c r="G78"/>
  <c r="H78"/>
  <c r="I78"/>
  <c r="C79"/>
  <c r="C80"/>
  <c r="C81"/>
  <c r="C82"/>
  <c r="C83"/>
  <c r="C84"/>
  <c r="C85"/>
  <c r="C86"/>
  <c r="C87"/>
  <c r="C88"/>
  <c r="C89"/>
  <c r="E90"/>
  <c r="F90"/>
  <c r="G90"/>
  <c r="H90"/>
  <c r="I90"/>
  <c r="J90"/>
  <c r="C91"/>
  <c r="C92"/>
  <c r="C90" s="1"/>
  <c r="C93"/>
  <c r="D94"/>
  <c r="E94"/>
  <c r="F94"/>
  <c r="G94"/>
  <c r="H94"/>
  <c r="I94"/>
  <c r="J94"/>
  <c r="C95"/>
  <c r="C96"/>
  <c r="C94" s="1"/>
  <c r="C97"/>
  <c r="D98"/>
  <c r="E98"/>
  <c r="F98"/>
  <c r="G98"/>
  <c r="H98"/>
  <c r="I98"/>
  <c r="J98"/>
  <c r="C99"/>
  <c r="C100"/>
  <c r="C98" s="1"/>
  <c r="C109"/>
  <c r="C112"/>
  <c r="C114"/>
  <c r="C116"/>
  <c r="D117"/>
  <c r="E117"/>
  <c r="E115" s="1"/>
  <c r="F117"/>
  <c r="G115"/>
  <c r="I117"/>
  <c r="I115" s="1"/>
  <c r="C118"/>
  <c r="D119"/>
  <c r="E119"/>
  <c r="F119"/>
  <c r="G119"/>
  <c r="H119"/>
  <c r="I119"/>
  <c r="J119"/>
  <c r="C120"/>
  <c r="C121"/>
  <c r="C119" s="1"/>
  <c r="C122"/>
  <c r="D123"/>
  <c r="E123"/>
  <c r="F123"/>
  <c r="G123"/>
  <c r="H123"/>
  <c r="I123"/>
  <c r="J123"/>
  <c r="C124"/>
  <c r="C125"/>
  <c r="C123" s="1"/>
  <c r="C126"/>
  <c r="D127"/>
  <c r="E127"/>
  <c r="F127"/>
  <c r="G127"/>
  <c r="H127"/>
  <c r="I127"/>
  <c r="J127"/>
  <c r="C128"/>
  <c r="C129"/>
  <c r="C127" s="1"/>
  <c r="C130"/>
  <c r="D131"/>
  <c r="E131"/>
  <c r="F131"/>
  <c r="G131"/>
  <c r="H131"/>
  <c r="I131"/>
  <c r="J131"/>
  <c r="C132"/>
  <c r="C133"/>
  <c r="C131" s="1"/>
  <c r="C134"/>
  <c r="D135"/>
  <c r="E135"/>
  <c r="F135"/>
  <c r="G135"/>
  <c r="H135"/>
  <c r="I135"/>
  <c r="J135"/>
  <c r="C136"/>
  <c r="C137"/>
  <c r="C135" s="1"/>
  <c r="C138"/>
  <c r="D139"/>
  <c r="E139"/>
  <c r="F139"/>
  <c r="G139"/>
  <c r="H139"/>
  <c r="I139"/>
  <c r="J139"/>
  <c r="C140"/>
  <c r="C141"/>
  <c r="C139" s="1"/>
  <c r="C142"/>
  <c r="D143"/>
  <c r="E143"/>
  <c r="F143"/>
  <c r="G143"/>
  <c r="H143"/>
  <c r="I143"/>
  <c r="J143"/>
  <c r="C144"/>
  <c r="C145"/>
  <c r="C143" s="1"/>
  <c r="C146"/>
  <c r="D147"/>
  <c r="E147"/>
  <c r="F147"/>
  <c r="G147"/>
  <c r="I147"/>
  <c r="J147"/>
  <c r="C148"/>
  <c r="C149"/>
  <c r="C147" s="1"/>
  <c r="C150"/>
  <c r="D151"/>
  <c r="E151"/>
  <c r="F151"/>
  <c r="G151"/>
  <c r="H151"/>
  <c r="I151"/>
  <c r="J151"/>
  <c r="C152"/>
  <c r="C153"/>
  <c r="C151" s="1"/>
  <c r="C154"/>
  <c r="D155"/>
  <c r="E155"/>
  <c r="F155"/>
  <c r="G155"/>
  <c r="H155"/>
  <c r="I155"/>
  <c r="J155"/>
  <c r="C156"/>
  <c r="C157"/>
  <c r="C155" s="1"/>
  <c r="C158"/>
  <c r="D159"/>
  <c r="E159"/>
  <c r="F159"/>
  <c r="G159"/>
  <c r="I159"/>
  <c r="J159"/>
  <c r="C160"/>
  <c r="C161"/>
  <c r="C159" s="1"/>
  <c r="C162"/>
  <c r="D163"/>
  <c r="E163"/>
  <c r="F163"/>
  <c r="G163"/>
  <c r="I163"/>
  <c r="J163"/>
  <c r="C164"/>
  <c r="C165"/>
  <c r="C163" s="1"/>
  <c r="C166"/>
  <c r="D167"/>
  <c r="E167"/>
  <c r="F167"/>
  <c r="G167"/>
  <c r="H167"/>
  <c r="I167"/>
  <c r="J167"/>
  <c r="C168"/>
  <c r="C169"/>
  <c r="C167" s="1"/>
  <c r="C170"/>
  <c r="C184"/>
  <c r="D185"/>
  <c r="D183" s="1"/>
  <c r="E185"/>
  <c r="E183" s="1"/>
  <c r="F185"/>
  <c r="F183" s="1"/>
  <c r="G185"/>
  <c r="G183" s="1"/>
  <c r="I185"/>
  <c r="I183" s="1"/>
  <c r="C186"/>
  <c r="C188"/>
  <c r="C190"/>
  <c r="C192"/>
  <c r="C193"/>
  <c r="C194"/>
  <c r="C196"/>
  <c r="C197"/>
  <c r="C195" s="1"/>
  <c r="C203"/>
  <c r="C204"/>
  <c r="C202" s="1"/>
  <c r="C205"/>
  <c r="C206"/>
  <c r="C208"/>
  <c r="C209"/>
  <c r="C207" s="1"/>
  <c r="C210"/>
  <c r="C212"/>
  <c r="C213"/>
  <c r="C211" s="1"/>
  <c r="C214"/>
  <c r="C216"/>
  <c r="C217"/>
  <c r="C215" s="1"/>
  <c r="C218"/>
  <c r="C220"/>
  <c r="C221"/>
  <c r="C219" s="1"/>
  <c r="C222"/>
  <c r="C224"/>
  <c r="C225"/>
  <c r="C223" s="1"/>
  <c r="C226"/>
  <c r="C228"/>
  <c r="C229"/>
  <c r="C227" s="1"/>
  <c r="C230"/>
  <c r="C232"/>
  <c r="C233"/>
  <c r="C231" s="1"/>
  <c r="C234"/>
  <c r="C236"/>
  <c r="C237"/>
  <c r="C235" s="1"/>
  <c r="C238"/>
  <c r="C240"/>
  <c r="C241"/>
  <c r="C239" s="1"/>
  <c r="C242"/>
  <c r="C244"/>
  <c r="C245"/>
  <c r="C243" s="1"/>
  <c r="C246"/>
  <c r="C248"/>
  <c r="C249"/>
  <c r="C247" s="1"/>
  <c r="C250"/>
  <c r="C252"/>
  <c r="C253"/>
  <c r="C251" s="1"/>
  <c r="C260"/>
  <c r="D261"/>
  <c r="D259" s="1"/>
  <c r="E261"/>
  <c r="E259" s="1"/>
  <c r="F261"/>
  <c r="F259" s="1"/>
  <c r="G259"/>
  <c r="I261"/>
  <c r="I259" s="1"/>
  <c r="J261"/>
  <c r="J259" s="1"/>
  <c r="C262"/>
  <c r="C264"/>
  <c r="C265"/>
  <c r="C266"/>
  <c r="C267"/>
  <c r="C268"/>
  <c r="C269"/>
  <c r="C270"/>
  <c r="C272"/>
  <c r="C273"/>
  <c r="C271" s="1"/>
  <c r="C274"/>
  <c r="C276"/>
  <c r="C277"/>
  <c r="C275" s="1"/>
  <c r="C278"/>
  <c r="C280"/>
  <c r="C281"/>
  <c r="C279" s="1"/>
  <c r="C282"/>
  <c r="C284"/>
  <c r="C285"/>
  <c r="C283" s="1"/>
  <c r="C286"/>
  <c r="C288"/>
  <c r="C289"/>
  <c r="C287" s="1"/>
  <c r="C290"/>
  <c r="C292"/>
  <c r="C293"/>
  <c r="C291" s="1"/>
  <c r="C294"/>
  <c r="C296"/>
  <c r="C297"/>
  <c r="C295" s="1"/>
  <c r="C298"/>
  <c r="C300"/>
  <c r="C301"/>
  <c r="C299" s="1"/>
  <c r="C302"/>
  <c r="D303"/>
  <c r="E303"/>
  <c r="F303"/>
  <c r="H303"/>
  <c r="I303"/>
  <c r="J303"/>
  <c r="C304"/>
  <c r="C305"/>
  <c r="C303" s="1"/>
  <c r="D311"/>
  <c r="E311"/>
  <c r="F311"/>
  <c r="G311"/>
  <c r="H311"/>
  <c r="I311"/>
  <c r="J311"/>
  <c r="C312"/>
  <c r="C313"/>
  <c r="C311" s="1"/>
  <c r="C314"/>
  <c r="C316"/>
  <c r="D317"/>
  <c r="E317"/>
  <c r="F317"/>
  <c r="G317"/>
  <c r="H317"/>
  <c r="I317"/>
  <c r="J317"/>
  <c r="C318"/>
  <c r="D319"/>
  <c r="E319"/>
  <c r="F319"/>
  <c r="G319"/>
  <c r="H319"/>
  <c r="I319"/>
  <c r="J319"/>
  <c r="C320"/>
  <c r="C321"/>
  <c r="C322"/>
  <c r="D323"/>
  <c r="E323"/>
  <c r="F323"/>
  <c r="G323"/>
  <c r="H323"/>
  <c r="I323"/>
  <c r="J323"/>
  <c r="C324"/>
  <c r="C325"/>
  <c r="C323" s="1"/>
  <c r="C326"/>
  <c r="D327"/>
  <c r="E327"/>
  <c r="F327"/>
  <c r="G327"/>
  <c r="H327"/>
  <c r="I327"/>
  <c r="J327"/>
  <c r="C328"/>
  <c r="C329"/>
  <c r="C327" s="1"/>
  <c r="C330"/>
  <c r="C332"/>
  <c r="D333"/>
  <c r="E333"/>
  <c r="F333"/>
  <c r="G333"/>
  <c r="H333"/>
  <c r="I333"/>
  <c r="J333"/>
  <c r="C334"/>
  <c r="D335"/>
  <c r="E335"/>
  <c r="F335"/>
  <c r="G335"/>
  <c r="H335"/>
  <c r="I335"/>
  <c r="J335"/>
  <c r="C336"/>
  <c r="C337"/>
  <c r="C335" s="1"/>
  <c r="C338"/>
  <c r="D339"/>
  <c r="E339"/>
  <c r="F339"/>
  <c r="G339"/>
  <c r="H339"/>
  <c r="I339"/>
  <c r="J339"/>
  <c r="C340"/>
  <c r="C341"/>
  <c r="C339" s="1"/>
  <c r="C342"/>
  <c r="D343"/>
  <c r="E343"/>
  <c r="F343"/>
  <c r="G343"/>
  <c r="H343"/>
  <c r="I343"/>
  <c r="J343"/>
  <c r="C344"/>
  <c r="C345"/>
  <c r="C343" s="1"/>
  <c r="C346"/>
  <c r="C348"/>
  <c r="D349"/>
  <c r="E349"/>
  <c r="F349"/>
  <c r="H349"/>
  <c r="I349"/>
  <c r="J349"/>
  <c r="C350"/>
  <c r="D351"/>
  <c r="E351"/>
  <c r="F351"/>
  <c r="G351"/>
  <c r="H351"/>
  <c r="I351"/>
  <c r="J351"/>
  <c r="C352"/>
  <c r="C353"/>
  <c r="C354"/>
  <c r="D355"/>
  <c r="E355"/>
  <c r="F355"/>
  <c r="G355"/>
  <c r="H355"/>
  <c r="I355"/>
  <c r="J355"/>
  <c r="C356"/>
  <c r="C357"/>
  <c r="C355" s="1"/>
  <c r="C358"/>
  <c r="D359"/>
  <c r="E359"/>
  <c r="F359"/>
  <c r="G359"/>
  <c r="H359"/>
  <c r="I359"/>
  <c r="J359"/>
  <c r="C359"/>
  <c r="C369"/>
  <c r="C371"/>
  <c r="C374"/>
  <c r="C376"/>
  <c r="C377"/>
  <c r="D379"/>
  <c r="D375" s="1"/>
  <c r="D373" s="1"/>
  <c r="D370" s="1"/>
  <c r="D368" s="1"/>
  <c r="E379"/>
  <c r="E375" s="1"/>
  <c r="E373" s="1"/>
  <c r="E370" s="1"/>
  <c r="E368" s="1"/>
  <c r="F379"/>
  <c r="F375" s="1"/>
  <c r="F373" s="1"/>
  <c r="F370" s="1"/>
  <c r="F368" s="1"/>
  <c r="G375"/>
  <c r="G373" s="1"/>
  <c r="G370" s="1"/>
  <c r="G368" s="1"/>
  <c r="I373"/>
  <c r="I370" s="1"/>
  <c r="I368" s="1"/>
  <c r="J373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91"/>
  <c r="C797"/>
  <c r="C795" s="1"/>
  <c r="C798"/>
  <c r="D801"/>
  <c r="E801"/>
  <c r="F801"/>
  <c r="G801"/>
  <c r="H801"/>
  <c r="I801"/>
  <c r="J801"/>
  <c r="C804"/>
  <c r="C805"/>
  <c r="C801" s="1"/>
  <c r="C806"/>
  <c r="C807"/>
  <c r="H815"/>
  <c r="I815"/>
  <c r="J815"/>
  <c r="H816"/>
  <c r="I816"/>
  <c r="J816"/>
  <c r="H818"/>
  <c r="H817" s="1"/>
  <c r="I818"/>
  <c r="I817" s="1"/>
  <c r="J818"/>
  <c r="J817" s="1"/>
  <c r="C826"/>
  <c r="C827"/>
  <c r="C828"/>
  <c r="C816" s="1"/>
  <c r="C829"/>
  <c r="C831"/>
  <c r="D832"/>
  <c r="D830" s="1"/>
  <c r="E832"/>
  <c r="E830" s="1"/>
  <c r="F832"/>
  <c r="F830" s="1"/>
  <c r="G832"/>
  <c r="G830" s="1"/>
  <c r="H832"/>
  <c r="H830" s="1"/>
  <c r="I832"/>
  <c r="I830" s="1"/>
  <c r="J832"/>
  <c r="J830" s="1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60"/>
  <c r="D861"/>
  <c r="D802" s="1"/>
  <c r="E861"/>
  <c r="E802" s="1"/>
  <c r="F861"/>
  <c r="F802" s="1"/>
  <c r="H861"/>
  <c r="H802" s="1"/>
  <c r="I861"/>
  <c r="I802" s="1"/>
  <c r="C862"/>
  <c r="D863"/>
  <c r="E863"/>
  <c r="F863"/>
  <c r="H863"/>
  <c r="I863"/>
  <c r="J863"/>
  <c r="C864"/>
  <c r="C866"/>
  <c r="D867"/>
  <c r="E867"/>
  <c r="F867"/>
  <c r="G867"/>
  <c r="I867"/>
  <c r="J867"/>
  <c r="C868"/>
  <c r="C869"/>
  <c r="C870"/>
  <c r="D871"/>
  <c r="E871"/>
  <c r="F871"/>
  <c r="H871"/>
  <c r="I871"/>
  <c r="J871"/>
  <c r="C872"/>
  <c r="C873"/>
  <c r="C871" s="1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D891"/>
  <c r="E891"/>
  <c r="F891"/>
  <c r="G891"/>
  <c r="H891"/>
  <c r="I891"/>
  <c r="J891"/>
  <c r="C892"/>
  <c r="C893"/>
  <c r="C891" s="1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45"/>
  <c r="C947"/>
  <c r="C950"/>
  <c r="D951"/>
  <c r="D946" s="1"/>
  <c r="D944" s="1"/>
  <c r="E951"/>
  <c r="E946" s="1"/>
  <c r="E944" s="1"/>
  <c r="F951"/>
  <c r="F946" s="1"/>
  <c r="F944" s="1"/>
  <c r="G951"/>
  <c r="G946" s="1"/>
  <c r="G944" s="1"/>
  <c r="H951"/>
  <c r="H946" s="1"/>
  <c r="H944" s="1"/>
  <c r="I951"/>
  <c r="I946" s="1"/>
  <c r="I944" s="1"/>
  <c r="J951"/>
  <c r="J946" s="1"/>
  <c r="J944" s="1"/>
  <c r="C952"/>
  <c r="D953"/>
  <c r="E953"/>
  <c r="F953"/>
  <c r="G953"/>
  <c r="H953"/>
  <c r="I953"/>
  <c r="J953"/>
  <c r="C954"/>
  <c r="C956"/>
  <c r="D957"/>
  <c r="E957"/>
  <c r="F957"/>
  <c r="J957"/>
  <c r="C958"/>
  <c r="C959"/>
  <c r="C960"/>
  <c r="D961"/>
  <c r="E961"/>
  <c r="F961"/>
  <c r="G961"/>
  <c r="H961"/>
  <c r="I961"/>
  <c r="J961"/>
  <c r="C962"/>
  <c r="C963"/>
  <c r="C961" s="1"/>
  <c r="C964"/>
  <c r="D965"/>
  <c r="E965"/>
  <c r="F965"/>
  <c r="H965"/>
  <c r="I965"/>
  <c r="J965"/>
  <c r="C966"/>
  <c r="C967"/>
  <c r="C965" s="1"/>
  <c r="C968"/>
  <c r="D969"/>
  <c r="E969"/>
  <c r="F969"/>
  <c r="G969"/>
  <c r="H969"/>
  <c r="I969"/>
  <c r="J969"/>
  <c r="C970"/>
  <c r="C971"/>
  <c r="C969" s="1"/>
  <c r="C972"/>
  <c r="D973"/>
  <c r="E973"/>
  <c r="F973"/>
  <c r="G973"/>
  <c r="H973"/>
  <c r="I973"/>
  <c r="J973"/>
  <c r="C974"/>
  <c r="C975"/>
  <c r="C973" s="1"/>
  <c r="C985"/>
  <c r="C987"/>
  <c r="C988"/>
  <c r="C989"/>
  <c r="C990"/>
  <c r="C993"/>
  <c r="C994"/>
  <c r="C995"/>
  <c r="C997"/>
  <c r="C998"/>
  <c r="C999"/>
  <c r="C1000"/>
  <c r="C1001"/>
  <c r="C1002"/>
  <c r="C1003"/>
  <c r="C1004"/>
  <c r="D1007"/>
  <c r="D983" s="1"/>
  <c r="E1007"/>
  <c r="E983" s="1"/>
  <c r="F1007"/>
  <c r="F983" s="1"/>
  <c r="G1007"/>
  <c r="G983" s="1"/>
  <c r="H1007"/>
  <c r="H16" s="1"/>
  <c r="H8" s="1"/>
  <c r="I1007"/>
  <c r="I983" s="1"/>
  <c r="J1007"/>
  <c r="J983" s="1"/>
  <c r="D1008"/>
  <c r="D984" s="1"/>
  <c r="E1008"/>
  <c r="E984" s="1"/>
  <c r="F1008"/>
  <c r="F984" s="1"/>
  <c r="I1008"/>
  <c r="I984" s="1"/>
  <c r="J984"/>
  <c r="C1009"/>
  <c r="D1010"/>
  <c r="E1010"/>
  <c r="F1010"/>
  <c r="H1010"/>
  <c r="I1010"/>
  <c r="J1010"/>
  <c r="C1011"/>
  <c r="C1013"/>
  <c r="D1014"/>
  <c r="E1014"/>
  <c r="F1014"/>
  <c r="G1014"/>
  <c r="H1014"/>
  <c r="I1014"/>
  <c r="J1014"/>
  <c r="C1015"/>
  <c r="C1016"/>
  <c r="C1017"/>
  <c r="D1018"/>
  <c r="E1018"/>
  <c r="F1018"/>
  <c r="G1018"/>
  <c r="H1018"/>
  <c r="I1018"/>
  <c r="J1018"/>
  <c r="C1019"/>
  <c r="C1020"/>
  <c r="C1021"/>
  <c r="D1022"/>
  <c r="E1022"/>
  <c r="F1022"/>
  <c r="G1022"/>
  <c r="H1022"/>
  <c r="I1022"/>
  <c r="J1022"/>
  <c r="C1023"/>
  <c r="C1024"/>
  <c r="C1025"/>
  <c r="D1026"/>
  <c r="E1026"/>
  <c r="F1026"/>
  <c r="G1026"/>
  <c r="H1026"/>
  <c r="I1026"/>
  <c r="J1026"/>
  <c r="C1027"/>
  <c r="C1028"/>
  <c r="C1029"/>
  <c r="D1030"/>
  <c r="E1030"/>
  <c r="F1030"/>
  <c r="G1030"/>
  <c r="H1030"/>
  <c r="I1030"/>
  <c r="J1030"/>
  <c r="C1031"/>
  <c r="C1032"/>
  <c r="C1033"/>
  <c r="D1034"/>
  <c r="E1034"/>
  <c r="F1034"/>
  <c r="G1034"/>
  <c r="G1010" s="1"/>
  <c r="H1034"/>
  <c r="I1034"/>
  <c r="J1034"/>
  <c r="C1035"/>
  <c r="C1036"/>
  <c r="C1043"/>
  <c r="C1045"/>
  <c r="D1046"/>
  <c r="E1046"/>
  <c r="F1046"/>
  <c r="G1046"/>
  <c r="I1046"/>
  <c r="C1047"/>
  <c r="C1048"/>
  <c r="C1049"/>
  <c r="D1050"/>
  <c r="E1050"/>
  <c r="F1050"/>
  <c r="G1050"/>
  <c r="I1050"/>
  <c r="C1051"/>
  <c r="C1052"/>
  <c r="C1053"/>
  <c r="D1054"/>
  <c r="E1054"/>
  <c r="F1054"/>
  <c r="G1054"/>
  <c r="I1054"/>
  <c r="J1054"/>
  <c r="C1055"/>
  <c r="C1056"/>
  <c r="C1057"/>
  <c r="D1058"/>
  <c r="E1058"/>
  <c r="F1058"/>
  <c r="G1058"/>
  <c r="H1058"/>
  <c r="I1058"/>
  <c r="J1058"/>
  <c r="C1059"/>
  <c r="C1060"/>
  <c r="C1061"/>
  <c r="D1062"/>
  <c r="E1062"/>
  <c r="F1062"/>
  <c r="G1062"/>
  <c r="I1062"/>
  <c r="J1062"/>
  <c r="C1063"/>
  <c r="C1064"/>
  <c r="C1062" s="1"/>
  <c r="C1065"/>
  <c r="D1066"/>
  <c r="E1066"/>
  <c r="F1066"/>
  <c r="G1066"/>
  <c r="H1066"/>
  <c r="I1066"/>
  <c r="J1066"/>
  <c r="C1067"/>
  <c r="C1068"/>
  <c r="C1066" s="1"/>
  <c r="C1069"/>
  <c r="D1070"/>
  <c r="E1070"/>
  <c r="F1070"/>
  <c r="G1070"/>
  <c r="I1070"/>
  <c r="J1070"/>
  <c r="C1070"/>
  <c r="C1081"/>
  <c r="C1086"/>
  <c r="C1087"/>
  <c r="C1089"/>
  <c r="C1084" s="1"/>
  <c r="C1091"/>
  <c r="C1092"/>
  <c r="C1094"/>
  <c r="C1095"/>
  <c r="C1096"/>
  <c r="C1097"/>
  <c r="C1099"/>
  <c r="D1100"/>
  <c r="D1098" s="1"/>
  <c r="E1100"/>
  <c r="E1098" s="1"/>
  <c r="F1100"/>
  <c r="F1098" s="1"/>
  <c r="H1098"/>
  <c r="I1098"/>
  <c r="C1101"/>
  <c r="D1102"/>
  <c r="E1102"/>
  <c r="F1102"/>
  <c r="I1102"/>
  <c r="C1103"/>
  <c r="C1104"/>
  <c r="C1105"/>
  <c r="E1106"/>
  <c r="F1106"/>
  <c r="G1106"/>
  <c r="H1106"/>
  <c r="I1106"/>
  <c r="J1106"/>
  <c r="J1100" s="1"/>
  <c r="C1107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D1178"/>
  <c r="E1178"/>
  <c r="F1178"/>
  <c r="G1178"/>
  <c r="H1178"/>
  <c r="I1178"/>
  <c r="J1178"/>
  <c r="C1179"/>
  <c r="C1180"/>
  <c r="C1178" s="1"/>
  <c r="C1181"/>
  <c r="C1186"/>
  <c r="C1188"/>
  <c r="C1190"/>
  <c r="C1192"/>
  <c r="D1193"/>
  <c r="E1193"/>
  <c r="F1193"/>
  <c r="H1191"/>
  <c r="I1193"/>
  <c r="I1191" s="1"/>
  <c r="J1193"/>
  <c r="J1191" s="1"/>
  <c r="C1194"/>
  <c r="D1195"/>
  <c r="E1195"/>
  <c r="F1195"/>
  <c r="J1195"/>
  <c r="C1196"/>
  <c r="C1197"/>
  <c r="C1198"/>
  <c r="D1199"/>
  <c r="E1199"/>
  <c r="F1199"/>
  <c r="I1199"/>
  <c r="J1199"/>
  <c r="C1200"/>
  <c r="C1201"/>
  <c r="C1199" s="1"/>
  <c r="C1202"/>
  <c r="D1203"/>
  <c r="E1203"/>
  <c r="F1203"/>
  <c r="I1203"/>
  <c r="J1203"/>
  <c r="C1204"/>
  <c r="C1205"/>
  <c r="C1203" s="1"/>
  <c r="C1206"/>
  <c r="D1207"/>
  <c r="E1207"/>
  <c r="F1207"/>
  <c r="G1207"/>
  <c r="J1207"/>
  <c r="C1208"/>
  <c r="C1209"/>
  <c r="C1207" s="1"/>
  <c r="C1210"/>
  <c r="D1211"/>
  <c r="E1211"/>
  <c r="F1211"/>
  <c r="G1211"/>
  <c r="H1211"/>
  <c r="I1211"/>
  <c r="J1211"/>
  <c r="C1212"/>
  <c r="C1213"/>
  <c r="C1211" s="1"/>
  <c r="C1214"/>
  <c r="C1216"/>
  <c r="D1217"/>
  <c r="D1215" s="1"/>
  <c r="E1217"/>
  <c r="E1215" s="1"/>
  <c r="F1217"/>
  <c r="F1215" s="1"/>
  <c r="G1215"/>
  <c r="H1215"/>
  <c r="I1217"/>
  <c r="I1215" s="1"/>
  <c r="J1217"/>
  <c r="J1215" s="1"/>
  <c r="C1218"/>
  <c r="D1219"/>
  <c r="E1219"/>
  <c r="F1219"/>
  <c r="G1219"/>
  <c r="H1219"/>
  <c r="I1219"/>
  <c r="J1219"/>
  <c r="C1220"/>
  <c r="C1221"/>
  <c r="C1219" s="1"/>
  <c r="C1222"/>
  <c r="D1223"/>
  <c r="E1223"/>
  <c r="F1223"/>
  <c r="G1223"/>
  <c r="H1223"/>
  <c r="I1223"/>
  <c r="J1223"/>
  <c r="C1224"/>
  <c r="C1225"/>
  <c r="C1223" s="1"/>
  <c r="C1226"/>
  <c r="D1227"/>
  <c r="E1227"/>
  <c r="F1227"/>
  <c r="G1227"/>
  <c r="H1227"/>
  <c r="I1227"/>
  <c r="J1227"/>
  <c r="C1228"/>
  <c r="C1229"/>
  <c r="C1227" s="1"/>
  <c r="C1230"/>
  <c r="D1231"/>
  <c r="E1231"/>
  <c r="F1231"/>
  <c r="G1231"/>
  <c r="H1231"/>
  <c r="I1231"/>
  <c r="J1231"/>
  <c r="C1232"/>
  <c r="C1233"/>
  <c r="C1231" s="1"/>
  <c r="C1234"/>
  <c r="D1235"/>
  <c r="E1235"/>
  <c r="F1235"/>
  <c r="G1235"/>
  <c r="H1235"/>
  <c r="I1235"/>
  <c r="J1235"/>
  <c r="C1236"/>
  <c r="C1237"/>
  <c r="C1235" s="1"/>
  <c r="C1238"/>
  <c r="D1239"/>
  <c r="E1239"/>
  <c r="F1239"/>
  <c r="G1239"/>
  <c r="H1239"/>
  <c r="I1239"/>
  <c r="J1239"/>
  <c r="C1240"/>
  <c r="C1241"/>
  <c r="C1239" s="1"/>
  <c r="C1256"/>
  <c r="D1257"/>
  <c r="D1255" s="1"/>
  <c r="E1257"/>
  <c r="E1255" s="1"/>
  <c r="F1257"/>
  <c r="F1255" s="1"/>
  <c r="G1257"/>
  <c r="H1255"/>
  <c r="I1257"/>
  <c r="I1255" s="1"/>
  <c r="J1257"/>
  <c r="J1255" s="1"/>
  <c r="C1258"/>
  <c r="D1259"/>
  <c r="E1259"/>
  <c r="F1259"/>
  <c r="G1259"/>
  <c r="H1259"/>
  <c r="I1259"/>
  <c r="J1259"/>
  <c r="C1260"/>
  <c r="C1261"/>
  <c r="C1259" s="1"/>
  <c r="C1262"/>
  <c r="D1263"/>
  <c r="E1263"/>
  <c r="F1263"/>
  <c r="H1263"/>
  <c r="J1263"/>
  <c r="C1264"/>
  <c r="C1265"/>
  <c r="C1263" s="1"/>
  <c r="C1266"/>
  <c r="D1267"/>
  <c r="E1267"/>
  <c r="F1267"/>
  <c r="G1267"/>
  <c r="H1267"/>
  <c r="I1267"/>
  <c r="J1267"/>
  <c r="C1268"/>
  <c r="C1269"/>
  <c r="C1267" s="1"/>
  <c r="C1270"/>
  <c r="D1271"/>
  <c r="E1271"/>
  <c r="F1271"/>
  <c r="J1271"/>
  <c r="C1272"/>
  <c r="C1273"/>
  <c r="C1271" s="1"/>
  <c r="C1274"/>
  <c r="D1275"/>
  <c r="E1275"/>
  <c r="F1275"/>
  <c r="G1275"/>
  <c r="H1275"/>
  <c r="I1275"/>
  <c r="J1275"/>
  <c r="C1276"/>
  <c r="C1277"/>
  <c r="C1275" s="1"/>
  <c r="D1283"/>
  <c r="E1283"/>
  <c r="F1283"/>
  <c r="G1283"/>
  <c r="I1283"/>
  <c r="J1283"/>
  <c r="C1284"/>
  <c r="C1285"/>
  <c r="C1283" s="1"/>
  <c r="C1286"/>
  <c r="D1287"/>
  <c r="E1287"/>
  <c r="F1287"/>
  <c r="G1287"/>
  <c r="H1287"/>
  <c r="I1287"/>
  <c r="J1287"/>
  <c r="C1288"/>
  <c r="C1289"/>
  <c r="C1287" s="1"/>
  <c r="D1290"/>
  <c r="E1290"/>
  <c r="F1290"/>
  <c r="G1290"/>
  <c r="H1290"/>
  <c r="I1290"/>
  <c r="J1290"/>
  <c r="C1291"/>
  <c r="C1292"/>
  <c r="C1290" s="1"/>
  <c r="D1300"/>
  <c r="E1300"/>
  <c r="F1300"/>
  <c r="G1300"/>
  <c r="H1300"/>
  <c r="I1300"/>
  <c r="J1300"/>
  <c r="D1301"/>
  <c r="E1301"/>
  <c r="F1301"/>
  <c r="G1301"/>
  <c r="H1301"/>
  <c r="I1301"/>
  <c r="J1301"/>
  <c r="D1303"/>
  <c r="E1303"/>
  <c r="F1303"/>
  <c r="G1303"/>
  <c r="H1303"/>
  <c r="I1303"/>
  <c r="J1303"/>
  <c r="D1305"/>
  <c r="E1305"/>
  <c r="F1305"/>
  <c r="G1305"/>
  <c r="H1305"/>
  <c r="I1305"/>
  <c r="J1305"/>
  <c r="C1306"/>
  <c r="C1300" s="1"/>
  <c r="C1307"/>
  <c r="C1309"/>
  <c r="C1312"/>
  <c r="C1316"/>
  <c r="D1317"/>
  <c r="E1317"/>
  <c r="F1317"/>
  <c r="G1317"/>
  <c r="H1317"/>
  <c r="I1317"/>
  <c r="J1317"/>
  <c r="D1318"/>
  <c r="E1318"/>
  <c r="F1318"/>
  <c r="G1318"/>
  <c r="H1318"/>
  <c r="I1318"/>
  <c r="J1318"/>
  <c r="D1319"/>
  <c r="E1319"/>
  <c r="F1319"/>
  <c r="H1319"/>
  <c r="I1319"/>
  <c r="J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1"/>
  <c r="D1382"/>
  <c r="D1380" s="1"/>
  <c r="E1382"/>
  <c r="E1380" s="1"/>
  <c r="F1382"/>
  <c r="F1380" s="1"/>
  <c r="G1382"/>
  <c r="H1380"/>
  <c r="I1382"/>
  <c r="I1380" s="1"/>
  <c r="J1382"/>
  <c r="J1380" s="1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2"/>
  <c r="C1404"/>
  <c r="C1406"/>
  <c r="D1407"/>
  <c r="D1405" s="1"/>
  <c r="E1407"/>
  <c r="E1405" s="1"/>
  <c r="F1407"/>
  <c r="F1405" s="1"/>
  <c r="G1405"/>
  <c r="H1405"/>
  <c r="I1407"/>
  <c r="I1405" s="1"/>
  <c r="J1407"/>
  <c r="J1405" s="1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54"/>
  <c r="D1455"/>
  <c r="D1453" s="1"/>
  <c r="E1455"/>
  <c r="E1453" s="1"/>
  <c r="F1455"/>
  <c r="F1453" s="1"/>
  <c r="G1455"/>
  <c r="G1453" s="1"/>
  <c r="H1455"/>
  <c r="H1453" s="1"/>
  <c r="I1455"/>
  <c r="I1453" s="1"/>
  <c r="J1455"/>
  <c r="J1453" s="1"/>
  <c r="C1456"/>
  <c r="C1457"/>
  <c r="C1458"/>
  <c r="C1459"/>
  <c r="C1460"/>
  <c r="C1461"/>
  <c r="C1462"/>
  <c r="C1463"/>
  <c r="C1464"/>
  <c r="C1465"/>
  <c r="C1466"/>
  <c r="C1467"/>
  <c r="C1468"/>
  <c r="C1470"/>
  <c r="D1471"/>
  <c r="D1469" s="1"/>
  <c r="E1471"/>
  <c r="E1469" s="1"/>
  <c r="F1471"/>
  <c r="F1469" s="1"/>
  <c r="G1471"/>
  <c r="G1469" s="1"/>
  <c r="H1471"/>
  <c r="H1469" s="1"/>
  <c r="I1471"/>
  <c r="I1469" s="1"/>
  <c r="J1471"/>
  <c r="J1469" s="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D1506"/>
  <c r="E1506"/>
  <c r="F1506"/>
  <c r="H1506"/>
  <c r="I1506"/>
  <c r="J1506"/>
  <c r="C1507"/>
  <c r="C1509"/>
  <c r="C1512"/>
  <c r="C1514"/>
  <c r="C1515"/>
  <c r="C1516"/>
  <c r="C1517"/>
  <c r="C1518"/>
  <c r="C1519"/>
  <c r="C1520"/>
  <c r="C1521"/>
  <c r="C1522"/>
  <c r="G1523"/>
  <c r="C1523" s="1"/>
  <c r="C1524"/>
  <c r="C1525"/>
  <c r="C1526"/>
  <c r="G1527"/>
  <c r="C1527" s="1"/>
  <c r="G1535"/>
  <c r="C1536"/>
  <c r="C1537"/>
  <c r="C1538"/>
  <c r="C1539"/>
  <c r="C1540"/>
  <c r="C1541"/>
  <c r="C1542"/>
  <c r="C1543"/>
  <c r="C1544"/>
  <c r="C1545"/>
  <c r="C1546"/>
  <c r="G1547"/>
  <c r="C1547" s="1"/>
  <c r="C1548"/>
  <c r="C1549"/>
  <c r="C1550"/>
  <c r="C1551"/>
  <c r="C1552"/>
  <c r="C1553"/>
  <c r="C1554"/>
  <c r="C1579"/>
  <c r="C1580"/>
  <c r="C1581"/>
  <c r="C1582"/>
  <c r="G1583"/>
  <c r="C1583" s="1"/>
  <c r="C1584"/>
  <c r="C1585"/>
  <c r="C1586"/>
  <c r="D1612"/>
  <c r="E1612"/>
  <c r="F1612"/>
  <c r="C1613"/>
  <c r="C1615"/>
  <c r="C1616"/>
  <c r="D1617"/>
  <c r="E1617"/>
  <c r="F1617"/>
  <c r="C1618"/>
  <c r="C1620"/>
  <c r="C1622"/>
  <c r="C1623"/>
  <c r="C1624"/>
  <c r="C1625"/>
  <c r="C1626"/>
  <c r="C1627"/>
  <c r="C1628"/>
  <c r="C1621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50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E1705"/>
  <c r="F1705"/>
  <c r="H1705"/>
  <c r="I1705"/>
  <c r="J1705"/>
  <c r="C1706"/>
  <c r="C1707"/>
  <c r="C1708"/>
  <c r="E1709"/>
  <c r="F1709"/>
  <c r="G1709"/>
  <c r="H1709"/>
  <c r="I1709"/>
  <c r="J1709"/>
  <c r="C1710"/>
  <c r="C1711"/>
  <c r="C1712"/>
  <c r="E1713"/>
  <c r="F1713"/>
  <c r="H1713"/>
  <c r="I1713"/>
  <c r="J1713"/>
  <c r="C1714"/>
  <c r="C1715"/>
  <c r="C1716"/>
  <c r="E1717"/>
  <c r="F1717"/>
  <c r="I1717"/>
  <c r="J1717"/>
  <c r="C1718"/>
  <c r="C1719"/>
  <c r="E1732"/>
  <c r="F1732"/>
  <c r="G1732"/>
  <c r="H1732"/>
  <c r="I1732"/>
  <c r="J1732"/>
  <c r="C1733"/>
  <c r="C1734"/>
  <c r="C1735"/>
  <c r="H113" l="1"/>
  <c r="H983"/>
  <c r="G26"/>
  <c r="G21"/>
  <c r="G1380"/>
  <c r="G1302"/>
  <c r="F982"/>
  <c r="D982"/>
  <c r="I982"/>
  <c r="E982"/>
  <c r="J982"/>
  <c r="C1722"/>
  <c r="I1649"/>
  <c r="I1614"/>
  <c r="I1612" s="1"/>
  <c r="J1614"/>
  <c r="J1612" s="1"/>
  <c r="J1617"/>
  <c r="G1511"/>
  <c r="C1511" s="1"/>
  <c r="J1098"/>
  <c r="G865"/>
  <c r="G861" s="1"/>
  <c r="C1012"/>
  <c r="C1010" s="1"/>
  <c r="C1535"/>
  <c r="G1044"/>
  <c r="G1042" s="1"/>
  <c r="C818"/>
  <c r="J370"/>
  <c r="J368" s="1"/>
  <c r="G1612"/>
  <c r="G8"/>
  <c r="I814"/>
  <c r="G1255"/>
  <c r="G1085"/>
  <c r="G1083" s="1"/>
  <c r="G817"/>
  <c r="F817" s="1"/>
  <c r="E817" s="1"/>
  <c r="D817" s="1"/>
  <c r="J814"/>
  <c r="H814"/>
  <c r="E859"/>
  <c r="C815"/>
  <c r="I859"/>
  <c r="C832"/>
  <c r="C830" s="1"/>
  <c r="C1717"/>
  <c r="C1709"/>
  <c r="C1455"/>
  <c r="C1453" s="1"/>
  <c r="C1382"/>
  <c r="C1319"/>
  <c r="C1317"/>
  <c r="C1301"/>
  <c r="I1189"/>
  <c r="I1085" s="1"/>
  <c r="G1189"/>
  <c r="G1187" s="1"/>
  <c r="E1189"/>
  <c r="E1085" s="1"/>
  <c r="E1083" s="1"/>
  <c r="C1102"/>
  <c r="I949"/>
  <c r="E949"/>
  <c r="C379"/>
  <c r="C375" s="1"/>
  <c r="C373" s="1"/>
  <c r="C370" s="1"/>
  <c r="C368" s="1"/>
  <c r="C349"/>
  <c r="C347" s="1"/>
  <c r="C317"/>
  <c r="C315" s="1"/>
  <c r="C76"/>
  <c r="C74" s="1"/>
  <c r="C1732"/>
  <c r="C1713"/>
  <c r="C1705"/>
  <c r="C1407"/>
  <c r="C1405" s="1"/>
  <c r="C1380"/>
  <c r="C1318"/>
  <c r="C1303"/>
  <c r="C1193"/>
  <c r="C1191" s="1"/>
  <c r="J1189"/>
  <c r="J1085" s="1"/>
  <c r="F1189"/>
  <c r="F1085" s="1"/>
  <c r="F1083" s="1"/>
  <c r="D1189"/>
  <c r="D1085" s="1"/>
  <c r="D1083" s="1"/>
  <c r="C1100"/>
  <c r="C1098" s="1"/>
  <c r="C1058"/>
  <c r="C1054"/>
  <c r="C1050"/>
  <c r="C1046"/>
  <c r="C1034"/>
  <c r="C1030"/>
  <c r="C1026"/>
  <c r="C1022"/>
  <c r="C1018"/>
  <c r="C1014"/>
  <c r="C1007"/>
  <c r="C955"/>
  <c r="C953" s="1"/>
  <c r="G949"/>
  <c r="C865"/>
  <c r="C861" s="1"/>
  <c r="C859" s="1"/>
  <c r="C378"/>
  <c r="C351"/>
  <c r="C333"/>
  <c r="C331" s="1"/>
  <c r="C319"/>
  <c r="C261"/>
  <c r="C259" s="1"/>
  <c r="C185"/>
  <c r="C183" s="1"/>
  <c r="J113"/>
  <c r="F113"/>
  <c r="F111" s="1"/>
  <c r="D113"/>
  <c r="D111" s="1"/>
  <c r="C78"/>
  <c r="C1508"/>
  <c r="C1506"/>
  <c r="J24"/>
  <c r="F24"/>
  <c r="D24"/>
  <c r="C1629"/>
  <c r="C1513"/>
  <c r="I1403"/>
  <c r="G1403"/>
  <c r="E1403"/>
  <c r="J800"/>
  <c r="H800"/>
  <c r="F800"/>
  <c r="D800"/>
  <c r="C1471"/>
  <c r="C1469" s="1"/>
  <c r="J1403"/>
  <c r="H1403"/>
  <c r="F1403"/>
  <c r="D1403"/>
  <c r="I800"/>
  <c r="E800"/>
  <c r="C1257"/>
  <c r="C1255" s="1"/>
  <c r="C1217"/>
  <c r="C1215" s="1"/>
  <c r="C1195"/>
  <c r="J1006"/>
  <c r="H1006"/>
  <c r="F1006"/>
  <c r="D1006"/>
  <c r="C957"/>
  <c r="J949"/>
  <c r="H949"/>
  <c r="F949"/>
  <c r="D949"/>
  <c r="C867"/>
  <c r="J859"/>
  <c r="H859"/>
  <c r="F859"/>
  <c r="D859"/>
  <c r="C263"/>
  <c r="C191"/>
  <c r="C189"/>
  <c r="C187" s="1"/>
  <c r="C117"/>
  <c r="J115"/>
  <c r="F115"/>
  <c r="D115"/>
  <c r="I113"/>
  <c r="G113"/>
  <c r="E113"/>
  <c r="E111" s="1"/>
  <c r="J74"/>
  <c r="F74"/>
  <c r="D74"/>
  <c r="I26"/>
  <c r="I14" s="1"/>
  <c r="E26"/>
  <c r="I1006"/>
  <c r="E1006"/>
  <c r="H111" l="1"/>
  <c r="H21"/>
  <c r="H19" s="1"/>
  <c r="H17"/>
  <c r="G14"/>
  <c r="G11" s="1"/>
  <c r="C16"/>
  <c r="C26"/>
  <c r="C24" s="1"/>
  <c r="E1187"/>
  <c r="D1187"/>
  <c r="I1083"/>
  <c r="J17"/>
  <c r="J15" s="1"/>
  <c r="J6" s="1"/>
  <c r="I1187"/>
  <c r="I17"/>
  <c r="I15" s="1"/>
  <c r="H982"/>
  <c r="H1614"/>
  <c r="H1649"/>
  <c r="C1649" s="1"/>
  <c r="C1651"/>
  <c r="G802"/>
  <c r="G800" s="1"/>
  <c r="G859"/>
  <c r="G863"/>
  <c r="J1088"/>
  <c r="C1088" s="1"/>
  <c r="C1090"/>
  <c r="J1083"/>
  <c r="H1187"/>
  <c r="F1187"/>
  <c r="J1187"/>
  <c r="C1044"/>
  <c r="H368"/>
  <c r="C951"/>
  <c r="C946" s="1"/>
  <c r="C944" s="1"/>
  <c r="C863"/>
  <c r="C983"/>
  <c r="I111"/>
  <c r="C8"/>
  <c r="J111"/>
  <c r="F21"/>
  <c r="F19" s="1"/>
  <c r="J21"/>
  <c r="J19" s="1"/>
  <c r="C802"/>
  <c r="C800" s="1"/>
  <c r="E814"/>
  <c r="G814"/>
  <c r="D21"/>
  <c r="D19" s="1"/>
  <c r="C817"/>
  <c r="C814" s="1"/>
  <c r="D814"/>
  <c r="C1403"/>
  <c r="C1401" s="1"/>
  <c r="E21"/>
  <c r="E19" s="1"/>
  <c r="E24"/>
  <c r="G19"/>
  <c r="G24"/>
  <c r="D1302"/>
  <c r="D1299" s="1"/>
  <c r="D1401"/>
  <c r="H1302"/>
  <c r="H1299" s="1"/>
  <c r="H1401"/>
  <c r="G1401"/>
  <c r="C1189"/>
  <c r="I21"/>
  <c r="I19" s="1"/>
  <c r="I24"/>
  <c r="G111"/>
  <c r="C115"/>
  <c r="C113"/>
  <c r="C111" s="1"/>
  <c r="F1302"/>
  <c r="F1299" s="1"/>
  <c r="F1401"/>
  <c r="J1302"/>
  <c r="J1299" s="1"/>
  <c r="J1401"/>
  <c r="E1302"/>
  <c r="E1299" s="1"/>
  <c r="E1401"/>
  <c r="I1302"/>
  <c r="I1299" s="1"/>
  <c r="I1401"/>
  <c r="H9" l="1"/>
  <c r="H6" s="1"/>
  <c r="H15"/>
  <c r="J9"/>
  <c r="I9"/>
  <c r="I6" s="1"/>
  <c r="H1612"/>
  <c r="C1614"/>
  <c r="C1612" s="1"/>
  <c r="H1617"/>
  <c r="C1617" s="1"/>
  <c r="C1619"/>
  <c r="C949"/>
  <c r="G1008"/>
  <c r="G17" s="1"/>
  <c r="G15" s="1"/>
  <c r="G6" s="1"/>
  <c r="C1008"/>
  <c r="C1042"/>
  <c r="G1299"/>
  <c r="C1308"/>
  <c r="C1305" s="1"/>
  <c r="C14"/>
  <c r="C1187"/>
  <c r="C1085"/>
  <c r="C1083" s="1"/>
  <c r="C21"/>
  <c r="C19" s="1"/>
  <c r="G1006" l="1"/>
  <c r="G984"/>
  <c r="G982" s="1"/>
  <c r="C17"/>
  <c r="C984"/>
  <c r="C982" s="1"/>
  <c r="C1006"/>
  <c r="C1302"/>
  <c r="C1299" s="1"/>
  <c r="C15"/>
  <c r="C6"/>
  <c r="C11"/>
  <c r="G9" l="1"/>
  <c r="C9" s="1"/>
</calcChain>
</file>

<file path=xl/sharedStrings.xml><?xml version="1.0" encoding="utf-8"?>
<sst xmlns="http://schemas.openxmlformats.org/spreadsheetml/2006/main" count="2138" uniqueCount="594">
  <si>
    <t>всего</t>
  </si>
  <si>
    <r>
      <t>11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0"/>
        <color theme="1"/>
        <rFont val="Times New Roman"/>
        <family val="1"/>
        <charset val="204"/>
      </rPr>
      <t xml:space="preserve">    </t>
    </r>
  </si>
  <si>
    <t xml:space="preserve">      x      </t>
  </si>
  <si>
    <t>Федеральный бюджет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</si>
  <si>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</si>
  <si>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</si>
  <si>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</si>
  <si>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</t>
  </si>
  <si>
    <t xml:space="preserve">Прочие нужды           </t>
  </si>
  <si>
    <r>
      <t xml:space="preserve">    </t>
    </r>
    <r>
      <rPr>
        <b/>
        <sz val="10"/>
        <color theme="1"/>
        <rFont val="Times New Roman"/>
        <family val="1"/>
        <charset val="204"/>
      </rPr>
      <t xml:space="preserve">ПОДПРОГРАММА 1         «Модернизация объектов коммунальной инфраструктуры Сосьвинского городского округа».                                 </t>
    </r>
  </si>
  <si>
    <t xml:space="preserve">                                     1. Капитальные вложения                                     </t>
  </si>
  <si>
    <t xml:space="preserve">                 1.1. Бюджетные инвестиции в объекты капитального строительства                  </t>
  </si>
  <si>
    <t xml:space="preserve">                                 1.2. Иные капитальные вложения                                  </t>
  </si>
  <si>
    <t>Мероприятие 1 Модернизация объектов коммунальной инфраструктуры Сосьвинского городского округа в том числе:</t>
  </si>
  <si>
    <t>1.1. Модернизация (ремонт) котельных №2, № 3 в п.Восточный</t>
  </si>
  <si>
    <t>Мероприятие  2 Строительство  объектов коммунальной инфраструктуры Сосьвинского городского округа в том числе:</t>
  </si>
  <si>
    <t>2.1. Строительство КОС-800 в п. Восточный</t>
  </si>
  <si>
    <t>2.2. Строительство канализационного коллектора в п. Сосьва</t>
  </si>
  <si>
    <t>2.3.  Строительство водопровода с разводкой по домам, раздаточными колонками в п. Восточный</t>
  </si>
  <si>
    <t xml:space="preserve">2.4. Строительство «Водозаборная скважина № 9 р.э. для водоснабжения п. Восточный, Свердловская область» </t>
  </si>
  <si>
    <t>2.5. Строительство станции очистке воды в с. Романово</t>
  </si>
  <si>
    <t>2.6.  Строительство водопровода в р. п. Сосьва</t>
  </si>
  <si>
    <t xml:space="preserve">                                         2. Прочие нужды                                         </t>
  </si>
  <si>
    <t>Мероприятие 3 Проектирование  объектов коммунальной инфраструктуры Сосьвинского городского округа в том числе:</t>
  </si>
  <si>
    <t>3.1. Корректировка проекта КОС-800 в п. Восточный</t>
  </si>
  <si>
    <t>3.2. Государственная экспертиза проекта КОС-800 в п. Восточный</t>
  </si>
  <si>
    <t>3.3. Проектирование водопровода с разводкой по домам, раздаточными колонками в п. Восточный</t>
  </si>
  <si>
    <t>3.4.  Государственная экспертиза проекта водопровода с разводкой по домам, раздаточными колонками в п. Восточный</t>
  </si>
  <si>
    <t>3.5. Государственная экспертиза проекта «Строительство канализационного коллектора в п. Сосьва»</t>
  </si>
  <si>
    <t>3.6.  Проектирование канализационного коллектора в п. Сосьва</t>
  </si>
  <si>
    <t>3.7.  Проектирование станции очистки воды в с. Романово</t>
  </si>
  <si>
    <t>3.8. Проведение экспертизы проектно-сметной документации</t>
  </si>
  <si>
    <t>3.9.  Проектирование объекта «Модернизация (ремонт) котельных № 2, № 3 в п.Восточный</t>
  </si>
  <si>
    <t>3.10.  Экспертиза проекта «Модернизация (ремонт) котельных № 2, № 3 в п.Восточный</t>
  </si>
  <si>
    <t>3.11. «Инженерно-гидрометеорологические изыскания по объекту: «Канализационный коллектор и очистные сооружения в р.п. Сосьва»</t>
  </si>
  <si>
    <t>3.12. Государственная экспертиза изыскании по объекту:  «Канализационный коллектор и очистные сооружения в р.п. Сосьва»</t>
  </si>
  <si>
    <t>3.13. Корректировка проектно-сметной документации объекта: Проектирование водопровода с разводкой по домам, раздаточными колонками в п. Восточный</t>
  </si>
  <si>
    <t>Мероприятие  4 Мероприятия в области коммунального хозяйства в том числе:</t>
  </si>
  <si>
    <t>4.1. Охрана и содержание не завершенного объекта строительства  КОС-800 в том числе:</t>
  </si>
  <si>
    <t>4.1.1. охрана незавершенного строительства КОС-800</t>
  </si>
  <si>
    <t>4.1.2 содержание (электроснабжение) объекта</t>
  </si>
  <si>
    <t>4.2.  Капитальный ремонт  водонасосной станции котельной в  с. Кошай</t>
  </si>
  <si>
    <t>4.3.  Замена изолированных канализационных выгребов</t>
  </si>
  <si>
    <t>4.4.  Ремонт котельной Заводская в р.п. Сосьва, ул. Ленина, 1</t>
  </si>
  <si>
    <t>4.5. Демонтаж пристроя котельной в  с. Кошай</t>
  </si>
  <si>
    <t>4.6.  Монтаж электрооборудования в котельной с.Романово</t>
  </si>
  <si>
    <t xml:space="preserve">4.7.  Ремонт бани в п. Восточный </t>
  </si>
  <si>
    <t>4.8. Капитальный ремонт станции водоснабжения в п. Сосьва</t>
  </si>
  <si>
    <t>4.9.  Ремонт оборудования котельной «Заводская» в р.п. Сосьва</t>
  </si>
  <si>
    <t>4.10.  Ремонт водоснабжения в с.Романова</t>
  </si>
  <si>
    <t>4.11. Ремонт электроснабжения котельной в с. Романово</t>
  </si>
  <si>
    <t>4.12.  Ремонт оборудования котельной «Центральная» в р.п. Сосьва</t>
  </si>
  <si>
    <t>4.13. Модернизация (ремонт) котельных №2, № 3 в п.Восточный</t>
  </si>
  <si>
    <r>
      <t>4.14</t>
    </r>
    <r>
      <rPr>
        <i/>
        <sz val="10"/>
        <color theme="1"/>
        <rFont val="Times New Roman"/>
        <family val="1"/>
        <charset val="204"/>
      </rPr>
      <t>. Оплата по договору за электроснабжение  за декабрь незавершенного строительства КОС-800</t>
    </r>
  </si>
  <si>
    <t>Мероприятие 5 Капитальный ремонт тепловых, водопроводных, канализационных сетей в Сосьвинском городском округе в том числе:</t>
  </si>
  <si>
    <t>5.1. Капитальный ремонт наружной тепловой сети в п. Сосьва</t>
  </si>
  <si>
    <t>5.2.  Капитальный ремонт наружной тепловой сети в п. Восточный</t>
  </si>
  <si>
    <t>5.3.  Капитальный ремонт водопровода в п. Восточный</t>
  </si>
  <si>
    <t>5.4.  Капитальный ремонт водопровода в с. Романово</t>
  </si>
  <si>
    <t>5.6. Капитальный ремонт наружной тепловой сети в с. Кошай</t>
  </si>
  <si>
    <t>5.7.  Капитальный ремонт водопровода в п. Сосьва</t>
  </si>
  <si>
    <t>5.9.  Ремонт водопровода в п.Сосьва, ул. Ленина, д.64</t>
  </si>
  <si>
    <t>5.10. Ремонт водопровода в с. Романово</t>
  </si>
  <si>
    <t>5.11. Капитальный ремонт водопровода в с. Кошай</t>
  </si>
  <si>
    <t>Мероприятие 6  Укрепление береговой линии моста в д. Мишино.</t>
  </si>
  <si>
    <t>Мероприятие 7 Текущий ремонт скважин в Сосьвинском городском округе в том числе:</t>
  </si>
  <si>
    <t>р.п. Сосьва</t>
  </si>
  <si>
    <t>с. Романово</t>
  </si>
  <si>
    <t>п. Восточный</t>
  </si>
  <si>
    <t>Мероприятие 8  Ремонт источников наружного противопожарного водоснабжения в том числе:</t>
  </si>
  <si>
    <t>8.1. Приобретение емкостей для пожарных  водоемов</t>
  </si>
  <si>
    <t>8.2. Ремонт источников наружного  противопожарного водоснабжения</t>
  </si>
  <si>
    <t>8.3.  Устройство источников наружного противопожарного водоснабжения</t>
  </si>
  <si>
    <t xml:space="preserve">Мероприятие 9  Разработка, экспертиза  схем коммунальной инфраструктуры Сосьвинского городского округа в том числе: </t>
  </si>
  <si>
    <t>9.1.  Разработка программ комплексного развития коммунальной инфраструктуры Сосьвинского городского округа</t>
  </si>
  <si>
    <t>9.2.  Разработка схемы теплоснабжения, водоснабжения и водоотведения</t>
  </si>
  <si>
    <t xml:space="preserve">9.3. Экспертиза схем теплоснабжения, водоснабжения и водоотведения 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</si>
  <si>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2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>«Организация капитальных ремонтов многоквартирных домов Сосьвинского городского округа».</t>
    </r>
  </si>
  <si>
    <t xml:space="preserve">                                         1. Прочие нужды                                         </t>
  </si>
  <si>
    <t>Внебюджетные источники</t>
  </si>
  <si>
    <t>Мероприятие №1  Организация капитальных ремонтов общего имущества многоквартирных домов в том числе:</t>
  </si>
  <si>
    <t>1.1. п. Сосьва, ул. Виктора Романова, д. 71 (крыша)</t>
  </si>
  <si>
    <t>1.2.  п. Сосьва, ул. Виктора Романова, д. 65 (крыша)</t>
  </si>
  <si>
    <t>1.3. п. Сосьва, ул. Ленина, д. 66 (электромонтаж)</t>
  </si>
  <si>
    <t>1.4. п. Сосьва, ул. Олтинская, д. 10 (канализация)</t>
  </si>
  <si>
    <t>1.5.  п. Сосьва, ул. Пер. Фадеева, д. 4 (крыша)</t>
  </si>
  <si>
    <t>1.6. п. Сосьва, ул. Пер. Комсомольский, д. 1 кв. 2 (крыша)</t>
  </si>
  <si>
    <t>1.7. п. Сосьва, ул. Свобода, д.25 (крыша)</t>
  </si>
  <si>
    <t>1.8.  п. Сосьва, ул. Свердлова д. 76, кв. 2 (печки)</t>
  </si>
  <si>
    <t>1.9. п. Сосьва, ул. Фадеева, д. 112 (крыша)</t>
  </si>
  <si>
    <t>1.10. п. Сосьва, ул. Щелканова, д. 81 (отопление)</t>
  </si>
  <si>
    <t>1.11.  п. Сосьва, ул. Щелканова, д. 124 (крыша)</t>
  </si>
  <si>
    <t>1.12.  п. Восточный, ул. Северная, д. 9, кв. 2 (ремонт отопления)</t>
  </si>
  <si>
    <t>1.13.  п. Восточный, ул. Гагарина, д. 2 (отопление)</t>
  </si>
  <si>
    <t>1.14.  п. Восточный, ул. Береговая, д.1</t>
  </si>
  <si>
    <t>1.15.  с. Романово, ул. Центральная, д. 98, кв.1</t>
  </si>
  <si>
    <t>1.17.  р.п. Сосьва, ул. Урицкого, д.2 (отопление)</t>
  </si>
  <si>
    <t>1.18.  с.Романово, ул. Молодежная, д.2, кв.1</t>
  </si>
  <si>
    <t>1.19.  р.п. Сосьва, ул. Набережная, д.11, кв.3</t>
  </si>
  <si>
    <t>1.20.  п. Сосьва, ул. Виктора Романова, д. 71 (перекрытие)</t>
  </si>
  <si>
    <t>1.21. р.п.Сосьва, ул. Гирева, д.4</t>
  </si>
  <si>
    <t>1.22. р.п. Сосьва, ул.Митина, д.136,кв.2</t>
  </si>
  <si>
    <t>1.23.  р.п. Сосьва, ул. Щелканова, д.122 (канализация)</t>
  </si>
  <si>
    <t>1.24.  п. Сосьва, ул. пер. Фадеева, д. 15(электромонтажные работы)</t>
  </si>
  <si>
    <t>1.25.  п. Сосьва, ул. Виктора Романова, д. 71 (электромонтажные работы)</t>
  </si>
  <si>
    <r>
      <t xml:space="preserve">1.26.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Ремонт жилого дома п. Сосьва ул. Октябрьская, д.42</t>
    </r>
  </si>
  <si>
    <t>1.27. Ремонт жилого дома п. Сосьва ул. Щелканова, д.122  (козырьки)</t>
  </si>
  <si>
    <t>1.28.  Ремонт жилого дома п. Сосьва ул. Калинина, д. 7 кв.1 (крыша)</t>
  </si>
  <si>
    <t>1.29. Ремонт жилого дома п. Сосьва ул. Щелканова, д.122 (электромонтажные работы)</t>
  </si>
  <si>
    <t>1.30. Ремонт жилого дома п. Сосьва ул. В. Романова, д.65 (электромонтажные работы)</t>
  </si>
  <si>
    <t xml:space="preserve">1.31. Ремонт жилого дома п. Сосьва ул. Ленина, д. 55, кв.11 </t>
  </si>
  <si>
    <t>1.32. Ремонт жилого дома п. Сосьва ул. В.Романова, д. 71, кв.8 (печи, полы)</t>
  </si>
  <si>
    <t>1.33. Ремонт жилого дома п. Восточный,  ул. Заводская, д. 3, (отопление)</t>
  </si>
  <si>
    <t>1.34. Ремонт жилого дома п. Сосьва ул. Урицкого, д. 2  (канализация)</t>
  </si>
  <si>
    <t>1.35. Ремонт жилого дома п. Сосьва ул. Митина, д. 140, (канализация)</t>
  </si>
  <si>
    <t>1.36.  Ремонт жилого дома п. Сосьва ул. Фадеева, д.93 (крыльца)</t>
  </si>
  <si>
    <t>1.37. Ремонт жилого дома п. Сосьва ул. Фадеева, д.93 (козырьки)</t>
  </si>
  <si>
    <t>1.38. Ремонт жилого дома п. Сосьва ул. Фадеева, д.87 (канализация)</t>
  </si>
  <si>
    <t>1.39. Ремонт жилого дома п. Сосьва ул. Фадеева, д.7 (козырьки)</t>
  </si>
  <si>
    <t>1.40. Ремонт жилого дома п. Сосьва ул. Олтинская, д.11 (канализация)</t>
  </si>
  <si>
    <t>1.41. Ремонт жилого дома п. Сосьва ул. Ленина, д. 55, кв. 12 (канализация)</t>
  </si>
  <si>
    <t>1.42. Ремонт жилого дома п. Сосьва ул. Щелканова, д. 136 (канализация)</t>
  </si>
  <si>
    <t>1.43. Ремонт жилого дома п. Сосьва ул. Щелканова, д. 138 (канализация)</t>
  </si>
  <si>
    <t xml:space="preserve">1.44. Ремонт жилого дома п. Сосьва ул. Балдина , д. 37 </t>
  </si>
  <si>
    <t>1.45. Ремонт жилого дома п. Сосьва ул. Урицкого, д. 2 (канализация)</t>
  </si>
  <si>
    <t>1.46.  Ремонт жилого дома п. Восточный,  ул. О.Кошевого, д. 29, кв. 2</t>
  </si>
  <si>
    <t>1.47. Ремонт жилого дома п. Восточный,  ул. Чайковского, д. 19, кв. 2</t>
  </si>
  <si>
    <t>1.48. Ремонт жилого дома п. Восточный,  ул. О.Кошевого, д. 47, кв.1, 2</t>
  </si>
  <si>
    <t>1.49. Ремонт жилого дома п. Восточный,  ул. Восточная, д. 4, кв. 2</t>
  </si>
  <si>
    <t>1.50. Ремонт жилого дома п. Восточный,  ул. Восточная, д.3, кв. 2</t>
  </si>
  <si>
    <t>1.51. Ремонт жилого дома п. Восточный,  ул. Новая, д. 14, кв.1</t>
  </si>
  <si>
    <t>1.52. Ремонт изолированных канализационных выгребов в том числе:</t>
  </si>
  <si>
    <t>1.52.2. п. Сосьва, ул. В.Романова 130;  ул. В. Романова, 65;  ул. Щелканова 140</t>
  </si>
  <si>
    <t>1.53.  Ремонт жилого дома п. Сосьва,  ул. Олтинская, д.11</t>
  </si>
  <si>
    <t>1.54.  Ремонт жилого дома п. Сосьва,  ул. Толмачева, д.59 (канализация)</t>
  </si>
  <si>
    <t>1.55.  Ремонт жилого дома п. Сосьва,  ул. В. Романова, д.145,кв.15(отопление)</t>
  </si>
  <si>
    <t>1.56.  Ремонт жилого дома п. Сосьва,  ул. Щелканова, д. 136, кв.  14 (окна)</t>
  </si>
  <si>
    <t>1.57.  Ремонт жилого дома п. Сосьва,  ул. В. Романова, д.145,кв.15(окна)</t>
  </si>
  <si>
    <t>1.58.  Ремонт жилого дома п. Сосьва,  ул. Митина, д.142,кв.13(окна)</t>
  </si>
  <si>
    <t xml:space="preserve">1.59.  Ремонт жилого дома п. Восточный,  ул. Лесная, д.4 </t>
  </si>
  <si>
    <t>1.60.  Ремонт жилого дома п. Восточный,  ул. Красная, д.24 (печи)</t>
  </si>
  <si>
    <t xml:space="preserve">1.61.  Ремонт жилого дома п. Восточный,  ул. Чайковского, д.22 (кровля) </t>
  </si>
  <si>
    <t xml:space="preserve">1.62.  Ремонт жилого дома п. Восточный,  ул. Серова, д.9, кв.1 (кровля) </t>
  </si>
  <si>
    <t xml:space="preserve">1.63.  Ремонт жилого дома п. Восточный,  ул. Гагарина, д.4 (отопление) </t>
  </si>
  <si>
    <t xml:space="preserve">1.64.  Ремонт жилого дома п. Сосьва,  ул. Серова, д.14, кв.2 (кровля) </t>
  </si>
  <si>
    <t xml:space="preserve">1.65.  Ремонт жилого дома п. Сосьва,  ул. Щелканова, д.138 (канализация) </t>
  </si>
  <si>
    <t xml:space="preserve">1.66.  Ремонт жилого дома с. Кошай,  ул. Молодежная, д.1 (окна) </t>
  </si>
  <si>
    <t xml:space="preserve">1.67.  Административный штраф за ремонты  жилых домом  в Сосьвинского городского округа </t>
  </si>
  <si>
    <t xml:space="preserve">1.68.  Ремонт жилого дома п. Сосьва, ул. Гагарина, д. 4а (электроснабжение) </t>
  </si>
  <si>
    <t>Мероприятие № 2 Взнос региональному оператору на капитальный ремонт общего имущества в многоквартирных домах городского округа</t>
  </si>
  <si>
    <t>внебюджетные источники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</si>
  <si>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3</t>
    </r>
    <r>
      <rPr>
        <sz val="10"/>
        <color theme="1"/>
        <rFont val="Times New Roman"/>
        <family val="1"/>
        <charset val="204"/>
      </rPr>
      <t xml:space="preserve">     </t>
    </r>
    <r>
      <rPr>
        <b/>
        <sz val="10"/>
        <color theme="1"/>
        <rFont val="Times New Roman"/>
        <family val="1"/>
        <charset val="204"/>
      </rPr>
      <t>«Переселение граждан Сосьвинского городского округа из аварийных многоквартирных домов».</t>
    </r>
  </si>
  <si>
    <t>Мероприятие  1 Обеспечение мероприятий по переселению граждан из аварийного жилого фонда в том числе:</t>
  </si>
  <si>
    <t>1.1. Строительство 36-квартирного жилого дома в с.Кошай</t>
  </si>
  <si>
    <t>1.2. Строительный контроль объекта «Строительство 36-квартирного жилого дома в с.Кошай»</t>
  </si>
  <si>
    <t>1.3.  Строительство 36-квартирного жилого дома в п. Восточный по ул. Комсомольская, д.7</t>
  </si>
  <si>
    <t>Мероприятие 2 Строительство многоквартирных жилых домов с последующим предоставлением жилых помещений в этих домах по договорам найма в том числе:</t>
  </si>
  <si>
    <t>2.1. Строительство 16-ти квартирного жилого дома по ул. Ленина, д. 56 в р. п. Сосьва</t>
  </si>
  <si>
    <t>2.2. Строительство 16-ти квартирного жилого дома в р. п. Сосьва</t>
  </si>
  <si>
    <t>2.3. Строительство 36-квартирного жилого дома в п. Восточный</t>
  </si>
  <si>
    <t>2.4. Строительство 16-ти квартирного жилого дома в р. п. Сосьва</t>
  </si>
  <si>
    <t>2.5. Строительство 16-ти квартирного жилого дома в р. п. Восточный</t>
  </si>
  <si>
    <t>2.5.  Авторский надзор объекта «Строительство 36-квартирногожилого  дома в с. Кошай</t>
  </si>
  <si>
    <t>3.1. Проектно-изыскательские работы: 1) 36-квартирного жилого дома в п. Восточный по ул. Комсомольская, д.2б; 2) многоквартирного жилого дома в п. Восточный</t>
  </si>
  <si>
    <t>3.2.  Государственная экспертиза проекта: 1) 36-квартирного жилого дома в п. Восточный по ул. Комсомольская, д.2б; 2) многоквартирного жилого дома в п. Восточный</t>
  </si>
  <si>
    <t>3.3. Проектирование  16-ти квартирного жилого дома по ул. Ленина, д.56 в р. п. Сосьва</t>
  </si>
  <si>
    <t>3.4.  Государственная экспертиза проекта  16-ти квартирного жилого дома по ул. Ленина, д.56 в р. п. Сосьва</t>
  </si>
  <si>
    <t>3.5. Проектирование  16-ти квартирного жилого дома по ул. Ленина, д.11 в р. п. Сосьва</t>
  </si>
  <si>
    <t>3.6.Государственная экспертиза проекта  16-ти квартирного жилого дома по ул. Ленина, д.11 в р. п. Сосьва</t>
  </si>
  <si>
    <t>3.7. Проектирование  16-ти квартирного жилого дома в р. п. Сосьва</t>
  </si>
  <si>
    <t>3.8.  Государственная экспертиза проекта  16-ти квартирного жилого дома в р. п. Сосьва</t>
  </si>
  <si>
    <t xml:space="preserve">3.9. Проектирование 36-квартирного жилого дома в п. Восточный </t>
  </si>
  <si>
    <t xml:space="preserve">3.10. Государственная экспертиза проекта  36-квартирного жилого дома в п. Восточный </t>
  </si>
  <si>
    <t>3.11. Проектирование  16-ти квартирного жилого дома в р. п. Сосьва</t>
  </si>
  <si>
    <t>3.12. Государственная экспертиза проекта  16-ти квартирного жилого дома в р. п. Сосьва</t>
  </si>
  <si>
    <t>3.13. Проектирование  16-ти квартирного жилого дома в р. п. Сосьва</t>
  </si>
  <si>
    <t>3.14. Государственная экспертиза проекта  16-ти квартирного жилого дома в р. п. Сосьва</t>
  </si>
  <si>
    <t>3.15. Проектирование  16-ти квартирного жилого дома в  п. Восточный</t>
  </si>
  <si>
    <t>3.16.Государственная экспертиза проекта  16-ти квартирного жилого дома в р. п. Сосьва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</si>
  <si>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4</t>
    </r>
    <r>
      <rPr>
        <sz val="10"/>
        <color theme="1"/>
        <rFont val="Times New Roman"/>
        <family val="1"/>
        <charset val="204"/>
      </rPr>
      <t xml:space="preserve">        </t>
    </r>
    <r>
      <rPr>
        <b/>
        <sz val="10"/>
        <color theme="1"/>
        <rFont val="Times New Roman"/>
        <family val="1"/>
        <charset val="204"/>
      </rPr>
      <t xml:space="preserve">«Повышение энергетической эффективности в Сосьвинском городском округе».  </t>
    </r>
  </si>
  <si>
    <t>Мероприятие 1 Осуществление технических мероприятий по энергосбережению и повышению энергетической эффективности объектов Сосьвинского городского округа в том числе:</t>
  </si>
  <si>
    <t>1.2.  Оплата за  уличное освещение в р.п. Сосьва, Сосьва-Новая</t>
  </si>
  <si>
    <t>1.4.  Разработка топливно- энергетического баланса</t>
  </si>
  <si>
    <t>1.5. Модернизация системы тепловых сетей</t>
  </si>
  <si>
    <r>
      <t xml:space="preserve"> </t>
    </r>
    <r>
      <rPr>
        <b/>
        <sz val="10"/>
        <color theme="1"/>
        <rFont val="Times New Roman"/>
        <family val="1"/>
        <charset val="204"/>
      </rPr>
      <t>ПОДПРОГРАММА 5</t>
    </r>
    <r>
      <rPr>
        <sz val="10"/>
        <color theme="1"/>
        <rFont val="Times New Roman"/>
        <family val="1"/>
        <charset val="204"/>
      </rPr>
      <t xml:space="preserve">  </t>
    </r>
    <r>
      <rPr>
        <b/>
        <sz val="10"/>
        <color theme="1"/>
        <rFont val="Times New Roman"/>
        <family val="1"/>
        <charset val="204"/>
      </rPr>
      <t xml:space="preserve">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   </t>
    </r>
  </si>
  <si>
    <t>Мероприятие 1 Строительство объектов по охране окружающей среды в том числе:</t>
  </si>
  <si>
    <t>1.1. Строительство полигона ТБО в п. Сосьва (6,5 тыс. м3 в год)</t>
  </si>
  <si>
    <t xml:space="preserve">Мероприятие 2 Проектирование объектов по охране окружающей среды в том числе: </t>
  </si>
  <si>
    <t>2.1. Проектирование объекта «Строительство полигона ТБО в п. Сосьва»</t>
  </si>
  <si>
    <t>2.2. Государственная экологическая экспертиза объекта  «Строительство полигона ТБО в п. Сосьва»</t>
  </si>
  <si>
    <t>2.3. Проектирование скотомогильника в д. Маслова</t>
  </si>
  <si>
    <t>2.4. Государственная экспертиза проекта «Скотомогильника в д. Маслова»</t>
  </si>
  <si>
    <t>2.5. Технологическое присоединение к электрическим сетям полигона в р.п. Сосьва</t>
  </si>
  <si>
    <t>областной бюджет</t>
  </si>
  <si>
    <t>местный бюджет</t>
  </si>
  <si>
    <t>2.6. Разработка раздела ОВОС для объекта: «Строительство  полигона ТБО в р.п. Сосьва»</t>
  </si>
  <si>
    <t>Мероприятие 3  Ремонт источников нецентрализованного водоснабжения в том числе:</t>
  </si>
  <si>
    <t>Мероприятие 4 Охрана окружающей среды и природопользования</t>
  </si>
  <si>
    <t>4.1. Разработка генеральной схемы санитарной очистки населенных пунктов СГО</t>
  </si>
  <si>
    <t>4.2.  Разработка проектов зон санитарной охраны источников питьевого и хозяйственного водоснабжения в СГО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</si>
  <si>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6</t>
    </r>
    <r>
      <rPr>
        <sz val="10"/>
        <color theme="1"/>
        <rFont val="Times New Roman"/>
        <family val="1"/>
        <charset val="204"/>
      </rPr>
      <t xml:space="preserve">      </t>
    </r>
    <r>
      <rPr>
        <b/>
        <sz val="10"/>
        <color theme="1"/>
        <rFont val="Times New Roman"/>
        <family val="1"/>
        <charset val="204"/>
      </rPr>
      <t xml:space="preserve">«Развитие транспортной инфраструктуры и обеспечение безопасности дорожного движения».  </t>
    </r>
    <r>
      <rPr>
        <sz val="10"/>
        <color theme="1"/>
        <rFont val="Times New Roman"/>
        <family val="1"/>
        <charset val="204"/>
      </rPr>
      <t xml:space="preserve"> </t>
    </r>
  </si>
  <si>
    <t>Мероприятие 1 Капитальный ремонт автомобильных дорог, дворовых территории  общего пользования местного значения в том числе:</t>
  </si>
  <si>
    <t>1.1. «Капитальный ремонт участка ул. Виктора Романова (Пионерская) от жилого дома    № 67 до ул. Строителей (включительно)</t>
  </si>
  <si>
    <t>1.2. Капитальный ремонт участка улицы Луначарского от ул. Лесная до  ул. Митина</t>
  </si>
  <si>
    <t>1.4. Капитальный ремонт участка улицы Пушкина от ул. Луначарского до ул. Центральная в п. Восточный</t>
  </si>
  <si>
    <t>1.5. Капитальный ремонт  транзитного проезда п. Восточный (ул. Уральская-Заводская-Пролетарская</t>
  </si>
  <si>
    <t xml:space="preserve">1.6. Капитальный ремонт и ремонт дворовых территорий многоквартирных домов по ул.Виктора Романова 69;71;73; ул.Олтинская 14; 16, р.п.Сосьва        </t>
  </si>
  <si>
    <t>1.7. Капитальный ремонт и ремонт дворовых территорий многоквартирных домов по ул.Щелканова 140, р.п.Сосьва</t>
  </si>
  <si>
    <t>1.8. Капитальный ремонт и ремонт дворовых территорий многоквартирных домов по ул.Митина 140;142; ул. Фадеева 87;89,  р.п.Сосьва</t>
  </si>
  <si>
    <t>1.9. Капитальный ремонт и ремонт дворовых территорий многоквартирных домов по ул. Братьев Чубаровых 46 р.п.Сосьва</t>
  </si>
  <si>
    <t>1.10. Капитальный ремонт и ремонт дворовых территорий многоквартирных домов по ул. Митина 77 р.п.Сосьва</t>
  </si>
  <si>
    <t xml:space="preserve">1.11. Капитальный ремонт и ремонт дворовых территорий многоквартирных домов по ул.Октябрская 42а; 44а  р.п.Сосьва                                </t>
  </si>
  <si>
    <t>1.12. Капитальный ремонт и ремонт дворовых территорий многоквартирных домов по ул. Гирева 36; 38 р.п.Сосьва</t>
  </si>
  <si>
    <t>1.13. Капитальный ремонт и ремонт дворовых территорий многоквартирных домов по ул. Нефтепроводчиков 3;4;5 с. Кошай</t>
  </si>
  <si>
    <t>1.14. Капитальный ремонт и ремонт дворовых территорий многоквартирных домов по ул. Овражная 2;4; ул.Коммунаров 1;3;5 п. Восточный</t>
  </si>
  <si>
    <t>1.15. Капитальный ремонт и ремонт дворовых территорий многоквартирных домов по ул. Комсомольская 9 п. Восточный</t>
  </si>
  <si>
    <t>1.16. Капитальный ремонт и ремонт дворовых территорий многоквартирных домов по ул. Центральная 1;2; ул.Пушкина 1д п. Восточный</t>
  </si>
  <si>
    <t>1.17. Капитальный ремонт и ремонт дворовых территорий многоквартирных домов по ул. Школьная 5;7;9;11; ул.Николая Кузнецова 2;4;6;8 п. Восточный</t>
  </si>
  <si>
    <t>1.18.Капитальный ремонт и ремонт дворовых территорий многоквартирных домов по ул. Ленина 50 п. Восточный</t>
  </si>
  <si>
    <t>1.19. Капитальный ремонт и ремонт дворовых территорий многоквартирных домов по ул. Луначарского 66;68 п. Восточный</t>
  </si>
  <si>
    <t>1.20. Строительный контроль «Капитальный ремонт участка ул. Виктора Романова (Пионерская) от жилого дома    № 67 до ул. Строителей (включительно)</t>
  </si>
  <si>
    <t>Мероприятие 2 Содержание и ремонт автомобильных дорог общего пользования местного значения в том числе:</t>
  </si>
  <si>
    <t>2.2. Услуги автотранспорта по доставке грунта, щебня, шлака</t>
  </si>
  <si>
    <t>2.3. Ремонт дорог местного значения р.п. Сосьва</t>
  </si>
  <si>
    <t>2.4. Ремонт дорог местного значения п. Восточный</t>
  </si>
  <si>
    <t>2.5. очистка улиц от снега в п. Восточный</t>
  </si>
  <si>
    <t xml:space="preserve">Мероприятие 3 Проектирование дорог местного значения в том числе: </t>
  </si>
  <si>
    <t>3.1.  Проектирование дорог местного значения</t>
  </si>
  <si>
    <t xml:space="preserve">3.2. Государственная экспертиза сметной документации </t>
  </si>
  <si>
    <t>3.4. Государственная экспертиза проектно сметной документации</t>
  </si>
  <si>
    <t>3.5.  Государственная экспертиза проектно-сметной документации « Капитальный ремонт внутриквартальных дворовых территории, капитальный ремонт дворовых территорий, элементов благоустройства и проездов в р.п. Сосьва,п. Восточный СГО»</t>
  </si>
  <si>
    <t>3.6 Разработка программы развития транспортной инфраструктуры</t>
  </si>
  <si>
    <t>Мероприятие 4 Обеспечение безопасности дорожного движения в том числе:</t>
  </si>
  <si>
    <t>4.1. Устройство искусственных препятствий (лежачий полицейский) на участках дорог пересечения школьных маршрутов и интенсивного движения автотранспорта</t>
  </si>
  <si>
    <t>4.3. Устройство остановок в Сосьвинском городском округе»</t>
  </si>
  <si>
    <t>4.5. Услуги автотранспорта по доставке грунта, щебня, шлака (МАУ СГО)</t>
  </si>
  <si>
    <t>4.6. «Проведение научных исследований в области применения программных продуктов математического моделирования транспортных потоков при разработке комплексных схем организации  дорожного движения, проектов организации дорожного движения, а также проектов автоматизированных систем управления дорожным движением. Разработка предложений по нормативному и методическому обеспечению использования программных продуктов при проектировании в сфере организации дорожного движения</t>
  </si>
  <si>
    <t>4.7. Строительство, реконструкция, техническое перевооружение  нерегулируемых   пешеходных переходов, в том числе прилегающих непосредственно  к дошкольным образовательным учреждениям, образовательным учреждениям 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 и цветных 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</t>
  </si>
  <si>
    <t>Мероприятие 5  Содержания МАУ</t>
  </si>
  <si>
    <r>
      <t xml:space="preserve">    </t>
    </r>
    <r>
      <rPr>
        <b/>
        <sz val="10"/>
        <color theme="1"/>
        <rFont val="Times New Roman"/>
        <family val="1"/>
        <charset val="204"/>
      </rPr>
      <t>ПОДПРОГРАММА   7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«Строительство объектов социальной и коммунальной инфраструктуры Сосьвинского городского округа».  </t>
    </r>
  </si>
  <si>
    <t xml:space="preserve">                                 1.2. Иные капитальные вложения                             </t>
  </si>
  <si>
    <t xml:space="preserve">Мероприятие 1 Строительство и реконструкция зданий дошкольных образовательный организаций </t>
  </si>
  <si>
    <t>1.1.  Строительство блочной модульной водогрейной котельной на твердом топливе к детскому саду на 140 мест в р.п. Сосьва по ул. Щелканова, д. 22 а.</t>
  </si>
  <si>
    <t xml:space="preserve">внебюджетные источники  </t>
  </si>
  <si>
    <t>1.2. Строительство детского сада на 140 мест в р.п. Сосьва по ул. Щелканова, д.22 в том числе:</t>
  </si>
  <si>
    <t>1.2.1  Строительство детского сада на 140 мест в р.п. Сосьва по ул. Щелканова, д.22</t>
  </si>
  <si>
    <r>
      <t>1.2.2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детского сада на 140 мест в р.п. Сосьва по ул. Щелканова, д.22»</t>
    </r>
  </si>
  <si>
    <t>1.2.3 Тех.присоединение к эл. сетям «Детский сада на 140 мест в р.п. Сосьва по ул. Щелканова, д.22»</t>
  </si>
  <si>
    <t>1.3. «Перепрофилирование (капитальный ремонт) административного здания под детский сад на 72 места в р.п. Сосьва, ул.Щелканова, 79а</t>
  </si>
  <si>
    <t xml:space="preserve">областной бюджет, в том числе:         </t>
  </si>
  <si>
    <t>из них неиспользованный остаток средств субсидии на создание дополнительных мест в муниципальных системах дошкольного образования предшествующего года, возвращенный в текущем финансовом году</t>
  </si>
  <si>
    <t>из них средства субсидии на создание дополнительных мест в муниципальных системах дошкольного образования</t>
  </si>
  <si>
    <t xml:space="preserve">местный бюджет в том числе:           </t>
  </si>
  <si>
    <t>Из них софинансирование субсидии на создание дополнительных мест в муниципальных системах дошкольного образования</t>
  </si>
  <si>
    <r>
      <t>1.4.  Строительный контроль объекта</t>
    </r>
    <r>
      <rPr>
        <sz val="10"/>
        <color theme="1"/>
        <rFont val="Times New Roman"/>
        <family val="1"/>
        <charset val="204"/>
      </rPr>
      <t xml:space="preserve"> «</t>
    </r>
    <r>
      <rPr>
        <i/>
        <sz val="10"/>
        <color theme="1"/>
        <rFont val="Times New Roman"/>
        <family val="1"/>
        <charset val="204"/>
      </rPr>
      <t>Строительство блочной модульной водогрейной котельной на твердом топливе к детскому саду на 140 мест в р.п. Сосьва по ул. Щелканова, д.22а»</t>
    </r>
  </si>
  <si>
    <r>
      <t xml:space="preserve">1.5. 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Охрана и содержание административного здания в р.п. Сосьва, ул.Щелканова, д. 79 а</t>
    </r>
  </si>
  <si>
    <t>1.6. Строительный контроль объекта «Перепрофилирование (капитальный ремонт) административного здания под детский сад на 72 места в р.п. Сосьва, ул.Щелканова, 79а»</t>
  </si>
  <si>
    <t>1.7. Проведение строительно-технической экспертизы относительного объема фактически выполненных дополнительных работ по объекту «Строительство  детского сада на 140 мест в р.п. Сосьва, ул.Щелканова, 22»</t>
  </si>
  <si>
    <t>1.8.  Строительство детского сада на 75 мест в с. Кошай</t>
  </si>
  <si>
    <t>1.9.  Услуги специальной техники</t>
  </si>
  <si>
    <t>1.10. Исполнительские листы по объекту Детский сад на 140 мест в р.п. Сосьва, ул. Щелканова, 22</t>
  </si>
  <si>
    <t xml:space="preserve">Мероприятие 2 Строительство и реконструкция зданий общеобразовательный организаций </t>
  </si>
  <si>
    <t xml:space="preserve">2.1. Строительство школы в р.п. Сосьва, Сосьвинского городского округа </t>
  </si>
  <si>
    <t>2.2. Реконструкция здания в с. Маслова, ул. Новая, 3а для  филиала  МОУ СОШ  с. Романово в д. Маслова»</t>
  </si>
  <si>
    <t>2.3.  Реконструкция из здания столовой под Детскую школу искусств в р.п. Сосьва, ул. Алексеева, 13а</t>
  </si>
  <si>
    <t>2.4. Строительный контроль объекта «Реконструкция здания в с. Маслова, ул.Новая, 3а для филиала МОУ СОШ с. Романово в д. Маслова»</t>
  </si>
  <si>
    <t>Мероприятие 3 Проектирование объектов общеобразовательный организаций в том числе:</t>
  </si>
  <si>
    <t>3.1.Разработка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</si>
  <si>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Областной бюджет </t>
  </si>
  <si>
    <t>Местный бюджет</t>
  </si>
  <si>
    <t>3.1.1.Разработка проектно-сметной документации объекта «Реконструкции из здания столовой под Детскую школу искусств в р.п. Сосьва, ул. Алексеева, 13а» в том числе:</t>
  </si>
  <si>
    <t xml:space="preserve">3.1.2.Разработка проектно-сметной документации по проектированию наружных сетей к проектируемой Детскую школу искусств в р.п. Сосьва, ул. Алексеева, 13а» </t>
  </si>
  <si>
    <t>3.2. Государственная экспертиза проекта «Реконструкции из здания столовой под Детскую школу искусств в р.п. Сосьва, ул. Алексеева, 13а»</t>
  </si>
  <si>
    <t>3.3.Тех.присоединение к эл. сетям «Реконструкции из здания столовой под Детскую школу искусств в р.п. Сосьва, ул. Алексеева, 13а»</t>
  </si>
  <si>
    <t>3.4. Государственная экспертиза проектно-сметной документации объекта « Школа в р.п. Сосьва, СГО»</t>
  </si>
  <si>
    <t>3.5. Государственная экспертиза проекта «Реконструкция здания в с. Маслова, ул. Новая, 3а для  филиала  МОУ СОШ  с. Романово в д. Маслова»</t>
  </si>
  <si>
    <t xml:space="preserve">3.6. Проектирование объекта «Капитальный ремонт фундамента и водоотведения МКОУ СОШ № 1 п. Восточный»  </t>
  </si>
  <si>
    <t xml:space="preserve">3.7. Государственная экспертиза проекта «Капитальный ремонт фундамента и водоотведения МКОУ СОШ № 1 п. Восточный»  </t>
  </si>
  <si>
    <t>3.8. Инженерно-геодезические работы по объекту: Реконструкции из здания столовой под Детскую школу искусств в р.п. Сосьва, ул. Алексеева, 13а</t>
  </si>
  <si>
    <t xml:space="preserve">Мероприятие 4 Проектирование объектов  дошкольных образовательный организаций </t>
  </si>
  <si>
    <t>4.1.  Корректировка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</si>
  <si>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4.2. Государственная экспертиза проектно-сметной документации объекта «Перепрофилирование (капитальный ремонт) административного здания под детский сад на 72 места в р.п. Сосьва, ул.Щелканова, 79а»</t>
  </si>
  <si>
    <t>4.3. Государственная экспертиза проектной документации, включая смету «Корректировка.  Детский сад на 140 мест ул. Щелканова, 22 в р.п. Сосьва, Серовский район»</t>
  </si>
  <si>
    <t xml:space="preserve">Мероприятие 5 Обеспечение мероприятий социальной инфраструктуры в том числе: </t>
  </si>
  <si>
    <t>5.1. Техническое обследование административного здания</t>
  </si>
  <si>
    <t>5.2.  Инженерно-геологические изыскания по объекту «Детский сад на 140 мест, р.п.Сосьва,   ул. Щелканова, 22»</t>
  </si>
  <si>
    <t>5.3. «Лабораторные и тепловизионные исследования по объекту «Блочно-модульная водогрейная котельная на твердом топливе в р.п. Сосьва»</t>
  </si>
  <si>
    <t>5.4. «Лабораторные и тепловизионные исследования по объект «Блочно-модульная водогрейная котельная на твердом топливе в с. Кошай»</t>
  </si>
  <si>
    <t>5.6. Технологическое присоединение к эл. сетям «Блочная модульная водогрейная котельная на твердом топливе к детскому саду на 140 мест в п.Сосьва, ул. Щелканова, 22а»</t>
  </si>
  <si>
    <t>5.7.  Ремонт электрооборудования блочной модульной водогрейной котельной  на твердом топливе в р.п.Сосьва, ул.Щелканова, д.22а</t>
  </si>
  <si>
    <t>5.8.  Лабораторные и тепловизионные исследования по объекту «Детский сад на 140 мест  в п.Сосьва, ул.Щелканова, 22»</t>
  </si>
  <si>
    <r>
      <t xml:space="preserve">    ПОДПРОГРАММА   8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«Предоставление  субсидий предприятиям ЖКХ Сосьвинского городского округа  </t>
    </r>
  </si>
  <si>
    <t>Мероприятие 1 Предоставление субсидий на компенсацию выпадающих доходов при оказании банных услуг населению</t>
  </si>
  <si>
    <t>Мероприятие 2 Предоставление субсидий организациям, предоставляющим населению услуги  водоснабжения и водоотведения по тарифам, не обеспечивающим возмещение издержек в том числе:</t>
  </si>
  <si>
    <t>2.1. Предоставление субсидий на компенсацию выпадающих доходов при предоставлении услуги нецентрализованного холодного водоснабжения в п. Восточный</t>
  </si>
  <si>
    <t>2.2.  Предоставление субсидий на содержание и эксплуатацию муниципального имущества Сосьвинского городского округа при предоставлении услуги холодного водоснабжения в р.п. Сосьва, с. Романово и с. Кошай</t>
  </si>
  <si>
    <t>Мероприятие 3 Осуществление государственного полномочия Свердловской области 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</si>
  <si>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4  Предоставление субсидий организациям или индивидуальным предпринимателям, являющимися исполнителями коммунальных услуг, в целях возмещения затрат, связанных с предоставлением гражданам, проживающим на территории Сосьвинского городского округа, меры социальной поддержки по частичному освобождению от платы за коммунальные услуги в том числе: </t>
  </si>
  <si>
    <t>4.1.  Предоставления субсидий на компенсацию выпадающих доходов при предоставлении услуги теплоснабжения в п.Восточный</t>
  </si>
  <si>
    <t>Мероприятие 5 Финансирование исполнения муниципального задания  МАУ</t>
  </si>
  <si>
    <t>Мероприятие 7 Предоставление субсидий на создании минерализованных полос вокруг населенных пунктов, расположенных вблизи лесного массива</t>
  </si>
  <si>
    <t>Мероприятие 8 Предоставление субсидий предприятиям  ЖКХ Сосьвинского городского округа</t>
  </si>
  <si>
    <t>8.1. Расходы в рамках концессионного соглашения по теплоснабжению</t>
  </si>
  <si>
    <t>Мероприятие 1  Уличное освещение в том числе:</t>
  </si>
  <si>
    <t xml:space="preserve">Мероприятие 2 Организация и содержание мест захоронения в том числе: </t>
  </si>
  <si>
    <t>Мероприятие 3 Озеленение в том числе:</t>
  </si>
  <si>
    <t>Мероприятие 4 Прочие мероприятия по благоустройству и содержанию дворовых территорий в том числе:</t>
  </si>
  <si>
    <t>4.6.  Общественные виды работ</t>
  </si>
  <si>
    <t>4.7.  Ремонт памятников</t>
  </si>
  <si>
    <t>4.8.  Ремонт сцены</t>
  </si>
  <si>
    <t>4.10.  Приобретение хозяйственного инвентаря и материалов</t>
  </si>
  <si>
    <t>4.11.  Приобретение мусорных контейнеров</t>
  </si>
  <si>
    <t>4.13.  Организация места массового отдыха жителей р.п. Сосьва, обустройство мест отдыха (на реке Пата)</t>
  </si>
  <si>
    <t>4.14. Очистка тротуаров от снега в р.п. Сосьва, п. Восточный, с. Кошай, с. Романово, п. Пасынок, д. Маслова</t>
  </si>
  <si>
    <t>4.15. Приобретение материалов для благоустройства остановочной площадки в с. Кошай</t>
  </si>
  <si>
    <t xml:space="preserve">4.17 Приобретение, установка знака в р.п. Сосьва </t>
  </si>
  <si>
    <t>Мероприятие 5  Отлов и содержание безнадзорных собак</t>
  </si>
  <si>
    <t xml:space="preserve">Всего по направлению     "Прочие нужды",     в том числе          </t>
  </si>
  <si>
    <t xml:space="preserve">Объем расходов на выполнение мероприятия за счет     
   всех источников ресурсного обеспечения, тыс. рублей   
</t>
  </si>
  <si>
    <t xml:space="preserve">Номер строки 
целевых показателей, 
на достижение
   которых   
 направлены  
 мероприятия 
</t>
  </si>
  <si>
    <t xml:space="preserve">Наименование мероприятия/   Источники расходов     на финансирование    Наименование мероприятия/   Источники расходов        на финансирование    </t>
  </si>
  <si>
    <t xml:space="preserve">Всего по направлению     
"Капитальные вложения",  
в том числе              
</t>
  </si>
  <si>
    <t xml:space="preserve">Бюджетные инвестиции     
в объекты капитального   
строительства, всего &lt;1&gt;,
в том числе              
</t>
  </si>
  <si>
    <t>2015 год</t>
  </si>
  <si>
    <t>2016 год</t>
  </si>
  <si>
    <t>2017 год</t>
  </si>
  <si>
    <t>2018 год</t>
  </si>
  <si>
    <t>2019 год</t>
  </si>
  <si>
    <t>2020 год</t>
  </si>
  <si>
    <t>2014 год</t>
  </si>
  <si>
    <t xml:space="preserve">Всего по направлению     
"Прочие нужды",          
в том числе              
</t>
  </si>
  <si>
    <t>ВСЕГО ПО ПОДПРОГРАММЕ 4, в том числе</t>
  </si>
  <si>
    <t xml:space="preserve">Всего по направлению   "Прочие нужды",      в том числе       </t>
  </si>
  <si>
    <t>ВСЕГО ПО ПОДПРОГРАММЕ 5, в том числе</t>
  </si>
  <si>
    <t>Всего по направлению     "Капитальные вложения" в том числе</t>
  </si>
  <si>
    <t>Бюджетные инвестиции     в объекте капитального строительства, всего &lt;1&gt; в том числе</t>
  </si>
  <si>
    <t>3.4. Ремонт колодцев в п. Восточный, п. Пасынок, д. Маслово</t>
  </si>
  <si>
    <t>ВСЕГО ПО ПОДПРОГРАММЕ 6, в том числе</t>
  </si>
  <si>
    <t>Бюджетные инвестиции      в объекты капитального строительства, всего &lt;1&gt;, в том числе</t>
  </si>
  <si>
    <t xml:space="preserve">Всего по направлению    "Прочие нужды" в том числе </t>
  </si>
  <si>
    <t>ВСЕГО ПО ПОДПРОГРАММЕ 7, в том числе</t>
  </si>
  <si>
    <t>ВСЕГО ПО ПОДПРОГРАММЕ 8, в том числе</t>
  </si>
  <si>
    <t>ВСЕГО ПО ПОДПРОГРАММЕ 3, в том числе</t>
  </si>
  <si>
    <t>ВСЕГО ПО ПОДПРОГРАММЕ 2, в том числе</t>
  </si>
  <si>
    <t>1.16.  р.п. Сосьва, ул. Дорожная,  д. 1 (электромонтаж)</t>
  </si>
  <si>
    <t>ВСЕГО ПО МУНИЦИПАЛЬНОЙ программе, в том числе</t>
  </si>
  <si>
    <t>ВСЕГО ПО ПОДПРОГРАММЕ 1, в том числе</t>
  </si>
  <si>
    <t xml:space="preserve">                               1.1. Бюджетные инвестиции в объекты капитального строительства                  </t>
  </si>
  <si>
    <t>5.5 Теплоснабжение объекта р .п. Сосьва, ул. Щелканова, 79 а; электроснабжение объекта «Детского сада на 140 мест в  р.п. Сосьва, ул. Щелканова, 22; электроснабжение модульной водогрейной котельной р.п.Сосьва, ул. Щелканова, 22а»</t>
  </si>
  <si>
    <t xml:space="preserve">ПЛАН МЕРОПРИЯТИЙ  
ПО ВЫПОЛНЕНИЮ МУНИЦИПАЛЬНОЙ ПРОГРАММЫ
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
</t>
  </si>
  <si>
    <t xml:space="preserve">Подпрограмма 1          «Модернизация объектов коммунальной инфраструктуры Сосьвинского городского округа»                                                           </t>
  </si>
  <si>
    <t xml:space="preserve">Цель 1                                   </t>
  </si>
  <si>
    <t xml:space="preserve">Повышение безопасности и комфортности проживания населения Сосьвиского городского округа за счет развития и модернизации объектов инженерной инфраструктуры и обеспечением питьевой водой соответствующей установленным санитарно-эпидемиологическим правилам.                                                 </t>
  </si>
  <si>
    <t xml:space="preserve">Задача 1                                                                                  </t>
  </si>
  <si>
    <t>Снижение износа коммунальной инфраструктуры</t>
  </si>
  <si>
    <t xml:space="preserve">Целевой  показатель 1  Доля сетей теплоснабжения, нуждающейся в замене.   </t>
  </si>
  <si>
    <t>проценты</t>
  </si>
  <si>
    <t>Указ Президента № 600 от 7.05.2012 «увеличение доли заемных средств в общем объеме капитальных вложений в системы теплоснабжения, водоснабжения, и очистки сточных вод». (далее Указ № 600 от 07.05.2012)</t>
  </si>
  <si>
    <t xml:space="preserve">Целевой  показатель 2  Доля  уличной водопроводной сети, нуждающейся в замене.   </t>
  </si>
  <si>
    <t xml:space="preserve">Указ Президента № 600 от 7.05.2012 </t>
  </si>
  <si>
    <t xml:space="preserve">Целевой  показатель 3  Доля уличной канализационной сети, нуждающейся в замене.   </t>
  </si>
  <si>
    <t>Задача 2</t>
  </si>
  <si>
    <t>Поддержание санитарного состояния Сосьвинского городского округа  на нормативном уровне</t>
  </si>
  <si>
    <t xml:space="preserve">Целевой показатель 4 Удельный вес проб воды, отбор которых произведен из водопроводной сети и которые не отвечают гигиеническим нормативам по санитарно-химическим, микробиологическим показателями  </t>
  </si>
  <si>
    <t>Подпрограмма 2 «Организация капитальных ремонтов многоквартирных домов Сосьвинского городского округа».</t>
  </si>
  <si>
    <t xml:space="preserve">Цель 1                                                                                    </t>
  </si>
  <si>
    <t>Обеспечить реформирование жилищно-коммунального хозяйства, в проведение капитального ремонта многоквартирных домов, в которых собственники помещений самостоятельно выбрали способ управления многоквартирным домом  (товарищество собственников жилья или управляющая организация, выбранная собственниками помещений в многоквартирном доме) и приняли решение  о проведении капитального ремонта.</t>
  </si>
  <si>
    <t xml:space="preserve">Задача 2                                                                                  </t>
  </si>
  <si>
    <t>Формирование эффективных механизмов управления многоквартирными домами</t>
  </si>
  <si>
    <t>Человек</t>
  </si>
  <si>
    <t>человек</t>
  </si>
  <si>
    <t>Целевой показатель 3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</t>
  </si>
  <si>
    <t>Указ Президента РФ № 607 от 28.04.2008г. «Доля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должны выбрать способ управления указанными домами». (далее Указ № 607 от 28.04.2008г.)</t>
  </si>
  <si>
    <t>Подпрограмма 3 «Переселение граждан Сосьвинского городского округа из аварийных многоквартирных домов».</t>
  </si>
  <si>
    <t xml:space="preserve">Обеспечение жильём граждан, проживающих в помещениях непригодных для проживания и (или) с высоким уровнем износа                                                                             </t>
  </si>
  <si>
    <t xml:space="preserve"> Улучшение жилищных условий граждан, проживающих в помещениях непригодных для проживания и (или) с большим уровнем износа                                                                        </t>
  </si>
  <si>
    <t xml:space="preserve">Целевой  показатель 1 Доля граждан, переселённых из аварийного жилищного фонда к общей численности населения  </t>
  </si>
  <si>
    <t xml:space="preserve">Подпрограмма 4  «Повышение энергетической эффективности в Сосьвинском городском округе».  </t>
  </si>
  <si>
    <t>Цель 1</t>
  </si>
  <si>
    <t xml:space="preserve"> Активизация в муниципальном образовании Сосьвинского городского округа практических действий и расширение набора инструментов политики энергосбережения, способных обеспечить повышение энергоэффективности экономики муниципального образования, снижениях и жилищно-коммунальном хозяйстве.</t>
  </si>
  <si>
    <t>Сокращение бюджетных расходов на коммунальные услуги с целевой установкой сокращения доли расхода на коммунальные услуги в общих расходах местного бюджета к 2015 году в 1,3 раза, к 2020 году 1,5 раза по отношению к уровню 2013 года.</t>
  </si>
  <si>
    <t>тыс.кВтч.</t>
  </si>
  <si>
    <t>тыс.руб.</t>
  </si>
  <si>
    <t>тыс. Гкал.</t>
  </si>
  <si>
    <t>тыс.куб.м.</t>
  </si>
  <si>
    <t>Снижение удельных показателей потребления топлива, электрической и тепловой энергии при производстве большинства энергоемких видов продукции, работ, услуг, а также в общественных и жилых зданиях Сосьвинского городского округа.</t>
  </si>
  <si>
    <t xml:space="preserve">Целевой показатель 13 Удельная величина потребления энергетических ресурсов (электрическая энергия) в многоквартирных домах </t>
  </si>
  <si>
    <t>кВт/ч на 1 проживающего</t>
  </si>
  <si>
    <t>Указ Президента РФ № 607 от 28.04.2008г.</t>
  </si>
  <si>
    <t xml:space="preserve">Целевой показатель 14 Удельная величина потребления энергетических ресурсов (тепловая  энергия) в многоквартирных домах </t>
  </si>
  <si>
    <t>Гкал на1 кв. метр общей площади</t>
  </si>
  <si>
    <t xml:space="preserve">Целевой показатель 15 Удельная величина потребления энергетических ресурсов (холодная вода) в многоквартирных домах </t>
  </si>
  <si>
    <t>Куб.метров на 1 проживающего</t>
  </si>
  <si>
    <t xml:space="preserve">Целевой показатель 16 Удельная величина потребления энергетических ресурсов (электрическая энергия) в муниципальных учреждениях </t>
  </si>
  <si>
    <t xml:space="preserve">Целевой показатель 17 Удельная величина потребления энергетических ресурсов (тепловая энергия) в муниципальных учреждениях </t>
  </si>
  <si>
    <t xml:space="preserve">Целевой показатель 18 Удельная величина потребления энергетических ресурсов (холодная вода) в муниципальных учреждениях </t>
  </si>
  <si>
    <t xml:space="preserve">Подпрограмма 5  «Охрана окружающей среды и обращение с отходами производства и потребления на территории Сосьвинского городского округа».                                                                     </t>
  </si>
  <si>
    <t xml:space="preserve">Обеспечение экологического благополучия и экологической безопасности населения Сосьвинского городского округа  </t>
  </si>
  <si>
    <t>Проектирование и  строительство новых ТБО в населённых пунктах Сосьвинского городского округа</t>
  </si>
  <si>
    <t>Целевой показатель 1 Доля отходов, размещаемых на свалках, полигонах, в общем объеме образованных отходов</t>
  </si>
  <si>
    <t>Целевой  показатель 2  Доля ликвидированных несанкционированных свалок в общем количестве выявленных</t>
  </si>
  <si>
    <t>Повышение экологической культуры населения Сосьвинского городского округа</t>
  </si>
  <si>
    <r>
      <t>Целевой  показатель 3    Доля населения области</t>
    </r>
    <r>
      <rPr>
        <sz val="10"/>
        <color rgb="FF00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принявшего участие в мероприятиях в области обращения с отходами, к общему числу населения</t>
    </r>
    <r>
      <rPr>
        <sz val="10"/>
        <color rgb="FF000000"/>
        <rFont val="Times New Roman"/>
        <family val="1"/>
        <charset val="204"/>
      </rPr>
      <t xml:space="preserve"> округа</t>
    </r>
  </si>
  <si>
    <t xml:space="preserve">Подпрограмма 6  «Развитие транспортной инфраструктуры и обеспечение безопасности дорожного движения».  </t>
  </si>
  <si>
    <t>Обеспечение сохранности сети автомобильных дорог общего пользования регионального значения Свердловской области</t>
  </si>
  <si>
    <t>Формирование единой сети автомобильных дорог, круглогодично доступной для населения и хозяйствующих субъектов</t>
  </si>
  <si>
    <t>км.</t>
  </si>
  <si>
    <t>Целевой  показатель 2 Доля протяженности автомобильных дорог общего пользования местного значения, не отвечающие нормативным требованиям, в общей протяженности автомобильных дорог общего пользования местного значения.</t>
  </si>
  <si>
    <t>Указ Президента РФ № 607 от 28.04.2008г</t>
  </si>
  <si>
    <t>Целевой показатель 3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округа, в общей численности населения городского округа.</t>
  </si>
  <si>
    <t xml:space="preserve">Подпрограмма 7  «Строительство объектов социальной и коммунальной инфраструктуры Сосьвинского городского округа».  </t>
  </si>
  <si>
    <t>Повышение уровня жизни населения за счет строительства современных объектов социальной и коммунальной инфраструктуры на территории городского округа</t>
  </si>
  <si>
    <t>Обеспечение государственных  гарантий прав граждан на получение общедоступного и бесплатного дошкольного образования в муниципальных дошкольных учреждениях</t>
  </si>
  <si>
    <t xml:space="preserve">Целевой  показатель 1  Обеспеченность доступности дошкольного образования для детей в возрасте от 3 до 7 лет  </t>
  </si>
  <si>
    <t>Указ Президента № 599 от 7.05.2012г.</t>
  </si>
  <si>
    <r>
      <t>Целевой показатель 2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Охват детей дошкольного возраста услугами дошкольного образования в муниципальных дошкольных образовательных учреждениях</t>
    </r>
  </si>
  <si>
    <t>Повышение качества и уровня образовательного процесса путём строительства новых школ</t>
  </si>
  <si>
    <t xml:space="preserve">Целевой  показатель 3 Охват детей от 7 до 18 лет общедоступным и бесплатным начальным, общим, общим основным, средним общим образованием   </t>
  </si>
  <si>
    <t>Целевой   показатель 4 Доля учащихся  обучающихся в одну смену от общего количества учеников</t>
  </si>
  <si>
    <t xml:space="preserve">Задача 3 </t>
  </si>
  <si>
    <t>Создание условий для строительства жилых домов и объектов социального назначения;</t>
  </si>
  <si>
    <t>кв.м</t>
  </si>
  <si>
    <t>Подпрограмма 8  «Предоставление  субсидий предприятиям ЖКХ Сосьвинского городского округа»</t>
  </si>
  <si>
    <t>Компенсация выпадающих доходов предприятиям  жилищно-коммунального комплекса, предоставляющим услуги по тарифам, не покрывающим затраты на производство услуг</t>
  </si>
  <si>
    <t>Сокращение убытков, полученных предприятиями в ходе предоставления услуги холодного водоснабжения населению и доведению результатов работы до безубыточного состояния</t>
  </si>
  <si>
    <t>Полное возмещение убытков, полученных  при предоставлении  банных услуг льготным категориям населения (дети до 14 лет, пенсионеры, многодетные матери, инвалиды)</t>
  </si>
  <si>
    <t>Целевой показатель 2    Отсутствие убытков у предприятия, оказывающего банные услуги  населению</t>
  </si>
  <si>
    <t>Размер убытков, тыс. руб.</t>
  </si>
  <si>
    <t xml:space="preserve">Целевой показатель 3 Доля  организаций коммунального комплекса, осуществляющих производство товаров, оказание услуг по водо-, тепло- и электроснабжению, водоотведению, очистке сточных вод,  на праве собственности, по договору  аренды или концессии, участие субъекта Росийской Федерации и городских округов в уставном капитале  которых составляет не более 25 %, в общем числе организаций коммунального комплекса, осуществляющих свою деятельность на территории городского окуга. </t>
  </si>
  <si>
    <t xml:space="preserve">Приложение № 1
к  муниципальной программе
«Развитие жилищно-коммунального 
хозяйства, транспортной инфраструктуры и 
повышение энергетической эффективности 
в Сосьвинском городском округе до 2020 года» 
</t>
  </si>
  <si>
    <t xml:space="preserve">
ЦЕЛИ, ЗАДАЧИ И ЦЕЛЕВЫЕ ПОКАЗАТЕЛИ
РЕАЛИЗАЦИИ МУНИЦИПАЛЬНОЙ ПРОГРАММЫ
«Развитие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года»
</t>
  </si>
  <si>
    <t xml:space="preserve">Наименование  
 цели (целей) и 
 задач, целевых 
  показателей   
</t>
  </si>
  <si>
    <t xml:space="preserve">Единица 
измерения
</t>
  </si>
  <si>
    <t xml:space="preserve">      Значение целевого показателя реализации      
             муниципальной программы             
</t>
  </si>
  <si>
    <t xml:space="preserve">Источник  
 значений  
показателей
</t>
  </si>
  <si>
    <t xml:space="preserve">Целевой  показатель 2  Доля  уличной водопроводной сети, нуждающейся в замене.   
Целевой  показатель 3  Доля уличной канализационной сети, нуждающейся в замене.   
</t>
  </si>
  <si>
    <t xml:space="preserve">Целевой показатель1                    Привлечение собственников помещений многоквартирных домов  к управлению посредством организации товариществ собственников жилья    </t>
  </si>
  <si>
    <t>Целевой  показатель 1     Экономия электрической энергии в натуральном выражении</t>
  </si>
  <si>
    <t>Целевой показатель 3   Экономия тепловой энергии в натуральном выражении</t>
  </si>
  <si>
    <t>Целевой показатель 4   Экономия тепловой энергии в натуральном выражении</t>
  </si>
  <si>
    <t>Целевой  показатель 5    Экономия тепловой энергии в натуральном выражении</t>
  </si>
  <si>
    <t>Целевой показатель 6 Экономия тепловой энергии в натуральном выражении</t>
  </si>
  <si>
    <t>Целевой показатель 5  Общая площадь жилых помещений, приходящаяся  в среднем на одного жителя</t>
  </si>
  <si>
    <t xml:space="preserve">Целевой         показатель 1   Сокращение убытков предприятия при предоставлении услуги холодного водоснабжения </t>
  </si>
  <si>
    <t>Целевой показатель 2 Экономия электрической энергии в стоимостном выражении</t>
  </si>
  <si>
    <t>Целевой показатель 1 Содержание существующей сети автомобильных дорог</t>
  </si>
  <si>
    <t>1.76. п. Сосьва, ул. Щелканова, 136 - 14 (Демонтаж и монтаж унитаза)</t>
  </si>
  <si>
    <t>1.77. п. Сосьва, ул. Виктора Романова, 69 - 9 (ремонт дверей)</t>
  </si>
  <si>
    <t>1.78. п. Сосьва ул. Садовая, 18 - 2 ( ремонт печи)</t>
  </si>
  <si>
    <t>1.79. п. Сосьва ул. Виктора Романова 61 (ремонт наружной канализации)</t>
  </si>
  <si>
    <t>5.8. Капитальный ремонт наружной канализации в с.Кошай</t>
  </si>
  <si>
    <t>4.8. Устройство остановок в Сосьвинском городском округе» (МАУ СГО)</t>
  </si>
  <si>
    <t xml:space="preserve">4.18 Приобретение инструмента (мотокосы, бензопилы, кусторезы, набор ключей, эл. инструменты) </t>
  </si>
  <si>
    <t>1.6. Технологическое присоединение муниципального жилого дома расположенного по адресу п. Восточный, ул. Вокзальная, 1г.</t>
  </si>
  <si>
    <t>3.7. Корректировка проектной документации "Капитальный ремонт автомобильных дорог на улицах р.п. Сосьва и п. Восточный Сосьвинского городского округа" 1537-ТКР 1.1. Том 3.1.1.</t>
  </si>
  <si>
    <t>3.8. Техническое присоединение проектируемых объектов "Наружное освещение улица в р.п. Сосьва по ул. Виктора Романова"</t>
  </si>
  <si>
    <t xml:space="preserve">1.81. р.п. Сосьва, ул. Щелканова , 140 кв. 20 (ремонт дома) </t>
  </si>
  <si>
    <t>1.82. Выдача заключения о достоверности проектно-сметной документации- ПСД (ремонт жилых домов, кровли)</t>
  </si>
  <si>
    <t xml:space="preserve">2.3. Предоставление субсидий на компенсацию выпадающих доходов  при предоставлениии услуги нецентрализованного холодного водоснабжения в п. Восточный за 3-4 квартал 2014 года - ООО Восточное </t>
  </si>
  <si>
    <t>Мероприятие 9 Предоставление субсидий на приобретение спецтехники с дополнительным оборудованием</t>
  </si>
  <si>
    <t>№    строки</t>
  </si>
  <si>
    <t xml:space="preserve"> Единица измерения</t>
  </si>
  <si>
    <t xml:space="preserve"> Источник  значений показателей</t>
  </si>
  <si>
    <t xml:space="preserve">      Значение целевого показателя реализации  муниципальной программы </t>
  </si>
  <si>
    <t xml:space="preserve">Целевой показатель1 Привлечение собственников помещений многоквартирных домов  к управлению посредством организации товариществ собственников жилья    </t>
  </si>
  <si>
    <t>проценты  (нарастаю-щим итогом)</t>
  </si>
  <si>
    <t>Целевой  показатель 1    Экономия электрической энергии в натуральном выражении</t>
  </si>
  <si>
    <t>Целевой показатель 3 Экономия тепловой энергии в натуральном выражении</t>
  </si>
  <si>
    <t>Целевой  показатель 5    Экономия воды в натуральном выражении</t>
  </si>
  <si>
    <t xml:space="preserve">Целевой    показатель 1   Сокращение убытков предприятия при предоставлении услуги холодного водоснабжения </t>
  </si>
  <si>
    <t>Целевой показатель 4 Экономия электрической энергии в стоимостном выражении</t>
  </si>
  <si>
    <t xml:space="preserve">Целевой показатель 2 Развитие инициативы собственников жилья </t>
  </si>
  <si>
    <t>Целевой показатель 6 Экономия воды в стоимостном выражении</t>
  </si>
  <si>
    <t>Повышение качества и комфорта городской среды на территории Сосьвинского городского округа</t>
  </si>
  <si>
    <t>км</t>
  </si>
  <si>
    <t>Формирование  ключевых подходов и приоритетов становления комфортной городской среды на территории Сосьвинского городского округа</t>
  </si>
  <si>
    <t xml:space="preserve">1.83. Устройство пандусов в подъездах многоквартирных жилых домов муниципального образования Сосьвинский городской округ </t>
  </si>
  <si>
    <t>1.84. Капитальный ремонт крыши дома р.п. Сосьва ул. Гагарина д.11</t>
  </si>
  <si>
    <t>1.85. Капитальный ремонт крыши п. Восточный ул. Парковая д. 5-1</t>
  </si>
  <si>
    <t>1.86. р.п. Сосьва ул. Первомайская 26 кв. 2 (венцы, стулья)</t>
  </si>
  <si>
    <t xml:space="preserve">1.87. Ремонт кровли п. Сосьва ул. Митина д. 23 </t>
  </si>
  <si>
    <t>3.17. Предпроектные работы по проектированию жилого дома в п. Восточный</t>
  </si>
  <si>
    <t>9.4. Проведение работ по категорированию, обследованию и паспортизации объектов ТЭК</t>
  </si>
  <si>
    <t>1.2. Модернизация артезианской скважины Виктора Романова 140</t>
  </si>
  <si>
    <t xml:space="preserve">Наименование   цели (целей) и  задач, целевых   показателей   </t>
  </si>
  <si>
    <t>6.1. Ремонт учебных классов по адресу р.п. Сосьва, ул. Свободы, 27 для размещения МБОУ ДО СГО "ДШИ")</t>
  </si>
  <si>
    <t>6.2.  Ремонт котельных общеобразовательных учреждений</t>
  </si>
  <si>
    <t>Мероприятие 6 предоставление субсидий на капитальный ремонт муниципального имущества</t>
  </si>
  <si>
    <t>6.3. Ремонт крыши и ворот гаража по адресу: р.п. Сосьва ул. Братьев Кочкиных, 49</t>
  </si>
  <si>
    <t xml:space="preserve">6.4. Ремонт отопительной системы здания администрации </t>
  </si>
  <si>
    <t>1.80 р.п. Сосьва переулок Заводской д. 10 кв. 2 (устройство воротника дымовой трубы, ремонт крыши)</t>
  </si>
  <si>
    <t>3.18. Проведение судебной экспертизы по объекту "Строительство 36-квартирного жилого дома с. Кошай"</t>
  </si>
  <si>
    <t>2.7. Корректировка проекта "Строительство полигона ТБО в Сосьва"</t>
  </si>
  <si>
    <t xml:space="preserve">обласной бюджет </t>
  </si>
  <si>
    <t>ПОДПРОГРАММА  10  «Формирование современной городской среды на территории Сосьвинского городского округа»территории Сосьвинского городского округа»</t>
  </si>
  <si>
    <t>ПОДПРОГРАММА   9        «Благоустройство населенных пунктов  и дворовых территории Сосьвинского городского округа»</t>
  </si>
  <si>
    <t>Установление единого порядка содержания территорий</t>
  </si>
  <si>
    <t>Усиление контроля за использованием, охраной и благоустройством территорий</t>
  </si>
  <si>
    <t xml:space="preserve">Обеспечение благоприятного состояния окружающей среды, сохранение естественных экологических систем и природных ресурсов </t>
  </si>
  <si>
    <t>Проценты</t>
  </si>
  <si>
    <t>Повышение уровня благоустройства, комфортности и безопасности городской среды.</t>
  </si>
  <si>
    <t xml:space="preserve">Проценты </t>
  </si>
  <si>
    <t>Целевой    показатель 1   Организация благоустройства и озеленения территории муниципального образования</t>
  </si>
  <si>
    <t>Целевой показатель 2    Повышение надежности и качества работы сетей уличного освещения;</t>
  </si>
  <si>
    <t>Целевой показатель 3  Благоустройство дворовых территорий, на условиях софинансирования с собственниками многоквартирных домов</t>
  </si>
  <si>
    <r>
      <t xml:space="preserve">    ПОДПРОГРАММА   9</t>
    </r>
    <r>
      <rPr>
        <sz val="10"/>
        <color theme="1"/>
        <rFont val="Times New Roman"/>
        <family val="1"/>
        <charset val="204"/>
      </rPr>
      <t xml:space="preserve">       </t>
    </r>
    <r>
      <rPr>
        <b/>
        <sz val="10"/>
        <color theme="1"/>
        <rFont val="Times New Roman"/>
        <family val="1"/>
        <charset val="204"/>
      </rPr>
      <t xml:space="preserve"> «Благоустройство населенных пунктов"</t>
    </r>
  </si>
  <si>
    <t xml:space="preserve">Приложение № 1                                             к муниципальной программе "Развитие жилищно-коммунального хозяйства, транспортной инфраструктуры и повышение энергетической эффективности в Сосьвинском городском округе до 2020 года" </t>
  </si>
  <si>
    <t>Приложение № 2                                            к постановлению администрации Сосьвинского городского округа  от_______________________№_________</t>
  </si>
  <si>
    <t xml:space="preserve">8.2. Расходы в рамках концессионного соглашения по водоснабжению </t>
  </si>
  <si>
    <t xml:space="preserve">1.88.  Ремонт МКД  по ул. Виктора Романова 61 в р.п. Сосьва (фасад, кровля) </t>
  </si>
  <si>
    <t>1.52.3. Сосьва: пер. Фадеева д. 15, Братьев Кочкиных д. 25, Ленина 77, Олтинская д. 10, Виктора Романова 147, Виктора Романова 65</t>
  </si>
  <si>
    <t>1.89. р.п. Сосьва пер. Заводской д. 3, кв. 1,2  (ремонт кровли)</t>
  </si>
  <si>
    <t>1.91. р.п. Сосьва ул. Калинина д. 7 кв. 1 (ремонт крыши)</t>
  </si>
  <si>
    <t xml:space="preserve">1.92. п. Сосьва Толмачева, 59 (канализация) </t>
  </si>
  <si>
    <t>1.93.  р.п. Сосьва ул. Комсомольская 1а-1 (ремонт несущих стен)</t>
  </si>
  <si>
    <t>1.94. п. Восточный пер. Спортивный д. 5, (ремонт крыши)</t>
  </si>
  <si>
    <t>1.95. п. Восточный пер. Спортивный д. 4, (ремонт крыши)</t>
  </si>
  <si>
    <t>1.90.р.п. Сосьва пер. Заводской д.1 (ремонт крыши)</t>
  </si>
  <si>
    <t xml:space="preserve">3.14. Экологический аудит  КОС - 800 п. Восточный </t>
  </si>
  <si>
    <t>1.3. Установка общедомовых приборов учета расхода электрической энергии в  многоквартирных домах п. Восточный, р.п. Сосьва</t>
  </si>
  <si>
    <t>5.5.  Текущий ремонт канализации п. Восточный,            р.п. Сосьва, с. Кошай</t>
  </si>
  <si>
    <t>1.1.  Модернизация системы тепловых сетей: внедрение частотно-регулируемого привода электродвигателей и оптимизация  систем электродвигателей на объектах коммунального комплекса на территории Сосьвинского городского округа в р.п. Сосьва, п. Восточный</t>
  </si>
  <si>
    <t xml:space="preserve">3.3.  Хлорирование колодцев р.п. Сосьва, п. Восточный </t>
  </si>
  <si>
    <t xml:space="preserve">3.1.  Лабораторное исследование воды  нецентрализованного водоснабжения п. Восточный, р.п. Сосьва, с. Кошай, д. Молва </t>
  </si>
  <si>
    <t>4.3. Сбор и обезвреживание отработанных ртутосодержащих ламп у населения р.п. Сосьва, п. Восточный, с. Кошай, с. Романово, д. Маслово, п. Пасынок</t>
  </si>
  <si>
    <t xml:space="preserve">2.1.Приобретение щебня </t>
  </si>
  <si>
    <t>4.2. Установка знаков дорожного движения и пешеходных ограждений в р.п. Сосьва, п. Восточный, с. Кошай, с. Романово, д. Маслова, п. Пасынок</t>
  </si>
  <si>
    <t>4.4. Установка знаков дорожного движения и пешеходных ограждений (МАУ) в р.п. Сосьва, п. Восточный, с. Кошай, с. Романово, д. Маслова, п. Пасынок</t>
  </si>
  <si>
    <t>1.1. Уличное освещение в р.п. Сосьва, п. Восточный, с. Кошай, с. Романово, д. Маслова, п. Пасынок</t>
  </si>
  <si>
    <t>1.2.  Приобретение, замена уличных светильников, ламп, фотореле, кронштейнов в р.п. Сосьва, п. Восточный, с. Кошай, с. Романово, д. Маслова, п. Пасынок</t>
  </si>
  <si>
    <t xml:space="preserve"> 3.1.  Обрезка деревьев в р.п. Сосьва, п. Восточный</t>
  </si>
  <si>
    <t>4.1. Ремонт и строительство тротуаров в р.п. Сосьва,п. Восточный, с. Романово</t>
  </si>
  <si>
    <t>4.5.  Оборудование и установка детских игровых площадок, городков и комплексов в р.п. Сосьва, п. Восточный</t>
  </si>
  <si>
    <t>4.4. Уборка разрушенных домов и строений п. Восточный, с. Кошай, р.п. Сосьва</t>
  </si>
  <si>
    <t>2.1.  Содержание мест захоронения п. Восточный, р.п. Сосьва, д. Копылова, д. Маслово, с. Кошай</t>
  </si>
  <si>
    <t>4.2. Услуги по уборке несанкционированных свалок р.п. Сосьва, п. Восточный</t>
  </si>
  <si>
    <t>4.3.  Очистка улиц от бытовых отходов и мусора в р.п. Сосьва, п. Восточный</t>
  </si>
  <si>
    <t>4.9.  Дератизационные и акарицидные обработки р.п. Сосьва,п. Восточный, с. Кошай</t>
  </si>
  <si>
    <t>4.12. Устройство площадок под мусорные контейнеры р.п. Сосьва</t>
  </si>
  <si>
    <t>4.19. Уборка территории, исправление профиля, благоустройство придорожной полосы в р.п. Сосьва, с. Кошай, п. Восточный</t>
  </si>
  <si>
    <t>1.21. Устройство  ледовых переправ на территории Сосьвинского городского округа          д. Матушкино, д. Куропашкино</t>
  </si>
  <si>
    <t>1.3. Модернизация зданий насосной станции в п. Восточный"</t>
  </si>
  <si>
    <t xml:space="preserve">3.19.  Технологическое присоединение к эл. сетям  проектируемого объъекта многоквартирного жилого дома в п. Восточный </t>
  </si>
  <si>
    <t xml:space="preserve">6.5  Ремонт котельной школы № 1 </t>
  </si>
  <si>
    <t>Мероприятие 3 Проектирование, экспертиза  мероприятий по переселению граждан из социального найма, аварийного и непригодного для проживания жилого фондав том числе:</t>
  </si>
  <si>
    <t>1.3.1. Модернизация насосной станции артезианской скважины, п. Восточный, ул. Заводская д.1Е</t>
  </si>
  <si>
    <t>1.3.2. Модернизация насосной станции артезианской скважины, п. Восточный, ул. О. Кошевого, д. 1Е</t>
  </si>
  <si>
    <t>1.3.3. Модернизация насосной станции третьего подъема, п. Восточный, Овражная, д. 1А</t>
  </si>
  <si>
    <t xml:space="preserve">4.20. Приобритение материалов для информационных стендов в Сосьвинском городском округе </t>
  </si>
  <si>
    <t xml:space="preserve">4.4. Оценка взаимодействия  намечаемой  хозяйственной и иной деятельности на окружающую среду </t>
  </si>
  <si>
    <t>меестный бюджет</t>
  </si>
  <si>
    <t>3.9.Проектно-изыскательские работы по объекту: "Стротельство школьного мини - стадиона п.г.т. Сосьва"</t>
  </si>
  <si>
    <t xml:space="preserve">внебюджетные источники </t>
  </si>
  <si>
    <t>Мероприятие 10 Предоставление субсидий на приобритение служебных автомобилей</t>
  </si>
  <si>
    <t>1.52.4 п. Сосьва, ул. Толмачева, д. 5, Щелканова д. 140</t>
  </si>
  <si>
    <t>Мероприятия 11 Предоставление субсидий на приобритение оборудования для IP-телефонии и приобретениесветодиодных светильников</t>
  </si>
  <si>
    <t xml:space="preserve">5.12. Приобритение  специального  оборудования  в области коммунального хозяйства (МАУ) </t>
  </si>
  <si>
    <t>внебюджетные источник</t>
  </si>
  <si>
    <t>Мероприятие 6  Возврат средств в доход областного бюджета в связи с недостижением значения показателя "Ввод мощностей в текущем финансовом году, км" предусмотренных на капитальный ремонт автомобильных дорог общего пользования местного значения</t>
  </si>
  <si>
    <t xml:space="preserve">1.5.  Модернизация насосной станции артезианской скважины п. Восточный ул. Почтовая, 15 </t>
  </si>
  <si>
    <t xml:space="preserve">1.6. Модернизация артезианской скважины № 32975 п. Восточный ул. Труда, 10 а </t>
  </si>
  <si>
    <t xml:space="preserve">6.6. Ремонт котельной № 2 в п. Восточный </t>
  </si>
  <si>
    <t>3.2. Ремонт, обустройство  колодцев, родников в Сосьвинском городском округе   р.п. Сосьва, п. Восточный, с. Кошай</t>
  </si>
  <si>
    <t xml:space="preserve">1.97. п. Восточный   ул. Бачинина дом 1 кв. 1 (ремонт крыши) </t>
  </si>
  <si>
    <t xml:space="preserve">2.7. Строительство теплотрассы в с. Романово от котельной по ул. Почтовой, 3а для подключения Центральная, 43 </t>
  </si>
  <si>
    <t>2.8. Строительство теплотрассы в п.г.т. Сосьва от котельной  по ул. Толмачева, 56 строение № 2, для подключения Балдина 35, Толмачева 34, Толмачева 45</t>
  </si>
  <si>
    <t>4.15. Установка электрокотлов для отопления жилого дома по адресу: Свердловская обл, Серовский район, п.г.т. Сосьва, ул. Дорожная, д.1</t>
  </si>
  <si>
    <t>4.1.3. Охрана незавершенного строительства КОС - 800 (МАУ)</t>
  </si>
  <si>
    <t>3.9. Оплата неустойки за техническое присоединение проектируемых объектов "Наружное освещение улица в р.п. Сосьва по ул. Виктора Романова"</t>
  </si>
  <si>
    <t>3.15. Проектирование теплотрассы в п.г.т. Сосьва от котельной по ул. Толмачева, 56 строение № 2, для подключения Балдина 35, Толмачева, 34, Толмачева, 45</t>
  </si>
  <si>
    <t>3.16. Проектирование теплотрассы в с. Романово от котельной по ул. Почтовой, 3 а для подключения Центральная, 43</t>
  </si>
  <si>
    <t xml:space="preserve">1.98. Капитальный ремонт внутренней системы отполения п. Восточный   ул. Ленина дом 45 </t>
  </si>
  <si>
    <t xml:space="preserve">1.4. Модернизация зданий насосных станций артезианских скважин  п. Восточный  ул.                             Н. Кузнецова,  ул. Овражная, 1а </t>
  </si>
  <si>
    <t>1.3. Капитальный ремонт участка улицы Строителей от ул.Митина (исключительно) до ул. Ленина (включительно)</t>
  </si>
  <si>
    <t>Мероприятие 12 Предоставление  субсидий на модернизацию зданий насосных станций артезианских скважин п. Восточный</t>
  </si>
  <si>
    <t xml:space="preserve">местный бюджет </t>
  </si>
  <si>
    <t>3.3. Разработка проектно сметной документации, локально-сметных расчетов</t>
  </si>
  <si>
    <t>1.96. Капитальный ремонт внутренней системы отопления п. Восточный, ул. Ленина, 47</t>
  </si>
  <si>
    <t>1.99. Ремонт жилого дома в п.г.т. Сосьва ул. Ленина, 60 (канализация)</t>
  </si>
  <si>
    <t>4.16. Ремонт  заборов в парках Сосьвинском городском округе</t>
  </si>
  <si>
    <t xml:space="preserve">1.52.5. п. Сосьва, ул. Олтинская, д. 11 </t>
  </si>
  <si>
    <t xml:space="preserve">2.00.  Ремонт общедомового имущества в п.г.т. Сосьва ул. Ленина, 77 </t>
  </si>
  <si>
    <t xml:space="preserve">внебюджетнгые источники </t>
  </si>
  <si>
    <t>1.68.  п. Восточный, ул. Бачинина 8-1  (фундамент, кровля)</t>
  </si>
  <si>
    <t>1.69.  п. Восточный, ул. Матросова 6а-1 (кровля)</t>
  </si>
  <si>
    <t>1.70.  п. Восточный., ул. Кирова 8-1 (кровля)</t>
  </si>
  <si>
    <t>1.71.  п. Восточный, ул. Ленина, 69а-2 (окна)</t>
  </si>
  <si>
    <t>1.72. п. Восточный, ул. Северная, 12-2 (отопление)</t>
  </si>
  <si>
    <t>1.73 п. Восточный, ул. Почтовая 15-1 (кровля)</t>
  </si>
  <si>
    <t>1.74.  с. Кошай, ул. Ворошилова,33, кв2. (фундамент, печи, крыша)</t>
  </si>
  <si>
    <t>1.75.  п. Восточный, ул. М. Горького, 38-2 (фундамент, окна)</t>
  </si>
  <si>
    <t xml:space="preserve">2.1. п. Восточный ул. Заводская, 3 (ремонт наружной канализации) </t>
  </si>
  <si>
    <t xml:space="preserve">1.52.1. Сосьва: ул. Гирева,2; ул. Ленина,60;  ул. Ленина,70; ул. Ленина, 77;ул. Фадеева, 89; ул. Фадеева,87;ул. Фадеева, 110; ул. Митина, 140;ул. Митина, 81; В.Романова,61 </t>
  </si>
  <si>
    <t xml:space="preserve">
Утвержденно                                                         поставлением администрации                                       Сосьвинского городского округа от  17.12.2018 № 966                               Приложение № 2 
к муниципальной программе «Развитие жилищно-коммунального хозяйства,
 транспортной инфраструктуры и повышение 
энергетической эффективности 
в Сосьвинском городском округе до 2020 года»
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</si>
</sst>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164" fontId="4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horizontal="right" vertical="top" wrapText="1"/>
    </xf>
    <xf numFmtId="164" fontId="1" fillId="2" borderId="5" xfId="0" applyNumberFormat="1" applyFont="1" applyFill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right" vertical="top" wrapText="1"/>
    </xf>
    <xf numFmtId="0" fontId="5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164" fontId="7" fillId="2" borderId="5" xfId="0" applyNumberFormat="1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right" vertical="top" wrapText="1"/>
    </xf>
    <xf numFmtId="0" fontId="7" fillId="0" borderId="0" xfId="0" applyFont="1" applyAlignment="1">
      <alignment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right" vertical="top" wrapText="1" indent="4"/>
    </xf>
    <xf numFmtId="164" fontId="2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right" vertical="top"/>
    </xf>
    <xf numFmtId="164" fontId="1" fillId="2" borderId="5" xfId="0" applyNumberFormat="1" applyFont="1" applyFill="1" applyBorder="1" applyAlignment="1">
      <alignment vertical="top"/>
    </xf>
    <xf numFmtId="164" fontId="4" fillId="2" borderId="5" xfId="0" applyNumberFormat="1" applyFont="1" applyFill="1" applyBorder="1" applyAlignment="1">
      <alignment vertical="top"/>
    </xf>
    <xf numFmtId="0" fontId="8" fillId="2" borderId="0" xfId="0" applyFont="1" applyFill="1" applyAlignment="1">
      <alignment wrapText="1"/>
    </xf>
    <xf numFmtId="17" fontId="6" fillId="2" borderId="5" xfId="0" applyNumberFormat="1" applyFont="1" applyFill="1" applyBorder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8" fillId="2" borderId="5" xfId="0" applyFont="1" applyFill="1" applyBorder="1" applyAlignment="1">
      <alignment wrapText="1"/>
    </xf>
    <xf numFmtId="0" fontId="0" fillId="4" borderId="0" xfId="0" applyFill="1"/>
    <xf numFmtId="0" fontId="11" fillId="2" borderId="5" xfId="0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3" borderId="23" xfId="0" applyFont="1" applyFill="1" applyBorder="1" applyAlignment="1">
      <alignment horizontal="justify" vertical="top" wrapText="1"/>
    </xf>
    <xf numFmtId="0" fontId="4" fillId="3" borderId="24" xfId="0" applyFont="1" applyFill="1" applyBorder="1" applyAlignment="1">
      <alignment horizontal="justify" vertical="top" wrapText="1"/>
    </xf>
    <xf numFmtId="0" fontId="4" fillId="3" borderId="17" xfId="0" applyFont="1" applyFill="1" applyBorder="1" applyAlignment="1">
      <alignment horizontal="justify" vertical="top" wrapText="1"/>
    </xf>
    <xf numFmtId="0" fontId="4" fillId="3" borderId="23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left" wrapText="1"/>
    </xf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4" fillId="0" borderId="23" xfId="0" applyFont="1" applyBorder="1" applyAlignment="1">
      <alignment horizontal="justify" vertical="top"/>
    </xf>
    <xf numFmtId="0" fontId="4" fillId="0" borderId="24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C4E59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36"/>
  <sheetViews>
    <sheetView tabSelected="1" view="pageBreakPreview" zoomScaleNormal="10" zoomScaleSheetLayoutView="100" workbookViewId="0">
      <selection activeCell="G1" sqref="G1"/>
    </sheetView>
  </sheetViews>
  <sheetFormatPr defaultRowHeight="15"/>
  <cols>
    <col min="1" max="1" width="9.42578125" bestFit="1" customWidth="1"/>
    <col min="2" max="2" width="46.42578125" customWidth="1"/>
    <col min="3" max="3" width="13.140625" customWidth="1"/>
    <col min="4" max="4" width="12.140625" customWidth="1"/>
    <col min="5" max="5" width="11.42578125" customWidth="1"/>
    <col min="6" max="6" width="10" customWidth="1"/>
    <col min="7" max="7" width="9.28515625" customWidth="1"/>
    <col min="8" max="8" width="11.140625" customWidth="1"/>
    <col min="9" max="9" width="13" customWidth="1"/>
    <col min="10" max="10" width="10" customWidth="1"/>
    <col min="11" max="11" width="19.28515625" customWidth="1"/>
  </cols>
  <sheetData>
    <row r="1" spans="1:11" ht="162" customHeight="1">
      <c r="A1" s="50"/>
      <c r="B1" s="50"/>
      <c r="C1" s="50"/>
      <c r="D1" s="50"/>
      <c r="E1" s="50"/>
      <c r="F1" s="50"/>
      <c r="G1" s="50"/>
      <c r="H1" s="50"/>
      <c r="I1" s="81" t="s">
        <v>593</v>
      </c>
      <c r="J1" s="81"/>
      <c r="K1" s="81"/>
    </row>
    <row r="2" spans="1:11" ht="76.5" customHeight="1" thickBot="1">
      <c r="A2" s="82" t="s">
        <v>349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7.75" customHeight="1">
      <c r="A3" s="83"/>
      <c r="B3" s="88" t="s">
        <v>320</v>
      </c>
      <c r="C3" s="85" t="s">
        <v>318</v>
      </c>
      <c r="D3" s="86"/>
      <c r="E3" s="86"/>
      <c r="F3" s="86"/>
      <c r="G3" s="86"/>
      <c r="H3" s="86"/>
      <c r="I3" s="86"/>
      <c r="J3" s="87"/>
      <c r="K3" s="52" t="s">
        <v>319</v>
      </c>
    </row>
    <row r="4" spans="1:11" ht="27.75" customHeight="1">
      <c r="A4" s="84"/>
      <c r="B4" s="89"/>
      <c r="C4" s="10" t="s">
        <v>0</v>
      </c>
      <c r="D4" s="10" t="s">
        <v>329</v>
      </c>
      <c r="E4" s="10" t="s">
        <v>323</v>
      </c>
      <c r="F4" s="53" t="s">
        <v>324</v>
      </c>
      <c r="G4" s="53" t="s">
        <v>325</v>
      </c>
      <c r="H4" s="53" t="s">
        <v>326</v>
      </c>
      <c r="I4" s="53" t="s">
        <v>327</v>
      </c>
      <c r="J4" s="53" t="s">
        <v>328</v>
      </c>
      <c r="K4" s="54"/>
    </row>
    <row r="5" spans="1:11" ht="27.75" customHeight="1">
      <c r="A5" s="2">
        <v>1</v>
      </c>
      <c r="B5" s="90"/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55" t="s">
        <v>1</v>
      </c>
    </row>
    <row r="6" spans="1:11" ht="25.5">
      <c r="A6" s="8">
        <v>1</v>
      </c>
      <c r="B6" s="10" t="s">
        <v>345</v>
      </c>
      <c r="C6" s="9">
        <f>D6+E6+F6+G6+H6+I6+J6</f>
        <v>737904.66000000015</v>
      </c>
      <c r="D6" s="9">
        <v>187337.9</v>
      </c>
      <c r="E6" s="9">
        <v>117839.8</v>
      </c>
      <c r="F6" s="9">
        <v>83065.899999999994</v>
      </c>
      <c r="G6" s="9">
        <f>G11+G15</f>
        <v>112928.26000000001</v>
      </c>
      <c r="H6" s="9">
        <f>H8+H9</f>
        <v>93057.200000000012</v>
      </c>
      <c r="I6" s="9">
        <f>I8+I9</f>
        <v>72869.8</v>
      </c>
      <c r="J6" s="9">
        <f>J11+J15</f>
        <v>70805.8</v>
      </c>
      <c r="K6" s="10" t="s">
        <v>2</v>
      </c>
    </row>
    <row r="7" spans="1:11">
      <c r="A7" s="8">
        <v>2</v>
      </c>
      <c r="B7" s="10" t="s">
        <v>3</v>
      </c>
      <c r="C7" s="9">
        <f t="shared" ref="C7:C17" si="0">D7+E7+F7+G7+H7+I7+J7</f>
        <v>25262.6</v>
      </c>
      <c r="D7" s="7">
        <v>25262.6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10"/>
    </row>
    <row r="8" spans="1:11">
      <c r="A8" s="8">
        <v>3</v>
      </c>
      <c r="B8" s="10" t="s">
        <v>4</v>
      </c>
      <c r="C8" s="9">
        <f t="shared" si="0"/>
        <v>219463.59999999998</v>
      </c>
      <c r="D8" s="7">
        <v>103550.2</v>
      </c>
      <c r="E8" s="7">
        <v>46701.2</v>
      </c>
      <c r="F8" s="7">
        <v>16451.2</v>
      </c>
      <c r="G8" s="7">
        <f>G16+G13</f>
        <v>39418.699999999997</v>
      </c>
      <c r="H8" s="7">
        <f>H13+H16</f>
        <v>12373.3</v>
      </c>
      <c r="I8" s="7">
        <v>484.5</v>
      </c>
      <c r="J8" s="7">
        <v>484.5</v>
      </c>
      <c r="K8" s="10" t="s">
        <v>2</v>
      </c>
    </row>
    <row r="9" spans="1:11">
      <c r="A9" s="8">
        <v>4</v>
      </c>
      <c r="B9" s="10" t="s">
        <v>5</v>
      </c>
      <c r="C9" s="9">
        <f t="shared" si="0"/>
        <v>493178.46</v>
      </c>
      <c r="D9" s="7">
        <v>58525.1</v>
      </c>
      <c r="E9" s="7">
        <v>71138.600000000006</v>
      </c>
      <c r="F9" s="7">
        <v>66614.7</v>
      </c>
      <c r="G9" s="7">
        <f>G21+G370+G802+G946+G984+G1085+G1302+G1508+G1614</f>
        <v>73509.56</v>
      </c>
      <c r="H9" s="7">
        <f>H14+H17</f>
        <v>80683.900000000009</v>
      </c>
      <c r="I9" s="7">
        <f>I21+I370+I802+I946+I984+I1085+I1302+I1508+I1614</f>
        <v>72385.3</v>
      </c>
      <c r="J9" s="7">
        <f>J17+J14</f>
        <v>70321.3</v>
      </c>
      <c r="K9" s="10" t="s">
        <v>2</v>
      </c>
    </row>
    <row r="10" spans="1:11">
      <c r="A10" s="8">
        <v>5</v>
      </c>
      <c r="B10" s="10" t="s">
        <v>6</v>
      </c>
      <c r="C10" s="9">
        <f t="shared" si="0"/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10" t="s">
        <v>2</v>
      </c>
    </row>
    <row r="11" spans="1:11" ht="13.5" customHeight="1">
      <c r="A11" s="8">
        <v>6</v>
      </c>
      <c r="B11" s="11" t="s">
        <v>7</v>
      </c>
      <c r="C11" s="9">
        <f t="shared" si="0"/>
        <v>314583.7</v>
      </c>
      <c r="D11" s="9">
        <v>160436.29999999999</v>
      </c>
      <c r="E11" s="9">
        <v>58840.1</v>
      </c>
      <c r="F11" s="9">
        <f>F12+F13+F14</f>
        <v>17448.900000000001</v>
      </c>
      <c r="G11" s="9">
        <f>G13+G14</f>
        <v>52601.3</v>
      </c>
      <c r="H11" s="9">
        <f>H12+H13+H14</f>
        <v>12796.2</v>
      </c>
      <c r="I11" s="9">
        <v>3295.2</v>
      </c>
      <c r="J11" s="9">
        <f>J12+J13+J14</f>
        <v>9165.7000000000007</v>
      </c>
      <c r="K11" s="10" t="s">
        <v>2</v>
      </c>
    </row>
    <row r="12" spans="1:11">
      <c r="A12" s="8">
        <v>7</v>
      </c>
      <c r="B12" s="10" t="s">
        <v>3</v>
      </c>
      <c r="C12" s="9">
        <f t="shared" si="0"/>
        <v>25262.6</v>
      </c>
      <c r="D12" s="7">
        <v>25262.6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/>
      <c r="K12" s="10"/>
    </row>
    <row r="13" spans="1:11">
      <c r="A13" s="8">
        <v>8</v>
      </c>
      <c r="B13" s="10" t="s">
        <v>4</v>
      </c>
      <c r="C13" s="9">
        <f t="shared" si="0"/>
        <v>213727.6</v>
      </c>
      <c r="D13" s="7">
        <v>103136.2</v>
      </c>
      <c r="E13" s="7">
        <v>46411.1</v>
      </c>
      <c r="F13" s="7">
        <v>15867.7</v>
      </c>
      <c r="G13" s="7">
        <f>G1089</f>
        <v>39087.5</v>
      </c>
      <c r="H13" s="7">
        <f>H25+H805+H988+H1089+H1307</f>
        <v>9225.1</v>
      </c>
      <c r="I13" s="7">
        <v>0</v>
      </c>
      <c r="J13" s="7">
        <v>0</v>
      </c>
      <c r="K13" s="10" t="s">
        <v>2</v>
      </c>
    </row>
    <row r="14" spans="1:11">
      <c r="A14" s="8">
        <v>9</v>
      </c>
      <c r="B14" s="10" t="s">
        <v>5</v>
      </c>
      <c r="C14" s="9">
        <f t="shared" si="0"/>
        <v>75298.5</v>
      </c>
      <c r="D14" s="7">
        <v>32037.5</v>
      </c>
      <c r="E14" s="7">
        <v>12429</v>
      </c>
      <c r="F14" s="7">
        <v>1581.2</v>
      </c>
      <c r="G14" s="7">
        <f>G26+G806+G989+G1090+G1302</f>
        <v>13513.8</v>
      </c>
      <c r="H14" s="7">
        <f>H26+H806+H989+H1090+H1308</f>
        <v>3571.1</v>
      </c>
      <c r="I14" s="7">
        <f>I26+I806+I989+I1090+I1308</f>
        <v>3000.2</v>
      </c>
      <c r="J14" s="7">
        <f>J26+J806+J989+J1090+J1308</f>
        <v>9165.7000000000007</v>
      </c>
      <c r="K14" s="10" t="s">
        <v>2</v>
      </c>
    </row>
    <row r="15" spans="1:11">
      <c r="A15" s="8">
        <v>10</v>
      </c>
      <c r="B15" s="11" t="s">
        <v>8</v>
      </c>
      <c r="C15" s="9">
        <f t="shared" si="0"/>
        <v>423615.95999999996</v>
      </c>
      <c r="D15" s="9">
        <v>26901.599999999999</v>
      </c>
      <c r="E15" s="9">
        <v>58999.7</v>
      </c>
      <c r="F15" s="9">
        <v>65617</v>
      </c>
      <c r="G15" s="9">
        <f>G16+G17</f>
        <v>60326.96</v>
      </c>
      <c r="H15" s="9">
        <f>H16+H17</f>
        <v>80261</v>
      </c>
      <c r="I15" s="9">
        <f t="shared" ref="I15" si="1">I16+I17</f>
        <v>69869.600000000006</v>
      </c>
      <c r="J15" s="9">
        <f>J16+J17</f>
        <v>61640.1</v>
      </c>
      <c r="K15" s="10" t="s">
        <v>2</v>
      </c>
    </row>
    <row r="16" spans="1:11">
      <c r="A16" s="8">
        <v>11</v>
      </c>
      <c r="B16" s="10" t="s">
        <v>4</v>
      </c>
      <c r="C16" s="9">
        <f t="shared" si="0"/>
        <v>5736</v>
      </c>
      <c r="D16" s="7">
        <v>414</v>
      </c>
      <c r="E16" s="7">
        <v>290.10000000000002</v>
      </c>
      <c r="F16" s="7">
        <v>583.5</v>
      </c>
      <c r="G16" s="7">
        <f>G1733+G1536</f>
        <v>331.2</v>
      </c>
      <c r="H16" s="7">
        <f>H1512+H1007+H112+H1618</f>
        <v>3148.2</v>
      </c>
      <c r="I16" s="7">
        <v>484.5</v>
      </c>
      <c r="J16" s="7">
        <f>J1512+J1733</f>
        <v>484.5</v>
      </c>
      <c r="K16" s="10"/>
    </row>
    <row r="17" spans="1:11">
      <c r="A17" s="8">
        <v>12</v>
      </c>
      <c r="B17" s="10" t="s">
        <v>5</v>
      </c>
      <c r="C17" s="9">
        <f t="shared" si="0"/>
        <v>352846.45999999996</v>
      </c>
      <c r="D17" s="7">
        <v>26487.599999999999</v>
      </c>
      <c r="E17" s="7">
        <v>58709.599999999999</v>
      </c>
      <c r="F17" s="7"/>
      <c r="G17" s="7">
        <f>G113+G375+G861+G951+G1008+G1189+G1513+G1614</f>
        <v>59995.76</v>
      </c>
      <c r="H17" s="7">
        <f>H113+H375+H861+H951+H1008+H1189+H1403+H1513+H1619+0.1</f>
        <v>77112.800000000003</v>
      </c>
      <c r="I17" s="7">
        <f>I113+I375+I861+I951+I1008+I1189+I1403+I1513+I1619</f>
        <v>69385.100000000006</v>
      </c>
      <c r="J17" s="7">
        <f>J113+J375+J861+J951+J1008+J1189+J1403+J1513+J1619</f>
        <v>61155.6</v>
      </c>
      <c r="K17" s="10" t="s">
        <v>2</v>
      </c>
    </row>
    <row r="18" spans="1:11" ht="15" customHeight="1">
      <c r="A18" s="8">
        <v>13</v>
      </c>
      <c r="B18" s="75" t="s">
        <v>9</v>
      </c>
      <c r="C18" s="76"/>
      <c r="D18" s="76"/>
      <c r="E18" s="76"/>
      <c r="F18" s="76"/>
      <c r="G18" s="76"/>
      <c r="H18" s="76"/>
      <c r="I18" s="76"/>
      <c r="J18" s="76"/>
      <c r="K18" s="77"/>
    </row>
    <row r="19" spans="1:11" ht="24" customHeight="1">
      <c r="A19" s="8">
        <v>14</v>
      </c>
      <c r="B19" s="54" t="s">
        <v>346</v>
      </c>
      <c r="C19" s="9">
        <f>C20+C21+C22</f>
        <v>32895.659999999996</v>
      </c>
      <c r="D19" s="9">
        <f t="shared" ref="D19:J19" si="2">D20+D21+D22</f>
        <v>5906.5</v>
      </c>
      <c r="E19" s="9">
        <f t="shared" si="2"/>
        <v>4527.6000000000004</v>
      </c>
      <c r="F19" s="9">
        <f t="shared" si="2"/>
        <v>6636.3</v>
      </c>
      <c r="G19" s="9">
        <f t="shared" si="2"/>
        <v>4432.76</v>
      </c>
      <c r="H19" s="9">
        <f>H20+H21+H22</f>
        <v>8156.1</v>
      </c>
      <c r="I19" s="9">
        <f t="shared" si="2"/>
        <v>3514.3</v>
      </c>
      <c r="J19" s="9">
        <f t="shared" si="2"/>
        <v>3679.2</v>
      </c>
      <c r="K19" s="10" t="s">
        <v>2</v>
      </c>
    </row>
    <row r="20" spans="1:11">
      <c r="A20" s="8">
        <v>15</v>
      </c>
      <c r="B20" s="10" t="s">
        <v>4</v>
      </c>
      <c r="C20" s="9">
        <f t="shared" ref="C20:C27" si="3">D20+E20+F20+G20+H20+I20+J20</f>
        <v>4258</v>
      </c>
      <c r="D20" s="7">
        <v>0</v>
      </c>
      <c r="E20" s="7">
        <v>0</v>
      </c>
      <c r="F20" s="7">
        <v>0</v>
      </c>
      <c r="G20" s="7">
        <v>0</v>
      </c>
      <c r="H20" s="9">
        <f>H25+H112</f>
        <v>4258</v>
      </c>
      <c r="I20" s="7">
        <v>0</v>
      </c>
      <c r="J20" s="7">
        <v>0</v>
      </c>
      <c r="K20" s="10" t="s">
        <v>2</v>
      </c>
    </row>
    <row r="21" spans="1:11" ht="15" customHeight="1">
      <c r="A21" s="8">
        <v>16</v>
      </c>
      <c r="B21" s="10" t="s">
        <v>5</v>
      </c>
      <c r="C21" s="9">
        <f>C26+C113</f>
        <v>28637.659999999996</v>
      </c>
      <c r="D21" s="9">
        <f>D26+D113</f>
        <v>5906.5</v>
      </c>
      <c r="E21" s="9">
        <f>E26+E113</f>
        <v>4527.6000000000004</v>
      </c>
      <c r="F21" s="9">
        <f>F26+F113</f>
        <v>6636.3</v>
      </c>
      <c r="G21" s="9">
        <f>G34+G74+G115+G183+G259+G311+G315+G331+G347</f>
        <v>4432.76</v>
      </c>
      <c r="H21" s="9">
        <f>H26+H113</f>
        <v>3898.1</v>
      </c>
      <c r="I21" s="9">
        <f>I26+I113</f>
        <v>3514.3</v>
      </c>
      <c r="J21" s="9">
        <f>J26+J113</f>
        <v>3679.2</v>
      </c>
      <c r="K21" s="10" t="s">
        <v>2</v>
      </c>
    </row>
    <row r="22" spans="1:11" ht="17.25" customHeight="1">
      <c r="A22" s="8">
        <v>17</v>
      </c>
      <c r="B22" s="10" t="s">
        <v>6</v>
      </c>
      <c r="C22" s="9">
        <f t="shared" si="3"/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10" t="s">
        <v>2</v>
      </c>
    </row>
    <row r="23" spans="1:11" ht="15" customHeight="1">
      <c r="A23" s="8">
        <v>18</v>
      </c>
      <c r="B23" s="10" t="s">
        <v>10</v>
      </c>
      <c r="C23" s="9">
        <f t="shared" si="3"/>
        <v>0</v>
      </c>
      <c r="D23" s="7"/>
      <c r="E23" s="7"/>
      <c r="F23" s="7"/>
      <c r="G23" s="7"/>
      <c r="H23" s="7"/>
      <c r="I23" s="7"/>
      <c r="J23" s="7"/>
      <c r="K23" s="10"/>
    </row>
    <row r="24" spans="1:11" ht="41.25" customHeight="1">
      <c r="A24" s="8">
        <v>19</v>
      </c>
      <c r="B24" s="54" t="s">
        <v>321</v>
      </c>
      <c r="C24" s="9">
        <f>C25+C26+C27</f>
        <v>3696.5</v>
      </c>
      <c r="D24" s="9">
        <f t="shared" ref="D24:J24" si="4">D25+D26+D27</f>
        <v>0</v>
      </c>
      <c r="E24" s="9">
        <f t="shared" si="4"/>
        <v>0</v>
      </c>
      <c r="F24" s="9">
        <f t="shared" si="4"/>
        <v>196.5</v>
      </c>
      <c r="G24" s="9">
        <f t="shared" si="4"/>
        <v>848</v>
      </c>
      <c r="H24" s="9">
        <f>H25+H26+H27</f>
        <v>5666.1</v>
      </c>
      <c r="I24" s="9">
        <f t="shared" si="4"/>
        <v>0</v>
      </c>
      <c r="J24" s="9">
        <f t="shared" si="4"/>
        <v>0</v>
      </c>
      <c r="K24" s="10" t="s">
        <v>2</v>
      </c>
    </row>
    <row r="25" spans="1:11">
      <c r="A25" s="8">
        <v>20</v>
      </c>
      <c r="B25" s="10" t="s">
        <v>4</v>
      </c>
      <c r="C25" s="9">
        <f t="shared" si="3"/>
        <v>3500</v>
      </c>
      <c r="D25" s="7">
        <v>0</v>
      </c>
      <c r="E25" s="7">
        <v>0</v>
      </c>
      <c r="F25" s="7">
        <v>0</v>
      </c>
      <c r="G25" s="7">
        <v>0</v>
      </c>
      <c r="H25" s="9">
        <f>H35+H75</f>
        <v>3500</v>
      </c>
      <c r="I25" s="9">
        <v>0</v>
      </c>
      <c r="J25" s="7">
        <v>0</v>
      </c>
      <c r="K25" s="10" t="s">
        <v>2</v>
      </c>
    </row>
    <row r="26" spans="1:11">
      <c r="A26" s="8">
        <v>21</v>
      </c>
      <c r="B26" s="10" t="s">
        <v>5</v>
      </c>
      <c r="C26" s="9">
        <f>C76</f>
        <v>196.5</v>
      </c>
      <c r="D26" s="9">
        <f t="shared" ref="D26:J26" si="5">D76</f>
        <v>0</v>
      </c>
      <c r="E26" s="9">
        <f t="shared" si="5"/>
        <v>0</v>
      </c>
      <c r="F26" s="9">
        <f t="shared" si="5"/>
        <v>196.5</v>
      </c>
      <c r="G26" s="9">
        <f>G34+G74</f>
        <v>848</v>
      </c>
      <c r="H26" s="9">
        <f>H36+H76</f>
        <v>2166.1</v>
      </c>
      <c r="I26" s="9">
        <f t="shared" si="5"/>
        <v>0</v>
      </c>
      <c r="J26" s="9">
        <f t="shared" si="5"/>
        <v>0</v>
      </c>
      <c r="K26" s="10" t="s">
        <v>2</v>
      </c>
    </row>
    <row r="27" spans="1:11">
      <c r="A27" s="8">
        <v>22</v>
      </c>
      <c r="B27" s="10" t="s">
        <v>6</v>
      </c>
      <c r="C27" s="9">
        <f t="shared" si="3"/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10" t="s">
        <v>2</v>
      </c>
    </row>
    <row r="28" spans="1:11" ht="25.5">
      <c r="A28" s="8">
        <v>23</v>
      </c>
      <c r="B28" s="10" t="s">
        <v>347</v>
      </c>
      <c r="C28" s="7"/>
      <c r="D28" s="7"/>
      <c r="E28" s="7"/>
      <c r="F28" s="7"/>
      <c r="G28" s="7"/>
      <c r="H28" s="7"/>
      <c r="I28" s="7"/>
      <c r="J28" s="7"/>
      <c r="K28" s="10"/>
    </row>
    <row r="29" spans="1:11" ht="27.75" customHeight="1">
      <c r="A29" s="8">
        <v>24</v>
      </c>
      <c r="B29" s="54" t="s">
        <v>322</v>
      </c>
      <c r="C29" s="7"/>
      <c r="D29" s="7"/>
      <c r="E29" s="7"/>
      <c r="F29" s="7"/>
      <c r="G29" s="7"/>
      <c r="H29" s="7"/>
      <c r="I29" s="7"/>
      <c r="J29" s="7"/>
      <c r="K29" s="10"/>
    </row>
    <row r="30" spans="1:11">
      <c r="A30" s="8">
        <v>25</v>
      </c>
      <c r="B30" s="10" t="s">
        <v>4</v>
      </c>
      <c r="C30" s="7">
        <f>D30+E30+F30+G30+H30+I30+J30</f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10"/>
    </row>
    <row r="31" spans="1:11">
      <c r="A31" s="8">
        <v>26</v>
      </c>
      <c r="B31" s="10" t="s">
        <v>5</v>
      </c>
      <c r="C31" s="7">
        <f t="shared" ref="C31:C50" si="6">D31+E31+F31+G31+H31+I31+J31</f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10"/>
    </row>
    <row r="32" spans="1:11">
      <c r="A32" s="8">
        <v>27</v>
      </c>
      <c r="B32" s="10" t="s">
        <v>6</v>
      </c>
      <c r="C32" s="7">
        <f t="shared" si="6"/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10"/>
    </row>
    <row r="33" spans="1:11">
      <c r="A33" s="8">
        <v>28</v>
      </c>
      <c r="B33" s="10" t="s">
        <v>12</v>
      </c>
      <c r="C33" s="7">
        <f t="shared" si="6"/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10"/>
    </row>
    <row r="34" spans="1:11" ht="27.75" customHeight="1">
      <c r="A34" s="8">
        <v>29</v>
      </c>
      <c r="B34" s="13" t="s">
        <v>13</v>
      </c>
      <c r="C34" s="9">
        <f t="shared" si="6"/>
        <v>1938.1</v>
      </c>
      <c r="D34" s="9">
        <v>0</v>
      </c>
      <c r="E34" s="9">
        <v>0</v>
      </c>
      <c r="F34" s="9">
        <v>0</v>
      </c>
      <c r="G34" s="9">
        <v>848</v>
      </c>
      <c r="H34" s="9">
        <f>H36</f>
        <v>1090.0999999999999</v>
      </c>
      <c r="I34" s="7">
        <v>0</v>
      </c>
      <c r="J34" s="7">
        <v>0</v>
      </c>
      <c r="K34" s="10"/>
    </row>
    <row r="35" spans="1:11">
      <c r="A35" s="8">
        <v>30</v>
      </c>
      <c r="B35" s="10" t="s">
        <v>4</v>
      </c>
      <c r="C35" s="7">
        <f t="shared" si="6"/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10"/>
    </row>
    <row r="36" spans="1:11">
      <c r="A36" s="8">
        <v>31</v>
      </c>
      <c r="B36" s="10" t="s">
        <v>5</v>
      </c>
      <c r="C36" s="7">
        <f t="shared" si="6"/>
        <v>1090.0999999999999</v>
      </c>
      <c r="D36" s="7">
        <v>0</v>
      </c>
      <c r="E36" s="7">
        <v>0</v>
      </c>
      <c r="F36" s="7">
        <v>0</v>
      </c>
      <c r="G36" s="7">
        <f>G40+G44</f>
        <v>0</v>
      </c>
      <c r="H36" s="7">
        <f>H40+H44+H48+H64+H68+H72</f>
        <v>1090.0999999999999</v>
      </c>
      <c r="I36" s="7">
        <v>0</v>
      </c>
      <c r="J36" s="7">
        <v>0</v>
      </c>
      <c r="K36" s="10"/>
    </row>
    <row r="37" spans="1:11">
      <c r="A37" s="8">
        <v>32</v>
      </c>
      <c r="B37" s="10" t="s">
        <v>6</v>
      </c>
      <c r="C37" s="7">
        <f t="shared" si="6"/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10"/>
    </row>
    <row r="38" spans="1:11" ht="25.5">
      <c r="A38" s="8">
        <v>33</v>
      </c>
      <c r="B38" s="14" t="s">
        <v>14</v>
      </c>
      <c r="C38" s="7">
        <f t="shared" si="6"/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10"/>
    </row>
    <row r="39" spans="1:11">
      <c r="A39" s="8">
        <v>34</v>
      </c>
      <c r="B39" s="10" t="s">
        <v>4</v>
      </c>
      <c r="C39" s="7">
        <f t="shared" si="6"/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10"/>
    </row>
    <row r="40" spans="1:11">
      <c r="A40" s="8">
        <v>35</v>
      </c>
      <c r="B40" s="10" t="s">
        <v>5</v>
      </c>
      <c r="C40" s="7">
        <f t="shared" si="6"/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10"/>
    </row>
    <row r="41" spans="1:11">
      <c r="A41" s="8">
        <v>36</v>
      </c>
      <c r="B41" s="10" t="s">
        <v>6</v>
      </c>
      <c r="C41" s="7">
        <f t="shared" si="6"/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10"/>
    </row>
    <row r="42" spans="1:11" ht="25.5">
      <c r="A42" s="8">
        <v>37</v>
      </c>
      <c r="B42" s="14" t="s">
        <v>483</v>
      </c>
      <c r="C42" s="9">
        <f t="shared" si="6"/>
        <v>848</v>
      </c>
      <c r="D42" s="9">
        <v>0</v>
      </c>
      <c r="E42" s="9">
        <v>0</v>
      </c>
      <c r="F42" s="9">
        <v>0</v>
      </c>
      <c r="G42" s="9">
        <v>848</v>
      </c>
      <c r="H42" s="7">
        <f t="shared" ref="H42" si="7">I42+J42+K42+L42+M42+N42+O42</f>
        <v>0</v>
      </c>
      <c r="I42" s="7">
        <f t="shared" ref="I42" si="8">J42+K42+L42+M42+N42+O42+P42</f>
        <v>0</v>
      </c>
      <c r="J42" s="7">
        <f t="shared" ref="J42" si="9">K42+L42+M42+N42+O42+P42+Q42</f>
        <v>0</v>
      </c>
      <c r="K42" s="10"/>
    </row>
    <row r="43" spans="1:11">
      <c r="A43" s="8">
        <v>38</v>
      </c>
      <c r="B43" s="10" t="s">
        <v>4</v>
      </c>
      <c r="C43" s="9">
        <f t="shared" si="6"/>
        <v>0</v>
      </c>
      <c r="D43" s="7">
        <f t="shared" ref="D43:D45" si="10">E43+F43+G43+H43+I43+J43+K43</f>
        <v>0</v>
      </c>
      <c r="E43" s="7">
        <f t="shared" ref="E43:E45" si="11">F43+G43+H43+I43+J43+K43+L43</f>
        <v>0</v>
      </c>
      <c r="F43" s="7">
        <f t="shared" ref="F43:F45" si="12">G43+H43+I43+J43+K43+L43+M43</f>
        <v>0</v>
      </c>
      <c r="G43" s="7">
        <f t="shared" ref="G43:G45" si="13">H43+I43+J43+K43+L43+M43+N43</f>
        <v>0</v>
      </c>
      <c r="H43" s="7">
        <f t="shared" ref="H43:H45" si="14">I43+J43+K43+L43+M43+N43+O43</f>
        <v>0</v>
      </c>
      <c r="I43" s="7">
        <f t="shared" ref="I43:I46" si="15">J43+K43+L43+M43+N43+O43+P43</f>
        <v>0</v>
      </c>
      <c r="J43" s="7">
        <f t="shared" ref="J43:J46" si="16">K43+L43+M43+N43+O43+P43+Q43</f>
        <v>0</v>
      </c>
      <c r="K43" s="10"/>
    </row>
    <row r="44" spans="1:11">
      <c r="A44" s="8">
        <v>39</v>
      </c>
      <c r="B44" s="10" t="s">
        <v>5</v>
      </c>
      <c r="C44" s="9">
        <f t="shared" si="6"/>
        <v>0</v>
      </c>
      <c r="D44" s="7">
        <f t="shared" si="10"/>
        <v>0</v>
      </c>
      <c r="E44" s="7">
        <f t="shared" si="11"/>
        <v>0</v>
      </c>
      <c r="F44" s="7">
        <f t="shared" si="12"/>
        <v>0</v>
      </c>
      <c r="G44" s="7">
        <f t="shared" si="13"/>
        <v>0</v>
      </c>
      <c r="H44" s="7">
        <f t="shared" si="14"/>
        <v>0</v>
      </c>
      <c r="I44" s="7">
        <f t="shared" si="15"/>
        <v>0</v>
      </c>
      <c r="J44" s="7">
        <f t="shared" si="16"/>
        <v>0</v>
      </c>
      <c r="K44" s="10"/>
    </row>
    <row r="45" spans="1:11">
      <c r="A45" s="8">
        <v>40</v>
      </c>
      <c r="B45" s="10" t="s">
        <v>6</v>
      </c>
      <c r="C45" s="9">
        <f t="shared" si="6"/>
        <v>0</v>
      </c>
      <c r="D45" s="7">
        <f t="shared" si="10"/>
        <v>0</v>
      </c>
      <c r="E45" s="7">
        <f t="shared" si="11"/>
        <v>0</v>
      </c>
      <c r="F45" s="7">
        <f t="shared" si="12"/>
        <v>0</v>
      </c>
      <c r="G45" s="7">
        <f t="shared" si="13"/>
        <v>0</v>
      </c>
      <c r="H45" s="7">
        <f t="shared" si="14"/>
        <v>0</v>
      </c>
      <c r="I45" s="7">
        <f t="shared" si="15"/>
        <v>0</v>
      </c>
      <c r="J45" s="7">
        <f t="shared" si="16"/>
        <v>0</v>
      </c>
      <c r="K45" s="10"/>
    </row>
    <row r="46" spans="1:11" ht="25.5">
      <c r="A46" s="8">
        <v>41</v>
      </c>
      <c r="B46" s="14" t="s">
        <v>541</v>
      </c>
      <c r="C46" s="9">
        <f t="shared" si="6"/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f t="shared" si="15"/>
        <v>0</v>
      </c>
      <c r="J46" s="9">
        <f t="shared" si="16"/>
        <v>0</v>
      </c>
      <c r="K46" s="10"/>
    </row>
    <row r="47" spans="1:11">
      <c r="A47" s="8">
        <v>42</v>
      </c>
      <c r="B47" s="10" t="s">
        <v>4</v>
      </c>
      <c r="C47" s="9">
        <f t="shared" si="6"/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10"/>
    </row>
    <row r="48" spans="1:11">
      <c r="A48" s="8">
        <v>43</v>
      </c>
      <c r="B48" s="10" t="s">
        <v>5</v>
      </c>
      <c r="C48" s="9">
        <f t="shared" si="6"/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f t="shared" ref="I48" si="17">J48+K48+L48+M48+N48+O48+P48</f>
        <v>0</v>
      </c>
      <c r="J48" s="9">
        <f t="shared" ref="J48" si="18">K48+L48+M48+N48+O48+P48+Q48</f>
        <v>0</v>
      </c>
      <c r="K48" s="10"/>
    </row>
    <row r="49" spans="1:11">
      <c r="A49" s="8">
        <v>44</v>
      </c>
      <c r="B49" s="10" t="s">
        <v>6</v>
      </c>
      <c r="C49" s="9">
        <f t="shared" si="6"/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10"/>
    </row>
    <row r="50" spans="1:11" ht="25.5">
      <c r="A50" s="8">
        <v>45</v>
      </c>
      <c r="B50" s="14" t="s">
        <v>545</v>
      </c>
      <c r="C50" s="7">
        <f t="shared" si="6"/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f t="shared" ref="I50" si="19">J50+K50+L50+M50+N50+O50+P50</f>
        <v>0</v>
      </c>
      <c r="J50" s="7">
        <f t="shared" ref="J50" si="20">K50+L50+M50+N50+O50+P50+Q50</f>
        <v>0</v>
      </c>
      <c r="K50" s="10"/>
    </row>
    <row r="51" spans="1:11">
      <c r="A51" s="8">
        <v>46</v>
      </c>
      <c r="B51" s="10" t="s">
        <v>4</v>
      </c>
      <c r="C51" s="7">
        <f t="shared" ref="C51:C73" si="21">D51+E51+F51+G51+H51+I51+J51</f>
        <v>0</v>
      </c>
      <c r="D51" s="7">
        <f t="shared" ref="D51:D73" si="22">E51+F51+G51+H51+I51+J51+K51</f>
        <v>0</v>
      </c>
      <c r="E51" s="7">
        <f t="shared" ref="E51:E73" si="23">F51+G51+H51+I51+J51+K51+L51</f>
        <v>0</v>
      </c>
      <c r="F51" s="7">
        <f t="shared" ref="F51:F73" si="24">G51+H51+I51+J51+K51+L51+M51</f>
        <v>0</v>
      </c>
      <c r="G51" s="7">
        <f t="shared" ref="G51:G73" si="25">H51+I51+J51+K51+L51+M51+N51</f>
        <v>0</v>
      </c>
      <c r="H51" s="7">
        <f t="shared" ref="H51:H73" si="26">I51+J51+K51+L51+M51+N51+O51</f>
        <v>0</v>
      </c>
      <c r="I51" s="7">
        <f t="shared" ref="I51:I73" si="27">J51+K51+L51+M51+N51+O51+P51</f>
        <v>0</v>
      </c>
      <c r="J51" s="7">
        <f t="shared" ref="J51:J73" si="28">K51+L51+M51+N51+O51+P51+Q51</f>
        <v>0</v>
      </c>
      <c r="K51" s="10"/>
    </row>
    <row r="52" spans="1:11">
      <c r="A52" s="8">
        <v>47</v>
      </c>
      <c r="B52" s="10" t="s">
        <v>5</v>
      </c>
      <c r="C52" s="7">
        <f t="shared" si="21"/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f t="shared" si="27"/>
        <v>0</v>
      </c>
      <c r="J52" s="7">
        <f t="shared" si="28"/>
        <v>0</v>
      </c>
      <c r="K52" s="10"/>
    </row>
    <row r="53" spans="1:11">
      <c r="A53" s="8">
        <v>48</v>
      </c>
      <c r="B53" s="10" t="s">
        <v>6</v>
      </c>
      <c r="C53" s="7">
        <f t="shared" si="21"/>
        <v>0</v>
      </c>
      <c r="D53" s="7">
        <f t="shared" si="22"/>
        <v>0</v>
      </c>
      <c r="E53" s="7">
        <f t="shared" si="23"/>
        <v>0</v>
      </c>
      <c r="F53" s="7">
        <f t="shared" si="24"/>
        <v>0</v>
      </c>
      <c r="G53" s="7">
        <f t="shared" si="25"/>
        <v>0</v>
      </c>
      <c r="H53" s="7">
        <f t="shared" si="26"/>
        <v>0</v>
      </c>
      <c r="I53" s="7">
        <f t="shared" si="27"/>
        <v>0</v>
      </c>
      <c r="J53" s="7">
        <f t="shared" si="28"/>
        <v>0</v>
      </c>
      <c r="K53" s="10"/>
    </row>
    <row r="54" spans="1:11" ht="25.5">
      <c r="A54" s="8">
        <v>49</v>
      </c>
      <c r="B54" s="14" t="s">
        <v>546</v>
      </c>
      <c r="C54" s="7">
        <f t="shared" si="21"/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f t="shared" si="27"/>
        <v>0</v>
      </c>
      <c r="J54" s="7">
        <f t="shared" si="28"/>
        <v>0</v>
      </c>
      <c r="K54" s="10"/>
    </row>
    <row r="55" spans="1:11">
      <c r="A55" s="8">
        <v>50</v>
      </c>
      <c r="B55" s="10" t="s">
        <v>4</v>
      </c>
      <c r="C55" s="7">
        <f t="shared" si="21"/>
        <v>0</v>
      </c>
      <c r="D55" s="7">
        <f t="shared" si="22"/>
        <v>0</v>
      </c>
      <c r="E55" s="7">
        <f t="shared" si="23"/>
        <v>0</v>
      </c>
      <c r="F55" s="7">
        <f t="shared" si="24"/>
        <v>0</v>
      </c>
      <c r="G55" s="7">
        <f t="shared" si="25"/>
        <v>0</v>
      </c>
      <c r="H55" s="7">
        <f t="shared" si="26"/>
        <v>0</v>
      </c>
      <c r="I55" s="7">
        <f t="shared" si="27"/>
        <v>0</v>
      </c>
      <c r="J55" s="7">
        <f t="shared" si="28"/>
        <v>0</v>
      </c>
      <c r="K55" s="10"/>
    </row>
    <row r="56" spans="1:11">
      <c r="A56" s="8">
        <v>51</v>
      </c>
      <c r="B56" s="10" t="s">
        <v>5</v>
      </c>
      <c r="C56" s="7">
        <f t="shared" si="21"/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f t="shared" si="27"/>
        <v>0</v>
      </c>
      <c r="J56" s="7">
        <f t="shared" si="28"/>
        <v>0</v>
      </c>
      <c r="K56" s="10"/>
    </row>
    <row r="57" spans="1:11">
      <c r="A57" s="8">
        <v>52</v>
      </c>
      <c r="B57" s="10" t="s">
        <v>6</v>
      </c>
      <c r="C57" s="7">
        <f t="shared" si="21"/>
        <v>0</v>
      </c>
      <c r="D57" s="7">
        <f t="shared" si="22"/>
        <v>0</v>
      </c>
      <c r="E57" s="7">
        <f t="shared" si="23"/>
        <v>0</v>
      </c>
      <c r="F57" s="7">
        <f t="shared" si="24"/>
        <v>0</v>
      </c>
      <c r="G57" s="7">
        <f t="shared" si="25"/>
        <v>0</v>
      </c>
      <c r="H57" s="7">
        <f t="shared" si="26"/>
        <v>0</v>
      </c>
      <c r="I57" s="7">
        <f t="shared" si="27"/>
        <v>0</v>
      </c>
      <c r="J57" s="7">
        <f t="shared" si="28"/>
        <v>0</v>
      </c>
      <c r="K57" s="10"/>
    </row>
    <row r="58" spans="1:11" ht="25.5">
      <c r="A58" s="8">
        <v>53</v>
      </c>
      <c r="B58" s="14" t="s">
        <v>547</v>
      </c>
      <c r="C58" s="9">
        <f t="shared" si="21"/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f t="shared" si="27"/>
        <v>0</v>
      </c>
      <c r="J58" s="9">
        <f t="shared" si="28"/>
        <v>0</v>
      </c>
      <c r="K58" s="10"/>
    </row>
    <row r="59" spans="1:11">
      <c r="A59" s="8">
        <v>54</v>
      </c>
      <c r="B59" s="10" t="s">
        <v>4</v>
      </c>
      <c r="C59" s="7">
        <f t="shared" si="21"/>
        <v>0</v>
      </c>
      <c r="D59" s="7">
        <f t="shared" si="22"/>
        <v>0</v>
      </c>
      <c r="E59" s="7">
        <f t="shared" si="23"/>
        <v>0</v>
      </c>
      <c r="F59" s="7">
        <f t="shared" si="24"/>
        <v>0</v>
      </c>
      <c r="G59" s="7">
        <f t="shared" si="25"/>
        <v>0</v>
      </c>
      <c r="H59" s="7">
        <f t="shared" si="26"/>
        <v>0</v>
      </c>
      <c r="I59" s="7">
        <f t="shared" si="27"/>
        <v>0</v>
      </c>
      <c r="J59" s="7">
        <f t="shared" si="28"/>
        <v>0</v>
      </c>
      <c r="K59" s="10"/>
    </row>
    <row r="60" spans="1:11">
      <c r="A60" s="8">
        <v>55</v>
      </c>
      <c r="B60" s="10" t="s">
        <v>5</v>
      </c>
      <c r="C60" s="7">
        <f t="shared" si="21"/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f t="shared" si="27"/>
        <v>0</v>
      </c>
      <c r="J60" s="7">
        <f t="shared" si="28"/>
        <v>0</v>
      </c>
      <c r="K60" s="10"/>
    </row>
    <row r="61" spans="1:11">
      <c r="A61" s="8">
        <v>56</v>
      </c>
      <c r="B61" s="10" t="s">
        <v>6</v>
      </c>
      <c r="C61" s="7">
        <f t="shared" si="21"/>
        <v>0</v>
      </c>
      <c r="D61" s="7">
        <f t="shared" si="22"/>
        <v>0</v>
      </c>
      <c r="E61" s="7">
        <f t="shared" si="23"/>
        <v>0</v>
      </c>
      <c r="F61" s="7">
        <f t="shared" si="24"/>
        <v>0</v>
      </c>
      <c r="G61" s="7">
        <f t="shared" si="25"/>
        <v>0</v>
      </c>
      <c r="H61" s="7">
        <f t="shared" si="26"/>
        <v>0</v>
      </c>
      <c r="I61" s="7">
        <f t="shared" si="27"/>
        <v>0</v>
      </c>
      <c r="J61" s="7">
        <f t="shared" si="28"/>
        <v>0</v>
      </c>
      <c r="K61" s="10"/>
    </row>
    <row r="62" spans="1:11" ht="38.25">
      <c r="A62" s="8">
        <v>57</v>
      </c>
      <c r="B62" s="14" t="s">
        <v>572</v>
      </c>
      <c r="C62" s="9">
        <f t="shared" si="21"/>
        <v>1090.0999999999999</v>
      </c>
      <c r="D62" s="9">
        <v>0</v>
      </c>
      <c r="E62" s="9">
        <v>0</v>
      </c>
      <c r="F62" s="9">
        <v>0</v>
      </c>
      <c r="G62" s="9">
        <v>0</v>
      </c>
      <c r="H62" s="9">
        <f>H63+H64+H65</f>
        <v>1090.0999999999999</v>
      </c>
      <c r="I62" s="9">
        <f t="shared" si="27"/>
        <v>0</v>
      </c>
      <c r="J62" s="9">
        <f t="shared" si="28"/>
        <v>0</v>
      </c>
      <c r="K62" s="10"/>
    </row>
    <row r="63" spans="1:11">
      <c r="A63" s="8">
        <v>58</v>
      </c>
      <c r="B63" s="10" t="s">
        <v>4</v>
      </c>
      <c r="C63" s="7">
        <f t="shared" si="21"/>
        <v>0</v>
      </c>
      <c r="D63" s="7">
        <f t="shared" si="22"/>
        <v>0</v>
      </c>
      <c r="E63" s="7">
        <f t="shared" si="23"/>
        <v>0</v>
      </c>
      <c r="F63" s="7">
        <f t="shared" si="24"/>
        <v>0</v>
      </c>
      <c r="G63" s="7">
        <f t="shared" si="25"/>
        <v>0</v>
      </c>
      <c r="H63" s="7">
        <f t="shared" si="26"/>
        <v>0</v>
      </c>
      <c r="I63" s="7">
        <f t="shared" si="27"/>
        <v>0</v>
      </c>
      <c r="J63" s="7">
        <f t="shared" si="28"/>
        <v>0</v>
      </c>
      <c r="K63" s="10"/>
    </row>
    <row r="64" spans="1:11">
      <c r="A64" s="8">
        <v>59</v>
      </c>
      <c r="B64" s="10" t="s">
        <v>5</v>
      </c>
      <c r="C64" s="7">
        <f t="shared" si="21"/>
        <v>1090.0999999999999</v>
      </c>
      <c r="D64" s="7">
        <v>0</v>
      </c>
      <c r="E64" s="7">
        <v>0</v>
      </c>
      <c r="F64" s="7">
        <v>0</v>
      </c>
      <c r="G64" s="7">
        <v>0</v>
      </c>
      <c r="H64" s="7">
        <v>1090.0999999999999</v>
      </c>
      <c r="I64" s="7">
        <f t="shared" si="27"/>
        <v>0</v>
      </c>
      <c r="J64" s="7">
        <f t="shared" si="28"/>
        <v>0</v>
      </c>
      <c r="K64" s="10"/>
    </row>
    <row r="65" spans="1:13">
      <c r="A65" s="8">
        <v>60</v>
      </c>
      <c r="B65" s="10" t="s">
        <v>6</v>
      </c>
      <c r="C65" s="7">
        <f t="shared" si="21"/>
        <v>0</v>
      </c>
      <c r="D65" s="7">
        <f t="shared" si="22"/>
        <v>0</v>
      </c>
      <c r="E65" s="7">
        <f t="shared" si="23"/>
        <v>0</v>
      </c>
      <c r="F65" s="7">
        <f t="shared" si="24"/>
        <v>0</v>
      </c>
      <c r="G65" s="7">
        <f t="shared" si="25"/>
        <v>0</v>
      </c>
      <c r="H65" s="7">
        <f t="shared" si="26"/>
        <v>0</v>
      </c>
      <c r="I65" s="7">
        <f t="shared" si="27"/>
        <v>0</v>
      </c>
      <c r="J65" s="7">
        <f t="shared" si="28"/>
        <v>0</v>
      </c>
      <c r="K65" s="10"/>
    </row>
    <row r="66" spans="1:13" ht="30" customHeight="1">
      <c r="A66" s="8">
        <v>61</v>
      </c>
      <c r="B66" s="14" t="s">
        <v>559</v>
      </c>
      <c r="C66" s="9">
        <f t="shared" si="21"/>
        <v>0</v>
      </c>
      <c r="D66" s="9">
        <v>0</v>
      </c>
      <c r="E66" s="9">
        <v>0</v>
      </c>
      <c r="F66" s="9">
        <v>0</v>
      </c>
      <c r="G66" s="9">
        <v>0</v>
      </c>
      <c r="H66" s="9">
        <f>H67+H68+H69</f>
        <v>0</v>
      </c>
      <c r="I66" s="9">
        <f t="shared" si="27"/>
        <v>0</v>
      </c>
      <c r="J66" s="9">
        <f t="shared" si="28"/>
        <v>0</v>
      </c>
      <c r="K66" s="10"/>
    </row>
    <row r="67" spans="1:13">
      <c r="A67" s="8">
        <v>62</v>
      </c>
      <c r="B67" s="10" t="s">
        <v>4</v>
      </c>
      <c r="C67" s="7">
        <f t="shared" si="21"/>
        <v>0</v>
      </c>
      <c r="D67" s="7">
        <f t="shared" si="22"/>
        <v>0</v>
      </c>
      <c r="E67" s="7">
        <f t="shared" si="23"/>
        <v>0</v>
      </c>
      <c r="F67" s="7">
        <f t="shared" si="24"/>
        <v>0</v>
      </c>
      <c r="G67" s="7">
        <f t="shared" si="25"/>
        <v>0</v>
      </c>
      <c r="H67" s="7">
        <f t="shared" si="26"/>
        <v>0</v>
      </c>
      <c r="I67" s="7">
        <f t="shared" si="27"/>
        <v>0</v>
      </c>
      <c r="J67" s="7">
        <f t="shared" si="28"/>
        <v>0</v>
      </c>
      <c r="K67" s="10"/>
    </row>
    <row r="68" spans="1:13">
      <c r="A68" s="8">
        <v>63</v>
      </c>
      <c r="B68" s="10" t="s">
        <v>5</v>
      </c>
      <c r="C68" s="7">
        <f t="shared" si="21"/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f t="shared" si="27"/>
        <v>0</v>
      </c>
      <c r="J68" s="7">
        <f t="shared" si="28"/>
        <v>0</v>
      </c>
      <c r="K68" s="10"/>
    </row>
    <row r="69" spans="1:13">
      <c r="A69" s="8">
        <v>64</v>
      </c>
      <c r="B69" s="10" t="s">
        <v>6</v>
      </c>
      <c r="C69" s="7">
        <f t="shared" si="21"/>
        <v>0</v>
      </c>
      <c r="D69" s="7">
        <f t="shared" si="22"/>
        <v>0</v>
      </c>
      <c r="E69" s="7">
        <f t="shared" si="23"/>
        <v>0</v>
      </c>
      <c r="F69" s="7">
        <f t="shared" si="24"/>
        <v>0</v>
      </c>
      <c r="G69" s="7">
        <f t="shared" si="25"/>
        <v>0</v>
      </c>
      <c r="H69" s="7">
        <f t="shared" si="26"/>
        <v>0</v>
      </c>
      <c r="I69" s="7">
        <f t="shared" si="27"/>
        <v>0</v>
      </c>
      <c r="J69" s="7">
        <f t="shared" si="28"/>
        <v>0</v>
      </c>
      <c r="K69" s="10"/>
    </row>
    <row r="70" spans="1:13" ht="25.5">
      <c r="A70" s="8">
        <v>65</v>
      </c>
      <c r="B70" s="14" t="s">
        <v>560</v>
      </c>
      <c r="C70" s="9">
        <f t="shared" si="21"/>
        <v>0</v>
      </c>
      <c r="D70" s="9">
        <v>0</v>
      </c>
      <c r="E70" s="9">
        <v>0</v>
      </c>
      <c r="F70" s="9">
        <v>0</v>
      </c>
      <c r="G70" s="9">
        <v>0</v>
      </c>
      <c r="H70" s="9">
        <f>H71+H72+H73</f>
        <v>0</v>
      </c>
      <c r="I70" s="9">
        <f t="shared" si="27"/>
        <v>0</v>
      </c>
      <c r="J70" s="9">
        <f t="shared" si="28"/>
        <v>0</v>
      </c>
      <c r="K70" s="10"/>
    </row>
    <row r="71" spans="1:13">
      <c r="A71" s="8">
        <v>66</v>
      </c>
      <c r="B71" s="10" t="s">
        <v>4</v>
      </c>
      <c r="C71" s="7">
        <f t="shared" si="21"/>
        <v>0</v>
      </c>
      <c r="D71" s="7">
        <f t="shared" si="22"/>
        <v>0</v>
      </c>
      <c r="E71" s="7">
        <f t="shared" si="23"/>
        <v>0</v>
      </c>
      <c r="F71" s="7">
        <f t="shared" si="24"/>
        <v>0</v>
      </c>
      <c r="G71" s="7">
        <f t="shared" si="25"/>
        <v>0</v>
      </c>
      <c r="H71" s="7">
        <f t="shared" si="26"/>
        <v>0</v>
      </c>
      <c r="I71" s="7">
        <f t="shared" si="27"/>
        <v>0</v>
      </c>
      <c r="J71" s="7">
        <f t="shared" si="28"/>
        <v>0</v>
      </c>
      <c r="K71" s="10"/>
    </row>
    <row r="72" spans="1:13">
      <c r="A72" s="8">
        <v>67</v>
      </c>
      <c r="B72" s="10" t="s">
        <v>5</v>
      </c>
      <c r="C72" s="7">
        <f t="shared" si="21"/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f t="shared" si="27"/>
        <v>0</v>
      </c>
      <c r="J72" s="7">
        <f t="shared" si="28"/>
        <v>0</v>
      </c>
      <c r="K72" s="10"/>
    </row>
    <row r="73" spans="1:13">
      <c r="A73" s="8">
        <v>68</v>
      </c>
      <c r="B73" s="10" t="s">
        <v>6</v>
      </c>
      <c r="C73" s="7">
        <f t="shared" si="21"/>
        <v>0</v>
      </c>
      <c r="D73" s="7">
        <f t="shared" si="22"/>
        <v>0</v>
      </c>
      <c r="E73" s="7">
        <f t="shared" si="23"/>
        <v>0</v>
      </c>
      <c r="F73" s="7">
        <f t="shared" si="24"/>
        <v>0</v>
      </c>
      <c r="G73" s="7">
        <f t="shared" si="25"/>
        <v>0</v>
      </c>
      <c r="H73" s="7">
        <f t="shared" si="26"/>
        <v>0</v>
      </c>
      <c r="I73" s="7">
        <f t="shared" si="27"/>
        <v>0</v>
      </c>
      <c r="J73" s="7">
        <f t="shared" si="28"/>
        <v>0</v>
      </c>
      <c r="K73" s="10"/>
    </row>
    <row r="74" spans="1:13" ht="40.5">
      <c r="A74" s="8">
        <v>69</v>
      </c>
      <c r="B74" s="13" t="s">
        <v>15</v>
      </c>
      <c r="C74" s="9">
        <f>C76</f>
        <v>196.5</v>
      </c>
      <c r="D74" s="9">
        <f t="shared" ref="D74:J74" si="29">D75+D76+D77</f>
        <v>0</v>
      </c>
      <c r="E74" s="9">
        <f t="shared" si="29"/>
        <v>0</v>
      </c>
      <c r="F74" s="9">
        <f t="shared" si="29"/>
        <v>196.5</v>
      </c>
      <c r="G74" s="9">
        <f t="shared" si="29"/>
        <v>0</v>
      </c>
      <c r="H74" s="9">
        <f>H75+H76+H77</f>
        <v>4576</v>
      </c>
      <c r="I74" s="9">
        <f t="shared" si="29"/>
        <v>0</v>
      </c>
      <c r="J74" s="9">
        <f t="shared" si="29"/>
        <v>0</v>
      </c>
      <c r="K74" s="10"/>
    </row>
    <row r="75" spans="1:13">
      <c r="A75" s="8">
        <v>70</v>
      </c>
      <c r="B75" s="10" t="s">
        <v>4</v>
      </c>
      <c r="C75" s="9">
        <f t="shared" ref="C75:C109" si="30">D75+E75+F75+G75+H75+I75+J75</f>
        <v>3500</v>
      </c>
      <c r="D75" s="9">
        <v>0</v>
      </c>
      <c r="E75" s="9">
        <v>0</v>
      </c>
      <c r="F75" s="9">
        <v>0</v>
      </c>
      <c r="G75" s="7">
        <v>0</v>
      </c>
      <c r="H75" s="7">
        <v>3500</v>
      </c>
      <c r="I75" s="7">
        <v>0</v>
      </c>
      <c r="J75" s="9">
        <v>0</v>
      </c>
      <c r="K75" s="10"/>
    </row>
    <row r="76" spans="1:13">
      <c r="A76" s="8">
        <v>71</v>
      </c>
      <c r="B76" s="10" t="s">
        <v>5</v>
      </c>
      <c r="C76" s="7">
        <f>C80+C100</f>
        <v>196.5</v>
      </c>
      <c r="D76" s="7">
        <f t="shared" ref="D76:J76" si="31">D80+D100</f>
        <v>0</v>
      </c>
      <c r="E76" s="7">
        <f t="shared" si="31"/>
        <v>0</v>
      </c>
      <c r="F76" s="7">
        <f t="shared" si="31"/>
        <v>196.5</v>
      </c>
      <c r="G76" s="7">
        <f t="shared" si="31"/>
        <v>0</v>
      </c>
      <c r="H76" s="7">
        <f>H92+H104+H108</f>
        <v>1076</v>
      </c>
      <c r="I76" s="9">
        <f t="shared" si="31"/>
        <v>0</v>
      </c>
      <c r="J76" s="9">
        <f t="shared" si="31"/>
        <v>0</v>
      </c>
      <c r="K76" s="10"/>
    </row>
    <row r="77" spans="1:13">
      <c r="A77" s="8">
        <v>72</v>
      </c>
      <c r="B77" s="10" t="s">
        <v>6</v>
      </c>
      <c r="C77" s="9">
        <f t="shared" si="30"/>
        <v>0</v>
      </c>
      <c r="D77" s="9">
        <v>0</v>
      </c>
      <c r="E77" s="9"/>
      <c r="F77" s="9"/>
      <c r="G77" s="7"/>
      <c r="H77" s="7">
        <v>0</v>
      </c>
      <c r="I77" s="7">
        <v>0</v>
      </c>
      <c r="J77" s="9">
        <v>0</v>
      </c>
      <c r="K77" s="10"/>
      <c r="L77" s="4"/>
      <c r="M77" s="4"/>
    </row>
    <row r="78" spans="1:13">
      <c r="A78" s="8">
        <v>73</v>
      </c>
      <c r="B78" s="14" t="s">
        <v>16</v>
      </c>
      <c r="C78" s="9">
        <f>C79+C80+C81</f>
        <v>0</v>
      </c>
      <c r="D78" s="9">
        <f t="shared" ref="D78:I78" si="32">D79+D80+D81</f>
        <v>0</v>
      </c>
      <c r="E78" s="9">
        <f t="shared" si="32"/>
        <v>0</v>
      </c>
      <c r="F78" s="9">
        <f t="shared" si="32"/>
        <v>0</v>
      </c>
      <c r="G78" s="9">
        <f t="shared" si="32"/>
        <v>0</v>
      </c>
      <c r="H78" s="9">
        <f t="shared" si="32"/>
        <v>0</v>
      </c>
      <c r="I78" s="9">
        <f t="shared" si="32"/>
        <v>0</v>
      </c>
      <c r="J78" s="9">
        <v>0</v>
      </c>
      <c r="K78" s="10">
        <v>8</v>
      </c>
      <c r="L78" s="4"/>
      <c r="M78" s="4"/>
    </row>
    <row r="79" spans="1:13" s="3" customFormat="1" ht="15.75">
      <c r="A79" s="8">
        <v>74</v>
      </c>
      <c r="B79" s="10" t="s">
        <v>4</v>
      </c>
      <c r="C79" s="9">
        <f t="shared" si="30"/>
        <v>0</v>
      </c>
      <c r="D79" s="7">
        <v>0</v>
      </c>
      <c r="E79" s="7">
        <v>0</v>
      </c>
      <c r="F79" s="56"/>
      <c r="G79" s="7">
        <v>0</v>
      </c>
      <c r="H79" s="7">
        <v>0</v>
      </c>
      <c r="I79" s="7">
        <v>0</v>
      </c>
      <c r="J79" s="9">
        <v>0</v>
      </c>
      <c r="K79" s="10"/>
      <c r="L79" s="4"/>
      <c r="M79" s="4"/>
    </row>
    <row r="80" spans="1:13" s="3" customFormat="1">
      <c r="A80" s="8">
        <v>75</v>
      </c>
      <c r="B80" s="10" t="s">
        <v>5</v>
      </c>
      <c r="C80" s="9">
        <f t="shared" si="30"/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9">
        <v>0</v>
      </c>
      <c r="K80" s="10"/>
      <c r="L80" s="4"/>
      <c r="M80" s="4"/>
    </row>
    <row r="81" spans="1:13" s="3" customFormat="1">
      <c r="A81" s="8">
        <v>76</v>
      </c>
      <c r="B81" s="10" t="s">
        <v>6</v>
      </c>
      <c r="C81" s="9">
        <f t="shared" si="30"/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9">
        <v>0</v>
      </c>
      <c r="K81" s="10"/>
      <c r="L81" s="4"/>
      <c r="M81" s="4"/>
    </row>
    <row r="82" spans="1:13" s="3" customFormat="1" ht="25.5">
      <c r="A82" s="8">
        <v>77</v>
      </c>
      <c r="B82" s="14" t="s">
        <v>17</v>
      </c>
      <c r="C82" s="9">
        <f t="shared" si="30"/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9">
        <v>0</v>
      </c>
      <c r="K82" s="10"/>
      <c r="L82" s="4"/>
      <c r="M82" s="4"/>
    </row>
    <row r="83" spans="1:13" s="3" customFormat="1">
      <c r="A83" s="8">
        <v>78</v>
      </c>
      <c r="B83" s="10" t="s">
        <v>4</v>
      </c>
      <c r="C83" s="9">
        <f t="shared" si="30"/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9">
        <v>0</v>
      </c>
      <c r="K83" s="10"/>
      <c r="L83" s="4"/>
      <c r="M83" s="4"/>
    </row>
    <row r="84" spans="1:13" s="3" customFormat="1">
      <c r="A84" s="8">
        <v>79</v>
      </c>
      <c r="B84" s="10" t="s">
        <v>5</v>
      </c>
      <c r="C84" s="9">
        <f t="shared" si="30"/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9">
        <v>0</v>
      </c>
      <c r="K84" s="10"/>
      <c r="L84" s="4"/>
      <c r="M84" s="4"/>
    </row>
    <row r="85" spans="1:13" s="3" customFormat="1">
      <c r="A85" s="8">
        <v>80</v>
      </c>
      <c r="B85" s="10" t="s">
        <v>6</v>
      </c>
      <c r="C85" s="9">
        <f t="shared" si="30"/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9">
        <v>0</v>
      </c>
      <c r="K85" s="10"/>
      <c r="L85" s="4"/>
      <c r="M85" s="4"/>
    </row>
    <row r="86" spans="1:13" s="3" customFormat="1" ht="25.5">
      <c r="A86" s="8">
        <v>81</v>
      </c>
      <c r="B86" s="14" t="s">
        <v>18</v>
      </c>
      <c r="C86" s="9">
        <f t="shared" si="30"/>
        <v>0</v>
      </c>
      <c r="D86" s="57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9">
        <v>0</v>
      </c>
      <c r="K86" s="10">
        <v>8</v>
      </c>
      <c r="L86" s="4"/>
      <c r="M86" s="4"/>
    </row>
    <row r="87" spans="1:13" s="3" customFormat="1">
      <c r="A87" s="8">
        <v>82</v>
      </c>
      <c r="B87" s="10" t="s">
        <v>4</v>
      </c>
      <c r="C87" s="9">
        <f t="shared" si="30"/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9">
        <v>0</v>
      </c>
      <c r="K87" s="10"/>
      <c r="L87" s="4"/>
      <c r="M87" s="4"/>
    </row>
    <row r="88" spans="1:13" s="3" customFormat="1">
      <c r="A88" s="8">
        <v>83</v>
      </c>
      <c r="B88" s="10" t="s">
        <v>5</v>
      </c>
      <c r="C88" s="9">
        <f t="shared" si="30"/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9">
        <v>0</v>
      </c>
      <c r="K88" s="10"/>
      <c r="L88" s="4"/>
      <c r="M88" s="4"/>
    </row>
    <row r="89" spans="1:13" s="3" customFormat="1">
      <c r="A89" s="8">
        <v>84</v>
      </c>
      <c r="B89" s="10" t="s">
        <v>6</v>
      </c>
      <c r="C89" s="9">
        <f t="shared" si="30"/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9">
        <v>0</v>
      </c>
      <c r="K89" s="10"/>
      <c r="L89" s="4"/>
      <c r="M89" s="4"/>
    </row>
    <row r="90" spans="1:13" s="3" customFormat="1" ht="38.25">
      <c r="A90" s="8">
        <v>85</v>
      </c>
      <c r="B90" s="14" t="s">
        <v>19</v>
      </c>
      <c r="C90" s="9">
        <f>C92</f>
        <v>0</v>
      </c>
      <c r="D90" s="9">
        <f t="shared" ref="D90:J90" si="33">D92</f>
        <v>0</v>
      </c>
      <c r="E90" s="9">
        <f t="shared" si="33"/>
        <v>0</v>
      </c>
      <c r="F90" s="9">
        <f t="shared" si="33"/>
        <v>0</v>
      </c>
      <c r="G90" s="9">
        <f t="shared" si="33"/>
        <v>0</v>
      </c>
      <c r="H90" s="9">
        <f t="shared" si="33"/>
        <v>0</v>
      </c>
      <c r="I90" s="9">
        <f t="shared" si="33"/>
        <v>0</v>
      </c>
      <c r="J90" s="9">
        <f t="shared" si="33"/>
        <v>0</v>
      </c>
      <c r="K90" s="10">
        <v>8</v>
      </c>
      <c r="L90" s="4"/>
      <c r="M90" s="4"/>
    </row>
    <row r="91" spans="1:13" s="3" customFormat="1">
      <c r="A91" s="8">
        <v>86</v>
      </c>
      <c r="B91" s="10" t="s">
        <v>4</v>
      </c>
      <c r="C91" s="9">
        <f t="shared" si="30"/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9">
        <v>0</v>
      </c>
      <c r="K91" s="10"/>
      <c r="L91" s="4"/>
      <c r="M91" s="4"/>
    </row>
    <row r="92" spans="1:13" s="3" customFormat="1">
      <c r="A92" s="8">
        <v>87</v>
      </c>
      <c r="B92" s="10" t="s">
        <v>5</v>
      </c>
      <c r="C92" s="9">
        <f t="shared" si="30"/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9">
        <v>0</v>
      </c>
      <c r="K92" s="10"/>
      <c r="L92" s="4"/>
      <c r="M92" s="4"/>
    </row>
    <row r="93" spans="1:13" s="3" customFormat="1">
      <c r="A93" s="8">
        <v>88</v>
      </c>
      <c r="B93" s="10" t="s">
        <v>6</v>
      </c>
      <c r="C93" s="9">
        <f t="shared" si="30"/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9">
        <v>0</v>
      </c>
      <c r="K93" s="10"/>
      <c r="L93" s="4"/>
      <c r="M93" s="4"/>
    </row>
    <row r="94" spans="1:13" s="3" customFormat="1" ht="25.5">
      <c r="A94" s="8">
        <v>89</v>
      </c>
      <c r="B94" s="14" t="s">
        <v>20</v>
      </c>
      <c r="C94" s="9">
        <f>C96</f>
        <v>0</v>
      </c>
      <c r="D94" s="9">
        <f t="shared" ref="D94:J94" si="34">D96</f>
        <v>0</v>
      </c>
      <c r="E94" s="9">
        <f t="shared" si="34"/>
        <v>0</v>
      </c>
      <c r="F94" s="9">
        <f t="shared" si="34"/>
        <v>0</v>
      </c>
      <c r="G94" s="9">
        <f t="shared" si="34"/>
        <v>0</v>
      </c>
      <c r="H94" s="9">
        <f t="shared" si="34"/>
        <v>0</v>
      </c>
      <c r="I94" s="9">
        <f t="shared" si="34"/>
        <v>0</v>
      </c>
      <c r="J94" s="9">
        <f t="shared" si="34"/>
        <v>0</v>
      </c>
      <c r="K94" s="10">
        <v>8</v>
      </c>
      <c r="L94" s="4"/>
      <c r="M94" s="4"/>
    </row>
    <row r="95" spans="1:13" s="3" customFormat="1">
      <c r="A95" s="8">
        <v>90</v>
      </c>
      <c r="B95" s="10" t="s">
        <v>4</v>
      </c>
      <c r="C95" s="9">
        <f t="shared" si="30"/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10"/>
      <c r="L95" s="4"/>
      <c r="M95" s="4"/>
    </row>
    <row r="96" spans="1:13" s="3" customFormat="1">
      <c r="A96" s="8">
        <v>91</v>
      </c>
      <c r="B96" s="10" t="s">
        <v>5</v>
      </c>
      <c r="C96" s="9">
        <f t="shared" si="30"/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10"/>
      <c r="L96" s="4"/>
      <c r="M96" s="4"/>
    </row>
    <row r="97" spans="1:13" s="3" customFormat="1">
      <c r="A97" s="8">
        <v>92</v>
      </c>
      <c r="B97" s="10" t="s">
        <v>6</v>
      </c>
      <c r="C97" s="9">
        <f t="shared" si="30"/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10"/>
      <c r="L97" s="4"/>
      <c r="M97" s="4"/>
    </row>
    <row r="98" spans="1:13" s="3" customFormat="1">
      <c r="A98" s="8">
        <v>93</v>
      </c>
      <c r="B98" s="14" t="s">
        <v>21</v>
      </c>
      <c r="C98" s="9">
        <f>C100</f>
        <v>196.5</v>
      </c>
      <c r="D98" s="9">
        <f t="shared" ref="D98:J98" si="35">D100</f>
        <v>0</v>
      </c>
      <c r="E98" s="9">
        <f t="shared" si="35"/>
        <v>0</v>
      </c>
      <c r="F98" s="9">
        <f t="shared" si="35"/>
        <v>196.5</v>
      </c>
      <c r="G98" s="9">
        <f t="shared" si="35"/>
        <v>0</v>
      </c>
      <c r="H98" s="9">
        <f t="shared" si="35"/>
        <v>0</v>
      </c>
      <c r="I98" s="9">
        <f t="shared" si="35"/>
        <v>0</v>
      </c>
      <c r="J98" s="9">
        <f t="shared" si="35"/>
        <v>0</v>
      </c>
      <c r="K98" s="10">
        <v>8</v>
      </c>
      <c r="L98" s="4"/>
      <c r="M98" s="4"/>
    </row>
    <row r="99" spans="1:13" s="3" customFormat="1">
      <c r="A99" s="8">
        <v>94</v>
      </c>
      <c r="B99" s="10" t="s">
        <v>4</v>
      </c>
      <c r="C99" s="7">
        <f t="shared" si="30"/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10"/>
      <c r="L99" s="4"/>
      <c r="M99" s="4"/>
    </row>
    <row r="100" spans="1:13" s="3" customFormat="1">
      <c r="A100" s="8">
        <v>95</v>
      </c>
      <c r="B100" s="10" t="s">
        <v>5</v>
      </c>
      <c r="C100" s="7">
        <f t="shared" si="30"/>
        <v>196.5</v>
      </c>
      <c r="D100" s="7">
        <v>0</v>
      </c>
      <c r="E100" s="7">
        <v>0</v>
      </c>
      <c r="F100" s="7">
        <v>196.5</v>
      </c>
      <c r="G100" s="7">
        <v>0</v>
      </c>
      <c r="H100" s="7">
        <v>0</v>
      </c>
      <c r="I100" s="7">
        <v>0</v>
      </c>
      <c r="J100" s="7">
        <v>0</v>
      </c>
      <c r="K100" s="10"/>
      <c r="L100" s="4"/>
      <c r="M100" s="4"/>
    </row>
    <row r="101" spans="1:13" s="3" customFormat="1">
      <c r="A101" s="8">
        <v>96</v>
      </c>
      <c r="B101" s="10" t="s">
        <v>6</v>
      </c>
      <c r="C101" s="7">
        <f t="shared" si="30"/>
        <v>0</v>
      </c>
      <c r="D101" s="7">
        <f t="shared" ref="D101" si="36">E101+F101+G101+H101+I101+J101+K101</f>
        <v>0</v>
      </c>
      <c r="E101" s="7">
        <f t="shared" ref="E101" si="37">F101+G101+H101+I101+J101+K101+L101</f>
        <v>0</v>
      </c>
      <c r="F101" s="7">
        <f t="shared" ref="F101" si="38">G101+H101+I101+J101+K101+L101+M101</f>
        <v>0</v>
      </c>
      <c r="G101" s="7">
        <f t="shared" ref="G101" si="39">H101+I101+J101+K101+L101+M101+N101</f>
        <v>0</v>
      </c>
      <c r="H101" s="7">
        <f t="shared" ref="H101" si="40">I101+J101+K101+L101+M101+N101+O101</f>
        <v>0</v>
      </c>
      <c r="I101" s="7">
        <f t="shared" ref="I101" si="41">J101+K101+L101+M101+N101+O101+P101</f>
        <v>0</v>
      </c>
      <c r="J101" s="7">
        <f t="shared" ref="J101" si="42">K101+L101+M101+N101+O101+P101+Q101</f>
        <v>0</v>
      </c>
      <c r="K101" s="10"/>
      <c r="L101" s="4"/>
      <c r="M101" s="4"/>
    </row>
    <row r="102" spans="1:13" s="3" customFormat="1" ht="38.25">
      <c r="A102" s="8">
        <v>97</v>
      </c>
      <c r="B102" s="14" t="s">
        <v>564</v>
      </c>
      <c r="C102" s="9">
        <f t="shared" ref="C102:C108" si="43">D102+E102+F102+G102+H102+I102+J102</f>
        <v>0</v>
      </c>
      <c r="D102" s="9">
        <v>0</v>
      </c>
      <c r="E102" s="9">
        <v>0</v>
      </c>
      <c r="F102" s="9">
        <v>0</v>
      </c>
      <c r="G102" s="9">
        <v>0</v>
      </c>
      <c r="H102" s="9">
        <f>H104</f>
        <v>0</v>
      </c>
      <c r="I102" s="9">
        <f t="shared" ref="I102:I108" si="44">J102+K102+L102+M102+N102+O102+P102</f>
        <v>0</v>
      </c>
      <c r="J102" s="9">
        <f t="shared" ref="J102:J108" si="45">K102+L102+M102+N102+O102+P102+Q102</f>
        <v>0</v>
      </c>
      <c r="K102" s="10"/>
      <c r="L102" s="4"/>
      <c r="M102" s="4"/>
    </row>
    <row r="103" spans="1:13" s="3" customFormat="1">
      <c r="A103" s="8">
        <v>98</v>
      </c>
      <c r="B103" s="10" t="s">
        <v>4</v>
      </c>
      <c r="C103" s="7">
        <f t="shared" si="43"/>
        <v>0</v>
      </c>
      <c r="D103" s="7">
        <f t="shared" ref="D103:D105" si="46">E103+F103+G103+H103+I103+J103+K103</f>
        <v>0</v>
      </c>
      <c r="E103" s="7">
        <f t="shared" ref="E103:E105" si="47">F103+G103+H103+I103+J103+K103+L103</f>
        <v>0</v>
      </c>
      <c r="F103" s="7">
        <f t="shared" ref="F103:F105" si="48">G103+H103+I103+J103+K103+L103+M103</f>
        <v>0</v>
      </c>
      <c r="G103" s="7">
        <f t="shared" ref="G103:G105" si="49">H103+I103+J103+K103+L103+M103+N103</f>
        <v>0</v>
      </c>
      <c r="H103" s="7">
        <f t="shared" ref="H103:H105" si="50">I103+J103+K103+L103+M103+N103+O103</f>
        <v>0</v>
      </c>
      <c r="I103" s="7">
        <f t="shared" si="44"/>
        <v>0</v>
      </c>
      <c r="J103" s="7">
        <f t="shared" si="45"/>
        <v>0</v>
      </c>
      <c r="K103" s="10"/>
      <c r="L103" s="4"/>
      <c r="M103" s="4"/>
    </row>
    <row r="104" spans="1:13" s="3" customFormat="1">
      <c r="A104" s="8">
        <v>99</v>
      </c>
      <c r="B104" s="10" t="s">
        <v>5</v>
      </c>
      <c r="C104" s="7">
        <f t="shared" si="43"/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f t="shared" si="44"/>
        <v>0</v>
      </c>
      <c r="J104" s="7">
        <f t="shared" si="45"/>
        <v>0</v>
      </c>
      <c r="K104" s="10"/>
      <c r="L104" s="4"/>
      <c r="M104" s="4"/>
    </row>
    <row r="105" spans="1:13" s="3" customFormat="1">
      <c r="A105" s="8">
        <v>100</v>
      </c>
      <c r="B105" s="10" t="s">
        <v>6</v>
      </c>
      <c r="C105" s="7">
        <f t="shared" si="43"/>
        <v>0</v>
      </c>
      <c r="D105" s="7">
        <f t="shared" si="46"/>
        <v>0</v>
      </c>
      <c r="E105" s="7">
        <f t="shared" si="47"/>
        <v>0</v>
      </c>
      <c r="F105" s="7">
        <f t="shared" si="48"/>
        <v>0</v>
      </c>
      <c r="G105" s="7">
        <f t="shared" si="49"/>
        <v>0</v>
      </c>
      <c r="H105" s="7">
        <f t="shared" si="50"/>
        <v>0</v>
      </c>
      <c r="I105" s="7">
        <f t="shared" si="44"/>
        <v>0</v>
      </c>
      <c r="J105" s="7">
        <f t="shared" si="45"/>
        <v>0</v>
      </c>
      <c r="K105" s="10"/>
      <c r="L105" s="4"/>
      <c r="M105" s="4"/>
    </row>
    <row r="106" spans="1:13" s="3" customFormat="1" ht="38.25">
      <c r="A106" s="8">
        <v>101</v>
      </c>
      <c r="B106" s="14" t="s">
        <v>565</v>
      </c>
      <c r="C106" s="9">
        <f t="shared" si="43"/>
        <v>4576</v>
      </c>
      <c r="D106" s="9">
        <v>0</v>
      </c>
      <c r="E106" s="9">
        <v>0</v>
      </c>
      <c r="F106" s="9">
        <v>0</v>
      </c>
      <c r="G106" s="9">
        <v>0</v>
      </c>
      <c r="H106" s="9">
        <f>H107+H108+H109</f>
        <v>4576</v>
      </c>
      <c r="I106" s="9">
        <f t="shared" si="44"/>
        <v>0</v>
      </c>
      <c r="J106" s="9">
        <f t="shared" si="45"/>
        <v>0</v>
      </c>
      <c r="K106" s="10"/>
      <c r="L106" s="4"/>
      <c r="M106" s="4"/>
    </row>
    <row r="107" spans="1:13" s="3" customFormat="1">
      <c r="A107" s="8">
        <v>102</v>
      </c>
      <c r="B107" s="10" t="s">
        <v>4</v>
      </c>
      <c r="C107" s="7">
        <f t="shared" si="43"/>
        <v>3500</v>
      </c>
      <c r="D107" s="7">
        <v>0</v>
      </c>
      <c r="E107" s="7">
        <v>0</v>
      </c>
      <c r="F107" s="7">
        <v>0</v>
      </c>
      <c r="G107" s="7">
        <v>0</v>
      </c>
      <c r="H107" s="7">
        <f>4300-800</f>
        <v>3500</v>
      </c>
      <c r="I107" s="7">
        <f t="shared" si="44"/>
        <v>0</v>
      </c>
      <c r="J107" s="7">
        <f t="shared" si="45"/>
        <v>0</v>
      </c>
      <c r="K107" s="10"/>
      <c r="L107" s="4"/>
      <c r="M107" s="4"/>
    </row>
    <row r="108" spans="1:13" s="3" customFormat="1">
      <c r="A108" s="8">
        <v>103</v>
      </c>
      <c r="B108" s="10" t="s">
        <v>5</v>
      </c>
      <c r="C108" s="7">
        <f t="shared" si="43"/>
        <v>1076</v>
      </c>
      <c r="D108" s="7">
        <v>0</v>
      </c>
      <c r="E108" s="7">
        <v>0</v>
      </c>
      <c r="F108" s="7">
        <v>0</v>
      </c>
      <c r="G108" s="7">
        <v>0</v>
      </c>
      <c r="H108" s="7">
        <v>1076</v>
      </c>
      <c r="I108" s="7">
        <f t="shared" si="44"/>
        <v>0</v>
      </c>
      <c r="J108" s="7">
        <f t="shared" si="45"/>
        <v>0</v>
      </c>
      <c r="K108" s="10"/>
      <c r="L108" s="4"/>
      <c r="M108" s="4"/>
    </row>
    <row r="109" spans="1:13" s="3" customFormat="1">
      <c r="A109" s="8">
        <v>104</v>
      </c>
      <c r="B109" s="10" t="s">
        <v>6</v>
      </c>
      <c r="C109" s="7">
        <f t="shared" si="30"/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10"/>
      <c r="L109" s="4"/>
      <c r="M109" s="4"/>
    </row>
    <row r="110" spans="1:13" s="3" customFormat="1">
      <c r="A110" s="8">
        <v>105</v>
      </c>
      <c r="B110" s="10" t="s">
        <v>22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10"/>
      <c r="L110" s="4"/>
      <c r="M110" s="4"/>
    </row>
    <row r="111" spans="1:13" s="3" customFormat="1" ht="25.5">
      <c r="A111" s="8">
        <v>106</v>
      </c>
      <c r="B111" s="54" t="s">
        <v>317</v>
      </c>
      <c r="C111" s="9">
        <f>C112+C113+C114</f>
        <v>29199.159999999996</v>
      </c>
      <c r="D111" s="9">
        <f t="shared" ref="D111:J111" si="51">D112+D113+D114</f>
        <v>5906.5</v>
      </c>
      <c r="E111" s="9">
        <f t="shared" si="51"/>
        <v>4527.6000000000004</v>
      </c>
      <c r="F111" s="9">
        <f t="shared" si="51"/>
        <v>6439.8</v>
      </c>
      <c r="G111" s="9">
        <f t="shared" si="51"/>
        <v>3584.76</v>
      </c>
      <c r="H111" s="9">
        <f>H112+H113+H114</f>
        <v>2490</v>
      </c>
      <c r="I111" s="9">
        <f t="shared" si="51"/>
        <v>3514.3</v>
      </c>
      <c r="J111" s="9">
        <f t="shared" si="51"/>
        <v>3679.2</v>
      </c>
      <c r="K111" s="10" t="s">
        <v>2</v>
      </c>
      <c r="L111" s="4"/>
      <c r="M111" s="4"/>
    </row>
    <row r="112" spans="1:13" s="3" customFormat="1">
      <c r="A112" s="8">
        <v>107</v>
      </c>
      <c r="B112" s="10" t="s">
        <v>4</v>
      </c>
      <c r="C112" s="9">
        <f t="shared" ref="C112:C186" si="52">D112+E112+F112+G112+H112+I112+J112</f>
        <v>758</v>
      </c>
      <c r="D112" s="7">
        <v>0</v>
      </c>
      <c r="E112" s="7">
        <v>0</v>
      </c>
      <c r="F112" s="7">
        <v>0</v>
      </c>
      <c r="G112" s="7">
        <v>0</v>
      </c>
      <c r="H112" s="9">
        <f>H116+H184+H260+H312+H316+H332+H348</f>
        <v>758</v>
      </c>
      <c r="I112" s="7">
        <v>0</v>
      </c>
      <c r="J112" s="7">
        <v>0</v>
      </c>
      <c r="K112" s="10" t="s">
        <v>2</v>
      </c>
      <c r="L112" s="4"/>
      <c r="M112" s="4"/>
    </row>
    <row r="113" spans="1:13" s="3" customFormat="1">
      <c r="A113" s="8">
        <v>108</v>
      </c>
      <c r="B113" s="10" t="s">
        <v>5</v>
      </c>
      <c r="C113" s="9">
        <f t="shared" ref="C113:J113" si="53">C117+C185+C261+C313+C317+C333+C349</f>
        <v>28441.159999999996</v>
      </c>
      <c r="D113" s="9">
        <f t="shared" si="53"/>
        <v>5906.5</v>
      </c>
      <c r="E113" s="9">
        <f t="shared" si="53"/>
        <v>4527.6000000000004</v>
      </c>
      <c r="F113" s="9">
        <f t="shared" si="53"/>
        <v>6439.8</v>
      </c>
      <c r="G113" s="9">
        <f t="shared" si="53"/>
        <v>3584.76</v>
      </c>
      <c r="H113" s="9">
        <f>H117+H185+H261+H313+H317+H333+H349</f>
        <v>1732</v>
      </c>
      <c r="I113" s="9">
        <f t="shared" si="53"/>
        <v>3514.3</v>
      </c>
      <c r="J113" s="9">
        <f t="shared" si="53"/>
        <v>3679.2</v>
      </c>
      <c r="K113" s="10" t="s">
        <v>2</v>
      </c>
      <c r="L113" s="4"/>
      <c r="M113" s="4"/>
    </row>
    <row r="114" spans="1:13" s="3" customFormat="1">
      <c r="A114" s="8">
        <v>109</v>
      </c>
      <c r="B114" s="10" t="s">
        <v>6</v>
      </c>
      <c r="C114" s="9">
        <f t="shared" si="52"/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10"/>
      <c r="L114" s="4"/>
      <c r="M114" s="4"/>
    </row>
    <row r="115" spans="1:13" s="3" customFormat="1" ht="40.5">
      <c r="A115" s="8">
        <v>110</v>
      </c>
      <c r="B115" s="13" t="s">
        <v>23</v>
      </c>
      <c r="C115" s="9">
        <f>C117</f>
        <v>4061.3</v>
      </c>
      <c r="D115" s="9">
        <f t="shared" ref="D115:J115" si="54">D117</f>
        <v>0</v>
      </c>
      <c r="E115" s="9">
        <f t="shared" si="54"/>
        <v>600</v>
      </c>
      <c r="F115" s="9">
        <f t="shared" si="54"/>
        <v>1431.8</v>
      </c>
      <c r="G115" s="9">
        <f t="shared" si="54"/>
        <v>1105.5</v>
      </c>
      <c r="H115" s="9">
        <f>H117</f>
        <v>414</v>
      </c>
      <c r="I115" s="9">
        <f t="shared" si="54"/>
        <v>400</v>
      </c>
      <c r="J115" s="9">
        <f t="shared" si="54"/>
        <v>400</v>
      </c>
      <c r="K115" s="10"/>
      <c r="L115" s="4"/>
      <c r="M115" s="4"/>
    </row>
    <row r="116" spans="1:13" s="3" customFormat="1">
      <c r="A116" s="8">
        <v>111</v>
      </c>
      <c r="B116" s="10" t="s">
        <v>4</v>
      </c>
      <c r="C116" s="9">
        <f t="shared" si="52"/>
        <v>0</v>
      </c>
      <c r="D116" s="7"/>
      <c r="E116" s="7">
        <v>0</v>
      </c>
      <c r="F116" s="9">
        <v>0</v>
      </c>
      <c r="G116" s="7">
        <v>0</v>
      </c>
      <c r="H116" s="7"/>
      <c r="I116" s="7">
        <v>0</v>
      </c>
      <c r="J116" s="7">
        <v>0</v>
      </c>
      <c r="K116" s="10"/>
      <c r="L116" s="4"/>
      <c r="M116" s="4"/>
    </row>
    <row r="117" spans="1:13" s="3" customFormat="1">
      <c r="A117" s="8">
        <v>112</v>
      </c>
      <c r="B117" s="10" t="s">
        <v>5</v>
      </c>
      <c r="C117" s="9">
        <f>C121+C125+C129+C133+C137+C141+C145+C149+C153+C157+C161+C165+C169</f>
        <v>4061.3</v>
      </c>
      <c r="D117" s="9">
        <f t="shared" ref="D117:I117" si="55">D121+D125+D129+D133+D137+D141+D145+D149+D153+D157+D161+D165+D169</f>
        <v>0</v>
      </c>
      <c r="E117" s="9">
        <f t="shared" si="55"/>
        <v>600</v>
      </c>
      <c r="F117" s="9">
        <f t="shared" si="55"/>
        <v>1431.8</v>
      </c>
      <c r="G117" s="9">
        <f>G121+G125+G129+G133+G137+G141+G145+G149+G153+G157+G161+G165+G169+G173</f>
        <v>1105.5</v>
      </c>
      <c r="H117" s="9">
        <f>H121+H125+H129+H133+H137+H141+H145+H149+H153+H157+H161+H165+H169+H173+H177+H181+H257</f>
        <v>414</v>
      </c>
      <c r="I117" s="9">
        <f t="shared" si="55"/>
        <v>400</v>
      </c>
      <c r="J117" s="9">
        <v>400</v>
      </c>
      <c r="K117" s="10"/>
      <c r="L117" s="4"/>
      <c r="M117" s="4"/>
    </row>
    <row r="118" spans="1:13" s="3" customFormat="1">
      <c r="A118" s="8">
        <v>113</v>
      </c>
      <c r="B118" s="10" t="s">
        <v>6</v>
      </c>
      <c r="C118" s="9">
        <f t="shared" si="52"/>
        <v>0</v>
      </c>
      <c r="D118" s="7">
        <v>0</v>
      </c>
      <c r="E118" s="7">
        <v>0</v>
      </c>
      <c r="F118" s="9">
        <v>0</v>
      </c>
      <c r="G118" s="7">
        <v>0</v>
      </c>
      <c r="H118" s="7">
        <v>0</v>
      </c>
      <c r="I118" s="7">
        <v>0</v>
      </c>
      <c r="J118" s="7">
        <v>0</v>
      </c>
      <c r="K118" s="10"/>
      <c r="L118" s="4"/>
      <c r="M118" s="4"/>
    </row>
    <row r="119" spans="1:13" s="3" customFormat="1" ht="25.5">
      <c r="A119" s="8">
        <v>114</v>
      </c>
      <c r="B119" s="14" t="s">
        <v>24</v>
      </c>
      <c r="C119" s="9">
        <f>C121</f>
        <v>0</v>
      </c>
      <c r="D119" s="9">
        <f t="shared" ref="D119:J119" si="56">D121</f>
        <v>0</v>
      </c>
      <c r="E119" s="9">
        <f t="shared" si="56"/>
        <v>0</v>
      </c>
      <c r="F119" s="9">
        <f t="shared" si="56"/>
        <v>0</v>
      </c>
      <c r="G119" s="9">
        <f t="shared" si="56"/>
        <v>0</v>
      </c>
      <c r="H119" s="9">
        <f t="shared" si="56"/>
        <v>0</v>
      </c>
      <c r="I119" s="9">
        <f t="shared" si="56"/>
        <v>0</v>
      </c>
      <c r="J119" s="9">
        <f t="shared" si="56"/>
        <v>0</v>
      </c>
      <c r="K119" s="10">
        <v>8</v>
      </c>
      <c r="L119" s="4"/>
      <c r="M119" s="4"/>
    </row>
    <row r="120" spans="1:13" s="3" customFormat="1">
      <c r="A120" s="8">
        <v>115</v>
      </c>
      <c r="B120" s="10" t="s">
        <v>4</v>
      </c>
      <c r="C120" s="9">
        <f t="shared" si="52"/>
        <v>0</v>
      </c>
      <c r="D120" s="7"/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10"/>
      <c r="L120" s="4"/>
      <c r="M120" s="4"/>
    </row>
    <row r="121" spans="1:13" s="3" customFormat="1">
      <c r="A121" s="8">
        <v>116</v>
      </c>
      <c r="B121" s="10" t="s">
        <v>5</v>
      </c>
      <c r="C121" s="9">
        <f t="shared" si="52"/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10"/>
      <c r="L121" s="4"/>
      <c r="M121" s="4"/>
    </row>
    <row r="122" spans="1:13" s="3" customFormat="1">
      <c r="A122" s="8">
        <v>117</v>
      </c>
      <c r="B122" s="10" t="s">
        <v>6</v>
      </c>
      <c r="C122" s="9">
        <f t="shared" si="52"/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10"/>
      <c r="L122" s="4"/>
      <c r="M122" s="4"/>
    </row>
    <row r="123" spans="1:13" s="3" customFormat="1" ht="25.5">
      <c r="A123" s="8">
        <v>118</v>
      </c>
      <c r="B123" s="14" t="s">
        <v>25</v>
      </c>
      <c r="C123" s="9">
        <f>C125</f>
        <v>0</v>
      </c>
      <c r="D123" s="9">
        <f t="shared" ref="D123:J123" si="57">D125</f>
        <v>0</v>
      </c>
      <c r="E123" s="9">
        <f t="shared" si="57"/>
        <v>0</v>
      </c>
      <c r="F123" s="9">
        <f t="shared" si="57"/>
        <v>0</v>
      </c>
      <c r="G123" s="9">
        <f t="shared" si="57"/>
        <v>0</v>
      </c>
      <c r="H123" s="9">
        <f t="shared" si="57"/>
        <v>0</v>
      </c>
      <c r="I123" s="9">
        <f t="shared" si="57"/>
        <v>0</v>
      </c>
      <c r="J123" s="9">
        <f t="shared" si="57"/>
        <v>0</v>
      </c>
      <c r="K123" s="10"/>
      <c r="L123" s="4"/>
      <c r="M123" s="4"/>
    </row>
    <row r="124" spans="1:13" s="3" customFormat="1">
      <c r="A124" s="8">
        <v>119</v>
      </c>
      <c r="B124" s="10" t="s">
        <v>4</v>
      </c>
      <c r="C124" s="9">
        <f t="shared" si="52"/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10"/>
      <c r="L124" s="4"/>
      <c r="M124" s="4"/>
    </row>
    <row r="125" spans="1:13" s="3" customFormat="1">
      <c r="A125" s="8">
        <v>120</v>
      </c>
      <c r="B125" s="10" t="s">
        <v>5</v>
      </c>
      <c r="C125" s="9">
        <f t="shared" si="52"/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10"/>
      <c r="L125" s="4"/>
      <c r="M125" s="4"/>
    </row>
    <row r="126" spans="1:13" s="3" customFormat="1">
      <c r="A126" s="8">
        <v>121</v>
      </c>
      <c r="B126" s="10" t="s">
        <v>6</v>
      </c>
      <c r="C126" s="9">
        <f t="shared" si="52"/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10"/>
      <c r="L126" s="4"/>
      <c r="M126" s="4"/>
    </row>
    <row r="127" spans="1:13" s="3" customFormat="1" ht="25.5">
      <c r="A127" s="8">
        <v>122</v>
      </c>
      <c r="B127" s="14" t="s">
        <v>26</v>
      </c>
      <c r="C127" s="9">
        <f>C129</f>
        <v>400</v>
      </c>
      <c r="D127" s="9">
        <f t="shared" ref="D127:J127" si="58">D129</f>
        <v>0</v>
      </c>
      <c r="E127" s="9">
        <f t="shared" si="58"/>
        <v>400</v>
      </c>
      <c r="F127" s="9">
        <f t="shared" si="58"/>
        <v>0</v>
      </c>
      <c r="G127" s="9">
        <f t="shared" si="58"/>
        <v>0</v>
      </c>
      <c r="H127" s="9">
        <f t="shared" si="58"/>
        <v>0</v>
      </c>
      <c r="I127" s="9">
        <f t="shared" si="58"/>
        <v>0</v>
      </c>
      <c r="J127" s="9">
        <f t="shared" si="58"/>
        <v>0</v>
      </c>
      <c r="K127" s="10">
        <v>8</v>
      </c>
      <c r="L127" s="4"/>
      <c r="M127" s="4"/>
    </row>
    <row r="128" spans="1:13" s="3" customFormat="1">
      <c r="A128" s="8">
        <v>123</v>
      </c>
      <c r="B128" s="10" t="s">
        <v>4</v>
      </c>
      <c r="C128" s="9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10"/>
      <c r="L128" s="4"/>
      <c r="M128" s="4"/>
    </row>
    <row r="129" spans="1:13" s="3" customFormat="1">
      <c r="A129" s="8">
        <v>124</v>
      </c>
      <c r="B129" s="10" t="s">
        <v>5</v>
      </c>
      <c r="C129" s="9">
        <f t="shared" si="52"/>
        <v>400</v>
      </c>
      <c r="D129" s="7">
        <v>0</v>
      </c>
      <c r="E129" s="7">
        <v>400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10"/>
      <c r="L129" s="4"/>
      <c r="M129" s="4"/>
    </row>
    <row r="130" spans="1:13" s="3" customFormat="1">
      <c r="A130" s="8">
        <v>125</v>
      </c>
      <c r="B130" s="10" t="s">
        <v>6</v>
      </c>
      <c r="C130" s="9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10"/>
      <c r="L130" s="4"/>
      <c r="M130" s="4"/>
    </row>
    <row r="131" spans="1:13" s="3" customFormat="1" ht="38.25">
      <c r="A131" s="8">
        <v>126</v>
      </c>
      <c r="B131" s="14" t="s">
        <v>27</v>
      </c>
      <c r="C131" s="9">
        <f>C133</f>
        <v>1191.5999999999999</v>
      </c>
      <c r="D131" s="9">
        <f t="shared" ref="D131:J131" si="59">D133</f>
        <v>0</v>
      </c>
      <c r="E131" s="9">
        <f t="shared" si="59"/>
        <v>0</v>
      </c>
      <c r="F131" s="9">
        <f t="shared" si="59"/>
        <v>685.8</v>
      </c>
      <c r="G131" s="9">
        <f t="shared" si="59"/>
        <v>505.8</v>
      </c>
      <c r="H131" s="9">
        <f t="shared" si="59"/>
        <v>0</v>
      </c>
      <c r="I131" s="9">
        <f t="shared" si="59"/>
        <v>0</v>
      </c>
      <c r="J131" s="9">
        <f t="shared" si="59"/>
        <v>0</v>
      </c>
      <c r="K131" s="10"/>
      <c r="L131" s="4"/>
      <c r="M131" s="4"/>
    </row>
    <row r="132" spans="1:13" s="3" customFormat="1">
      <c r="A132" s="8">
        <v>127</v>
      </c>
      <c r="B132" s="10" t="s">
        <v>4</v>
      </c>
      <c r="C132" s="9">
        <f t="shared" si="52"/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10"/>
      <c r="L132" s="4"/>
      <c r="M132" s="4"/>
    </row>
    <row r="133" spans="1:13" s="3" customFormat="1">
      <c r="A133" s="8">
        <v>128</v>
      </c>
      <c r="B133" s="10" t="s">
        <v>5</v>
      </c>
      <c r="C133" s="9">
        <f t="shared" si="52"/>
        <v>1191.5999999999999</v>
      </c>
      <c r="D133" s="7">
        <v>0</v>
      </c>
      <c r="E133" s="7">
        <v>0</v>
      </c>
      <c r="F133" s="7">
        <v>685.8</v>
      </c>
      <c r="G133" s="7">
        <v>505.8</v>
      </c>
      <c r="H133" s="7">
        <v>0</v>
      </c>
      <c r="I133" s="7">
        <v>0</v>
      </c>
      <c r="J133" s="7">
        <v>0</v>
      </c>
      <c r="K133" s="10"/>
      <c r="L133" s="4"/>
      <c r="M133" s="4"/>
    </row>
    <row r="134" spans="1:13" s="3" customFormat="1">
      <c r="A134" s="8">
        <v>129</v>
      </c>
      <c r="B134" s="10" t="s">
        <v>6</v>
      </c>
      <c r="C134" s="9">
        <f t="shared" si="52"/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10"/>
      <c r="L134" s="4"/>
      <c r="M134" s="4"/>
    </row>
    <row r="135" spans="1:13" s="3" customFormat="1" ht="38.25">
      <c r="A135" s="8">
        <v>130</v>
      </c>
      <c r="B135" s="14" t="s">
        <v>28</v>
      </c>
      <c r="C135" s="9">
        <f>C137</f>
        <v>400</v>
      </c>
      <c r="D135" s="9">
        <f t="shared" ref="D135:J135" si="60">D137</f>
        <v>0</v>
      </c>
      <c r="E135" s="9">
        <f t="shared" si="60"/>
        <v>0</v>
      </c>
      <c r="F135" s="9">
        <f t="shared" si="60"/>
        <v>0</v>
      </c>
      <c r="G135" s="9">
        <f t="shared" si="60"/>
        <v>0</v>
      </c>
      <c r="H135" s="9">
        <f t="shared" si="60"/>
        <v>0</v>
      </c>
      <c r="I135" s="9">
        <f t="shared" si="60"/>
        <v>400</v>
      </c>
      <c r="J135" s="9">
        <f t="shared" si="60"/>
        <v>0</v>
      </c>
      <c r="K135" s="10"/>
      <c r="L135" s="4"/>
      <c r="M135" s="4"/>
    </row>
    <row r="136" spans="1:13" s="3" customFormat="1">
      <c r="A136" s="8">
        <v>131</v>
      </c>
      <c r="B136" s="10" t="s">
        <v>4</v>
      </c>
      <c r="C136" s="9">
        <f t="shared" si="52"/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10"/>
      <c r="L136" s="4"/>
      <c r="M136" s="4"/>
    </row>
    <row r="137" spans="1:13" s="3" customFormat="1">
      <c r="A137" s="8">
        <v>132</v>
      </c>
      <c r="B137" s="10" t="s">
        <v>5</v>
      </c>
      <c r="C137" s="9">
        <f t="shared" si="52"/>
        <v>400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400</v>
      </c>
      <c r="J137" s="7">
        <v>0</v>
      </c>
      <c r="K137" s="10"/>
      <c r="L137" s="4"/>
      <c r="M137" s="4"/>
    </row>
    <row r="138" spans="1:13" s="3" customFormat="1">
      <c r="A138" s="8">
        <v>133</v>
      </c>
      <c r="B138" s="10" t="s">
        <v>6</v>
      </c>
      <c r="C138" s="9">
        <f t="shared" si="52"/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10"/>
      <c r="L138" s="4"/>
      <c r="M138" s="4"/>
    </row>
    <row r="139" spans="1:13" s="3" customFormat="1" ht="25.5">
      <c r="A139" s="8">
        <v>134</v>
      </c>
      <c r="B139" s="14" t="s">
        <v>29</v>
      </c>
      <c r="C139" s="9">
        <f>C141</f>
        <v>0</v>
      </c>
      <c r="D139" s="9">
        <f t="shared" ref="D139:J139" si="61">D141</f>
        <v>0</v>
      </c>
      <c r="E139" s="9">
        <f t="shared" si="61"/>
        <v>0</v>
      </c>
      <c r="F139" s="9">
        <f t="shared" si="61"/>
        <v>0</v>
      </c>
      <c r="G139" s="9">
        <f t="shared" si="61"/>
        <v>0</v>
      </c>
      <c r="H139" s="9">
        <f t="shared" si="61"/>
        <v>0</v>
      </c>
      <c r="I139" s="9">
        <f t="shared" si="61"/>
        <v>0</v>
      </c>
      <c r="J139" s="9">
        <f t="shared" si="61"/>
        <v>0</v>
      </c>
      <c r="K139" s="10"/>
      <c r="L139" s="4"/>
      <c r="M139" s="4"/>
    </row>
    <row r="140" spans="1:13" s="3" customFormat="1">
      <c r="A140" s="8">
        <v>135</v>
      </c>
      <c r="B140" s="10" t="s">
        <v>4</v>
      </c>
      <c r="C140" s="9">
        <f t="shared" si="52"/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10"/>
      <c r="L140" s="4"/>
      <c r="M140" s="4"/>
    </row>
    <row r="141" spans="1:13" s="3" customFormat="1">
      <c r="A141" s="8">
        <v>136</v>
      </c>
      <c r="B141" s="10" t="s">
        <v>5</v>
      </c>
      <c r="C141" s="9">
        <f t="shared" si="52"/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10"/>
      <c r="L141" s="4"/>
      <c r="M141" s="4"/>
    </row>
    <row r="142" spans="1:13" s="3" customFormat="1">
      <c r="A142" s="8">
        <v>137</v>
      </c>
      <c r="B142" s="10" t="s">
        <v>6</v>
      </c>
      <c r="C142" s="9">
        <f t="shared" si="52"/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10"/>
      <c r="L142" s="4"/>
      <c r="M142" s="4"/>
    </row>
    <row r="143" spans="1:13" s="3" customFormat="1" ht="25.5">
      <c r="A143" s="8">
        <v>138</v>
      </c>
      <c r="B143" s="14" t="s">
        <v>30</v>
      </c>
      <c r="C143" s="9">
        <f>C145</f>
        <v>0</v>
      </c>
      <c r="D143" s="9">
        <f t="shared" ref="D143:J143" si="62">D145</f>
        <v>0</v>
      </c>
      <c r="E143" s="9">
        <f t="shared" si="62"/>
        <v>0</v>
      </c>
      <c r="F143" s="9">
        <f t="shared" si="62"/>
        <v>0</v>
      </c>
      <c r="G143" s="9">
        <f t="shared" si="62"/>
        <v>0</v>
      </c>
      <c r="H143" s="9">
        <f t="shared" si="62"/>
        <v>0</v>
      </c>
      <c r="I143" s="9">
        <f t="shared" si="62"/>
        <v>0</v>
      </c>
      <c r="J143" s="9">
        <f t="shared" si="62"/>
        <v>0</v>
      </c>
      <c r="K143" s="10">
        <v>8</v>
      </c>
      <c r="L143" s="4"/>
      <c r="M143" s="4"/>
    </row>
    <row r="144" spans="1:13" s="3" customFormat="1">
      <c r="A144" s="8">
        <v>139</v>
      </c>
      <c r="B144" s="10" t="s">
        <v>4</v>
      </c>
      <c r="C144" s="9">
        <f t="shared" si="52"/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10"/>
      <c r="L144" s="4"/>
      <c r="M144" s="4"/>
    </row>
    <row r="145" spans="1:13" s="3" customFormat="1">
      <c r="A145" s="8">
        <v>140</v>
      </c>
      <c r="B145" s="10" t="s">
        <v>5</v>
      </c>
      <c r="C145" s="9">
        <f t="shared" si="52"/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10"/>
      <c r="L145" s="4"/>
      <c r="M145" s="4"/>
    </row>
    <row r="146" spans="1:13" s="3" customFormat="1">
      <c r="A146" s="8">
        <v>141</v>
      </c>
      <c r="B146" s="10" t="s">
        <v>6</v>
      </c>
      <c r="C146" s="9">
        <f t="shared" si="52"/>
        <v>0</v>
      </c>
      <c r="D146" s="7">
        <v>0</v>
      </c>
      <c r="E146" s="7">
        <v>0</v>
      </c>
      <c r="F146" s="7"/>
      <c r="G146" s="7">
        <v>0</v>
      </c>
      <c r="H146" s="7">
        <v>0</v>
      </c>
      <c r="I146" s="7">
        <v>0</v>
      </c>
      <c r="J146" s="7">
        <v>0</v>
      </c>
      <c r="K146" s="10"/>
      <c r="L146" s="4"/>
      <c r="M146" s="4"/>
    </row>
    <row r="147" spans="1:13" s="3" customFormat="1" ht="25.5">
      <c r="A147" s="8">
        <v>142</v>
      </c>
      <c r="B147" s="14" t="s">
        <v>31</v>
      </c>
      <c r="C147" s="9">
        <f>C149</f>
        <v>525</v>
      </c>
      <c r="D147" s="9">
        <f t="shared" ref="D147:J147" si="63">D149</f>
        <v>0</v>
      </c>
      <c r="E147" s="9">
        <f t="shared" si="63"/>
        <v>30</v>
      </c>
      <c r="F147" s="9">
        <f t="shared" si="63"/>
        <v>30</v>
      </c>
      <c r="G147" s="9">
        <f t="shared" si="63"/>
        <v>0</v>
      </c>
      <c r="H147" s="9">
        <f>H148+H149+H150</f>
        <v>65</v>
      </c>
      <c r="I147" s="9">
        <f t="shared" si="63"/>
        <v>0</v>
      </c>
      <c r="J147" s="9">
        <f t="shared" si="63"/>
        <v>400</v>
      </c>
      <c r="K147" s="10"/>
      <c r="L147" s="4"/>
      <c r="M147" s="4"/>
    </row>
    <row r="148" spans="1:13" s="3" customFormat="1">
      <c r="A148" s="8">
        <v>143</v>
      </c>
      <c r="B148" s="10" t="s">
        <v>4</v>
      </c>
      <c r="C148" s="9">
        <f t="shared" si="52"/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10"/>
      <c r="L148" s="4"/>
      <c r="M148" s="4"/>
    </row>
    <row r="149" spans="1:13" s="3" customFormat="1">
      <c r="A149" s="8">
        <v>144</v>
      </c>
      <c r="B149" s="10" t="s">
        <v>5</v>
      </c>
      <c r="C149" s="9">
        <f t="shared" si="52"/>
        <v>525</v>
      </c>
      <c r="D149" s="7">
        <v>0</v>
      </c>
      <c r="E149" s="7">
        <v>30</v>
      </c>
      <c r="F149" s="7">
        <v>30</v>
      </c>
      <c r="G149" s="7">
        <v>0</v>
      </c>
      <c r="H149" s="7">
        <f>100-35</f>
        <v>65</v>
      </c>
      <c r="I149" s="7">
        <v>0</v>
      </c>
      <c r="J149" s="7">
        <v>400</v>
      </c>
      <c r="K149" s="10"/>
      <c r="L149" s="4"/>
      <c r="M149" s="4"/>
    </row>
    <row r="150" spans="1:13" s="3" customFormat="1">
      <c r="A150" s="8">
        <v>145</v>
      </c>
      <c r="B150" s="10" t="s">
        <v>6</v>
      </c>
      <c r="C150" s="9">
        <f t="shared" si="52"/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10"/>
      <c r="L150" s="4"/>
      <c r="M150" s="4"/>
    </row>
    <row r="151" spans="1:13" s="3" customFormat="1" ht="25.5">
      <c r="A151" s="8">
        <v>146</v>
      </c>
      <c r="B151" s="14" t="s">
        <v>32</v>
      </c>
      <c r="C151" s="9">
        <f>C153</f>
        <v>120</v>
      </c>
      <c r="D151" s="9">
        <f t="shared" ref="D151:J151" si="64">D153</f>
        <v>0</v>
      </c>
      <c r="E151" s="9">
        <f t="shared" si="64"/>
        <v>120</v>
      </c>
      <c r="F151" s="9">
        <f t="shared" si="64"/>
        <v>0</v>
      </c>
      <c r="G151" s="9">
        <f t="shared" si="64"/>
        <v>0</v>
      </c>
      <c r="H151" s="9">
        <f t="shared" si="64"/>
        <v>0</v>
      </c>
      <c r="I151" s="9">
        <f t="shared" si="64"/>
        <v>0</v>
      </c>
      <c r="J151" s="9">
        <f t="shared" si="64"/>
        <v>0</v>
      </c>
      <c r="K151" s="10"/>
      <c r="L151" s="4"/>
      <c r="M151" s="4"/>
    </row>
    <row r="152" spans="1:13" s="3" customFormat="1">
      <c r="A152" s="8">
        <v>147</v>
      </c>
      <c r="B152" s="10" t="s">
        <v>4</v>
      </c>
      <c r="C152" s="9">
        <f t="shared" si="52"/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10"/>
      <c r="L152" s="4"/>
      <c r="M152" s="4"/>
    </row>
    <row r="153" spans="1:13" s="3" customFormat="1">
      <c r="A153" s="8">
        <v>148</v>
      </c>
      <c r="B153" s="10" t="s">
        <v>5</v>
      </c>
      <c r="C153" s="9">
        <f t="shared" si="52"/>
        <v>120</v>
      </c>
      <c r="D153" s="7">
        <v>0</v>
      </c>
      <c r="E153" s="7">
        <v>120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10"/>
      <c r="L153" s="4"/>
      <c r="M153" s="4"/>
    </row>
    <row r="154" spans="1:13" s="3" customFormat="1">
      <c r="A154" s="8">
        <v>149</v>
      </c>
      <c r="B154" s="10" t="s">
        <v>6</v>
      </c>
      <c r="C154" s="9">
        <f t="shared" si="52"/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10"/>
      <c r="L154" s="4"/>
      <c r="M154" s="4"/>
    </row>
    <row r="155" spans="1:13" s="3" customFormat="1" ht="25.5">
      <c r="A155" s="8">
        <v>150</v>
      </c>
      <c r="B155" s="14" t="s">
        <v>33</v>
      </c>
      <c r="C155" s="9">
        <f>C157</f>
        <v>50</v>
      </c>
      <c r="D155" s="9">
        <f t="shared" ref="D155:J155" si="65">D157</f>
        <v>0</v>
      </c>
      <c r="E155" s="9">
        <f t="shared" si="65"/>
        <v>50</v>
      </c>
      <c r="F155" s="9">
        <f t="shared" si="65"/>
        <v>0</v>
      </c>
      <c r="G155" s="9">
        <f t="shared" si="65"/>
        <v>0</v>
      </c>
      <c r="H155" s="9">
        <f t="shared" si="65"/>
        <v>0</v>
      </c>
      <c r="I155" s="9">
        <f t="shared" si="65"/>
        <v>0</v>
      </c>
      <c r="J155" s="9">
        <f t="shared" si="65"/>
        <v>0</v>
      </c>
      <c r="K155" s="10"/>
      <c r="L155" s="4"/>
      <c r="M155" s="4"/>
    </row>
    <row r="156" spans="1:13" s="3" customFormat="1">
      <c r="A156" s="8">
        <v>151</v>
      </c>
      <c r="B156" s="10" t="s">
        <v>4</v>
      </c>
      <c r="C156" s="9">
        <f t="shared" si="52"/>
        <v>0</v>
      </c>
      <c r="D156" s="7"/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10"/>
      <c r="L156" s="4"/>
      <c r="M156" s="4"/>
    </row>
    <row r="157" spans="1:13" s="3" customFormat="1">
      <c r="A157" s="8">
        <v>152</v>
      </c>
      <c r="B157" s="10" t="s">
        <v>5</v>
      </c>
      <c r="C157" s="9">
        <f t="shared" si="52"/>
        <v>50</v>
      </c>
      <c r="D157" s="7"/>
      <c r="E157" s="7">
        <v>50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10"/>
      <c r="L157" s="4"/>
      <c r="M157" s="4"/>
    </row>
    <row r="158" spans="1:13" s="3" customFormat="1">
      <c r="A158" s="8">
        <v>153</v>
      </c>
      <c r="B158" s="10" t="s">
        <v>6</v>
      </c>
      <c r="C158" s="9">
        <f t="shared" si="52"/>
        <v>0</v>
      </c>
      <c r="D158" s="7"/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10"/>
      <c r="L158" s="4"/>
      <c r="M158" s="4"/>
    </row>
    <row r="159" spans="1:13" s="3" customFormat="1" ht="38.25">
      <c r="A159" s="8">
        <v>154</v>
      </c>
      <c r="B159" s="14" t="s">
        <v>34</v>
      </c>
      <c r="C159" s="9">
        <f>C161</f>
        <v>298</v>
      </c>
      <c r="D159" s="9">
        <f t="shared" ref="D159:J159" si="66">D161</f>
        <v>0</v>
      </c>
      <c r="E159" s="9">
        <f t="shared" si="66"/>
        <v>0</v>
      </c>
      <c r="F159" s="9">
        <f t="shared" si="66"/>
        <v>100</v>
      </c>
      <c r="G159" s="9">
        <f t="shared" si="66"/>
        <v>99</v>
      </c>
      <c r="H159" s="9">
        <v>99</v>
      </c>
      <c r="I159" s="9">
        <f t="shared" si="66"/>
        <v>0</v>
      </c>
      <c r="J159" s="9">
        <f t="shared" si="66"/>
        <v>0</v>
      </c>
      <c r="K159" s="10"/>
      <c r="L159" s="4"/>
      <c r="M159" s="4"/>
    </row>
    <row r="160" spans="1:13" s="3" customFormat="1">
      <c r="A160" s="8">
        <v>155</v>
      </c>
      <c r="B160" s="10" t="s">
        <v>4</v>
      </c>
      <c r="C160" s="9">
        <f t="shared" si="52"/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10"/>
      <c r="L160" s="4"/>
      <c r="M160" s="4"/>
    </row>
    <row r="161" spans="1:13" s="3" customFormat="1">
      <c r="A161" s="8">
        <v>156</v>
      </c>
      <c r="B161" s="10" t="s">
        <v>5</v>
      </c>
      <c r="C161" s="9">
        <f t="shared" si="52"/>
        <v>298</v>
      </c>
      <c r="D161" s="7">
        <v>0</v>
      </c>
      <c r="E161" s="7">
        <v>0</v>
      </c>
      <c r="F161" s="7">
        <v>100</v>
      </c>
      <c r="G161" s="7">
        <v>99</v>
      </c>
      <c r="H161" s="7">
        <v>99</v>
      </c>
      <c r="I161" s="7">
        <v>0</v>
      </c>
      <c r="J161" s="7">
        <v>0</v>
      </c>
      <c r="K161" s="10"/>
      <c r="L161" s="4"/>
      <c r="M161" s="4"/>
    </row>
    <row r="162" spans="1:13" s="3" customFormat="1">
      <c r="A162" s="8">
        <v>157</v>
      </c>
      <c r="B162" s="10" t="s">
        <v>6</v>
      </c>
      <c r="C162" s="9">
        <f t="shared" si="52"/>
        <v>0</v>
      </c>
      <c r="D162" s="7">
        <v>0</v>
      </c>
      <c r="E162" s="7">
        <v>0</v>
      </c>
      <c r="F162" s="7"/>
      <c r="G162" s="7">
        <v>0</v>
      </c>
      <c r="H162" s="7">
        <v>0</v>
      </c>
      <c r="I162" s="7">
        <v>0</v>
      </c>
      <c r="J162" s="7">
        <v>0</v>
      </c>
      <c r="K162" s="10"/>
      <c r="L162" s="4"/>
      <c r="M162" s="4"/>
    </row>
    <row r="163" spans="1:13" s="3" customFormat="1" ht="38.25">
      <c r="A163" s="8">
        <v>158</v>
      </c>
      <c r="B163" s="14" t="s">
        <v>35</v>
      </c>
      <c r="C163" s="9">
        <f>C165</f>
        <v>976.7</v>
      </c>
      <c r="D163" s="9">
        <f t="shared" ref="D163:J163" si="67">D165</f>
        <v>0</v>
      </c>
      <c r="E163" s="9">
        <f t="shared" si="67"/>
        <v>0</v>
      </c>
      <c r="F163" s="9">
        <f t="shared" si="67"/>
        <v>616</v>
      </c>
      <c r="G163" s="9">
        <f t="shared" si="67"/>
        <v>360.7</v>
      </c>
      <c r="H163" s="9">
        <v>0</v>
      </c>
      <c r="I163" s="9">
        <f t="shared" si="67"/>
        <v>0</v>
      </c>
      <c r="J163" s="9">
        <f t="shared" si="67"/>
        <v>0</v>
      </c>
      <c r="K163" s="10"/>
      <c r="L163" s="4"/>
      <c r="M163" s="4"/>
    </row>
    <row r="164" spans="1:13" s="3" customFormat="1">
      <c r="A164" s="8">
        <v>159</v>
      </c>
      <c r="B164" s="10" t="s">
        <v>4</v>
      </c>
      <c r="C164" s="9">
        <f t="shared" si="52"/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10"/>
      <c r="L164" s="4"/>
      <c r="M164" s="4"/>
    </row>
    <row r="165" spans="1:13" s="3" customFormat="1">
      <c r="A165" s="8">
        <v>160</v>
      </c>
      <c r="B165" s="10" t="s">
        <v>5</v>
      </c>
      <c r="C165" s="9">
        <f t="shared" si="52"/>
        <v>976.7</v>
      </c>
      <c r="D165" s="7">
        <v>0</v>
      </c>
      <c r="E165" s="7">
        <v>0</v>
      </c>
      <c r="F165" s="7">
        <v>616</v>
      </c>
      <c r="G165" s="7">
        <v>360.7</v>
      </c>
      <c r="H165" s="7">
        <v>0</v>
      </c>
      <c r="I165" s="7">
        <v>0</v>
      </c>
      <c r="J165" s="7">
        <v>0</v>
      </c>
      <c r="K165" s="10"/>
      <c r="L165" s="4"/>
      <c r="M165" s="4"/>
    </row>
    <row r="166" spans="1:13" s="3" customFormat="1">
      <c r="A166" s="8">
        <v>161</v>
      </c>
      <c r="B166" s="10" t="s">
        <v>6</v>
      </c>
      <c r="C166" s="9">
        <f t="shared" si="52"/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10"/>
      <c r="L166" s="4"/>
      <c r="M166" s="4"/>
    </row>
    <row r="167" spans="1:13" s="3" customFormat="1" ht="51">
      <c r="A167" s="8">
        <v>162</v>
      </c>
      <c r="B167" s="14" t="s">
        <v>36</v>
      </c>
      <c r="C167" s="9">
        <f>C169</f>
        <v>100</v>
      </c>
      <c r="D167" s="9">
        <f t="shared" ref="D167:J167" si="68">D169</f>
        <v>0</v>
      </c>
      <c r="E167" s="9">
        <f t="shared" si="68"/>
        <v>0</v>
      </c>
      <c r="F167" s="9">
        <f t="shared" si="68"/>
        <v>0</v>
      </c>
      <c r="G167" s="9">
        <f t="shared" si="68"/>
        <v>100</v>
      </c>
      <c r="H167" s="9">
        <f t="shared" si="68"/>
        <v>0</v>
      </c>
      <c r="I167" s="9">
        <f t="shared" si="68"/>
        <v>0</v>
      </c>
      <c r="J167" s="9">
        <f t="shared" si="68"/>
        <v>0</v>
      </c>
      <c r="K167" s="10"/>
      <c r="L167" s="4"/>
      <c r="M167" s="4"/>
    </row>
    <row r="168" spans="1:13" s="3" customFormat="1">
      <c r="A168" s="8">
        <v>163</v>
      </c>
      <c r="B168" s="10" t="s">
        <v>4</v>
      </c>
      <c r="C168" s="9">
        <f t="shared" si="52"/>
        <v>0</v>
      </c>
      <c r="D168" s="9">
        <f t="shared" ref="D168" si="69">E168+F168+G168+H168+I168+J168+K168</f>
        <v>0</v>
      </c>
      <c r="E168" s="9">
        <f t="shared" ref="E168" si="70">F168+G168+H168+I168+J168+K168+L168</f>
        <v>0</v>
      </c>
      <c r="F168" s="9">
        <f t="shared" ref="F168" si="71">G168+H168+I168+J168+K168+L168+M168</f>
        <v>0</v>
      </c>
      <c r="G168" s="9">
        <f t="shared" ref="G168" si="72">H168+I168+J168+K168+L168+M168+N168</f>
        <v>0</v>
      </c>
      <c r="H168" s="9">
        <f t="shared" ref="H168" si="73">I168+J168+K168+L168+M168+N168+O168</f>
        <v>0</v>
      </c>
      <c r="I168" s="9">
        <f t="shared" ref="I168" si="74">J168+K168+L168+M168+N168+O168+P168</f>
        <v>0</v>
      </c>
      <c r="J168" s="9">
        <f t="shared" ref="J168" si="75">K168+L168+M168+N168+O168+P168+Q168</f>
        <v>0</v>
      </c>
      <c r="K168" s="10"/>
      <c r="L168" s="4"/>
      <c r="M168" s="4"/>
    </row>
    <row r="169" spans="1:13" s="3" customFormat="1">
      <c r="A169" s="8">
        <v>164</v>
      </c>
      <c r="B169" s="10" t="s">
        <v>5</v>
      </c>
      <c r="C169" s="9">
        <f t="shared" si="52"/>
        <v>100</v>
      </c>
      <c r="D169" s="7">
        <v>0</v>
      </c>
      <c r="E169" s="7">
        <v>0</v>
      </c>
      <c r="F169" s="7">
        <v>0</v>
      </c>
      <c r="G169" s="7">
        <v>100</v>
      </c>
      <c r="H169" s="7">
        <v>0</v>
      </c>
      <c r="I169" s="7">
        <v>0</v>
      </c>
      <c r="J169" s="7">
        <v>0</v>
      </c>
      <c r="K169" s="10"/>
      <c r="L169" s="4"/>
      <c r="M169" s="4"/>
    </row>
    <row r="170" spans="1:13" s="3" customFormat="1">
      <c r="A170" s="8">
        <v>165</v>
      </c>
      <c r="B170" s="10" t="s">
        <v>6</v>
      </c>
      <c r="C170" s="9">
        <f t="shared" si="52"/>
        <v>0</v>
      </c>
      <c r="D170" s="9">
        <f t="shared" ref="D170:D182" si="76">E170+F170+G170+H170+I170+J170+K170</f>
        <v>0</v>
      </c>
      <c r="E170" s="9">
        <f t="shared" ref="E170:E182" si="77">F170+G170+H170+I170+J170+K170+L170</f>
        <v>0</v>
      </c>
      <c r="F170" s="9">
        <f t="shared" ref="F170:F182" si="78">G170+H170+I170+J170+K170+L170+M170</f>
        <v>0</v>
      </c>
      <c r="G170" s="9">
        <f t="shared" ref="G170:G182" si="79">H170+I170+J170+K170+L170+M170+N170</f>
        <v>0</v>
      </c>
      <c r="H170" s="9">
        <f t="shared" ref="H170:H182" si="80">I170+J170+K170+L170+M170+N170+O170</f>
        <v>0</v>
      </c>
      <c r="I170" s="9">
        <f t="shared" ref="I170:I182" si="81">J170+K170+L170+M170+N170+O170+P170</f>
        <v>0</v>
      </c>
      <c r="J170" s="9">
        <f t="shared" ref="J170:J182" si="82">K170+L170+M170+N170+O170+P170+Q170</f>
        <v>0</v>
      </c>
      <c r="K170" s="10"/>
      <c r="L170" s="4"/>
      <c r="M170" s="4"/>
    </row>
    <row r="171" spans="1:13" s="3" customFormat="1" ht="15.75" customHeight="1">
      <c r="A171" s="8">
        <v>166</v>
      </c>
      <c r="B171" s="14" t="s">
        <v>518</v>
      </c>
      <c r="C171" s="9">
        <f t="shared" si="52"/>
        <v>80</v>
      </c>
      <c r="D171" s="9">
        <v>0</v>
      </c>
      <c r="E171" s="9">
        <v>0</v>
      </c>
      <c r="F171" s="9">
        <v>0</v>
      </c>
      <c r="G171" s="9">
        <v>40</v>
      </c>
      <c r="H171" s="9">
        <v>40</v>
      </c>
      <c r="I171" s="9">
        <f t="shared" si="81"/>
        <v>0</v>
      </c>
      <c r="J171" s="9">
        <f t="shared" si="82"/>
        <v>0</v>
      </c>
      <c r="K171" s="10"/>
      <c r="L171" s="4"/>
      <c r="M171" s="4"/>
    </row>
    <row r="172" spans="1:13" s="3" customFormat="1">
      <c r="A172" s="8">
        <v>167</v>
      </c>
      <c r="B172" s="10" t="s">
        <v>4</v>
      </c>
      <c r="C172" s="7">
        <f t="shared" si="52"/>
        <v>0</v>
      </c>
      <c r="D172" s="7">
        <f t="shared" si="76"/>
        <v>0</v>
      </c>
      <c r="E172" s="7">
        <f t="shared" si="77"/>
        <v>0</v>
      </c>
      <c r="F172" s="7">
        <f t="shared" si="78"/>
        <v>0</v>
      </c>
      <c r="G172" s="7">
        <f t="shared" si="79"/>
        <v>0</v>
      </c>
      <c r="H172" s="7">
        <f t="shared" si="80"/>
        <v>0</v>
      </c>
      <c r="I172" s="7">
        <f t="shared" si="81"/>
        <v>0</v>
      </c>
      <c r="J172" s="7">
        <f t="shared" si="82"/>
        <v>0</v>
      </c>
      <c r="K172" s="10"/>
      <c r="L172" s="4"/>
      <c r="M172" s="4"/>
    </row>
    <row r="173" spans="1:13" s="3" customFormat="1">
      <c r="A173" s="8">
        <v>168</v>
      </c>
      <c r="B173" s="10" t="s">
        <v>5</v>
      </c>
      <c r="C173" s="7">
        <f t="shared" si="52"/>
        <v>80</v>
      </c>
      <c r="D173" s="7">
        <v>0</v>
      </c>
      <c r="E173" s="7">
        <v>0</v>
      </c>
      <c r="F173" s="7">
        <v>0</v>
      </c>
      <c r="G173" s="7">
        <v>40</v>
      </c>
      <c r="H173" s="7">
        <v>40</v>
      </c>
      <c r="I173" s="7">
        <f t="shared" si="81"/>
        <v>0</v>
      </c>
      <c r="J173" s="7">
        <f t="shared" si="82"/>
        <v>0</v>
      </c>
      <c r="K173" s="10"/>
      <c r="L173" s="4"/>
      <c r="M173" s="4"/>
    </row>
    <row r="174" spans="1:13" s="3" customFormat="1">
      <c r="A174" s="8">
        <v>169</v>
      </c>
      <c r="B174" s="10" t="s">
        <v>6</v>
      </c>
      <c r="C174" s="7">
        <f t="shared" si="52"/>
        <v>0</v>
      </c>
      <c r="D174" s="7">
        <f t="shared" ref="D174" si="83">E174+F174+G174+H174+I174+J174+K174</f>
        <v>0</v>
      </c>
      <c r="E174" s="7">
        <f t="shared" ref="E174" si="84">F174+G174+H174+I174+J174+K174+L174</f>
        <v>0</v>
      </c>
      <c r="F174" s="7">
        <f t="shared" ref="F174" si="85">G174+H174+I174+J174+K174+L174+M174</f>
        <v>0</v>
      </c>
      <c r="G174" s="7">
        <f t="shared" ref="G174" si="86">H174+I174+J174+K174+L174+M174+N174</f>
        <v>0</v>
      </c>
      <c r="H174" s="7">
        <f t="shared" si="80"/>
        <v>0</v>
      </c>
      <c r="I174" s="7">
        <f t="shared" si="81"/>
        <v>0</v>
      </c>
      <c r="J174" s="7">
        <f t="shared" si="82"/>
        <v>0</v>
      </c>
      <c r="K174" s="10"/>
      <c r="L174" s="4"/>
      <c r="M174" s="4"/>
    </row>
    <row r="175" spans="1:13" s="3" customFormat="1" ht="51">
      <c r="A175" s="8">
        <v>170</v>
      </c>
      <c r="B175" s="14" t="s">
        <v>569</v>
      </c>
      <c r="C175" s="9">
        <f t="shared" si="52"/>
        <v>210</v>
      </c>
      <c r="D175" s="9">
        <v>0</v>
      </c>
      <c r="E175" s="9">
        <v>0</v>
      </c>
      <c r="F175" s="9">
        <v>0</v>
      </c>
      <c r="G175" s="9">
        <v>0</v>
      </c>
      <c r="H175" s="9">
        <f>H176+H177+H178</f>
        <v>210</v>
      </c>
      <c r="I175" s="9">
        <f t="shared" ref="I175" si="87">J175+K175+L175+M175+N175+O175+P175</f>
        <v>0</v>
      </c>
      <c r="J175" s="9">
        <f t="shared" ref="J175" si="88">K175+L175+M175+N175+O175+P175+Q175</f>
        <v>0</v>
      </c>
      <c r="K175" s="10"/>
      <c r="L175" s="4"/>
      <c r="M175" s="4"/>
    </row>
    <row r="176" spans="1:13" s="3" customFormat="1">
      <c r="A176" s="8">
        <v>171</v>
      </c>
      <c r="B176" s="10" t="s">
        <v>4</v>
      </c>
      <c r="C176" s="7">
        <f t="shared" ref="C176" si="89">D176+E176+F176+G176+H176+I176+J176</f>
        <v>0</v>
      </c>
      <c r="D176" s="7">
        <f t="shared" ref="D176" si="90">E176+F176+G176+H176+I176+J176+K176</f>
        <v>0</v>
      </c>
      <c r="E176" s="7">
        <f t="shared" ref="E176" si="91">F176+G176+H176+I176+J176+K176+L176</f>
        <v>0</v>
      </c>
      <c r="F176" s="7">
        <f t="shared" ref="F176" si="92">G176+H176+I176+J176+K176+L176+M176</f>
        <v>0</v>
      </c>
      <c r="G176" s="7">
        <f t="shared" ref="G176" si="93">H176+I176+J176+K176+L176+M176+N176</f>
        <v>0</v>
      </c>
      <c r="H176" s="7">
        <f t="shared" ref="H176" si="94">I176+J176+K176+L176+M176+N176+O176</f>
        <v>0</v>
      </c>
      <c r="I176" s="7">
        <f t="shared" ref="I176:I177" si="95">J176+K176+L176+M176+N176+O176+P176</f>
        <v>0</v>
      </c>
      <c r="J176" s="7">
        <f t="shared" ref="J176:J177" si="96">K176+L176+M176+N176+O176+P176+Q176</f>
        <v>0</v>
      </c>
      <c r="K176" s="10"/>
      <c r="L176" s="4"/>
      <c r="M176" s="4"/>
    </row>
    <row r="177" spans="1:13" s="3" customFormat="1">
      <c r="A177" s="8">
        <v>172</v>
      </c>
      <c r="B177" s="10" t="s">
        <v>5</v>
      </c>
      <c r="C177" s="7">
        <v>200</v>
      </c>
      <c r="D177" s="7">
        <v>0</v>
      </c>
      <c r="E177" s="7">
        <v>0</v>
      </c>
      <c r="F177" s="7">
        <v>0</v>
      </c>
      <c r="G177" s="7">
        <v>0</v>
      </c>
      <c r="H177" s="7">
        <v>210</v>
      </c>
      <c r="I177" s="7">
        <f t="shared" si="95"/>
        <v>0</v>
      </c>
      <c r="J177" s="7">
        <f t="shared" si="96"/>
        <v>0</v>
      </c>
      <c r="K177" s="10"/>
      <c r="L177" s="4"/>
      <c r="M177" s="4"/>
    </row>
    <row r="178" spans="1:13" s="3" customFormat="1">
      <c r="A178" s="8">
        <v>173</v>
      </c>
      <c r="B178" s="10" t="s">
        <v>6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10"/>
      <c r="L178" s="4"/>
      <c r="M178" s="4"/>
    </row>
    <row r="179" spans="1:13" s="3" customFormat="1" ht="38.25">
      <c r="A179" s="8">
        <v>174</v>
      </c>
      <c r="B179" s="14" t="s">
        <v>570</v>
      </c>
      <c r="C179" s="9">
        <v>300</v>
      </c>
      <c r="D179" s="9">
        <v>0</v>
      </c>
      <c r="E179" s="9">
        <v>0</v>
      </c>
      <c r="F179" s="9">
        <v>0</v>
      </c>
      <c r="G179" s="9">
        <v>0</v>
      </c>
      <c r="H179" s="9">
        <f>H180+H181+H182</f>
        <v>0</v>
      </c>
      <c r="I179" s="9">
        <v>0</v>
      </c>
      <c r="J179" s="9">
        <v>0</v>
      </c>
      <c r="K179" s="10"/>
      <c r="L179" s="4"/>
      <c r="M179" s="4"/>
    </row>
    <row r="180" spans="1:13" s="3" customFormat="1">
      <c r="A180" s="8">
        <v>175</v>
      </c>
      <c r="B180" s="10" t="s">
        <v>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10"/>
      <c r="L180" s="4"/>
      <c r="M180" s="4"/>
    </row>
    <row r="181" spans="1:13" s="3" customFormat="1">
      <c r="A181" s="8">
        <v>176</v>
      </c>
      <c r="B181" s="10" t="s">
        <v>5</v>
      </c>
      <c r="C181" s="7">
        <v>300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10"/>
      <c r="L181" s="4"/>
      <c r="M181" s="4"/>
    </row>
    <row r="182" spans="1:13" s="3" customFormat="1">
      <c r="A182" s="8">
        <v>177</v>
      </c>
      <c r="B182" s="10" t="s">
        <v>6</v>
      </c>
      <c r="C182" s="7">
        <v>0</v>
      </c>
      <c r="D182" s="7">
        <f t="shared" si="76"/>
        <v>0</v>
      </c>
      <c r="E182" s="7">
        <f t="shared" si="77"/>
        <v>0</v>
      </c>
      <c r="F182" s="7">
        <f t="shared" si="78"/>
        <v>0</v>
      </c>
      <c r="G182" s="7">
        <f t="shared" si="79"/>
        <v>0</v>
      </c>
      <c r="H182" s="7">
        <f t="shared" si="80"/>
        <v>0</v>
      </c>
      <c r="I182" s="7">
        <f t="shared" si="81"/>
        <v>0</v>
      </c>
      <c r="J182" s="7">
        <f t="shared" si="82"/>
        <v>0</v>
      </c>
      <c r="K182" s="10"/>
      <c r="L182" s="4"/>
      <c r="M182" s="4"/>
    </row>
    <row r="183" spans="1:13" s="3" customFormat="1" ht="27">
      <c r="A183" s="8">
        <v>178</v>
      </c>
      <c r="B183" s="13" t="s">
        <v>37</v>
      </c>
      <c r="C183" s="9">
        <f>C185</f>
        <v>4997.8599999999997</v>
      </c>
      <c r="D183" s="9">
        <f t="shared" ref="D183:I183" si="97">D185</f>
        <v>1400.1</v>
      </c>
      <c r="E183" s="9">
        <f t="shared" si="97"/>
        <v>1720.8000000000002</v>
      </c>
      <c r="F183" s="9">
        <f t="shared" si="97"/>
        <v>488.6</v>
      </c>
      <c r="G183" s="9">
        <f t="shared" si="97"/>
        <v>401.46</v>
      </c>
      <c r="H183" s="9">
        <f>H184+H185</f>
        <v>437.5</v>
      </c>
      <c r="I183" s="9">
        <f t="shared" si="97"/>
        <v>401.2</v>
      </c>
      <c r="J183" s="9">
        <v>401.2</v>
      </c>
      <c r="K183" s="10"/>
      <c r="L183" s="4"/>
      <c r="M183" s="4"/>
    </row>
    <row r="184" spans="1:13" s="3" customFormat="1">
      <c r="A184" s="8">
        <v>179</v>
      </c>
      <c r="B184" s="10" t="s">
        <v>4</v>
      </c>
      <c r="C184" s="9">
        <f t="shared" si="52"/>
        <v>0</v>
      </c>
      <c r="D184" s="7">
        <v>0</v>
      </c>
      <c r="E184" s="7">
        <v>0</v>
      </c>
      <c r="F184" s="7">
        <v>0</v>
      </c>
      <c r="G184" s="7">
        <v>0</v>
      </c>
      <c r="H184" s="9">
        <f>H256</f>
        <v>0</v>
      </c>
      <c r="I184" s="7">
        <v>0</v>
      </c>
      <c r="J184" s="7">
        <v>0</v>
      </c>
      <c r="K184" s="10"/>
      <c r="L184" s="4"/>
      <c r="M184" s="4"/>
    </row>
    <row r="185" spans="1:13" s="3" customFormat="1">
      <c r="A185" s="8">
        <v>180</v>
      </c>
      <c r="B185" s="10" t="s">
        <v>5</v>
      </c>
      <c r="C185" s="9">
        <f>C193+C197+C204+C209+C213+C217+C221+C225+C229+C233+C237+C241+C245+C249+C253</f>
        <v>4997.8599999999997</v>
      </c>
      <c r="D185" s="9">
        <f>D193+D197+D204+D209+D213+D217+D221+D225+D229+D233+D237+D241+D245+D249+D253</f>
        <v>1400.1</v>
      </c>
      <c r="E185" s="9">
        <f>E193+E197+E204+E209+E213+E217+E221+E225+E229+E233+E237+E241+E245+E249+E253</f>
        <v>1720.8000000000002</v>
      </c>
      <c r="F185" s="9">
        <f>F193+F197+F204+F209+F213+F217+F221+F225+F229+F233+F237+F241+F245+F249+F253</f>
        <v>488.6</v>
      </c>
      <c r="G185" s="9">
        <f>G193+G197+G204+G209+G213+G217+G221+G225+G229+G233+G237+G241+G245+G249+G253</f>
        <v>401.46</v>
      </c>
      <c r="H185" s="9">
        <f>H193+H197+H204+H209+H213+H217+H221+H225+H229+H233+H237+H241+H245+H249+H253+H257+H200</f>
        <v>437.5</v>
      </c>
      <c r="I185" s="9">
        <f>I193+I197+I204+I209+I213+I217+I221+I225+I229+I233+I237+I241+I245+I249+I253</f>
        <v>401.2</v>
      </c>
      <c r="J185" s="9">
        <v>401.2</v>
      </c>
      <c r="K185" s="10"/>
      <c r="L185" s="4"/>
      <c r="M185" s="4"/>
    </row>
    <row r="186" spans="1:13" s="3" customFormat="1">
      <c r="A186" s="8">
        <v>181</v>
      </c>
      <c r="B186" s="10" t="s">
        <v>6</v>
      </c>
      <c r="C186" s="9">
        <f t="shared" si="52"/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10"/>
      <c r="L186" s="4"/>
      <c r="M186" s="4"/>
    </row>
    <row r="187" spans="1:13" s="3" customFormat="1" ht="25.5">
      <c r="A187" s="8">
        <v>182</v>
      </c>
      <c r="B187" s="14" t="s">
        <v>38</v>
      </c>
      <c r="C187" s="9">
        <f>C189</f>
        <v>2489.2999999999997</v>
      </c>
      <c r="D187" s="9">
        <v>316</v>
      </c>
      <c r="E187" s="9">
        <v>400.3</v>
      </c>
      <c r="F187" s="9">
        <v>401.2</v>
      </c>
      <c r="G187" s="9">
        <v>401.5</v>
      </c>
      <c r="H187" s="9">
        <v>401.2</v>
      </c>
      <c r="I187" s="9">
        <v>401.2</v>
      </c>
      <c r="J187" s="9">
        <v>401.2</v>
      </c>
      <c r="K187" s="10"/>
      <c r="L187" s="4"/>
      <c r="M187" s="4"/>
    </row>
    <row r="188" spans="1:13" s="3" customFormat="1">
      <c r="A188" s="8">
        <v>183</v>
      </c>
      <c r="B188" s="10" t="s">
        <v>4</v>
      </c>
      <c r="C188" s="9">
        <f t="shared" ref="C188:C254" si="98">D188+E188+F188+G188+H188+I188+J188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10"/>
      <c r="L188" s="4"/>
      <c r="M188" s="4"/>
    </row>
    <row r="189" spans="1:13" s="3" customFormat="1">
      <c r="A189" s="8">
        <v>184</v>
      </c>
      <c r="B189" s="10" t="s">
        <v>5</v>
      </c>
      <c r="C189" s="9">
        <f>C193+C197</f>
        <v>2489.2999999999997</v>
      </c>
      <c r="D189" s="7">
        <v>316</v>
      </c>
      <c r="E189" s="7">
        <v>400.3</v>
      </c>
      <c r="F189" s="7">
        <v>401.2</v>
      </c>
      <c r="G189" s="7">
        <v>401.5</v>
      </c>
      <c r="H189" s="7">
        <v>401.2</v>
      </c>
      <c r="I189" s="7">
        <v>401.2</v>
      </c>
      <c r="J189" s="7">
        <v>401.2</v>
      </c>
      <c r="K189" s="10"/>
      <c r="L189" s="4"/>
      <c r="M189" s="4"/>
    </row>
    <row r="190" spans="1:13" s="3" customFormat="1">
      <c r="A190" s="8">
        <v>185</v>
      </c>
      <c r="B190" s="10" t="s">
        <v>6</v>
      </c>
      <c r="C190" s="9">
        <f t="shared" si="98"/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10"/>
      <c r="L190" s="4"/>
      <c r="M190" s="4"/>
    </row>
    <row r="191" spans="1:13" s="3" customFormat="1" ht="25.5">
      <c r="A191" s="8">
        <v>186</v>
      </c>
      <c r="B191" s="14" t="s">
        <v>39</v>
      </c>
      <c r="C191" s="9">
        <f>C193</f>
        <v>2458.1999999999998</v>
      </c>
      <c r="D191" s="9">
        <v>300</v>
      </c>
      <c r="E191" s="9">
        <v>394</v>
      </c>
      <c r="F191" s="9">
        <v>395</v>
      </c>
      <c r="G191" s="9">
        <v>395</v>
      </c>
      <c r="H191" s="9">
        <v>184.2</v>
      </c>
      <c r="I191" s="9">
        <v>395</v>
      </c>
      <c r="J191" s="9"/>
      <c r="K191" s="10"/>
      <c r="L191" s="4"/>
      <c r="M191" s="4"/>
    </row>
    <row r="192" spans="1:13" s="3" customFormat="1">
      <c r="A192" s="8">
        <v>187</v>
      </c>
      <c r="B192" s="10" t="s">
        <v>4</v>
      </c>
      <c r="C192" s="9">
        <f t="shared" si="98"/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10"/>
      <c r="L192" s="4"/>
      <c r="M192" s="4"/>
    </row>
    <row r="193" spans="1:13" s="3" customFormat="1">
      <c r="A193" s="8">
        <v>188</v>
      </c>
      <c r="B193" s="10" t="s">
        <v>5</v>
      </c>
      <c r="C193" s="9">
        <f t="shared" si="98"/>
        <v>2458.1999999999998</v>
      </c>
      <c r="D193" s="7">
        <v>300</v>
      </c>
      <c r="E193" s="7">
        <v>394</v>
      </c>
      <c r="F193" s="7">
        <v>395</v>
      </c>
      <c r="G193" s="7">
        <v>395</v>
      </c>
      <c r="H193" s="7">
        <v>184.2</v>
      </c>
      <c r="I193" s="7">
        <v>395</v>
      </c>
      <c r="J193" s="7">
        <v>395</v>
      </c>
      <c r="K193" s="10"/>
      <c r="L193" s="4"/>
      <c r="M193" s="4"/>
    </row>
    <row r="194" spans="1:13" s="3" customFormat="1">
      <c r="A194" s="8">
        <v>189</v>
      </c>
      <c r="B194" s="10" t="s">
        <v>6</v>
      </c>
      <c r="C194" s="9">
        <f t="shared" si="98"/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10"/>
      <c r="L194" s="4"/>
      <c r="M194" s="4"/>
    </row>
    <row r="195" spans="1:13" s="3" customFormat="1">
      <c r="A195" s="8">
        <v>190</v>
      </c>
      <c r="B195" s="14" t="s">
        <v>40</v>
      </c>
      <c r="C195" s="9">
        <f>C197</f>
        <v>31.099999999999998</v>
      </c>
      <c r="D195" s="9">
        <v>0</v>
      </c>
      <c r="E195" s="9">
        <v>6.3</v>
      </c>
      <c r="F195" s="9">
        <v>6.2</v>
      </c>
      <c r="G195" s="9">
        <v>6.2</v>
      </c>
      <c r="H195" s="9">
        <v>6.2</v>
      </c>
      <c r="I195" s="9">
        <v>6.2</v>
      </c>
      <c r="J195" s="9">
        <v>6.2</v>
      </c>
      <c r="K195" s="10"/>
      <c r="L195" s="4"/>
      <c r="M195" s="4"/>
    </row>
    <row r="196" spans="1:13" s="3" customFormat="1">
      <c r="A196" s="8">
        <v>191</v>
      </c>
      <c r="B196" s="10" t="s">
        <v>4</v>
      </c>
      <c r="C196" s="9">
        <f t="shared" si="98"/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10"/>
      <c r="L196" s="4"/>
      <c r="M196" s="4"/>
    </row>
    <row r="197" spans="1:13" s="3" customFormat="1">
      <c r="A197" s="8">
        <v>192</v>
      </c>
      <c r="B197" s="10" t="s">
        <v>5</v>
      </c>
      <c r="C197" s="9">
        <f t="shared" si="98"/>
        <v>31.099999999999998</v>
      </c>
      <c r="D197" s="7">
        <v>0</v>
      </c>
      <c r="E197" s="7">
        <v>6.3</v>
      </c>
      <c r="F197" s="7">
        <v>6.2</v>
      </c>
      <c r="G197" s="7">
        <v>6.2</v>
      </c>
      <c r="H197" s="7">
        <v>6.2</v>
      </c>
      <c r="I197" s="7">
        <v>6.2</v>
      </c>
      <c r="J197" s="7">
        <v>0</v>
      </c>
      <c r="K197" s="10"/>
      <c r="L197" s="4"/>
      <c r="M197" s="4"/>
    </row>
    <row r="198" spans="1:13" s="3" customFormat="1" ht="25.5">
      <c r="A198" s="8">
        <v>193</v>
      </c>
      <c r="B198" s="14" t="s">
        <v>567</v>
      </c>
      <c r="C198" s="9">
        <f t="shared" si="98"/>
        <v>246.8</v>
      </c>
      <c r="D198" s="9">
        <v>0</v>
      </c>
      <c r="E198" s="9">
        <v>0</v>
      </c>
      <c r="F198" s="9">
        <v>0</v>
      </c>
      <c r="G198" s="9">
        <v>0</v>
      </c>
      <c r="H198" s="9">
        <f>H199+H200+H201</f>
        <v>246.8</v>
      </c>
      <c r="I198" s="9">
        <f t="shared" ref="I198" si="99">J198+K198+L198+M198+N198+O198+P198</f>
        <v>0</v>
      </c>
      <c r="J198" s="9">
        <f t="shared" ref="J198" si="100">K198+L198+M198+N198+O198+P198+Q198</f>
        <v>0</v>
      </c>
      <c r="K198" s="10"/>
      <c r="L198" s="4"/>
      <c r="M198" s="4"/>
    </row>
    <row r="199" spans="1:13" s="3" customFormat="1">
      <c r="A199" s="8">
        <v>194</v>
      </c>
      <c r="B199" s="10" t="s">
        <v>4</v>
      </c>
      <c r="C199" s="7">
        <f t="shared" ref="C199:C201" si="101">D199+E199+F199+G199+H199+I199+J199</f>
        <v>0</v>
      </c>
      <c r="D199" s="7">
        <f t="shared" ref="D199:D201" si="102">E199+F199+G199+H199+I199+J199+K199</f>
        <v>0</v>
      </c>
      <c r="E199" s="7">
        <f t="shared" ref="E199:E201" si="103">F199+G199+H199+I199+J199+K199+L199</f>
        <v>0</v>
      </c>
      <c r="F199" s="7">
        <f t="shared" ref="F199:F201" si="104">G199+H199+I199+J199+K199+L199+M199</f>
        <v>0</v>
      </c>
      <c r="G199" s="7">
        <f t="shared" ref="G199:G201" si="105">H199+I199+J199+K199+L199+M199+N199</f>
        <v>0</v>
      </c>
      <c r="H199" s="7">
        <f t="shared" ref="H199:H201" si="106">I199+J199+K199+L199+M199+N199+O199</f>
        <v>0</v>
      </c>
      <c r="I199" s="7">
        <f t="shared" ref="I199:I201" si="107">J199+K199+L199+M199+N199+O199+P199</f>
        <v>0</v>
      </c>
      <c r="J199" s="7">
        <f t="shared" ref="J199:J201" si="108">K199+L199+M199+N199+O199+P199+Q199</f>
        <v>0</v>
      </c>
      <c r="K199" s="10"/>
      <c r="L199" s="4"/>
      <c r="M199" s="4"/>
    </row>
    <row r="200" spans="1:13" s="3" customFormat="1">
      <c r="A200" s="8">
        <v>195</v>
      </c>
      <c r="B200" s="10" t="s">
        <v>5</v>
      </c>
      <c r="C200" s="7">
        <f t="shared" si="101"/>
        <v>246.8</v>
      </c>
      <c r="D200" s="7">
        <v>0</v>
      </c>
      <c r="E200" s="7">
        <v>0</v>
      </c>
      <c r="F200" s="7">
        <v>0</v>
      </c>
      <c r="G200" s="7">
        <v>0</v>
      </c>
      <c r="H200" s="7">
        <f>210.8+36</f>
        <v>246.8</v>
      </c>
      <c r="I200" s="7">
        <f t="shared" si="107"/>
        <v>0</v>
      </c>
      <c r="J200" s="7">
        <f t="shared" si="108"/>
        <v>0</v>
      </c>
      <c r="K200" s="10"/>
      <c r="L200" s="4"/>
      <c r="M200" s="4"/>
    </row>
    <row r="201" spans="1:13" s="3" customFormat="1">
      <c r="A201" s="8">
        <v>196</v>
      </c>
      <c r="B201" s="10" t="s">
        <v>6</v>
      </c>
      <c r="C201" s="7">
        <f t="shared" si="101"/>
        <v>0</v>
      </c>
      <c r="D201" s="7">
        <f t="shared" si="102"/>
        <v>0</v>
      </c>
      <c r="E201" s="7">
        <f t="shared" si="103"/>
        <v>0</v>
      </c>
      <c r="F201" s="7">
        <f t="shared" si="104"/>
        <v>0</v>
      </c>
      <c r="G201" s="7">
        <f t="shared" si="105"/>
        <v>0</v>
      </c>
      <c r="H201" s="7">
        <f t="shared" si="106"/>
        <v>0</v>
      </c>
      <c r="I201" s="7">
        <f t="shared" si="107"/>
        <v>0</v>
      </c>
      <c r="J201" s="7">
        <f t="shared" si="108"/>
        <v>0</v>
      </c>
      <c r="K201" s="10"/>
      <c r="L201" s="4"/>
      <c r="M201" s="4"/>
    </row>
    <row r="202" spans="1:13" s="3" customFormat="1" ht="25.5">
      <c r="A202" s="8">
        <v>197</v>
      </c>
      <c r="B202" s="14" t="s">
        <v>41</v>
      </c>
      <c r="C202" s="9">
        <f>C204</f>
        <v>50</v>
      </c>
      <c r="D202" s="7">
        <v>50</v>
      </c>
      <c r="E202" s="7">
        <v>0</v>
      </c>
      <c r="F202" s="56">
        <v>0</v>
      </c>
      <c r="G202" s="7">
        <v>0</v>
      </c>
      <c r="H202" s="7">
        <v>0</v>
      </c>
      <c r="I202" s="7">
        <v>0</v>
      </c>
      <c r="J202" s="7">
        <v>0</v>
      </c>
      <c r="K202" s="10">
        <v>5</v>
      </c>
      <c r="L202" s="4"/>
      <c r="M202" s="4"/>
    </row>
    <row r="203" spans="1:13" s="3" customFormat="1">
      <c r="A203" s="8">
        <v>198</v>
      </c>
      <c r="B203" s="10" t="s">
        <v>4</v>
      </c>
      <c r="C203" s="9">
        <f t="shared" si="98"/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10"/>
      <c r="L203" s="4"/>
      <c r="M203" s="4"/>
    </row>
    <row r="204" spans="1:13" s="3" customFormat="1">
      <c r="A204" s="8">
        <v>199</v>
      </c>
      <c r="B204" s="10" t="s">
        <v>5</v>
      </c>
      <c r="C204" s="9">
        <f t="shared" si="98"/>
        <v>50</v>
      </c>
      <c r="D204" s="7">
        <v>50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10"/>
      <c r="L204" s="4"/>
      <c r="M204" s="4"/>
    </row>
    <row r="205" spans="1:13" s="3" customFormat="1">
      <c r="A205" s="8">
        <v>200</v>
      </c>
      <c r="B205" s="10" t="s">
        <v>6</v>
      </c>
      <c r="C205" s="9">
        <f t="shared" si="98"/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10"/>
      <c r="L205" s="4"/>
      <c r="M205" s="4"/>
    </row>
    <row r="206" spans="1:13" s="3" customFormat="1">
      <c r="A206" s="8">
        <v>201</v>
      </c>
      <c r="B206" s="10" t="s">
        <v>6</v>
      </c>
      <c r="C206" s="9">
        <f t="shared" si="98"/>
        <v>0</v>
      </c>
      <c r="D206" s="6">
        <v>0</v>
      </c>
      <c r="E206" s="7">
        <v>0</v>
      </c>
      <c r="F206" s="7"/>
      <c r="G206" s="7"/>
      <c r="H206" s="7">
        <v>0</v>
      </c>
      <c r="I206" s="7">
        <v>0</v>
      </c>
      <c r="J206" s="7">
        <v>0</v>
      </c>
      <c r="K206" s="10"/>
      <c r="L206" s="4"/>
      <c r="M206" s="4"/>
    </row>
    <row r="207" spans="1:13" s="3" customFormat="1" ht="25.5">
      <c r="A207" s="8">
        <v>202</v>
      </c>
      <c r="B207" s="14" t="s">
        <v>42</v>
      </c>
      <c r="C207" s="9">
        <f>C209</f>
        <v>150</v>
      </c>
      <c r="D207" s="7">
        <v>150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9">
        <v>0</v>
      </c>
      <c r="K207" s="10">
        <v>6</v>
      </c>
      <c r="L207" s="4"/>
      <c r="M207" s="4"/>
    </row>
    <row r="208" spans="1:13" s="3" customFormat="1">
      <c r="A208" s="8">
        <v>203</v>
      </c>
      <c r="B208" s="10" t="s">
        <v>4</v>
      </c>
      <c r="C208" s="9">
        <f t="shared" si="98"/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10"/>
      <c r="L208" s="4"/>
      <c r="M208" s="4"/>
    </row>
    <row r="209" spans="1:13" s="3" customFormat="1">
      <c r="A209" s="8">
        <v>204</v>
      </c>
      <c r="B209" s="10" t="s">
        <v>5</v>
      </c>
      <c r="C209" s="9">
        <f t="shared" si="98"/>
        <v>150</v>
      </c>
      <c r="D209" s="7">
        <v>150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10"/>
      <c r="L209" s="4"/>
      <c r="M209" s="4"/>
    </row>
    <row r="210" spans="1:13" s="3" customFormat="1">
      <c r="A210" s="8">
        <v>205</v>
      </c>
      <c r="B210" s="10" t="s">
        <v>6</v>
      </c>
      <c r="C210" s="9">
        <f t="shared" si="98"/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10"/>
      <c r="L210" s="4"/>
      <c r="M210" s="4"/>
    </row>
    <row r="211" spans="1:13" s="3" customFormat="1" ht="25.5">
      <c r="A211" s="8">
        <v>206</v>
      </c>
      <c r="B211" s="14" t="s">
        <v>43</v>
      </c>
      <c r="C211" s="9">
        <f>C213</f>
        <v>782.8</v>
      </c>
      <c r="D211" s="7">
        <v>782.8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10"/>
      <c r="L211" s="4"/>
      <c r="M211" s="4"/>
    </row>
    <row r="212" spans="1:13" s="3" customFormat="1">
      <c r="A212" s="8">
        <v>207</v>
      </c>
      <c r="B212" s="10" t="s">
        <v>4</v>
      </c>
      <c r="C212" s="9">
        <f t="shared" si="98"/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10"/>
      <c r="L212" s="4"/>
      <c r="M212" s="4"/>
    </row>
    <row r="213" spans="1:13" s="3" customFormat="1">
      <c r="A213" s="8">
        <v>208</v>
      </c>
      <c r="B213" s="10" t="s">
        <v>5</v>
      </c>
      <c r="C213" s="9">
        <f t="shared" si="98"/>
        <v>782.8</v>
      </c>
      <c r="D213" s="7">
        <v>782.8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10"/>
      <c r="L213" s="4"/>
      <c r="M213" s="4"/>
    </row>
    <row r="214" spans="1:13" s="3" customFormat="1">
      <c r="A214" s="8">
        <v>209</v>
      </c>
      <c r="B214" s="10" t="s">
        <v>6</v>
      </c>
      <c r="C214" s="9">
        <f t="shared" si="98"/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10"/>
      <c r="L214" s="4"/>
      <c r="M214" s="4"/>
    </row>
    <row r="215" spans="1:13" s="3" customFormat="1">
      <c r="A215" s="8">
        <v>210</v>
      </c>
      <c r="B215" s="14" t="s">
        <v>44</v>
      </c>
      <c r="C215" s="9">
        <f>C217</f>
        <v>83.7</v>
      </c>
      <c r="D215" s="7">
        <v>83.7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10"/>
      <c r="L215" s="4"/>
      <c r="M215" s="4"/>
    </row>
    <row r="216" spans="1:13" s="3" customFormat="1">
      <c r="A216" s="8">
        <v>211</v>
      </c>
      <c r="B216" s="10" t="s">
        <v>4</v>
      </c>
      <c r="C216" s="9">
        <f t="shared" si="98"/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10"/>
      <c r="L216" s="4"/>
      <c r="M216" s="4"/>
    </row>
    <row r="217" spans="1:13" s="3" customFormat="1">
      <c r="A217" s="8">
        <v>212</v>
      </c>
      <c r="B217" s="10" t="s">
        <v>5</v>
      </c>
      <c r="C217" s="9">
        <f t="shared" si="98"/>
        <v>83.7</v>
      </c>
      <c r="D217" s="7">
        <v>83.7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10"/>
      <c r="L217" s="4"/>
      <c r="M217" s="4"/>
    </row>
    <row r="218" spans="1:13" s="3" customFormat="1">
      <c r="A218" s="8">
        <v>213</v>
      </c>
      <c r="B218" s="10" t="s">
        <v>6</v>
      </c>
      <c r="C218" s="9">
        <f t="shared" si="98"/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10"/>
      <c r="L218" s="4"/>
      <c r="M218" s="4"/>
    </row>
    <row r="219" spans="1:13" s="3" customFormat="1" ht="25.5">
      <c r="A219" s="8">
        <v>214</v>
      </c>
      <c r="B219" s="14" t="s">
        <v>45</v>
      </c>
      <c r="C219" s="9">
        <f>C221</f>
        <v>33.6</v>
      </c>
      <c r="D219" s="7">
        <v>33.6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10"/>
      <c r="L219" s="4"/>
      <c r="M219" s="4"/>
    </row>
    <row r="220" spans="1:13" s="3" customFormat="1">
      <c r="A220" s="8">
        <v>215</v>
      </c>
      <c r="B220" s="10" t="s">
        <v>4</v>
      </c>
      <c r="C220" s="9">
        <f t="shared" si="98"/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10"/>
      <c r="L220" s="4"/>
      <c r="M220" s="4"/>
    </row>
    <row r="221" spans="1:13" s="3" customFormat="1">
      <c r="A221" s="8">
        <v>216</v>
      </c>
      <c r="B221" s="10" t="s">
        <v>5</v>
      </c>
      <c r="C221" s="9">
        <f t="shared" si="98"/>
        <v>33.6</v>
      </c>
      <c r="D221" s="7">
        <v>33.6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10"/>
      <c r="L221" s="4"/>
      <c r="M221" s="4"/>
    </row>
    <row r="222" spans="1:13" s="3" customFormat="1">
      <c r="A222" s="8">
        <v>217</v>
      </c>
      <c r="B222" s="10" t="s">
        <v>6</v>
      </c>
      <c r="C222" s="9">
        <f t="shared" si="98"/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10"/>
      <c r="L222" s="4"/>
      <c r="M222" s="4"/>
    </row>
    <row r="223" spans="1:13" s="3" customFormat="1">
      <c r="A223" s="8">
        <v>218</v>
      </c>
      <c r="B223" s="14" t="s">
        <v>46</v>
      </c>
      <c r="C223" s="9">
        <f>C225</f>
        <v>246.6</v>
      </c>
      <c r="D223" s="7">
        <v>0</v>
      </c>
      <c r="E223" s="7">
        <v>246.6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10"/>
      <c r="L223" s="4"/>
      <c r="M223" s="4"/>
    </row>
    <row r="224" spans="1:13" s="3" customFormat="1">
      <c r="A224" s="8">
        <v>219</v>
      </c>
      <c r="B224" s="10" t="s">
        <v>4</v>
      </c>
      <c r="C224" s="9">
        <f t="shared" si="98"/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10"/>
      <c r="L224" s="4"/>
      <c r="M224" s="4"/>
    </row>
    <row r="225" spans="1:13" s="3" customFormat="1">
      <c r="A225" s="8">
        <v>220</v>
      </c>
      <c r="B225" s="10" t="s">
        <v>5</v>
      </c>
      <c r="C225" s="9">
        <f t="shared" si="98"/>
        <v>246.6</v>
      </c>
      <c r="D225" s="7">
        <v>0</v>
      </c>
      <c r="E225" s="7">
        <v>246.6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10"/>
      <c r="L225" s="4"/>
      <c r="M225" s="4"/>
    </row>
    <row r="226" spans="1:13" s="3" customFormat="1">
      <c r="A226" s="8">
        <v>221</v>
      </c>
      <c r="B226" s="10" t="s">
        <v>6</v>
      </c>
      <c r="C226" s="9">
        <f t="shared" si="98"/>
        <v>0</v>
      </c>
      <c r="D226" s="7">
        <v>0</v>
      </c>
      <c r="E226" s="7"/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10"/>
      <c r="L226" s="4"/>
      <c r="M226" s="4"/>
    </row>
    <row r="227" spans="1:13" s="3" customFormat="1" ht="25.5">
      <c r="A227" s="8">
        <v>222</v>
      </c>
      <c r="B227" s="14" t="s">
        <v>47</v>
      </c>
      <c r="C227" s="9">
        <f>C229</f>
        <v>200</v>
      </c>
      <c r="D227" s="7">
        <v>0</v>
      </c>
      <c r="E227" s="7">
        <v>200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10"/>
      <c r="L227" s="4"/>
      <c r="M227" s="4"/>
    </row>
    <row r="228" spans="1:13" s="3" customFormat="1">
      <c r="A228" s="8">
        <v>223</v>
      </c>
      <c r="B228" s="10" t="s">
        <v>4</v>
      </c>
      <c r="C228" s="9">
        <f t="shared" si="98"/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10"/>
      <c r="L228" s="4"/>
      <c r="M228" s="4"/>
    </row>
    <row r="229" spans="1:13" s="3" customFormat="1">
      <c r="A229" s="8">
        <v>224</v>
      </c>
      <c r="B229" s="10" t="s">
        <v>5</v>
      </c>
      <c r="C229" s="9">
        <f t="shared" si="98"/>
        <v>200</v>
      </c>
      <c r="D229" s="7">
        <v>0</v>
      </c>
      <c r="E229" s="7">
        <v>200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10"/>
      <c r="L229" s="4"/>
      <c r="M229" s="4"/>
    </row>
    <row r="230" spans="1:13" s="3" customFormat="1">
      <c r="A230" s="8">
        <v>225</v>
      </c>
      <c r="B230" s="10" t="s">
        <v>6</v>
      </c>
      <c r="C230" s="9">
        <f t="shared" si="98"/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10"/>
      <c r="L230" s="4"/>
      <c r="M230" s="4"/>
    </row>
    <row r="231" spans="1:13" s="3" customFormat="1" ht="25.5">
      <c r="A231" s="8">
        <v>226</v>
      </c>
      <c r="B231" s="14" t="s">
        <v>48</v>
      </c>
      <c r="C231" s="9">
        <f>C233</f>
        <v>300</v>
      </c>
      <c r="D231" s="7">
        <v>0</v>
      </c>
      <c r="E231" s="7">
        <v>300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10"/>
      <c r="L231" s="4"/>
      <c r="M231" s="4"/>
    </row>
    <row r="232" spans="1:13" s="3" customFormat="1">
      <c r="A232" s="8">
        <v>227</v>
      </c>
      <c r="B232" s="10" t="s">
        <v>4</v>
      </c>
      <c r="C232" s="9">
        <f t="shared" si="98"/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10"/>
      <c r="L232" s="4"/>
      <c r="M232" s="4"/>
    </row>
    <row r="233" spans="1:13" s="3" customFormat="1">
      <c r="A233" s="8">
        <v>228</v>
      </c>
      <c r="B233" s="10" t="s">
        <v>5</v>
      </c>
      <c r="C233" s="9">
        <f t="shared" si="98"/>
        <v>300</v>
      </c>
      <c r="D233" s="7">
        <v>0</v>
      </c>
      <c r="E233" s="7">
        <v>300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10"/>
      <c r="L233" s="4"/>
      <c r="M233" s="4"/>
    </row>
    <row r="234" spans="1:13" s="3" customFormat="1">
      <c r="A234" s="8">
        <v>229</v>
      </c>
      <c r="B234" s="10" t="s">
        <v>6</v>
      </c>
      <c r="C234" s="9">
        <f t="shared" si="98"/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10"/>
      <c r="L234" s="4"/>
      <c r="M234" s="4"/>
    </row>
    <row r="235" spans="1:13" s="3" customFormat="1">
      <c r="A235" s="8">
        <v>230</v>
      </c>
      <c r="B235" s="14" t="s">
        <v>49</v>
      </c>
      <c r="C235" s="9">
        <f>C237</f>
        <v>127.60000000000001</v>
      </c>
      <c r="D235" s="7">
        <v>0</v>
      </c>
      <c r="E235" s="7">
        <v>40.200000000000003</v>
      </c>
      <c r="F235" s="7">
        <v>87.4</v>
      </c>
      <c r="G235" s="7">
        <v>0</v>
      </c>
      <c r="H235" s="7">
        <v>0</v>
      </c>
      <c r="I235" s="7">
        <v>0</v>
      </c>
      <c r="J235" s="7">
        <v>0</v>
      </c>
      <c r="K235" s="10"/>
      <c r="L235" s="4"/>
      <c r="M235" s="4"/>
    </row>
    <row r="236" spans="1:13" s="3" customFormat="1">
      <c r="A236" s="8">
        <v>231</v>
      </c>
      <c r="B236" s="10" t="s">
        <v>4</v>
      </c>
      <c r="C236" s="9">
        <f t="shared" si="98"/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10"/>
      <c r="L236" s="4"/>
      <c r="M236" s="4"/>
    </row>
    <row r="237" spans="1:13" s="3" customFormat="1">
      <c r="A237" s="8">
        <v>232</v>
      </c>
      <c r="B237" s="10" t="s">
        <v>5</v>
      </c>
      <c r="C237" s="9">
        <f t="shared" si="98"/>
        <v>127.60000000000001</v>
      </c>
      <c r="D237" s="7">
        <v>0</v>
      </c>
      <c r="E237" s="7">
        <v>40.200000000000003</v>
      </c>
      <c r="F237" s="7">
        <v>87.4</v>
      </c>
      <c r="G237" s="7">
        <v>0</v>
      </c>
      <c r="H237" s="7">
        <v>0</v>
      </c>
      <c r="I237" s="7">
        <v>0</v>
      </c>
      <c r="J237" s="7">
        <v>0</v>
      </c>
      <c r="K237" s="10"/>
      <c r="L237" s="4"/>
      <c r="M237" s="4"/>
    </row>
    <row r="238" spans="1:13" s="3" customFormat="1" ht="15.75">
      <c r="A238" s="8">
        <v>233</v>
      </c>
      <c r="B238" s="10" t="s">
        <v>6</v>
      </c>
      <c r="C238" s="9">
        <f t="shared" si="98"/>
        <v>0</v>
      </c>
      <c r="D238" s="7">
        <v>0</v>
      </c>
      <c r="E238" s="7">
        <v>0</v>
      </c>
      <c r="F238" s="56"/>
      <c r="G238" s="7">
        <v>0</v>
      </c>
      <c r="H238" s="7">
        <v>0</v>
      </c>
      <c r="I238" s="7">
        <v>0</v>
      </c>
      <c r="J238" s="7">
        <v>0</v>
      </c>
      <c r="K238" s="10"/>
      <c r="L238" s="4"/>
      <c r="M238" s="4"/>
    </row>
    <row r="239" spans="1:13" s="3" customFormat="1" ht="25.5">
      <c r="A239" s="8">
        <v>234</v>
      </c>
      <c r="B239" s="14" t="s">
        <v>50</v>
      </c>
      <c r="C239" s="9">
        <f>C241</f>
        <v>21</v>
      </c>
      <c r="D239" s="7">
        <v>0</v>
      </c>
      <c r="E239" s="7">
        <v>21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10"/>
      <c r="L239" s="4"/>
      <c r="M239" s="4"/>
    </row>
    <row r="240" spans="1:13" s="3" customFormat="1">
      <c r="A240" s="8">
        <v>235</v>
      </c>
      <c r="B240" s="10" t="s">
        <v>4</v>
      </c>
      <c r="C240" s="9">
        <f t="shared" si="98"/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10"/>
      <c r="L240" s="4"/>
      <c r="M240" s="4"/>
    </row>
    <row r="241" spans="1:13" s="3" customFormat="1">
      <c r="A241" s="8">
        <v>236</v>
      </c>
      <c r="B241" s="10" t="s">
        <v>5</v>
      </c>
      <c r="C241" s="9">
        <f t="shared" si="98"/>
        <v>21</v>
      </c>
      <c r="D241" s="7">
        <v>0</v>
      </c>
      <c r="E241" s="7">
        <v>21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10"/>
      <c r="L241" s="4"/>
      <c r="M241" s="4"/>
    </row>
    <row r="242" spans="1:13" s="3" customFormat="1">
      <c r="A242" s="8">
        <v>237</v>
      </c>
      <c r="B242" s="10" t="s">
        <v>6</v>
      </c>
      <c r="C242" s="9">
        <f t="shared" si="98"/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10"/>
      <c r="L242" s="4"/>
      <c r="M242" s="4"/>
    </row>
    <row r="243" spans="1:13" s="3" customFormat="1" ht="25.5">
      <c r="A243" s="8">
        <v>238</v>
      </c>
      <c r="B243" s="14" t="s">
        <v>51</v>
      </c>
      <c r="C243" s="9">
        <f>C245</f>
        <v>280</v>
      </c>
      <c r="D243" s="7">
        <v>0</v>
      </c>
      <c r="E243" s="7">
        <v>280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10"/>
      <c r="L243" s="4"/>
      <c r="M243" s="4"/>
    </row>
    <row r="244" spans="1:13" s="3" customFormat="1">
      <c r="A244" s="8">
        <v>239</v>
      </c>
      <c r="B244" s="10" t="s">
        <v>4</v>
      </c>
      <c r="C244" s="9">
        <f t="shared" si="98"/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10"/>
      <c r="L244" s="4"/>
      <c r="M244" s="4"/>
    </row>
    <row r="245" spans="1:13" s="3" customFormat="1">
      <c r="A245" s="8">
        <v>240</v>
      </c>
      <c r="B245" s="10" t="s">
        <v>5</v>
      </c>
      <c r="C245" s="9">
        <f t="shared" si="98"/>
        <v>280</v>
      </c>
      <c r="D245" s="7">
        <v>0</v>
      </c>
      <c r="E245" s="7">
        <v>280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10"/>
      <c r="L245" s="4"/>
      <c r="M245" s="4"/>
    </row>
    <row r="246" spans="1:13" s="3" customFormat="1" ht="15.75">
      <c r="A246" s="8">
        <v>241</v>
      </c>
      <c r="B246" s="10" t="s">
        <v>6</v>
      </c>
      <c r="C246" s="9">
        <f t="shared" si="98"/>
        <v>0</v>
      </c>
      <c r="D246" s="7">
        <v>0</v>
      </c>
      <c r="E246" s="7">
        <v>0</v>
      </c>
      <c r="F246" s="56"/>
      <c r="G246" s="7">
        <v>0</v>
      </c>
      <c r="H246" s="7">
        <v>0</v>
      </c>
      <c r="I246" s="7">
        <v>0</v>
      </c>
      <c r="J246" s="7">
        <v>0</v>
      </c>
      <c r="K246" s="10"/>
      <c r="L246" s="4"/>
      <c r="M246" s="4"/>
    </row>
    <row r="247" spans="1:13" s="3" customFormat="1" ht="25.5">
      <c r="A247" s="8">
        <v>242</v>
      </c>
      <c r="B247" s="14" t="s">
        <v>52</v>
      </c>
      <c r="C247" s="9">
        <f>C249</f>
        <v>232.7</v>
      </c>
      <c r="D247" s="7">
        <v>0</v>
      </c>
      <c r="E247" s="7">
        <v>232.7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10"/>
      <c r="L247" s="4"/>
      <c r="M247" s="4"/>
    </row>
    <row r="248" spans="1:13" s="3" customFormat="1">
      <c r="A248" s="8">
        <v>243</v>
      </c>
      <c r="B248" s="10" t="s">
        <v>4</v>
      </c>
      <c r="C248" s="9">
        <f t="shared" si="98"/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10"/>
      <c r="L248" s="4"/>
      <c r="M248" s="4"/>
    </row>
    <row r="249" spans="1:13" s="3" customFormat="1">
      <c r="A249" s="8">
        <v>244</v>
      </c>
      <c r="B249" s="10" t="s">
        <v>5</v>
      </c>
      <c r="C249" s="9">
        <f t="shared" si="98"/>
        <v>232.7</v>
      </c>
      <c r="D249" s="7">
        <v>0</v>
      </c>
      <c r="E249" s="7">
        <v>232.7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10"/>
      <c r="L249" s="4"/>
      <c r="M249" s="4"/>
    </row>
    <row r="250" spans="1:13" s="3" customFormat="1">
      <c r="A250" s="8">
        <v>245</v>
      </c>
      <c r="B250" s="10" t="s">
        <v>6</v>
      </c>
      <c r="C250" s="9">
        <f t="shared" si="98"/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10"/>
      <c r="L250" s="4"/>
      <c r="M250" s="4"/>
    </row>
    <row r="251" spans="1:13" s="3" customFormat="1" ht="25.5">
      <c r="A251" s="8">
        <v>246</v>
      </c>
      <c r="B251" s="10" t="s">
        <v>53</v>
      </c>
      <c r="C251" s="9">
        <f>C253</f>
        <v>0.56000000000000005</v>
      </c>
      <c r="D251" s="7">
        <v>0</v>
      </c>
      <c r="E251" s="7">
        <v>0</v>
      </c>
      <c r="F251" s="7">
        <v>0</v>
      </c>
      <c r="G251" s="7">
        <v>0.26</v>
      </c>
      <c r="H251" s="7">
        <v>0.3</v>
      </c>
      <c r="I251" s="7">
        <v>0</v>
      </c>
      <c r="J251" s="7">
        <v>0</v>
      </c>
      <c r="K251" s="10"/>
      <c r="L251" s="4"/>
      <c r="M251" s="4"/>
    </row>
    <row r="252" spans="1:13" s="3" customFormat="1">
      <c r="A252" s="8">
        <v>247</v>
      </c>
      <c r="B252" s="10" t="s">
        <v>4</v>
      </c>
      <c r="C252" s="9">
        <f t="shared" si="98"/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10"/>
      <c r="L252" s="4"/>
      <c r="M252" s="4"/>
    </row>
    <row r="253" spans="1:13" s="3" customFormat="1">
      <c r="A253" s="8">
        <v>248</v>
      </c>
      <c r="B253" s="10" t="s">
        <v>5</v>
      </c>
      <c r="C253" s="9">
        <f t="shared" si="98"/>
        <v>0.56000000000000005</v>
      </c>
      <c r="D253" s="7">
        <v>0</v>
      </c>
      <c r="E253" s="7">
        <v>0</v>
      </c>
      <c r="F253" s="7">
        <v>0</v>
      </c>
      <c r="G253" s="7">
        <v>0.26</v>
      </c>
      <c r="H253" s="7">
        <v>0.3</v>
      </c>
      <c r="I253" s="7">
        <v>0</v>
      </c>
      <c r="J253" s="7">
        <v>0</v>
      </c>
      <c r="K253" s="10"/>
      <c r="L253" s="4"/>
      <c r="M253" s="4"/>
    </row>
    <row r="254" spans="1:13" s="3" customFormat="1">
      <c r="A254" s="8">
        <v>249</v>
      </c>
      <c r="B254" s="10" t="s">
        <v>6</v>
      </c>
      <c r="C254" s="7">
        <f t="shared" si="98"/>
        <v>0</v>
      </c>
      <c r="D254" s="7">
        <f t="shared" ref="D254" si="109">E254+F254+G254+H254+I254+J254+K254</f>
        <v>0</v>
      </c>
      <c r="E254" s="7">
        <f t="shared" ref="E254" si="110">F254+G254+H254+I254+J254+K254+L254</f>
        <v>0</v>
      </c>
      <c r="F254" s="7">
        <f t="shared" ref="F254" si="111">G254+H254+I254+J254+K254+L254+M254</f>
        <v>0</v>
      </c>
      <c r="G254" s="7">
        <f t="shared" ref="G254" si="112">H254+I254+J254+K254+L254+M254+N254</f>
        <v>0</v>
      </c>
      <c r="H254" s="7">
        <f t="shared" ref="H254" si="113">I254+J254+K254+L254+M254+N254+O254</f>
        <v>0</v>
      </c>
      <c r="I254" s="7">
        <f t="shared" ref="I254" si="114">J254+K254+L254+M254+N254+O254+P254</f>
        <v>0</v>
      </c>
      <c r="J254" s="7">
        <f t="shared" ref="J254" si="115">K254+L254+M254+N254+O254+P254+Q254</f>
        <v>0</v>
      </c>
      <c r="K254" s="10"/>
      <c r="L254" s="4"/>
      <c r="M254" s="4"/>
    </row>
    <row r="255" spans="1:13" s="3" customFormat="1" ht="38.25">
      <c r="A255" s="8">
        <v>250</v>
      </c>
      <c r="B255" s="14" t="s">
        <v>566</v>
      </c>
      <c r="C255" s="9">
        <f t="shared" ref="C255:C258" si="116">D255+E255+F255+G255+H255+I255+J255</f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f t="shared" ref="I255:I258" si="117">J255+K255+L255+M255+N255+O255+P255</f>
        <v>0</v>
      </c>
      <c r="J255" s="9">
        <f t="shared" ref="J255:J258" si="118">K255+L255+M255+N255+O255+P255+Q255</f>
        <v>0</v>
      </c>
      <c r="K255" s="10"/>
      <c r="L255" s="4"/>
      <c r="M255" s="4"/>
    </row>
    <row r="256" spans="1:13" s="3" customFormat="1">
      <c r="A256" s="8">
        <v>251</v>
      </c>
      <c r="B256" s="10" t="s">
        <v>4</v>
      </c>
      <c r="C256" s="7">
        <f t="shared" si="116"/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f t="shared" si="117"/>
        <v>0</v>
      </c>
      <c r="J256" s="7">
        <f t="shared" si="118"/>
        <v>0</v>
      </c>
      <c r="K256" s="10"/>
      <c r="L256" s="4"/>
      <c r="M256" s="4"/>
    </row>
    <row r="257" spans="1:13" s="3" customFormat="1">
      <c r="A257" s="8">
        <v>252</v>
      </c>
      <c r="B257" s="10" t="s">
        <v>5</v>
      </c>
      <c r="C257" s="7">
        <f t="shared" si="116"/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f t="shared" si="117"/>
        <v>0</v>
      </c>
      <c r="J257" s="7">
        <f t="shared" si="118"/>
        <v>0</v>
      </c>
      <c r="K257" s="10"/>
      <c r="L257" s="4"/>
      <c r="M257" s="4"/>
    </row>
    <row r="258" spans="1:13" s="3" customFormat="1">
      <c r="A258" s="8">
        <v>253</v>
      </c>
      <c r="B258" s="10" t="s">
        <v>6</v>
      </c>
      <c r="C258" s="7">
        <f t="shared" si="116"/>
        <v>0</v>
      </c>
      <c r="D258" s="7">
        <f t="shared" ref="D258" si="119">E258+F258+G258+H258+I258+J258+K258</f>
        <v>0</v>
      </c>
      <c r="E258" s="7">
        <f t="shared" ref="E258" si="120">F258+G258+H258+I258+J258+K258+L258</f>
        <v>0</v>
      </c>
      <c r="F258" s="7">
        <f t="shared" ref="F258" si="121">G258+H258+I258+J258+K258+L258+M258</f>
        <v>0</v>
      </c>
      <c r="G258" s="7">
        <f t="shared" ref="G258" si="122">H258+I258+J258+K258+L258+M258+N258</f>
        <v>0</v>
      </c>
      <c r="H258" s="7">
        <f t="shared" ref="H258" si="123">I258+J258+K258+L258+M258+N258+O258</f>
        <v>0</v>
      </c>
      <c r="I258" s="7">
        <f t="shared" si="117"/>
        <v>0</v>
      </c>
      <c r="J258" s="7">
        <f t="shared" si="118"/>
        <v>0</v>
      </c>
      <c r="K258" s="10"/>
      <c r="L258" s="4"/>
      <c r="M258" s="4"/>
    </row>
    <row r="259" spans="1:13" s="3" customFormat="1" ht="40.5">
      <c r="A259" s="8">
        <v>254</v>
      </c>
      <c r="B259" s="13" t="s">
        <v>54</v>
      </c>
      <c r="C259" s="9">
        <f>C261</f>
        <v>14763.2</v>
      </c>
      <c r="D259" s="9">
        <f t="shared" ref="D259:J259" si="124">D261</f>
        <v>1782.8</v>
      </c>
      <c r="E259" s="9">
        <f t="shared" si="124"/>
        <v>829.2</v>
      </c>
      <c r="F259" s="9">
        <f t="shared" si="124"/>
        <v>4001.7999999999997</v>
      </c>
      <c r="G259" s="9">
        <f t="shared" si="124"/>
        <v>1877.8000000000002</v>
      </c>
      <c r="H259" s="9">
        <f>H260+H261+H262</f>
        <v>1638.5</v>
      </c>
      <c r="I259" s="9">
        <f t="shared" si="124"/>
        <v>2713.1</v>
      </c>
      <c r="J259" s="9">
        <f t="shared" si="124"/>
        <v>2878</v>
      </c>
      <c r="K259" s="10">
        <v>4</v>
      </c>
      <c r="L259" s="4"/>
      <c r="M259" s="4"/>
    </row>
    <row r="260" spans="1:13" s="3" customFormat="1">
      <c r="A260" s="8">
        <v>255</v>
      </c>
      <c r="B260" s="10" t="s">
        <v>4</v>
      </c>
      <c r="C260" s="9">
        <f t="shared" ref="C260:C326" si="125">D260+E260+F260+G260+H260+I260+J260</f>
        <v>758</v>
      </c>
      <c r="D260" s="9">
        <v>0</v>
      </c>
      <c r="E260" s="9">
        <v>0</v>
      </c>
      <c r="F260" s="9">
        <v>0</v>
      </c>
      <c r="G260" s="9">
        <v>0</v>
      </c>
      <c r="H260" s="9">
        <f>H264</f>
        <v>758</v>
      </c>
      <c r="I260" s="9">
        <v>0</v>
      </c>
      <c r="J260" s="9">
        <v>0</v>
      </c>
      <c r="K260" s="10"/>
      <c r="L260" s="4"/>
      <c r="M260" s="4"/>
    </row>
    <row r="261" spans="1:13" s="3" customFormat="1">
      <c r="A261" s="8">
        <v>256</v>
      </c>
      <c r="B261" s="10" t="s">
        <v>5</v>
      </c>
      <c r="C261" s="9">
        <f>C265+C269+C273+C277+C281+C285+C289+C293+C297+C301+C305</f>
        <v>14763.2</v>
      </c>
      <c r="D261" s="9">
        <f t="shared" ref="D261:J261" si="126">D265+D269+D273+D277+D281+D285+D289+D293+D297+D301+D305</f>
        <v>1782.8</v>
      </c>
      <c r="E261" s="9">
        <f t="shared" si="126"/>
        <v>829.2</v>
      </c>
      <c r="F261" s="9">
        <f t="shared" si="126"/>
        <v>4001.7999999999997</v>
      </c>
      <c r="G261" s="9">
        <f>G265+G269+G273+G277+G281+G285+G289+G293+G297+G301+G305</f>
        <v>1877.8000000000002</v>
      </c>
      <c r="H261" s="9">
        <f>H265+H269+H273+H277+H281+H285+H289+H293+H297+H301+H305+H309</f>
        <v>880.5</v>
      </c>
      <c r="I261" s="9">
        <f t="shared" si="126"/>
        <v>2713.1</v>
      </c>
      <c r="J261" s="9">
        <f t="shared" si="126"/>
        <v>2878</v>
      </c>
      <c r="K261" s="10"/>
      <c r="L261" s="4"/>
      <c r="M261" s="4"/>
    </row>
    <row r="262" spans="1:13" s="3" customFormat="1">
      <c r="A262" s="8">
        <v>257</v>
      </c>
      <c r="B262" s="10" t="s">
        <v>6</v>
      </c>
      <c r="C262" s="9">
        <f t="shared" si="125"/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10"/>
      <c r="L262" s="4"/>
      <c r="M262" s="4"/>
    </row>
    <row r="263" spans="1:13" s="3" customFormat="1" ht="25.5">
      <c r="A263" s="8">
        <v>258</v>
      </c>
      <c r="B263" s="14" t="s">
        <v>55</v>
      </c>
      <c r="C263" s="9">
        <f>C265</f>
        <v>2113</v>
      </c>
      <c r="D263" s="9">
        <v>300</v>
      </c>
      <c r="E263" s="9">
        <v>237.5</v>
      </c>
      <c r="F263" s="9">
        <v>775.5</v>
      </c>
      <c r="G263" s="9">
        <v>0</v>
      </c>
      <c r="H263" s="9">
        <f>H264</f>
        <v>758</v>
      </c>
      <c r="I263" s="9">
        <v>400</v>
      </c>
      <c r="J263" s="9">
        <v>400</v>
      </c>
      <c r="K263" s="10">
        <v>4</v>
      </c>
      <c r="L263" s="4"/>
      <c r="M263" s="4"/>
    </row>
    <row r="264" spans="1:13" s="3" customFormat="1">
      <c r="A264" s="8">
        <v>259</v>
      </c>
      <c r="B264" s="10" t="s">
        <v>4</v>
      </c>
      <c r="C264" s="9">
        <f t="shared" si="125"/>
        <v>758</v>
      </c>
      <c r="D264" s="7">
        <v>0</v>
      </c>
      <c r="E264" s="7">
        <v>0</v>
      </c>
      <c r="F264" s="7">
        <v>0</v>
      </c>
      <c r="G264" s="7">
        <v>0</v>
      </c>
      <c r="H264" s="7">
        <f>800-42</f>
        <v>758</v>
      </c>
      <c r="I264" s="7">
        <v>0</v>
      </c>
      <c r="J264" s="7">
        <v>0</v>
      </c>
      <c r="K264" s="10"/>
      <c r="L264" s="4"/>
      <c r="M264" s="4"/>
    </row>
    <row r="265" spans="1:13" s="3" customFormat="1">
      <c r="A265" s="8">
        <v>260</v>
      </c>
      <c r="B265" s="10" t="s">
        <v>5</v>
      </c>
      <c r="C265" s="9">
        <f t="shared" si="125"/>
        <v>2113</v>
      </c>
      <c r="D265" s="7">
        <v>300</v>
      </c>
      <c r="E265" s="7">
        <v>237.5</v>
      </c>
      <c r="F265" s="7">
        <v>775.5</v>
      </c>
      <c r="G265" s="7">
        <v>0</v>
      </c>
      <c r="H265" s="7">
        <v>0</v>
      </c>
      <c r="I265" s="7">
        <v>400</v>
      </c>
      <c r="J265" s="7">
        <v>400</v>
      </c>
      <c r="K265" s="10"/>
      <c r="L265" s="4"/>
      <c r="M265" s="4"/>
    </row>
    <row r="266" spans="1:13" s="3" customFormat="1">
      <c r="A266" s="8">
        <v>261</v>
      </c>
      <c r="B266" s="10" t="s">
        <v>6</v>
      </c>
      <c r="C266" s="9">
        <f t="shared" si="125"/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10"/>
      <c r="L266" s="4"/>
      <c r="M266" s="4"/>
    </row>
    <row r="267" spans="1:13" s="3" customFormat="1" ht="25.5">
      <c r="A267" s="8">
        <v>262</v>
      </c>
      <c r="B267" s="14" t="s">
        <v>56</v>
      </c>
      <c r="C267" s="9">
        <f t="shared" si="125"/>
        <v>2931.9</v>
      </c>
      <c r="D267" s="7">
        <v>0</v>
      </c>
      <c r="E267" s="7">
        <v>300</v>
      </c>
      <c r="F267" s="7">
        <v>1809.5</v>
      </c>
      <c r="G267" s="7">
        <v>0</v>
      </c>
      <c r="H267" s="7">
        <v>0</v>
      </c>
      <c r="I267" s="7">
        <v>422.4</v>
      </c>
      <c r="J267" s="7">
        <v>400</v>
      </c>
      <c r="K267" s="10">
        <v>4</v>
      </c>
      <c r="L267" s="4"/>
      <c r="M267" s="4"/>
    </row>
    <row r="268" spans="1:13" s="3" customFormat="1">
      <c r="A268" s="8">
        <v>263</v>
      </c>
      <c r="B268" s="10" t="s">
        <v>4</v>
      </c>
      <c r="C268" s="9">
        <f t="shared" si="125"/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10"/>
      <c r="L268" s="4"/>
      <c r="M268" s="4"/>
    </row>
    <row r="269" spans="1:13" s="3" customFormat="1">
      <c r="A269" s="8">
        <v>264</v>
      </c>
      <c r="B269" s="10" t="s">
        <v>5</v>
      </c>
      <c r="C269" s="9">
        <f t="shared" si="125"/>
        <v>2931.9</v>
      </c>
      <c r="D269" s="7">
        <v>0</v>
      </c>
      <c r="E269" s="7">
        <v>300</v>
      </c>
      <c r="F269" s="7">
        <v>1809.5</v>
      </c>
      <c r="G269" s="7">
        <v>0</v>
      </c>
      <c r="H269" s="7">
        <v>0</v>
      </c>
      <c r="I269" s="7">
        <v>422.4</v>
      </c>
      <c r="J269" s="7">
        <v>400</v>
      </c>
      <c r="K269" s="10"/>
      <c r="L269" s="4"/>
      <c r="M269" s="4"/>
    </row>
    <row r="270" spans="1:13" s="3" customFormat="1">
      <c r="A270" s="8">
        <v>265</v>
      </c>
      <c r="B270" s="10" t="s">
        <v>6</v>
      </c>
      <c r="C270" s="9">
        <f t="shared" si="125"/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10"/>
      <c r="L270" s="4"/>
      <c r="M270" s="4"/>
    </row>
    <row r="271" spans="1:13" s="3" customFormat="1" ht="25.5">
      <c r="A271" s="8">
        <v>266</v>
      </c>
      <c r="B271" s="14" t="s">
        <v>57</v>
      </c>
      <c r="C271" s="9">
        <f>C273</f>
        <v>3068.8</v>
      </c>
      <c r="D271" s="7">
        <v>277.60000000000002</v>
      </c>
      <c r="E271" s="7">
        <v>200</v>
      </c>
      <c r="F271" s="7">
        <v>596.6</v>
      </c>
      <c r="G271" s="7">
        <v>790.7</v>
      </c>
      <c r="H271" s="9">
        <v>428.9</v>
      </c>
      <c r="I271" s="7">
        <v>400</v>
      </c>
      <c r="J271" s="7">
        <v>375</v>
      </c>
      <c r="K271" s="10">
        <v>5</v>
      </c>
      <c r="L271" s="4"/>
      <c r="M271" s="4"/>
    </row>
    <row r="272" spans="1:13" s="3" customFormat="1">
      <c r="A272" s="8">
        <v>267</v>
      </c>
      <c r="B272" s="10" t="s">
        <v>4</v>
      </c>
      <c r="C272" s="9">
        <f t="shared" si="125"/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10"/>
      <c r="L272" s="4"/>
      <c r="M272" s="4"/>
    </row>
    <row r="273" spans="1:13" s="3" customFormat="1">
      <c r="A273" s="8">
        <v>268</v>
      </c>
      <c r="B273" s="10" t="s">
        <v>5</v>
      </c>
      <c r="C273" s="9">
        <f t="shared" si="125"/>
        <v>3068.8</v>
      </c>
      <c r="D273" s="7">
        <v>277.60000000000002</v>
      </c>
      <c r="E273" s="7">
        <v>200</v>
      </c>
      <c r="F273" s="7">
        <v>596.6</v>
      </c>
      <c r="G273" s="7">
        <v>790.7</v>
      </c>
      <c r="H273" s="7">
        <v>428.9</v>
      </c>
      <c r="I273" s="7">
        <v>400</v>
      </c>
      <c r="J273" s="7">
        <v>375</v>
      </c>
      <c r="K273" s="10"/>
      <c r="L273" s="4"/>
      <c r="M273" s="4"/>
    </row>
    <row r="274" spans="1:13" s="3" customFormat="1">
      <c r="A274" s="8">
        <v>269</v>
      </c>
      <c r="B274" s="10" t="s">
        <v>6</v>
      </c>
      <c r="C274" s="9">
        <f t="shared" si="125"/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10"/>
      <c r="L274" s="4"/>
      <c r="M274" s="4"/>
    </row>
    <row r="275" spans="1:13" s="3" customFormat="1" ht="25.5">
      <c r="A275" s="8">
        <v>270</v>
      </c>
      <c r="B275" s="14" t="s">
        <v>58</v>
      </c>
      <c r="C275" s="9">
        <f>C277</f>
        <v>1382.2</v>
      </c>
      <c r="D275" s="7">
        <v>145</v>
      </c>
      <c r="E275" s="7">
        <v>0</v>
      </c>
      <c r="F275" s="7">
        <v>469.5</v>
      </c>
      <c r="G275" s="7">
        <v>0</v>
      </c>
      <c r="H275" s="9">
        <v>251.6</v>
      </c>
      <c r="I275" s="7">
        <v>313.10000000000002</v>
      </c>
      <c r="J275" s="7">
        <v>203</v>
      </c>
      <c r="K275" s="10">
        <v>5</v>
      </c>
      <c r="L275" s="4"/>
      <c r="M275" s="4"/>
    </row>
    <row r="276" spans="1:13" s="3" customFormat="1">
      <c r="A276" s="8">
        <v>271</v>
      </c>
      <c r="B276" s="10" t="s">
        <v>4</v>
      </c>
      <c r="C276" s="9">
        <f t="shared" si="125"/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10"/>
      <c r="L276" s="4"/>
      <c r="M276" s="4"/>
    </row>
    <row r="277" spans="1:13" s="3" customFormat="1">
      <c r="A277" s="8">
        <v>272</v>
      </c>
      <c r="B277" s="10" t="s">
        <v>5</v>
      </c>
      <c r="C277" s="9">
        <f t="shared" si="125"/>
        <v>1382.2</v>
      </c>
      <c r="D277" s="7">
        <v>145</v>
      </c>
      <c r="E277" s="7">
        <v>0</v>
      </c>
      <c r="F277" s="7">
        <v>469.5</v>
      </c>
      <c r="G277" s="7">
        <v>0</v>
      </c>
      <c r="H277" s="7">
        <v>251.6</v>
      </c>
      <c r="I277" s="7">
        <v>313.10000000000002</v>
      </c>
      <c r="J277" s="7">
        <v>203</v>
      </c>
      <c r="K277" s="10"/>
      <c r="L277" s="4"/>
      <c r="M277" s="4"/>
    </row>
    <row r="278" spans="1:13" s="3" customFormat="1">
      <c r="A278" s="8">
        <v>273</v>
      </c>
      <c r="B278" s="10" t="s">
        <v>6</v>
      </c>
      <c r="C278" s="9">
        <f t="shared" si="125"/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10"/>
      <c r="L278" s="4"/>
      <c r="M278" s="4"/>
    </row>
    <row r="279" spans="1:13" s="3" customFormat="1" ht="25.5">
      <c r="A279" s="8">
        <v>274</v>
      </c>
      <c r="B279" s="14" t="s">
        <v>520</v>
      </c>
      <c r="C279" s="9">
        <f>C281</f>
        <v>1226.9000000000001</v>
      </c>
      <c r="D279" s="7">
        <v>0</v>
      </c>
      <c r="E279" s="7">
        <v>91.7</v>
      </c>
      <c r="F279" s="7">
        <v>80</v>
      </c>
      <c r="G279" s="7">
        <v>377.6</v>
      </c>
      <c r="H279" s="9">
        <f>H280+H281+H282</f>
        <v>0</v>
      </c>
      <c r="I279" s="7">
        <v>377.6</v>
      </c>
      <c r="J279" s="7">
        <v>300</v>
      </c>
      <c r="K279" s="10">
        <v>6</v>
      </c>
      <c r="L279" s="4"/>
      <c r="M279" s="4"/>
    </row>
    <row r="280" spans="1:13" s="3" customFormat="1">
      <c r="A280" s="8">
        <v>275</v>
      </c>
      <c r="B280" s="10" t="s">
        <v>4</v>
      </c>
      <c r="C280" s="9">
        <f t="shared" si="125"/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10"/>
      <c r="L280" s="4"/>
      <c r="M280" s="4"/>
    </row>
    <row r="281" spans="1:13" s="3" customFormat="1">
      <c r="A281" s="8">
        <v>276</v>
      </c>
      <c r="B281" s="10" t="s">
        <v>5</v>
      </c>
      <c r="C281" s="9">
        <f t="shared" si="125"/>
        <v>1226.9000000000001</v>
      </c>
      <c r="D281" s="7">
        <v>0</v>
      </c>
      <c r="E281" s="7">
        <v>91.7</v>
      </c>
      <c r="F281" s="7">
        <v>80</v>
      </c>
      <c r="G281" s="7">
        <v>377.6</v>
      </c>
      <c r="H281" s="7">
        <v>0</v>
      </c>
      <c r="I281" s="7">
        <v>377.6</v>
      </c>
      <c r="J281" s="7">
        <v>300</v>
      </c>
      <c r="K281" s="10"/>
      <c r="L281" s="4"/>
      <c r="M281" s="4"/>
    </row>
    <row r="282" spans="1:13" s="3" customFormat="1">
      <c r="A282" s="8">
        <v>277</v>
      </c>
      <c r="B282" s="10" t="s">
        <v>6</v>
      </c>
      <c r="C282" s="9">
        <f t="shared" si="125"/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10"/>
      <c r="L282" s="4"/>
      <c r="M282" s="4"/>
    </row>
    <row r="283" spans="1:13" s="3" customFormat="1" ht="25.5">
      <c r="A283" s="8">
        <v>278</v>
      </c>
      <c r="B283" s="14" t="s">
        <v>59</v>
      </c>
      <c r="C283" s="9">
        <f>C285</f>
        <v>749</v>
      </c>
      <c r="D283" s="7">
        <v>100</v>
      </c>
      <c r="E283" s="7">
        <v>0</v>
      </c>
      <c r="F283" s="7">
        <v>149</v>
      </c>
      <c r="G283" s="7">
        <v>0</v>
      </c>
      <c r="H283" s="7">
        <v>0</v>
      </c>
      <c r="I283" s="7">
        <v>0</v>
      </c>
      <c r="J283" s="7">
        <v>500</v>
      </c>
      <c r="K283" s="10">
        <v>4</v>
      </c>
      <c r="L283" s="4"/>
      <c r="M283" s="4"/>
    </row>
    <row r="284" spans="1:13" s="3" customFormat="1">
      <c r="A284" s="8">
        <v>279</v>
      </c>
      <c r="B284" s="10" t="s">
        <v>4</v>
      </c>
      <c r="C284" s="9">
        <f t="shared" si="125"/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10"/>
      <c r="L284" s="4"/>
      <c r="M284" s="4"/>
    </row>
    <row r="285" spans="1:13" s="3" customFormat="1">
      <c r="A285" s="8">
        <v>280</v>
      </c>
      <c r="B285" s="10" t="s">
        <v>5</v>
      </c>
      <c r="C285" s="9">
        <f t="shared" si="125"/>
        <v>749</v>
      </c>
      <c r="D285" s="7">
        <v>100</v>
      </c>
      <c r="E285" s="7">
        <v>0</v>
      </c>
      <c r="F285" s="7">
        <v>149</v>
      </c>
      <c r="G285" s="7">
        <v>0</v>
      </c>
      <c r="H285" s="7">
        <v>0</v>
      </c>
      <c r="I285" s="7">
        <v>0</v>
      </c>
      <c r="J285" s="7">
        <v>500</v>
      </c>
      <c r="K285" s="10"/>
      <c r="L285" s="4"/>
      <c r="M285" s="4"/>
    </row>
    <row r="286" spans="1:13" s="3" customFormat="1">
      <c r="A286" s="8">
        <v>281</v>
      </c>
      <c r="B286" s="10" t="s">
        <v>6</v>
      </c>
      <c r="C286" s="9">
        <f t="shared" si="125"/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10"/>
      <c r="L286" s="4"/>
      <c r="M286" s="4"/>
    </row>
    <row r="287" spans="1:13" s="3" customFormat="1" ht="17.25" customHeight="1">
      <c r="A287" s="8">
        <v>282</v>
      </c>
      <c r="B287" s="14" t="s">
        <v>60</v>
      </c>
      <c r="C287" s="9">
        <f>C289</f>
        <v>1434.1</v>
      </c>
      <c r="D287" s="7">
        <v>218</v>
      </c>
      <c r="E287" s="7">
        <v>0</v>
      </c>
      <c r="F287" s="7">
        <v>116.1</v>
      </c>
      <c r="G287" s="7">
        <v>0</v>
      </c>
      <c r="H287" s="7">
        <v>0</v>
      </c>
      <c r="I287" s="7">
        <v>400</v>
      </c>
      <c r="J287" s="7">
        <v>700</v>
      </c>
      <c r="K287" s="10">
        <v>5</v>
      </c>
      <c r="L287" s="4"/>
      <c r="M287" s="4"/>
    </row>
    <row r="288" spans="1:13" s="3" customFormat="1">
      <c r="A288" s="8">
        <v>283</v>
      </c>
      <c r="B288" s="10" t="s">
        <v>4</v>
      </c>
      <c r="C288" s="9">
        <f t="shared" si="125"/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10"/>
      <c r="L288" s="4"/>
      <c r="M288" s="4"/>
    </row>
    <row r="289" spans="1:13" s="3" customFormat="1">
      <c r="A289" s="8">
        <v>284</v>
      </c>
      <c r="B289" s="10" t="s">
        <v>5</v>
      </c>
      <c r="C289" s="9">
        <f t="shared" si="125"/>
        <v>1434.1</v>
      </c>
      <c r="D289" s="7">
        <v>218</v>
      </c>
      <c r="E289" s="7">
        <v>0</v>
      </c>
      <c r="F289" s="7">
        <v>116.1</v>
      </c>
      <c r="G289" s="7">
        <v>0</v>
      </c>
      <c r="H289" s="7">
        <v>0</v>
      </c>
      <c r="I289" s="7">
        <v>400</v>
      </c>
      <c r="J289" s="7">
        <v>700</v>
      </c>
      <c r="K289" s="10"/>
      <c r="L289" s="4"/>
      <c r="M289" s="4"/>
    </row>
    <row r="290" spans="1:13" s="3" customFormat="1">
      <c r="A290" s="8">
        <v>285</v>
      </c>
      <c r="B290" s="10" t="s">
        <v>6</v>
      </c>
      <c r="C290" s="9">
        <f t="shared" si="125"/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10"/>
      <c r="L290" s="4"/>
      <c r="M290" s="4"/>
    </row>
    <row r="291" spans="1:13" s="3" customFormat="1" ht="25.5">
      <c r="A291" s="8">
        <v>286</v>
      </c>
      <c r="B291" s="14" t="s">
        <v>450</v>
      </c>
      <c r="C291" s="9">
        <f>C293</f>
        <v>1330</v>
      </c>
      <c r="D291" s="7">
        <v>680</v>
      </c>
      <c r="E291" s="7">
        <v>0</v>
      </c>
      <c r="F291" s="7">
        <v>0</v>
      </c>
      <c r="G291" s="7">
        <v>250</v>
      </c>
      <c r="H291" s="7">
        <v>0</v>
      </c>
      <c r="I291" s="7">
        <v>400</v>
      </c>
      <c r="J291" s="7">
        <v>0</v>
      </c>
      <c r="K291" s="10"/>
      <c r="L291" s="4"/>
      <c r="M291" s="4"/>
    </row>
    <row r="292" spans="1:13" s="3" customFormat="1">
      <c r="A292" s="8">
        <v>287</v>
      </c>
      <c r="B292" s="10" t="s">
        <v>4</v>
      </c>
      <c r="C292" s="9">
        <f t="shared" si="125"/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10"/>
      <c r="L292" s="4"/>
      <c r="M292" s="4"/>
    </row>
    <row r="293" spans="1:13" s="3" customFormat="1">
      <c r="A293" s="8">
        <v>288</v>
      </c>
      <c r="B293" s="10" t="s">
        <v>5</v>
      </c>
      <c r="C293" s="9">
        <f t="shared" si="125"/>
        <v>1330</v>
      </c>
      <c r="D293" s="7">
        <v>680</v>
      </c>
      <c r="E293" s="7">
        <v>0</v>
      </c>
      <c r="F293" s="7">
        <v>0</v>
      </c>
      <c r="G293" s="7">
        <v>250</v>
      </c>
      <c r="H293" s="7">
        <v>0</v>
      </c>
      <c r="I293" s="7">
        <v>400</v>
      </c>
      <c r="J293" s="7">
        <v>0</v>
      </c>
      <c r="K293" s="10"/>
      <c r="L293" s="4"/>
      <c r="M293" s="4"/>
    </row>
    <row r="294" spans="1:13" s="3" customFormat="1">
      <c r="A294" s="8">
        <v>289</v>
      </c>
      <c r="B294" s="10" t="s">
        <v>6</v>
      </c>
      <c r="C294" s="9">
        <f t="shared" si="125"/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10"/>
      <c r="L294" s="4"/>
      <c r="M294" s="4"/>
    </row>
    <row r="295" spans="1:13" s="3" customFormat="1">
      <c r="A295" s="8">
        <v>290</v>
      </c>
      <c r="B295" s="14" t="s">
        <v>61</v>
      </c>
      <c r="C295" s="9">
        <f>C297</f>
        <v>32.200000000000003</v>
      </c>
      <c r="D295" s="7">
        <v>32.200000000000003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10"/>
      <c r="L295" s="4"/>
      <c r="M295" s="4"/>
    </row>
    <row r="296" spans="1:13" s="3" customFormat="1">
      <c r="A296" s="8">
        <v>291</v>
      </c>
      <c r="B296" s="10" t="s">
        <v>4</v>
      </c>
      <c r="C296" s="9">
        <f t="shared" si="125"/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10"/>
      <c r="L296" s="4"/>
      <c r="M296" s="4"/>
    </row>
    <row r="297" spans="1:13" s="3" customFormat="1">
      <c r="A297" s="8">
        <v>292</v>
      </c>
      <c r="B297" s="10" t="s">
        <v>5</v>
      </c>
      <c r="C297" s="9">
        <f t="shared" si="125"/>
        <v>32.200000000000003</v>
      </c>
      <c r="D297" s="7">
        <v>32.200000000000003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10"/>
      <c r="L297" s="4"/>
      <c r="M297" s="4"/>
    </row>
    <row r="298" spans="1:13" s="3" customFormat="1">
      <c r="A298" s="8">
        <v>293</v>
      </c>
      <c r="B298" s="10" t="s">
        <v>6</v>
      </c>
      <c r="C298" s="9">
        <f t="shared" si="125"/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10"/>
      <c r="L298" s="4"/>
      <c r="M298" s="4"/>
    </row>
    <row r="299" spans="1:13" s="3" customFormat="1">
      <c r="A299" s="8">
        <v>294</v>
      </c>
      <c r="B299" s="14" t="s">
        <v>62</v>
      </c>
      <c r="C299" s="9">
        <f>C301</f>
        <v>30</v>
      </c>
      <c r="D299" s="7">
        <v>30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10"/>
      <c r="L299" s="4"/>
      <c r="M299" s="4"/>
    </row>
    <row r="300" spans="1:13" s="3" customFormat="1">
      <c r="A300" s="8">
        <v>295</v>
      </c>
      <c r="B300" s="10" t="s">
        <v>4</v>
      </c>
      <c r="C300" s="9">
        <f t="shared" si="125"/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10"/>
      <c r="L300" s="4"/>
      <c r="M300" s="4"/>
    </row>
    <row r="301" spans="1:13" s="3" customFormat="1">
      <c r="A301" s="8">
        <v>296</v>
      </c>
      <c r="B301" s="10" t="s">
        <v>5</v>
      </c>
      <c r="C301" s="9">
        <f t="shared" si="125"/>
        <v>30</v>
      </c>
      <c r="D301" s="7">
        <v>30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10"/>
      <c r="L301" s="4"/>
      <c r="M301" s="4"/>
    </row>
    <row r="302" spans="1:13" s="3" customFormat="1">
      <c r="A302" s="8">
        <v>297</v>
      </c>
      <c r="B302" s="10" t="s">
        <v>6</v>
      </c>
      <c r="C302" s="9">
        <f t="shared" si="125"/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10"/>
      <c r="L302" s="4"/>
      <c r="M302" s="4"/>
    </row>
    <row r="303" spans="1:13" s="3" customFormat="1" ht="15.75" customHeight="1">
      <c r="A303" s="8">
        <v>298</v>
      </c>
      <c r="B303" s="14" t="s">
        <v>63</v>
      </c>
      <c r="C303" s="9">
        <f>C305</f>
        <v>465.1</v>
      </c>
      <c r="D303" s="9">
        <f t="shared" ref="D303:J303" si="127">D305</f>
        <v>0</v>
      </c>
      <c r="E303" s="9">
        <f t="shared" si="127"/>
        <v>0</v>
      </c>
      <c r="F303" s="9">
        <f t="shared" si="127"/>
        <v>5.6</v>
      </c>
      <c r="G303" s="9">
        <f t="shared" si="127"/>
        <v>459.5</v>
      </c>
      <c r="H303" s="9">
        <f t="shared" si="127"/>
        <v>0</v>
      </c>
      <c r="I303" s="9">
        <f t="shared" si="127"/>
        <v>0</v>
      </c>
      <c r="J303" s="9">
        <f t="shared" si="127"/>
        <v>0</v>
      </c>
      <c r="K303" s="10"/>
      <c r="L303" s="4"/>
      <c r="M303" s="4"/>
    </row>
    <row r="304" spans="1:13" s="3" customFormat="1">
      <c r="A304" s="8">
        <v>299</v>
      </c>
      <c r="B304" s="10" t="s">
        <v>4</v>
      </c>
      <c r="C304" s="9">
        <f t="shared" si="125"/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10"/>
      <c r="L304" s="4"/>
      <c r="M304" s="4"/>
    </row>
    <row r="305" spans="1:13" s="3" customFormat="1">
      <c r="A305" s="8">
        <v>300</v>
      </c>
      <c r="B305" s="10" t="s">
        <v>5</v>
      </c>
      <c r="C305" s="9">
        <f t="shared" si="125"/>
        <v>465.1</v>
      </c>
      <c r="D305" s="7">
        <v>0</v>
      </c>
      <c r="E305" s="7">
        <v>0</v>
      </c>
      <c r="F305" s="7">
        <v>5.6</v>
      </c>
      <c r="G305" s="7">
        <v>459.5</v>
      </c>
      <c r="H305" s="7">
        <v>0</v>
      </c>
      <c r="I305" s="7">
        <v>0</v>
      </c>
      <c r="J305" s="7">
        <v>0</v>
      </c>
      <c r="K305" s="10"/>
      <c r="L305" s="4"/>
      <c r="M305" s="4"/>
    </row>
    <row r="306" spans="1:13" s="3" customFormat="1">
      <c r="A306" s="8">
        <v>301</v>
      </c>
      <c r="B306" s="10" t="s">
        <v>6</v>
      </c>
      <c r="C306" s="9">
        <f t="shared" si="125"/>
        <v>0</v>
      </c>
      <c r="D306" s="9">
        <f t="shared" ref="D306" si="128">E306+F306+G306+H306+I306+J306+K306</f>
        <v>0</v>
      </c>
      <c r="E306" s="9">
        <f t="shared" ref="E306" si="129">F306+G306+H306+I306+J306+K306+L306</f>
        <v>0</v>
      </c>
      <c r="F306" s="9">
        <f t="shared" ref="F306" si="130">G306+H306+I306+J306+K306+L306+M306</f>
        <v>0</v>
      </c>
      <c r="G306" s="9">
        <f t="shared" ref="G306" si="131">H306+I306+J306+K306+L306+M306+N306</f>
        <v>0</v>
      </c>
      <c r="H306" s="9">
        <f t="shared" ref="H306" si="132">I306+J306+K306+L306+M306+N306+O306</f>
        <v>0</v>
      </c>
      <c r="I306" s="9">
        <f t="shared" ref="I306:I307" si="133">J306+K306+L306+M306+N306+O306+P306</f>
        <v>0</v>
      </c>
      <c r="J306" s="9">
        <f t="shared" ref="J306:J307" si="134">K306+L306+M306+N306+O306+P306+Q306</f>
        <v>0</v>
      </c>
      <c r="K306" s="10"/>
      <c r="L306" s="4"/>
      <c r="M306" s="4"/>
    </row>
    <row r="307" spans="1:13" s="3" customFormat="1" ht="25.5">
      <c r="A307" s="8">
        <v>302</v>
      </c>
      <c r="B307" s="14" t="s">
        <v>556</v>
      </c>
      <c r="C307" s="9">
        <f t="shared" si="125"/>
        <v>200</v>
      </c>
      <c r="D307" s="9">
        <v>0</v>
      </c>
      <c r="E307" s="9">
        <v>0</v>
      </c>
      <c r="F307" s="9">
        <v>0</v>
      </c>
      <c r="G307" s="9">
        <v>0</v>
      </c>
      <c r="H307" s="9">
        <f>H309</f>
        <v>200</v>
      </c>
      <c r="I307" s="9">
        <f t="shared" si="133"/>
        <v>0</v>
      </c>
      <c r="J307" s="9">
        <f t="shared" si="134"/>
        <v>0</v>
      </c>
      <c r="K307" s="10"/>
      <c r="L307" s="4"/>
      <c r="M307" s="4"/>
    </row>
    <row r="308" spans="1:13" s="3" customFormat="1">
      <c r="A308" s="8">
        <v>303</v>
      </c>
      <c r="B308" s="10" t="s">
        <v>4</v>
      </c>
      <c r="C308" s="9">
        <f t="shared" ref="C308:C310" si="135">D308+E308+F308+G308+H308+I308+J308</f>
        <v>0</v>
      </c>
      <c r="D308" s="9">
        <f t="shared" ref="D308:D310" si="136">E308+F308+G308+H308+I308+J308+K308</f>
        <v>0</v>
      </c>
      <c r="E308" s="9">
        <f t="shared" ref="E308:E310" si="137">F308+G308+H308+I308+J308+K308+L308</f>
        <v>0</v>
      </c>
      <c r="F308" s="9">
        <f t="shared" ref="F308:F310" si="138">G308+H308+I308+J308+K308+L308+M308</f>
        <v>0</v>
      </c>
      <c r="G308" s="9">
        <f t="shared" ref="G308:G310" si="139">H308+I308+J308+K308+L308+M308+N308</f>
        <v>0</v>
      </c>
      <c r="H308" s="9">
        <f t="shared" ref="H308:H310" si="140">I308+J308+K308+L308+M308+N308+O308</f>
        <v>0</v>
      </c>
      <c r="I308" s="9">
        <f t="shared" ref="I308:I310" si="141">J308+K308+L308+M308+N308+O308+P308</f>
        <v>0</v>
      </c>
      <c r="J308" s="9">
        <f t="shared" ref="J308:J310" si="142">K308+L308+M308+N308+O308+P308+Q308</f>
        <v>0</v>
      </c>
      <c r="K308" s="10"/>
      <c r="L308" s="4"/>
      <c r="M308" s="4"/>
    </row>
    <row r="309" spans="1:13" s="3" customFormat="1">
      <c r="A309" s="8">
        <v>304</v>
      </c>
      <c r="B309" s="10" t="s">
        <v>5</v>
      </c>
      <c r="C309" s="9">
        <f t="shared" si="135"/>
        <v>200</v>
      </c>
      <c r="D309" s="9">
        <v>0</v>
      </c>
      <c r="E309" s="9">
        <v>0</v>
      </c>
      <c r="F309" s="9">
        <v>0</v>
      </c>
      <c r="G309" s="9">
        <v>0</v>
      </c>
      <c r="H309" s="9">
        <v>200</v>
      </c>
      <c r="I309" s="9">
        <f t="shared" si="141"/>
        <v>0</v>
      </c>
      <c r="J309" s="9">
        <f t="shared" si="142"/>
        <v>0</v>
      </c>
      <c r="K309" s="10"/>
      <c r="L309" s="4"/>
      <c r="M309" s="4"/>
    </row>
    <row r="310" spans="1:13" s="3" customFormat="1">
      <c r="A310" s="8">
        <v>305</v>
      </c>
      <c r="B310" s="10" t="s">
        <v>6</v>
      </c>
      <c r="C310" s="9">
        <f t="shared" si="135"/>
        <v>0</v>
      </c>
      <c r="D310" s="9">
        <f t="shared" si="136"/>
        <v>0</v>
      </c>
      <c r="E310" s="9">
        <f t="shared" si="137"/>
        <v>0</v>
      </c>
      <c r="F310" s="9">
        <f t="shared" si="138"/>
        <v>0</v>
      </c>
      <c r="G310" s="9">
        <f t="shared" si="139"/>
        <v>0</v>
      </c>
      <c r="H310" s="9">
        <f t="shared" si="140"/>
        <v>0</v>
      </c>
      <c r="I310" s="9">
        <f t="shared" si="141"/>
        <v>0</v>
      </c>
      <c r="J310" s="9">
        <f t="shared" si="142"/>
        <v>0</v>
      </c>
      <c r="K310" s="10"/>
      <c r="L310" s="4"/>
      <c r="M310" s="4"/>
    </row>
    <row r="311" spans="1:13" s="3" customFormat="1" ht="27">
      <c r="A311" s="8">
        <v>306</v>
      </c>
      <c r="B311" s="13" t="s">
        <v>64</v>
      </c>
      <c r="C311" s="9">
        <f>C313</f>
        <v>780</v>
      </c>
      <c r="D311" s="9">
        <f t="shared" ref="D311:J311" si="143">D313</f>
        <v>780</v>
      </c>
      <c r="E311" s="9">
        <f t="shared" si="143"/>
        <v>0</v>
      </c>
      <c r="F311" s="9">
        <f t="shared" si="143"/>
        <v>0</v>
      </c>
      <c r="G311" s="9">
        <f t="shared" si="143"/>
        <v>0</v>
      </c>
      <c r="H311" s="9">
        <f t="shared" si="143"/>
        <v>0</v>
      </c>
      <c r="I311" s="9">
        <f t="shared" si="143"/>
        <v>0</v>
      </c>
      <c r="J311" s="9">
        <f t="shared" si="143"/>
        <v>0</v>
      </c>
      <c r="K311" s="10"/>
      <c r="L311" s="4"/>
      <c r="M311" s="4"/>
    </row>
    <row r="312" spans="1:13" s="3" customFormat="1">
      <c r="A312" s="8">
        <v>307</v>
      </c>
      <c r="B312" s="10" t="s">
        <v>4</v>
      </c>
      <c r="C312" s="9">
        <f t="shared" si="125"/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10"/>
      <c r="L312" s="4"/>
      <c r="M312" s="4"/>
    </row>
    <row r="313" spans="1:13" s="3" customFormat="1">
      <c r="A313" s="8">
        <v>308</v>
      </c>
      <c r="B313" s="10" t="s">
        <v>5</v>
      </c>
      <c r="C313" s="9">
        <f t="shared" si="125"/>
        <v>780</v>
      </c>
      <c r="D313" s="7">
        <v>780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10"/>
      <c r="L313" s="4"/>
      <c r="M313" s="4"/>
    </row>
    <row r="314" spans="1:13" s="3" customFormat="1">
      <c r="A314" s="8">
        <v>309</v>
      </c>
      <c r="B314" s="10" t="s">
        <v>6</v>
      </c>
      <c r="C314" s="9">
        <f t="shared" si="125"/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10"/>
      <c r="L314" s="4"/>
      <c r="M314" s="4"/>
    </row>
    <row r="315" spans="1:13" s="3" customFormat="1" ht="27">
      <c r="A315" s="8">
        <v>310</v>
      </c>
      <c r="B315" s="13" t="s">
        <v>65</v>
      </c>
      <c r="C315" s="9">
        <f>C316+C317+C318</f>
        <v>1814.1</v>
      </c>
      <c r="D315" s="9">
        <v>1594.1</v>
      </c>
      <c r="E315" s="9">
        <v>220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10"/>
      <c r="L315" s="4"/>
      <c r="M315" s="4"/>
    </row>
    <row r="316" spans="1:13" s="3" customFormat="1">
      <c r="A316" s="8">
        <v>311</v>
      </c>
      <c r="B316" s="10" t="s">
        <v>4</v>
      </c>
      <c r="C316" s="9">
        <f t="shared" si="125"/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10"/>
      <c r="L316" s="4"/>
      <c r="M316" s="4"/>
    </row>
    <row r="317" spans="1:13" s="3" customFormat="1">
      <c r="A317" s="8">
        <v>312</v>
      </c>
      <c r="B317" s="10" t="s">
        <v>5</v>
      </c>
      <c r="C317" s="9">
        <f>C321+C325+C329</f>
        <v>1814.1</v>
      </c>
      <c r="D317" s="9">
        <f t="shared" ref="D317:J317" si="144">D321+D325+D329</f>
        <v>1594.1</v>
      </c>
      <c r="E317" s="9">
        <f t="shared" si="144"/>
        <v>220</v>
      </c>
      <c r="F317" s="9">
        <f t="shared" si="144"/>
        <v>0</v>
      </c>
      <c r="G317" s="9">
        <f t="shared" si="144"/>
        <v>0</v>
      </c>
      <c r="H317" s="9">
        <f t="shared" si="144"/>
        <v>0</v>
      </c>
      <c r="I317" s="9">
        <f t="shared" si="144"/>
        <v>0</v>
      </c>
      <c r="J317" s="9">
        <f t="shared" si="144"/>
        <v>0</v>
      </c>
      <c r="K317" s="10"/>
      <c r="L317" s="4"/>
      <c r="M317" s="4"/>
    </row>
    <row r="318" spans="1:13" s="3" customFormat="1">
      <c r="A318" s="8">
        <v>313</v>
      </c>
      <c r="B318" s="10" t="s">
        <v>6</v>
      </c>
      <c r="C318" s="9">
        <f t="shared" si="125"/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10"/>
      <c r="L318" s="4"/>
      <c r="M318" s="4"/>
    </row>
    <row r="319" spans="1:13" s="3" customFormat="1">
      <c r="A319" s="8">
        <v>314</v>
      </c>
      <c r="B319" s="13" t="s">
        <v>66</v>
      </c>
      <c r="C319" s="9">
        <f>C321</f>
        <v>986</v>
      </c>
      <c r="D319" s="9">
        <f t="shared" ref="D319:J319" si="145">D321</f>
        <v>986</v>
      </c>
      <c r="E319" s="9">
        <f t="shared" si="145"/>
        <v>0</v>
      </c>
      <c r="F319" s="9">
        <f t="shared" si="145"/>
        <v>0</v>
      </c>
      <c r="G319" s="9">
        <f t="shared" si="145"/>
        <v>0</v>
      </c>
      <c r="H319" s="9">
        <f t="shared" si="145"/>
        <v>0</v>
      </c>
      <c r="I319" s="9">
        <f t="shared" si="145"/>
        <v>0</v>
      </c>
      <c r="J319" s="9">
        <f t="shared" si="145"/>
        <v>0</v>
      </c>
      <c r="K319" s="10"/>
      <c r="L319" s="4"/>
      <c r="M319" s="4"/>
    </row>
    <row r="320" spans="1:13" s="3" customFormat="1">
      <c r="A320" s="8">
        <v>315</v>
      </c>
      <c r="B320" s="10" t="s">
        <v>4</v>
      </c>
      <c r="C320" s="9">
        <f t="shared" si="125"/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10"/>
      <c r="L320" s="4"/>
      <c r="M320" s="4"/>
    </row>
    <row r="321" spans="1:13" s="3" customFormat="1">
      <c r="A321" s="8">
        <v>316</v>
      </c>
      <c r="B321" s="10" t="s">
        <v>5</v>
      </c>
      <c r="C321" s="9">
        <f t="shared" si="125"/>
        <v>986</v>
      </c>
      <c r="D321" s="7">
        <v>986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10"/>
      <c r="L321" s="4"/>
      <c r="M321" s="4"/>
    </row>
    <row r="322" spans="1:13" s="3" customFormat="1">
      <c r="A322" s="8">
        <v>317</v>
      </c>
      <c r="B322" s="10" t="s">
        <v>6</v>
      </c>
      <c r="C322" s="9">
        <f t="shared" si="125"/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10"/>
      <c r="L322" s="4"/>
      <c r="M322" s="4"/>
    </row>
    <row r="323" spans="1:13" s="3" customFormat="1">
      <c r="A323" s="8">
        <v>318</v>
      </c>
      <c r="B323" s="13" t="s">
        <v>67</v>
      </c>
      <c r="C323" s="9">
        <f>C325</f>
        <v>440</v>
      </c>
      <c r="D323" s="9">
        <f t="shared" ref="D323:J323" si="146">D325</f>
        <v>220</v>
      </c>
      <c r="E323" s="9">
        <f t="shared" si="146"/>
        <v>220</v>
      </c>
      <c r="F323" s="9">
        <f t="shared" si="146"/>
        <v>0</v>
      </c>
      <c r="G323" s="9">
        <f t="shared" si="146"/>
        <v>0</v>
      </c>
      <c r="H323" s="9">
        <f t="shared" si="146"/>
        <v>0</v>
      </c>
      <c r="I323" s="9">
        <f t="shared" si="146"/>
        <v>0</v>
      </c>
      <c r="J323" s="9">
        <f t="shared" si="146"/>
        <v>0</v>
      </c>
      <c r="K323" s="10"/>
      <c r="L323" s="4"/>
      <c r="M323" s="4"/>
    </row>
    <row r="324" spans="1:13" s="3" customFormat="1">
      <c r="A324" s="8">
        <v>319</v>
      </c>
      <c r="B324" s="10" t="s">
        <v>4</v>
      </c>
      <c r="C324" s="9">
        <f t="shared" si="125"/>
        <v>0</v>
      </c>
      <c r="D324" s="7"/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10"/>
      <c r="L324" s="4"/>
      <c r="M324" s="4"/>
    </row>
    <row r="325" spans="1:13" s="3" customFormat="1">
      <c r="A325" s="8">
        <v>320</v>
      </c>
      <c r="B325" s="10" t="s">
        <v>5</v>
      </c>
      <c r="C325" s="9">
        <f t="shared" si="125"/>
        <v>440</v>
      </c>
      <c r="D325" s="7">
        <v>220</v>
      </c>
      <c r="E325" s="7">
        <v>220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10"/>
      <c r="L325" s="4"/>
      <c r="M325" s="4"/>
    </row>
    <row r="326" spans="1:13" s="3" customFormat="1">
      <c r="A326" s="8">
        <v>321</v>
      </c>
      <c r="B326" s="10" t="s">
        <v>6</v>
      </c>
      <c r="C326" s="9">
        <f t="shared" si="125"/>
        <v>0</v>
      </c>
      <c r="D326" s="7"/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10"/>
      <c r="L326" s="4"/>
      <c r="M326" s="4"/>
    </row>
    <row r="327" spans="1:13" s="3" customFormat="1">
      <c r="A327" s="8">
        <v>322</v>
      </c>
      <c r="B327" s="13" t="s">
        <v>68</v>
      </c>
      <c r="C327" s="9">
        <f>C329</f>
        <v>388.1</v>
      </c>
      <c r="D327" s="9">
        <f t="shared" ref="D327:J327" si="147">D329</f>
        <v>388.1</v>
      </c>
      <c r="E327" s="9">
        <f t="shared" si="147"/>
        <v>0</v>
      </c>
      <c r="F327" s="9">
        <f t="shared" si="147"/>
        <v>0</v>
      </c>
      <c r="G327" s="9">
        <f t="shared" si="147"/>
        <v>0</v>
      </c>
      <c r="H327" s="9">
        <f t="shared" si="147"/>
        <v>0</v>
      </c>
      <c r="I327" s="9">
        <f t="shared" si="147"/>
        <v>0</v>
      </c>
      <c r="J327" s="9">
        <f t="shared" si="147"/>
        <v>0</v>
      </c>
      <c r="K327" s="10"/>
      <c r="L327" s="4"/>
      <c r="M327" s="4"/>
    </row>
    <row r="328" spans="1:13" s="3" customFormat="1">
      <c r="A328" s="8">
        <v>323</v>
      </c>
      <c r="B328" s="10" t="s">
        <v>4</v>
      </c>
      <c r="C328" s="9">
        <f t="shared" ref="C328:C360" si="148">D328+E328+F328+G328+H328+I328+J328</f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10"/>
      <c r="L328" s="4"/>
      <c r="M328" s="4"/>
    </row>
    <row r="329" spans="1:13" s="3" customFormat="1">
      <c r="A329" s="8">
        <v>324</v>
      </c>
      <c r="B329" s="10" t="s">
        <v>5</v>
      </c>
      <c r="C329" s="9">
        <f t="shared" si="148"/>
        <v>388.1</v>
      </c>
      <c r="D329" s="7">
        <v>388.1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10"/>
      <c r="L329" s="4"/>
      <c r="M329" s="4"/>
    </row>
    <row r="330" spans="1:13" s="3" customFormat="1">
      <c r="A330" s="8">
        <v>325</v>
      </c>
      <c r="B330" s="10" t="s">
        <v>6</v>
      </c>
      <c r="C330" s="9">
        <f t="shared" si="148"/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10"/>
      <c r="L330" s="4"/>
      <c r="M330" s="4"/>
    </row>
    <row r="331" spans="1:13" s="3" customFormat="1" ht="27">
      <c r="A331" s="8">
        <v>326</v>
      </c>
      <c r="B331" s="13" t="s">
        <v>69</v>
      </c>
      <c r="C331" s="9">
        <f>C333</f>
        <v>828.6</v>
      </c>
      <c r="D331" s="9"/>
      <c r="E331" s="9">
        <v>560</v>
      </c>
      <c r="F331" s="9">
        <v>268.60000000000002</v>
      </c>
      <c r="G331" s="9">
        <v>0</v>
      </c>
      <c r="H331" s="9">
        <v>0</v>
      </c>
      <c r="I331" s="9">
        <v>0</v>
      </c>
      <c r="J331" s="7">
        <v>0</v>
      </c>
      <c r="K331" s="10"/>
      <c r="L331" s="4"/>
      <c r="M331" s="4"/>
    </row>
    <row r="332" spans="1:13">
      <c r="A332" s="8">
        <v>327</v>
      </c>
      <c r="B332" s="10" t="s">
        <v>4</v>
      </c>
      <c r="C332" s="9">
        <f t="shared" si="148"/>
        <v>0</v>
      </c>
      <c r="D332" s="7"/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10"/>
    </row>
    <row r="333" spans="1:13">
      <c r="A333" s="8">
        <v>328</v>
      </c>
      <c r="B333" s="10" t="s">
        <v>5</v>
      </c>
      <c r="C333" s="9">
        <f>C337+C341+C345</f>
        <v>828.6</v>
      </c>
      <c r="D333" s="9">
        <f t="shared" ref="D333:J333" si="149">D337+D341+D345</f>
        <v>0</v>
      </c>
      <c r="E333" s="9">
        <f t="shared" si="149"/>
        <v>560</v>
      </c>
      <c r="F333" s="9">
        <f t="shared" si="149"/>
        <v>268.60000000000002</v>
      </c>
      <c r="G333" s="9">
        <f t="shared" si="149"/>
        <v>0</v>
      </c>
      <c r="H333" s="9">
        <f t="shared" si="149"/>
        <v>0</v>
      </c>
      <c r="I333" s="9">
        <f t="shared" si="149"/>
        <v>0</v>
      </c>
      <c r="J333" s="9">
        <f t="shared" si="149"/>
        <v>0</v>
      </c>
      <c r="K333" s="10"/>
    </row>
    <row r="334" spans="1:13">
      <c r="A334" s="8">
        <v>329</v>
      </c>
      <c r="B334" s="10" t="s">
        <v>6</v>
      </c>
      <c r="C334" s="9">
        <f t="shared" si="148"/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10"/>
    </row>
    <row r="335" spans="1:13" ht="25.5">
      <c r="A335" s="8">
        <v>330</v>
      </c>
      <c r="B335" s="14" t="s">
        <v>70</v>
      </c>
      <c r="C335" s="9">
        <f>C337</f>
        <v>100</v>
      </c>
      <c r="D335" s="9">
        <f t="shared" ref="D335:J335" si="150">D337</f>
        <v>0</v>
      </c>
      <c r="E335" s="9">
        <f t="shared" si="150"/>
        <v>100</v>
      </c>
      <c r="F335" s="9">
        <f t="shared" si="150"/>
        <v>0</v>
      </c>
      <c r="G335" s="9">
        <f t="shared" si="150"/>
        <v>0</v>
      </c>
      <c r="H335" s="9">
        <f t="shared" si="150"/>
        <v>0</v>
      </c>
      <c r="I335" s="9">
        <f t="shared" si="150"/>
        <v>0</v>
      </c>
      <c r="J335" s="9">
        <f t="shared" si="150"/>
        <v>0</v>
      </c>
      <c r="K335" s="10"/>
    </row>
    <row r="336" spans="1:13">
      <c r="A336" s="8">
        <v>331</v>
      </c>
      <c r="B336" s="10" t="s">
        <v>4</v>
      </c>
      <c r="C336" s="9">
        <f t="shared" si="148"/>
        <v>0</v>
      </c>
      <c r="D336" s="7"/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10"/>
    </row>
    <row r="337" spans="1:11">
      <c r="A337" s="8">
        <v>332</v>
      </c>
      <c r="B337" s="10" t="s">
        <v>5</v>
      </c>
      <c r="C337" s="9">
        <f t="shared" si="148"/>
        <v>100</v>
      </c>
      <c r="D337" s="7">
        <v>0</v>
      </c>
      <c r="E337" s="7">
        <v>100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10"/>
    </row>
    <row r="338" spans="1:11">
      <c r="A338" s="8">
        <v>333</v>
      </c>
      <c r="B338" s="10" t="s">
        <v>6</v>
      </c>
      <c r="C338" s="9">
        <f t="shared" si="148"/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10"/>
    </row>
    <row r="339" spans="1:11" ht="25.5">
      <c r="A339" s="8">
        <v>334</v>
      </c>
      <c r="B339" s="14" t="s">
        <v>71</v>
      </c>
      <c r="C339" s="9">
        <f>C341</f>
        <v>587.70000000000005</v>
      </c>
      <c r="D339" s="9">
        <f t="shared" ref="D339:J339" si="151">D341</f>
        <v>0</v>
      </c>
      <c r="E339" s="9">
        <f t="shared" si="151"/>
        <v>319.10000000000002</v>
      </c>
      <c r="F339" s="9">
        <f t="shared" si="151"/>
        <v>268.60000000000002</v>
      </c>
      <c r="G339" s="9">
        <f t="shared" si="151"/>
        <v>0</v>
      </c>
      <c r="H339" s="9">
        <f t="shared" si="151"/>
        <v>0</v>
      </c>
      <c r="I339" s="9">
        <f t="shared" si="151"/>
        <v>0</v>
      </c>
      <c r="J339" s="9">
        <f t="shared" si="151"/>
        <v>0</v>
      </c>
      <c r="K339" s="10"/>
    </row>
    <row r="340" spans="1:11">
      <c r="A340" s="8">
        <v>335</v>
      </c>
      <c r="B340" s="10" t="s">
        <v>4</v>
      </c>
      <c r="C340" s="9">
        <f t="shared" si="148"/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10"/>
    </row>
    <row r="341" spans="1:11">
      <c r="A341" s="8">
        <v>336</v>
      </c>
      <c r="B341" s="10" t="s">
        <v>5</v>
      </c>
      <c r="C341" s="9">
        <f t="shared" si="148"/>
        <v>587.70000000000005</v>
      </c>
      <c r="D341" s="7">
        <v>0</v>
      </c>
      <c r="E341" s="7">
        <v>319.10000000000002</v>
      </c>
      <c r="F341" s="7">
        <v>268.60000000000002</v>
      </c>
      <c r="G341" s="7">
        <v>0</v>
      </c>
      <c r="H341" s="7">
        <v>0</v>
      </c>
      <c r="I341" s="7">
        <v>0</v>
      </c>
      <c r="J341" s="7">
        <v>0</v>
      </c>
      <c r="K341" s="10"/>
    </row>
    <row r="342" spans="1:11">
      <c r="A342" s="8">
        <v>337</v>
      </c>
      <c r="B342" s="10" t="s">
        <v>6</v>
      </c>
      <c r="C342" s="9">
        <f t="shared" si="148"/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10"/>
    </row>
    <row r="343" spans="1:11" ht="25.5">
      <c r="A343" s="8">
        <v>338</v>
      </c>
      <c r="B343" s="14" t="s">
        <v>72</v>
      </c>
      <c r="C343" s="9">
        <f>C345</f>
        <v>140.9</v>
      </c>
      <c r="D343" s="9">
        <f t="shared" ref="D343:J343" si="152">D345</f>
        <v>0</v>
      </c>
      <c r="E343" s="9">
        <f t="shared" si="152"/>
        <v>140.9</v>
      </c>
      <c r="F343" s="9">
        <f t="shared" si="152"/>
        <v>0</v>
      </c>
      <c r="G343" s="9">
        <f t="shared" si="152"/>
        <v>0</v>
      </c>
      <c r="H343" s="9">
        <f t="shared" si="152"/>
        <v>0</v>
      </c>
      <c r="I343" s="9">
        <f t="shared" si="152"/>
        <v>0</v>
      </c>
      <c r="J343" s="9">
        <f t="shared" si="152"/>
        <v>0</v>
      </c>
      <c r="K343" s="10"/>
    </row>
    <row r="344" spans="1:11">
      <c r="A344" s="8">
        <v>339</v>
      </c>
      <c r="B344" s="10" t="s">
        <v>4</v>
      </c>
      <c r="C344" s="9">
        <f t="shared" si="148"/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10"/>
    </row>
    <row r="345" spans="1:11">
      <c r="A345" s="8">
        <v>340</v>
      </c>
      <c r="B345" s="10" t="s">
        <v>5</v>
      </c>
      <c r="C345" s="9">
        <f t="shared" si="148"/>
        <v>140.9</v>
      </c>
      <c r="D345" s="7">
        <v>0</v>
      </c>
      <c r="E345" s="7">
        <v>140.9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10"/>
    </row>
    <row r="346" spans="1:11">
      <c r="A346" s="8">
        <v>341</v>
      </c>
      <c r="B346" s="10" t="s">
        <v>6</v>
      </c>
      <c r="C346" s="9">
        <f t="shared" si="148"/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10"/>
    </row>
    <row r="347" spans="1:11" ht="40.5">
      <c r="A347" s="8">
        <v>342</v>
      </c>
      <c r="B347" s="13" t="s">
        <v>73</v>
      </c>
      <c r="C347" s="9">
        <f>C349</f>
        <v>1196.0999999999999</v>
      </c>
      <c r="D347" s="9">
        <v>349.5</v>
      </c>
      <c r="E347" s="9">
        <v>597.6</v>
      </c>
      <c r="F347" s="9">
        <v>249</v>
      </c>
      <c r="G347" s="9">
        <f>G349</f>
        <v>200</v>
      </c>
      <c r="H347" s="7">
        <v>0</v>
      </c>
      <c r="I347" s="7">
        <v>0</v>
      </c>
      <c r="J347" s="7">
        <v>0</v>
      </c>
      <c r="K347" s="10"/>
    </row>
    <row r="348" spans="1:11">
      <c r="A348" s="8">
        <v>343</v>
      </c>
      <c r="B348" s="10" t="s">
        <v>4</v>
      </c>
      <c r="C348" s="9">
        <f t="shared" si="148"/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10"/>
    </row>
    <row r="349" spans="1:11">
      <c r="A349" s="8">
        <v>344</v>
      </c>
      <c r="B349" s="10" t="s">
        <v>5</v>
      </c>
      <c r="C349" s="9">
        <f>C353+C357+C361</f>
        <v>1196.0999999999999</v>
      </c>
      <c r="D349" s="9">
        <f t="shared" ref="D349:J349" si="153">D353+D357+D361</f>
        <v>349.5</v>
      </c>
      <c r="E349" s="9">
        <f t="shared" si="153"/>
        <v>597.6</v>
      </c>
      <c r="F349" s="9">
        <f t="shared" si="153"/>
        <v>249</v>
      </c>
      <c r="G349" s="9">
        <f>G353+G357+G361+G365</f>
        <v>200</v>
      </c>
      <c r="H349" s="9">
        <f t="shared" si="153"/>
        <v>0</v>
      </c>
      <c r="I349" s="9">
        <f t="shared" si="153"/>
        <v>0</v>
      </c>
      <c r="J349" s="9">
        <f t="shared" si="153"/>
        <v>0</v>
      </c>
      <c r="K349" s="10"/>
    </row>
    <row r="350" spans="1:11">
      <c r="A350" s="8">
        <v>345</v>
      </c>
      <c r="B350" s="10" t="s">
        <v>6</v>
      </c>
      <c r="C350" s="9">
        <f t="shared" si="148"/>
        <v>0</v>
      </c>
      <c r="D350" s="7"/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10"/>
    </row>
    <row r="351" spans="1:11" ht="38.25">
      <c r="A351" s="8">
        <v>346</v>
      </c>
      <c r="B351" s="14" t="s">
        <v>74</v>
      </c>
      <c r="C351" s="9">
        <f>C353</f>
        <v>198</v>
      </c>
      <c r="D351" s="9">
        <f t="shared" ref="D351:J351" si="154">D353</f>
        <v>0</v>
      </c>
      <c r="E351" s="9">
        <f t="shared" si="154"/>
        <v>198</v>
      </c>
      <c r="F351" s="9">
        <f t="shared" si="154"/>
        <v>0</v>
      </c>
      <c r="G351" s="9">
        <f t="shared" si="154"/>
        <v>0</v>
      </c>
      <c r="H351" s="9">
        <f t="shared" si="154"/>
        <v>0</v>
      </c>
      <c r="I351" s="9">
        <f t="shared" si="154"/>
        <v>0</v>
      </c>
      <c r="J351" s="9">
        <f t="shared" si="154"/>
        <v>0</v>
      </c>
      <c r="K351" s="10"/>
    </row>
    <row r="352" spans="1:11">
      <c r="A352" s="8">
        <v>347</v>
      </c>
      <c r="B352" s="10" t="s">
        <v>4</v>
      </c>
      <c r="C352" s="9">
        <f t="shared" si="148"/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10"/>
    </row>
    <row r="353" spans="1:11">
      <c r="A353" s="8">
        <v>348</v>
      </c>
      <c r="B353" s="10" t="s">
        <v>5</v>
      </c>
      <c r="C353" s="9">
        <f t="shared" si="148"/>
        <v>198</v>
      </c>
      <c r="D353" s="7">
        <v>0</v>
      </c>
      <c r="E353" s="7">
        <v>198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10"/>
    </row>
    <row r="354" spans="1:11">
      <c r="A354" s="8">
        <v>349</v>
      </c>
      <c r="B354" s="10" t="s">
        <v>6</v>
      </c>
      <c r="C354" s="9">
        <f t="shared" si="148"/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10"/>
    </row>
    <row r="355" spans="1:11" ht="25.5">
      <c r="A355" s="8">
        <v>350</v>
      </c>
      <c r="B355" s="14" t="s">
        <v>75</v>
      </c>
      <c r="C355" s="9">
        <f>C357</f>
        <v>948.1</v>
      </c>
      <c r="D355" s="9">
        <f t="shared" ref="D355:J355" si="155">D357</f>
        <v>349.5</v>
      </c>
      <c r="E355" s="9">
        <f t="shared" si="155"/>
        <v>349.6</v>
      </c>
      <c r="F355" s="9">
        <f t="shared" si="155"/>
        <v>249</v>
      </c>
      <c r="G355" s="9">
        <f t="shared" si="155"/>
        <v>0</v>
      </c>
      <c r="H355" s="9">
        <f t="shared" si="155"/>
        <v>0</v>
      </c>
      <c r="I355" s="9">
        <f t="shared" si="155"/>
        <v>0</v>
      </c>
      <c r="J355" s="9">
        <f t="shared" si="155"/>
        <v>0</v>
      </c>
      <c r="K355" s="10"/>
    </row>
    <row r="356" spans="1:11">
      <c r="A356" s="8">
        <v>351</v>
      </c>
      <c r="B356" s="10" t="s">
        <v>4</v>
      </c>
      <c r="C356" s="9">
        <f t="shared" si="148"/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10"/>
    </row>
    <row r="357" spans="1:11">
      <c r="A357" s="8">
        <v>352</v>
      </c>
      <c r="B357" s="10" t="s">
        <v>5</v>
      </c>
      <c r="C357" s="9">
        <f t="shared" si="148"/>
        <v>948.1</v>
      </c>
      <c r="D357" s="7">
        <v>349.5</v>
      </c>
      <c r="E357" s="7">
        <v>349.6</v>
      </c>
      <c r="F357" s="7">
        <v>249</v>
      </c>
      <c r="G357" s="7">
        <v>0</v>
      </c>
      <c r="H357" s="7">
        <v>0</v>
      </c>
      <c r="I357" s="7">
        <v>0</v>
      </c>
      <c r="J357" s="7">
        <v>0</v>
      </c>
      <c r="K357" s="10"/>
    </row>
    <row r="358" spans="1:11" ht="15.75">
      <c r="A358" s="8">
        <v>353</v>
      </c>
      <c r="B358" s="10" t="s">
        <v>6</v>
      </c>
      <c r="C358" s="9">
        <f t="shared" si="148"/>
        <v>0</v>
      </c>
      <c r="D358" s="7">
        <v>0</v>
      </c>
      <c r="E358" s="56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10"/>
    </row>
    <row r="359" spans="1:11" ht="25.5">
      <c r="A359" s="8">
        <v>354</v>
      </c>
      <c r="B359" s="14" t="s">
        <v>76</v>
      </c>
      <c r="C359" s="9">
        <f>C361</f>
        <v>50</v>
      </c>
      <c r="D359" s="9">
        <f t="shared" ref="D359:J359" si="156">D361</f>
        <v>0</v>
      </c>
      <c r="E359" s="9">
        <f t="shared" si="156"/>
        <v>50</v>
      </c>
      <c r="F359" s="9">
        <f t="shared" si="156"/>
        <v>0</v>
      </c>
      <c r="G359" s="9">
        <f t="shared" si="156"/>
        <v>0</v>
      </c>
      <c r="H359" s="9">
        <f t="shared" si="156"/>
        <v>0</v>
      </c>
      <c r="I359" s="9">
        <f t="shared" si="156"/>
        <v>0</v>
      </c>
      <c r="J359" s="9">
        <f t="shared" si="156"/>
        <v>0</v>
      </c>
      <c r="K359" s="10"/>
    </row>
    <row r="360" spans="1:11">
      <c r="A360" s="8">
        <v>355</v>
      </c>
      <c r="B360" s="10" t="s">
        <v>4</v>
      </c>
      <c r="C360" s="9">
        <f t="shared" si="148"/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10"/>
    </row>
    <row r="361" spans="1:11">
      <c r="A361" s="8">
        <v>356</v>
      </c>
      <c r="B361" s="10" t="s">
        <v>5</v>
      </c>
      <c r="C361" s="9">
        <f>D361+E361+F361+G361+H361+I361+J361</f>
        <v>50</v>
      </c>
      <c r="D361" s="7">
        <v>0</v>
      </c>
      <c r="E361" s="7">
        <v>50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10"/>
    </row>
    <row r="362" spans="1:11">
      <c r="A362" s="8">
        <v>357</v>
      </c>
      <c r="B362" s="10" t="s">
        <v>6</v>
      </c>
      <c r="C362" s="9">
        <f t="shared" ref="C362:C363" si="157">D362+E362+F362+G362+H362+I362+J362</f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10"/>
    </row>
    <row r="363" spans="1:11" ht="25.5">
      <c r="A363" s="8">
        <v>358</v>
      </c>
      <c r="B363" s="14" t="s">
        <v>482</v>
      </c>
      <c r="C363" s="9">
        <f t="shared" si="157"/>
        <v>200</v>
      </c>
      <c r="D363" s="9">
        <v>0</v>
      </c>
      <c r="E363" s="9">
        <v>0</v>
      </c>
      <c r="F363" s="9">
        <v>0</v>
      </c>
      <c r="G363" s="9">
        <v>200</v>
      </c>
      <c r="H363" s="9">
        <f t="shared" ref="H363" si="158">I363+J363+K363+L363+M363+N363+O363</f>
        <v>0</v>
      </c>
      <c r="I363" s="9">
        <f t="shared" ref="I363" si="159">J363+K363+L363+M363+N363+O363+P363</f>
        <v>0</v>
      </c>
      <c r="J363" s="9">
        <f t="shared" ref="J363" si="160">K363+L363+M363+N363+O363+P363+Q363</f>
        <v>0</v>
      </c>
      <c r="K363" s="10"/>
    </row>
    <row r="364" spans="1:11">
      <c r="A364" s="8">
        <v>359</v>
      </c>
      <c r="B364" s="10" t="s">
        <v>4</v>
      </c>
      <c r="C364" s="9">
        <f t="shared" ref="C364:C366" si="161">D364+E364+F364+G364+H364+I364+J364</f>
        <v>0</v>
      </c>
      <c r="D364" s="9">
        <f t="shared" ref="D364:D366" si="162">E364+F364+G364+H364+I364+J364+K364</f>
        <v>0</v>
      </c>
      <c r="E364" s="9">
        <f t="shared" ref="E364:E366" si="163">F364+G364+H364+I364+J364+K364+L364</f>
        <v>0</v>
      </c>
      <c r="F364" s="9">
        <f t="shared" ref="F364:F366" si="164">G364+H364+I364+J364+K364+L364+M364</f>
        <v>0</v>
      </c>
      <c r="G364" s="9">
        <f t="shared" ref="G364:G366" si="165">H364+I364+J364+K364+L364+M364+N364</f>
        <v>0</v>
      </c>
      <c r="H364" s="9">
        <f t="shared" ref="H364:H366" si="166">I364+J364+K364+L364+M364+N364+O364</f>
        <v>0</v>
      </c>
      <c r="I364" s="9">
        <f t="shared" ref="I364:I366" si="167">J364+K364+L364+M364+N364+O364+P364</f>
        <v>0</v>
      </c>
      <c r="J364" s="9">
        <f t="shared" ref="J364:J366" si="168">K364+L364+M364+N364+O364+P364+Q364</f>
        <v>0</v>
      </c>
      <c r="K364" s="10"/>
    </row>
    <row r="365" spans="1:11">
      <c r="A365" s="8">
        <v>360</v>
      </c>
      <c r="B365" s="10" t="s">
        <v>5</v>
      </c>
      <c r="C365" s="9">
        <f t="shared" si="161"/>
        <v>200</v>
      </c>
      <c r="D365" s="9">
        <v>0</v>
      </c>
      <c r="E365" s="9">
        <v>0</v>
      </c>
      <c r="F365" s="9">
        <v>0</v>
      </c>
      <c r="G365" s="9">
        <v>200</v>
      </c>
      <c r="H365" s="9">
        <f t="shared" si="166"/>
        <v>0</v>
      </c>
      <c r="I365" s="9">
        <f t="shared" si="167"/>
        <v>0</v>
      </c>
      <c r="J365" s="9">
        <f t="shared" si="168"/>
        <v>0</v>
      </c>
      <c r="K365" s="10"/>
    </row>
    <row r="366" spans="1:11">
      <c r="A366" s="8">
        <v>361</v>
      </c>
      <c r="B366" s="10" t="s">
        <v>6</v>
      </c>
      <c r="C366" s="9">
        <f t="shared" si="161"/>
        <v>0</v>
      </c>
      <c r="D366" s="9">
        <f t="shared" si="162"/>
        <v>0</v>
      </c>
      <c r="E366" s="9">
        <f t="shared" si="163"/>
        <v>0</v>
      </c>
      <c r="F366" s="9">
        <f t="shared" si="164"/>
        <v>0</v>
      </c>
      <c r="G366" s="9">
        <f t="shared" si="165"/>
        <v>0</v>
      </c>
      <c r="H366" s="9">
        <f t="shared" si="166"/>
        <v>0</v>
      </c>
      <c r="I366" s="9">
        <f t="shared" si="167"/>
        <v>0</v>
      </c>
      <c r="J366" s="9">
        <f t="shared" si="168"/>
        <v>0</v>
      </c>
      <c r="K366" s="10"/>
    </row>
    <row r="367" spans="1:11" ht="15" customHeight="1">
      <c r="A367" s="8">
        <v>362</v>
      </c>
      <c r="B367" s="75" t="s">
        <v>77</v>
      </c>
      <c r="C367" s="76"/>
      <c r="D367" s="76"/>
      <c r="E367" s="76"/>
      <c r="F367" s="76"/>
      <c r="G367" s="76"/>
      <c r="H367" s="76"/>
      <c r="I367" s="76"/>
      <c r="J367" s="76"/>
      <c r="K367" s="77"/>
    </row>
    <row r="368" spans="1:11">
      <c r="A368" s="8">
        <v>363</v>
      </c>
      <c r="B368" s="54" t="s">
        <v>343</v>
      </c>
      <c r="C368" s="9">
        <f>C369+C370+C371</f>
        <v>32845</v>
      </c>
      <c r="D368" s="9">
        <f t="shared" ref="D368:J368" si="169">D369+D370+D371</f>
        <v>3349.1000000000004</v>
      </c>
      <c r="E368" s="9">
        <f t="shared" si="169"/>
        <v>9752.4</v>
      </c>
      <c r="F368" s="9">
        <f t="shared" si="169"/>
        <v>4416</v>
      </c>
      <c r="G368" s="9">
        <f t="shared" si="169"/>
        <v>5223.4000000000005</v>
      </c>
      <c r="H368" s="9">
        <f t="shared" si="169"/>
        <v>4957.6000000000004</v>
      </c>
      <c r="I368" s="9">
        <f t="shared" si="169"/>
        <v>5700</v>
      </c>
      <c r="J368" s="9">
        <f t="shared" si="169"/>
        <v>5700</v>
      </c>
      <c r="K368" s="10" t="s">
        <v>2</v>
      </c>
    </row>
    <row r="369" spans="1:11">
      <c r="A369" s="8">
        <v>364</v>
      </c>
      <c r="B369" s="10" t="s">
        <v>4</v>
      </c>
      <c r="C369" s="9">
        <f t="shared" ref="C369:C371" si="170">D369+E369+F369+G369+H369+I369+J369</f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10" t="s">
        <v>2</v>
      </c>
    </row>
    <row r="370" spans="1:11">
      <c r="A370" s="8">
        <v>365</v>
      </c>
      <c r="B370" s="10" t="s">
        <v>5</v>
      </c>
      <c r="C370" s="9">
        <f>C373</f>
        <v>32845</v>
      </c>
      <c r="D370" s="9">
        <f t="shared" ref="D370:I370" si="171">D373</f>
        <v>3349.1000000000004</v>
      </c>
      <c r="E370" s="9">
        <f t="shared" si="171"/>
        <v>9752.4</v>
      </c>
      <c r="F370" s="9">
        <f t="shared" si="171"/>
        <v>4416</v>
      </c>
      <c r="G370" s="9">
        <f t="shared" si="171"/>
        <v>5223.4000000000005</v>
      </c>
      <c r="H370" s="9">
        <f>H375</f>
        <v>4957.6000000000004</v>
      </c>
      <c r="I370" s="9">
        <f t="shared" si="171"/>
        <v>5700</v>
      </c>
      <c r="J370" s="9">
        <f>J373</f>
        <v>5700</v>
      </c>
      <c r="K370" s="10" t="s">
        <v>2</v>
      </c>
    </row>
    <row r="371" spans="1:11">
      <c r="A371" s="8">
        <v>366</v>
      </c>
      <c r="B371" s="10" t="s">
        <v>6</v>
      </c>
      <c r="C371" s="9">
        <f t="shared" si="170"/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10" t="s">
        <v>2</v>
      </c>
    </row>
    <row r="372" spans="1:11">
      <c r="A372" s="8">
        <v>367</v>
      </c>
      <c r="B372" s="10" t="s">
        <v>78</v>
      </c>
      <c r="C372" s="7"/>
      <c r="D372" s="7"/>
      <c r="E372" s="7"/>
      <c r="F372" s="7"/>
      <c r="G372" s="7"/>
      <c r="H372" s="7"/>
      <c r="I372" s="7"/>
      <c r="J372" s="7"/>
      <c r="K372" s="10"/>
    </row>
    <row r="373" spans="1:11" ht="25.5">
      <c r="A373" s="8">
        <v>368</v>
      </c>
      <c r="B373" s="54" t="s">
        <v>317</v>
      </c>
      <c r="C373" s="9">
        <f>C374+C375+C376</f>
        <v>32845</v>
      </c>
      <c r="D373" s="9">
        <f t="shared" ref="D373:J373" si="172">D374+D375+D376</f>
        <v>3349.1000000000004</v>
      </c>
      <c r="E373" s="9">
        <f t="shared" si="172"/>
        <v>9752.4</v>
      </c>
      <c r="F373" s="9">
        <f t="shared" si="172"/>
        <v>4416</v>
      </c>
      <c r="G373" s="9">
        <f t="shared" si="172"/>
        <v>5223.4000000000005</v>
      </c>
      <c r="H373" s="9">
        <f>H374+H375+H376</f>
        <v>4957.6000000000004</v>
      </c>
      <c r="I373" s="9">
        <f t="shared" si="172"/>
        <v>5700</v>
      </c>
      <c r="J373" s="9">
        <f t="shared" si="172"/>
        <v>5700</v>
      </c>
      <c r="K373" s="10" t="s">
        <v>2</v>
      </c>
    </row>
    <row r="374" spans="1:11">
      <c r="A374" s="8">
        <v>369</v>
      </c>
      <c r="B374" s="10" t="s">
        <v>4</v>
      </c>
      <c r="C374" s="9">
        <f t="shared" ref="C374:C437" si="173">D374+E374+F374+G374+H374+I374+J374</f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10" t="s">
        <v>2</v>
      </c>
    </row>
    <row r="375" spans="1:11">
      <c r="A375" s="8">
        <v>370</v>
      </c>
      <c r="B375" s="10" t="s">
        <v>5</v>
      </c>
      <c r="C375" s="9">
        <f>C379+C797</f>
        <v>32845</v>
      </c>
      <c r="D375" s="9">
        <f>D379+D797</f>
        <v>3349.1000000000004</v>
      </c>
      <c r="E375" s="9">
        <f>E379+E797</f>
        <v>9752.4</v>
      </c>
      <c r="F375" s="9">
        <f>F379+F797</f>
        <v>4416</v>
      </c>
      <c r="G375" s="9">
        <f>G379+G797</f>
        <v>5223.4000000000005</v>
      </c>
      <c r="H375" s="9">
        <f>H377+H795</f>
        <v>4957.6000000000004</v>
      </c>
      <c r="I375" s="9">
        <f>I377+I795</f>
        <v>5700</v>
      </c>
      <c r="J375" s="9">
        <f>J377+J795</f>
        <v>5700</v>
      </c>
      <c r="K375" s="10" t="s">
        <v>2</v>
      </c>
    </row>
    <row r="376" spans="1:11">
      <c r="A376" s="8">
        <v>371</v>
      </c>
      <c r="B376" s="10" t="s">
        <v>79</v>
      </c>
      <c r="C376" s="9">
        <f t="shared" si="173"/>
        <v>0</v>
      </c>
      <c r="D376" s="7"/>
      <c r="E376" s="7">
        <v>0</v>
      </c>
      <c r="F376" s="7"/>
      <c r="G376" s="7"/>
      <c r="H376" s="7"/>
      <c r="I376" s="7"/>
      <c r="J376" s="7"/>
      <c r="K376" s="10"/>
    </row>
    <row r="377" spans="1:11" ht="40.5">
      <c r="A377" s="8">
        <v>372</v>
      </c>
      <c r="B377" s="13" t="s">
        <v>80</v>
      </c>
      <c r="C377" s="9">
        <f t="shared" si="173"/>
        <v>14577</v>
      </c>
      <c r="D377" s="9">
        <v>3348.6</v>
      </c>
      <c r="E377" s="9">
        <v>1772.4</v>
      </c>
      <c r="F377" s="9">
        <v>1525</v>
      </c>
      <c r="G377" s="9">
        <f>G379</f>
        <v>1923.4000000000003</v>
      </c>
      <c r="H377" s="9">
        <f>H379</f>
        <v>2007.6000000000001</v>
      </c>
      <c r="I377" s="9">
        <v>2000</v>
      </c>
      <c r="J377" s="9">
        <v>2000</v>
      </c>
      <c r="K377" s="10"/>
    </row>
    <row r="378" spans="1:11">
      <c r="A378" s="8">
        <v>373</v>
      </c>
      <c r="B378" s="10" t="s">
        <v>4</v>
      </c>
      <c r="C378" s="9">
        <f>C382+C386+C390+C394+C398+C402+C406+C410+C414+C418+C422+C425+C429+C433+C437+C441+C445+C449+C453+C457+C461+C465+C469+C473+C477+C481+C485+C489+C493+C497+C501+C505+C513+C517+C521+C525+C529+C533+C537+C541+C545+C549+C553+C557+C561+C565+C569+C573+C577+C581+C585+C594+C598+C606+C610+C614+C618+C622+C626+C630+C634+C638+C642+C646+C650+C654+C658+C662+C666+C670+C674+C678+C682+C686</f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10"/>
    </row>
    <row r="379" spans="1:11">
      <c r="A379" s="8">
        <v>374</v>
      </c>
      <c r="B379" s="10" t="s">
        <v>5</v>
      </c>
      <c r="C379" s="9">
        <f>C383+C387+C391+C395+C399+C403+C407+C411+C415+C419+C423+C426+C430+C434+C438+C442+C446+C450+C454+C458+C462+C466+C470+C474+C478+C482+C486+C490+C494+C498+C502+C506+C510+C514+C518+C522+C526+C530+C534+C538+C542+C546+C550+C554+C558+C562+C566+C570+C574+C578+C582+C586+C595+C599+C607+C611+C615+C619+C623+C627+C631+C635+C639+C643+C647+C651+C655+C659+C663+C667+C671+C675+C679+C683+C687</f>
        <v>8265.3999999999978</v>
      </c>
      <c r="D379" s="9">
        <f>D383+D387+D391+D395+D399+D403+D407+D411+D415+D419+D423+D426+D430+D434+D438+D442+D446+D450+D454+D458+D462+D466+D470+D474+D478+D482+D486+D490+D494+D498+D502+D506+D510+D514+D518+D522+D526+D530+D534+D538+D542+D546+D550+D554+D558+D562+D566+D570+D574+D578+D582+D586+D595+D599+D607+D611+D615+D619+D623+D627+D631+D635+D639+D643+D647+D651+D655+D659+D663+D667+D671+D675+D679+D683+D687</f>
        <v>3349.1000000000004</v>
      </c>
      <c r="E379" s="9">
        <f>E383+E387+E391+E395+E399+E403+E407+E411+E415+E419+E423+E426+E430+E434+E438+E442+E446+E450+E454+E458+E462+E466+E470+E474+E478+E482+E486+E490+E494+E498+E502+E506+E510+E514+E518+E522+E526+E530+E534+E538+E542+E546+E550+E554+E558+E562+E566+E570+E574+E578+E582+E586+E595+E599+E607+E611+E615+E619+E623+E627+E631+E635+E639+E643+E647+E651+E655+E659+E663+E667+E671+E675+E679+E683+E687</f>
        <v>1772.3999999999999</v>
      </c>
      <c r="F379" s="9">
        <f>F383+F387+F391+F395+F399+F403+F407+F411+F415+F419+F423+F426+F430+F434+F438+F442+F446+F450+F454+F458+F462+F466+F470+F474+F478+F482+F486+F490+F494+F498+F502+F506+F510+F514+F518+F522+F526+F530+F534+F538+F542+F546+F550+F554+F558+F562+F566+F570+F574+F578+F582+F586+F595+F599+F607+F611+F615+F619+F623+F627+F631+F635+F639+F643+F647+F651+F655+F659+F663+F667+F671+F675+F679+F683+F687</f>
        <v>1466.4000000000003</v>
      </c>
      <c r="G379" s="9">
        <f>G383+G387+G391+G395+G399+G403+G407+G411+G415+G419+G423+G426+G430+G434+G438+G442+G446+G450+G454+G458+G462+G466+G470+G474+G478+G482+G486+G490+G494+G498+G502+G506+G510+G514+G518+G522+G526+G530+G534+G538+G542+G546+G550+G554+G558+G562+G566+G570+G574+G578+G582+G586+G595+G599+G603+G607+G611+G615+G623+G619+G627+G631+G635+G639+G643+G647+G651+G655+G659+G663+G667+G671+G675+G679+G683+G687+G690+G694+G698+G702+G705+G709+G713+G6599+G717+G721+G725+G729+G733+G737</f>
        <v>1923.4000000000003</v>
      </c>
      <c r="H379" s="9">
        <f>H383+H387+H391+H395+H399+H403+H407+H411+H415+H419+H423+H426+H430+H434+H438+H442+H446+H450+H454+H458+H462+H466+H470+H474+H478+H482+H486+H490+H494+H498+H502+H506+H510+H514+H518+H522+H526+H530+H534+H538+H542+H546+H550+H554+H558+H562+H566+H570+H574+H578+H582+H586+H595+H599+H603+H607+H611+H619+H623+H627+H631+H635+H639+H643+H647+H651+H655+H659+H663+H667+H671+H675+H679+H683+H687+H690+H694+H698+H702+H705+H709+H713+H717+H721+H725+H729+H733+H737+H741+H745+H749+H753+H757+H761+H765+H769+H773+H781+H777+H789+H793</f>
        <v>2007.6000000000001</v>
      </c>
      <c r="I379" s="9">
        <v>2000</v>
      </c>
      <c r="J379" s="9">
        <v>2000</v>
      </c>
      <c r="K379" s="10"/>
    </row>
    <row r="380" spans="1:11">
      <c r="A380" s="8">
        <v>375</v>
      </c>
      <c r="B380" s="10" t="s">
        <v>6</v>
      </c>
      <c r="C380" s="9">
        <f t="shared" si="173"/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10"/>
    </row>
    <row r="381" spans="1:11" ht="16.5" customHeight="1">
      <c r="A381" s="8">
        <v>376</v>
      </c>
      <c r="B381" s="14" t="s">
        <v>81</v>
      </c>
      <c r="C381" s="9">
        <f t="shared" si="173"/>
        <v>112.6</v>
      </c>
      <c r="D381" s="7">
        <v>112.6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10"/>
    </row>
    <row r="382" spans="1:11">
      <c r="A382" s="8">
        <v>377</v>
      </c>
      <c r="B382" s="10" t="s">
        <v>4</v>
      </c>
      <c r="C382" s="9">
        <f t="shared" si="173"/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10"/>
    </row>
    <row r="383" spans="1:11">
      <c r="A383" s="8">
        <v>378</v>
      </c>
      <c r="B383" s="10" t="s">
        <v>5</v>
      </c>
      <c r="C383" s="9">
        <f t="shared" si="173"/>
        <v>112.6</v>
      </c>
      <c r="D383" s="7">
        <v>112.6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10"/>
    </row>
    <row r="384" spans="1:11">
      <c r="A384" s="8">
        <v>379</v>
      </c>
      <c r="B384" s="10" t="s">
        <v>6</v>
      </c>
      <c r="C384" s="9">
        <f t="shared" si="173"/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10"/>
    </row>
    <row r="385" spans="1:11" ht="18" customHeight="1">
      <c r="A385" s="8">
        <v>380</v>
      </c>
      <c r="B385" s="14" t="s">
        <v>82</v>
      </c>
      <c r="C385" s="9">
        <f t="shared" si="173"/>
        <v>84.6</v>
      </c>
      <c r="D385" s="7">
        <v>84.6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10"/>
    </row>
    <row r="386" spans="1:11">
      <c r="A386" s="8">
        <v>381</v>
      </c>
      <c r="B386" s="10" t="s">
        <v>4</v>
      </c>
      <c r="C386" s="9">
        <f t="shared" si="173"/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10"/>
    </row>
    <row r="387" spans="1:11">
      <c r="A387" s="8">
        <v>382</v>
      </c>
      <c r="B387" s="10" t="s">
        <v>5</v>
      </c>
      <c r="C387" s="9">
        <f t="shared" si="173"/>
        <v>84.6</v>
      </c>
      <c r="D387" s="7">
        <v>84.6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10"/>
    </row>
    <row r="388" spans="1:11">
      <c r="A388" s="8">
        <v>383</v>
      </c>
      <c r="B388" s="10" t="s">
        <v>6</v>
      </c>
      <c r="C388" s="9">
        <f t="shared" si="173"/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10"/>
    </row>
    <row r="389" spans="1:11">
      <c r="A389" s="8">
        <v>384</v>
      </c>
      <c r="B389" s="14" t="s">
        <v>83</v>
      </c>
      <c r="C389" s="9">
        <f t="shared" si="173"/>
        <v>42.8</v>
      </c>
      <c r="D389" s="7">
        <v>42.8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10"/>
    </row>
    <row r="390" spans="1:11">
      <c r="A390" s="8">
        <v>385</v>
      </c>
      <c r="B390" s="10" t="s">
        <v>4</v>
      </c>
      <c r="C390" s="9">
        <f t="shared" si="173"/>
        <v>0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10"/>
    </row>
    <row r="391" spans="1:11">
      <c r="A391" s="8">
        <v>386</v>
      </c>
      <c r="B391" s="10" t="s">
        <v>5</v>
      </c>
      <c r="C391" s="9">
        <f t="shared" si="173"/>
        <v>42.8</v>
      </c>
      <c r="D391" s="7">
        <v>42.8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10"/>
    </row>
    <row r="392" spans="1:11">
      <c r="A392" s="8">
        <v>387</v>
      </c>
      <c r="B392" s="10" t="s">
        <v>6</v>
      </c>
      <c r="C392" s="9">
        <f t="shared" si="173"/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10"/>
    </row>
    <row r="393" spans="1:11">
      <c r="A393" s="8">
        <v>388</v>
      </c>
      <c r="B393" s="14" t="s">
        <v>84</v>
      </c>
      <c r="C393" s="9">
        <f t="shared" si="173"/>
        <v>10.9</v>
      </c>
      <c r="D393" s="7">
        <v>10.9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10"/>
    </row>
    <row r="394" spans="1:11">
      <c r="A394" s="8">
        <v>389</v>
      </c>
      <c r="B394" s="10" t="s">
        <v>4</v>
      </c>
      <c r="C394" s="9">
        <f t="shared" si="173"/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10"/>
    </row>
    <row r="395" spans="1:11">
      <c r="A395" s="8">
        <v>390</v>
      </c>
      <c r="B395" s="10" t="s">
        <v>5</v>
      </c>
      <c r="C395" s="9">
        <f t="shared" si="173"/>
        <v>10.9</v>
      </c>
      <c r="D395" s="7">
        <v>10.9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10"/>
    </row>
    <row r="396" spans="1:11">
      <c r="A396" s="8">
        <v>391</v>
      </c>
      <c r="B396" s="10" t="s">
        <v>6</v>
      </c>
      <c r="C396" s="9">
        <f t="shared" si="173"/>
        <v>0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10"/>
    </row>
    <row r="397" spans="1:11">
      <c r="A397" s="8">
        <v>392</v>
      </c>
      <c r="B397" s="14" t="s">
        <v>85</v>
      </c>
      <c r="C397" s="9">
        <f t="shared" si="173"/>
        <v>240</v>
      </c>
      <c r="D397" s="7">
        <v>240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10"/>
    </row>
    <row r="398" spans="1:11">
      <c r="A398" s="8">
        <v>393</v>
      </c>
      <c r="B398" s="10" t="s">
        <v>4</v>
      </c>
      <c r="C398" s="9">
        <f t="shared" si="173"/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0</v>
      </c>
      <c r="K398" s="10"/>
    </row>
    <row r="399" spans="1:11">
      <c r="A399" s="8">
        <v>394</v>
      </c>
      <c r="B399" s="10" t="s">
        <v>5</v>
      </c>
      <c r="C399" s="9">
        <f t="shared" si="173"/>
        <v>240</v>
      </c>
      <c r="D399" s="7">
        <v>240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10"/>
    </row>
    <row r="400" spans="1:11">
      <c r="A400" s="8">
        <v>395</v>
      </c>
      <c r="B400" s="10" t="s">
        <v>6</v>
      </c>
      <c r="C400" s="9">
        <f t="shared" si="173"/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10"/>
    </row>
    <row r="401" spans="1:11" ht="25.5">
      <c r="A401" s="8">
        <v>396</v>
      </c>
      <c r="B401" s="14" t="s">
        <v>86</v>
      </c>
      <c r="C401" s="9">
        <f t="shared" si="173"/>
        <v>15</v>
      </c>
      <c r="D401" s="7">
        <v>15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0</v>
      </c>
      <c r="K401" s="10"/>
    </row>
    <row r="402" spans="1:11">
      <c r="A402" s="8">
        <v>397</v>
      </c>
      <c r="B402" s="10" t="s">
        <v>4</v>
      </c>
      <c r="C402" s="9">
        <f t="shared" si="173"/>
        <v>0</v>
      </c>
      <c r="D402" s="7">
        <v>0</v>
      </c>
      <c r="E402" s="7">
        <v>0</v>
      </c>
      <c r="F402" s="7">
        <v>0</v>
      </c>
      <c r="G402" s="7">
        <v>0</v>
      </c>
      <c r="H402" s="7">
        <v>0</v>
      </c>
      <c r="I402" s="7">
        <v>0</v>
      </c>
      <c r="J402" s="7">
        <v>0</v>
      </c>
      <c r="K402" s="10"/>
    </row>
    <row r="403" spans="1:11">
      <c r="A403" s="8">
        <v>398</v>
      </c>
      <c r="B403" s="10" t="s">
        <v>5</v>
      </c>
      <c r="C403" s="9">
        <f t="shared" si="173"/>
        <v>15</v>
      </c>
      <c r="D403" s="7">
        <v>15</v>
      </c>
      <c r="E403" s="7">
        <v>0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10"/>
    </row>
    <row r="404" spans="1:11">
      <c r="A404" s="8">
        <v>399</v>
      </c>
      <c r="B404" s="10" t="s">
        <v>6</v>
      </c>
      <c r="C404" s="9">
        <f t="shared" si="173"/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10"/>
    </row>
    <row r="405" spans="1:11">
      <c r="A405" s="8">
        <v>400</v>
      </c>
      <c r="B405" s="14" t="s">
        <v>87</v>
      </c>
      <c r="C405" s="9">
        <f t="shared" si="173"/>
        <v>195.6</v>
      </c>
      <c r="D405" s="7">
        <v>195.6</v>
      </c>
      <c r="E405" s="7">
        <v>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10"/>
    </row>
    <row r="406" spans="1:11">
      <c r="A406" s="8">
        <v>401</v>
      </c>
      <c r="B406" s="10" t="s">
        <v>4</v>
      </c>
      <c r="C406" s="9">
        <f t="shared" si="173"/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10"/>
    </row>
    <row r="407" spans="1:11">
      <c r="A407" s="8">
        <v>402</v>
      </c>
      <c r="B407" s="10" t="s">
        <v>5</v>
      </c>
      <c r="C407" s="9">
        <f t="shared" si="173"/>
        <v>195.6</v>
      </c>
      <c r="D407" s="7">
        <v>195.6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10"/>
    </row>
    <row r="408" spans="1:11">
      <c r="A408" s="8">
        <v>403</v>
      </c>
      <c r="B408" s="10" t="s">
        <v>6</v>
      </c>
      <c r="C408" s="9">
        <f t="shared" si="173"/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10"/>
    </row>
    <row r="409" spans="1:11">
      <c r="A409" s="8">
        <v>404</v>
      </c>
      <c r="B409" s="14" t="s">
        <v>88</v>
      </c>
      <c r="C409" s="9">
        <f t="shared" si="173"/>
        <v>85.6</v>
      </c>
      <c r="D409" s="7">
        <v>85.6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10"/>
    </row>
    <row r="410" spans="1:11">
      <c r="A410" s="8">
        <v>405</v>
      </c>
      <c r="B410" s="10" t="s">
        <v>4</v>
      </c>
      <c r="C410" s="9">
        <f t="shared" si="173"/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10"/>
    </row>
    <row r="411" spans="1:11">
      <c r="A411" s="8">
        <v>406</v>
      </c>
      <c r="B411" s="10" t="s">
        <v>5</v>
      </c>
      <c r="C411" s="9">
        <f t="shared" si="173"/>
        <v>85.6</v>
      </c>
      <c r="D411" s="7">
        <v>85.6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10"/>
    </row>
    <row r="412" spans="1:11">
      <c r="A412" s="8">
        <v>407</v>
      </c>
      <c r="B412" s="10" t="s">
        <v>6</v>
      </c>
      <c r="C412" s="9">
        <f t="shared" si="173"/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10"/>
    </row>
    <row r="413" spans="1:11">
      <c r="A413" s="8">
        <v>408</v>
      </c>
      <c r="B413" s="14" t="s">
        <v>89</v>
      </c>
      <c r="C413" s="9">
        <f t="shared" si="173"/>
        <v>55.5</v>
      </c>
      <c r="D413" s="7">
        <v>55.5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10"/>
    </row>
    <row r="414" spans="1:11">
      <c r="A414" s="8">
        <v>409</v>
      </c>
      <c r="B414" s="10" t="s">
        <v>4</v>
      </c>
      <c r="C414" s="9">
        <f t="shared" si="173"/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10"/>
    </row>
    <row r="415" spans="1:11">
      <c r="A415" s="8">
        <v>410</v>
      </c>
      <c r="B415" s="10" t="s">
        <v>5</v>
      </c>
      <c r="C415" s="9">
        <f t="shared" si="173"/>
        <v>55.5</v>
      </c>
      <c r="D415" s="7">
        <v>55.5</v>
      </c>
      <c r="E415" s="7">
        <v>0</v>
      </c>
      <c r="F415" s="7">
        <v>0</v>
      </c>
      <c r="G415" s="7">
        <v>0</v>
      </c>
      <c r="H415" s="7">
        <v>0</v>
      </c>
      <c r="I415" s="7">
        <v>0</v>
      </c>
      <c r="J415" s="7">
        <v>0</v>
      </c>
      <c r="K415" s="10"/>
    </row>
    <row r="416" spans="1:11">
      <c r="A416" s="8">
        <v>411</v>
      </c>
      <c r="B416" s="10" t="s">
        <v>6</v>
      </c>
      <c r="C416" s="9">
        <f t="shared" si="173"/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10"/>
    </row>
    <row r="417" spans="1:11">
      <c r="A417" s="8">
        <v>412</v>
      </c>
      <c r="B417" s="14" t="s">
        <v>90</v>
      </c>
      <c r="C417" s="9">
        <f t="shared" si="173"/>
        <v>21</v>
      </c>
      <c r="D417" s="7">
        <v>21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10"/>
    </row>
    <row r="418" spans="1:11">
      <c r="A418" s="8">
        <v>413</v>
      </c>
      <c r="B418" s="10" t="s">
        <v>4</v>
      </c>
      <c r="C418" s="9">
        <f t="shared" si="173"/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10"/>
    </row>
    <row r="419" spans="1:11">
      <c r="A419" s="8">
        <v>414</v>
      </c>
      <c r="B419" s="10" t="s">
        <v>5</v>
      </c>
      <c r="C419" s="9">
        <f t="shared" si="173"/>
        <v>21</v>
      </c>
      <c r="D419" s="7">
        <v>21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10"/>
    </row>
    <row r="420" spans="1:11">
      <c r="A420" s="8">
        <v>415</v>
      </c>
      <c r="B420" s="10" t="s">
        <v>6</v>
      </c>
      <c r="C420" s="9">
        <f t="shared" si="173"/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10"/>
    </row>
    <row r="421" spans="1:11">
      <c r="A421" s="8">
        <v>416</v>
      </c>
      <c r="B421" s="14" t="s">
        <v>91</v>
      </c>
      <c r="C421" s="9">
        <f t="shared" si="173"/>
        <v>310.3</v>
      </c>
      <c r="D421" s="7">
        <v>310.3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10"/>
    </row>
    <row r="422" spans="1:11">
      <c r="A422" s="8">
        <v>417</v>
      </c>
      <c r="B422" s="10" t="s">
        <v>4</v>
      </c>
      <c r="C422" s="9">
        <f t="shared" si="173"/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0</v>
      </c>
      <c r="K422" s="10"/>
    </row>
    <row r="423" spans="1:11">
      <c r="A423" s="8">
        <v>418</v>
      </c>
      <c r="B423" s="10" t="s">
        <v>5</v>
      </c>
      <c r="C423" s="9">
        <f t="shared" si="173"/>
        <v>310.3</v>
      </c>
      <c r="D423" s="7">
        <v>310.3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10"/>
    </row>
    <row r="424" spans="1:11" ht="25.5">
      <c r="A424" s="8">
        <v>419</v>
      </c>
      <c r="B424" s="14" t="s">
        <v>92</v>
      </c>
      <c r="C424" s="9">
        <f t="shared" si="173"/>
        <v>95</v>
      </c>
      <c r="D424" s="7">
        <v>95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10"/>
    </row>
    <row r="425" spans="1:11">
      <c r="A425" s="8">
        <v>420</v>
      </c>
      <c r="B425" s="10" t="s">
        <v>4</v>
      </c>
      <c r="C425" s="9">
        <f t="shared" si="173"/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10"/>
    </row>
    <row r="426" spans="1:11">
      <c r="A426" s="8">
        <v>421</v>
      </c>
      <c r="B426" s="10" t="s">
        <v>5</v>
      </c>
      <c r="C426" s="9">
        <f t="shared" si="173"/>
        <v>95</v>
      </c>
      <c r="D426" s="7">
        <v>95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10"/>
    </row>
    <row r="427" spans="1:11">
      <c r="A427" s="8">
        <v>422</v>
      </c>
      <c r="B427" s="10" t="s">
        <v>6</v>
      </c>
      <c r="C427" s="9">
        <f t="shared" si="173"/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10"/>
    </row>
    <row r="428" spans="1:11">
      <c r="A428" s="8">
        <v>423</v>
      </c>
      <c r="B428" s="14" t="s">
        <v>93</v>
      </c>
      <c r="C428" s="9">
        <f t="shared" si="173"/>
        <v>75</v>
      </c>
      <c r="D428" s="7">
        <v>75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10"/>
    </row>
    <row r="429" spans="1:11">
      <c r="A429" s="8">
        <v>424</v>
      </c>
      <c r="B429" s="10" t="s">
        <v>4</v>
      </c>
      <c r="C429" s="9">
        <f t="shared" si="173"/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10"/>
    </row>
    <row r="430" spans="1:11">
      <c r="A430" s="8">
        <v>425</v>
      </c>
      <c r="B430" s="10" t="s">
        <v>5</v>
      </c>
      <c r="C430" s="9">
        <f t="shared" si="173"/>
        <v>75</v>
      </c>
      <c r="D430" s="7">
        <v>75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10"/>
    </row>
    <row r="431" spans="1:11">
      <c r="A431" s="8">
        <v>426</v>
      </c>
      <c r="B431" s="10" t="s">
        <v>6</v>
      </c>
      <c r="C431" s="9">
        <f t="shared" si="173"/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10"/>
    </row>
    <row r="432" spans="1:11">
      <c r="A432" s="8">
        <v>427</v>
      </c>
      <c r="B432" s="14" t="s">
        <v>94</v>
      </c>
      <c r="C432" s="9">
        <f t="shared" si="173"/>
        <v>224.9</v>
      </c>
      <c r="D432" s="7">
        <v>224.9</v>
      </c>
      <c r="E432" s="9"/>
      <c r="F432" s="9"/>
      <c r="G432" s="9"/>
      <c r="H432" s="9"/>
      <c r="I432" s="9"/>
      <c r="J432" s="9"/>
      <c r="K432" s="10"/>
    </row>
    <row r="433" spans="1:11">
      <c r="A433" s="8">
        <v>428</v>
      </c>
      <c r="B433" s="10" t="s">
        <v>4</v>
      </c>
      <c r="C433" s="9">
        <f t="shared" si="173"/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10"/>
    </row>
    <row r="434" spans="1:11">
      <c r="A434" s="8">
        <v>429</v>
      </c>
      <c r="B434" s="10" t="s">
        <v>5</v>
      </c>
      <c r="C434" s="9">
        <f t="shared" si="173"/>
        <v>224.9</v>
      </c>
      <c r="D434" s="7">
        <v>224.9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10"/>
    </row>
    <row r="435" spans="1:11">
      <c r="A435" s="8">
        <v>430</v>
      </c>
      <c r="B435" s="10" t="s">
        <v>6</v>
      </c>
      <c r="C435" s="9">
        <f t="shared" si="173"/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10"/>
    </row>
    <row r="436" spans="1:11">
      <c r="A436" s="8">
        <v>431</v>
      </c>
      <c r="B436" s="14" t="s">
        <v>95</v>
      </c>
      <c r="C436" s="9">
        <f t="shared" si="173"/>
        <v>67.599999999999994</v>
      </c>
      <c r="D436" s="7">
        <v>67.599999999999994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10"/>
    </row>
    <row r="437" spans="1:11">
      <c r="A437" s="8">
        <v>432</v>
      </c>
      <c r="B437" s="10" t="s">
        <v>4</v>
      </c>
      <c r="C437" s="9">
        <f t="shared" si="173"/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10"/>
    </row>
    <row r="438" spans="1:11">
      <c r="A438" s="8">
        <v>433</v>
      </c>
      <c r="B438" s="10" t="s">
        <v>5</v>
      </c>
      <c r="C438" s="9">
        <f t="shared" ref="C438:C501" si="174">D438+E438+F438+G438+H438+I438+J438</f>
        <v>67.599999999999994</v>
      </c>
      <c r="D438" s="7">
        <v>67.599999999999994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10"/>
    </row>
    <row r="439" spans="1:11">
      <c r="A439" s="8">
        <v>434</v>
      </c>
      <c r="B439" s="10" t="s">
        <v>6</v>
      </c>
      <c r="C439" s="9">
        <f t="shared" si="174"/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10"/>
    </row>
    <row r="440" spans="1:11" ht="25.5">
      <c r="A440" s="8">
        <v>435</v>
      </c>
      <c r="B440" s="14" t="s">
        <v>344</v>
      </c>
      <c r="C440" s="9">
        <f t="shared" si="174"/>
        <v>99.9</v>
      </c>
      <c r="D440" s="7">
        <v>99.9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10"/>
    </row>
    <row r="441" spans="1:11">
      <c r="A441" s="8">
        <v>436</v>
      </c>
      <c r="B441" s="10" t="s">
        <v>4</v>
      </c>
      <c r="C441" s="9">
        <f t="shared" si="174"/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10"/>
    </row>
    <row r="442" spans="1:11">
      <c r="A442" s="8">
        <v>437</v>
      </c>
      <c r="B442" s="10" t="s">
        <v>5</v>
      </c>
      <c r="C442" s="9">
        <f t="shared" si="174"/>
        <v>99.9</v>
      </c>
      <c r="D442" s="7">
        <v>99.9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10"/>
    </row>
    <row r="443" spans="1:11">
      <c r="A443" s="8">
        <v>438</v>
      </c>
      <c r="B443" s="10" t="s">
        <v>6</v>
      </c>
      <c r="C443" s="9">
        <f t="shared" si="174"/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10"/>
    </row>
    <row r="444" spans="1:11">
      <c r="A444" s="8">
        <v>439</v>
      </c>
      <c r="B444" s="14" t="s">
        <v>96</v>
      </c>
      <c r="C444" s="9">
        <f t="shared" si="174"/>
        <v>59</v>
      </c>
      <c r="D444" s="7">
        <v>59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10"/>
    </row>
    <row r="445" spans="1:11">
      <c r="A445" s="8">
        <v>440</v>
      </c>
      <c r="B445" s="10" t="s">
        <v>4</v>
      </c>
      <c r="C445" s="9">
        <f t="shared" si="174"/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10"/>
    </row>
    <row r="446" spans="1:11">
      <c r="A446" s="8">
        <v>441</v>
      </c>
      <c r="B446" s="10" t="s">
        <v>5</v>
      </c>
      <c r="C446" s="9">
        <f t="shared" si="174"/>
        <v>59</v>
      </c>
      <c r="D446" s="7">
        <v>59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10"/>
    </row>
    <row r="447" spans="1:11">
      <c r="A447" s="8">
        <v>442</v>
      </c>
      <c r="B447" s="10" t="s">
        <v>6</v>
      </c>
      <c r="C447" s="9">
        <f t="shared" si="174"/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10"/>
    </row>
    <row r="448" spans="1:11">
      <c r="A448" s="8">
        <v>443</v>
      </c>
      <c r="B448" s="14" t="s">
        <v>97</v>
      </c>
      <c r="C448" s="9">
        <f t="shared" si="174"/>
        <v>41.5</v>
      </c>
      <c r="D448" s="7">
        <v>41.5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10"/>
    </row>
    <row r="449" spans="1:11">
      <c r="A449" s="8">
        <v>444</v>
      </c>
      <c r="B449" s="10" t="s">
        <v>4</v>
      </c>
      <c r="C449" s="9">
        <f t="shared" si="174"/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10"/>
    </row>
    <row r="450" spans="1:11">
      <c r="A450" s="8">
        <v>445</v>
      </c>
      <c r="B450" s="10" t="s">
        <v>5</v>
      </c>
      <c r="C450" s="9">
        <f t="shared" si="174"/>
        <v>41.5</v>
      </c>
      <c r="D450" s="7">
        <v>41.5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10"/>
    </row>
    <row r="451" spans="1:11">
      <c r="A451" s="8">
        <v>446</v>
      </c>
      <c r="B451" s="10" t="s">
        <v>6</v>
      </c>
      <c r="C451" s="9">
        <f t="shared" si="174"/>
        <v>0</v>
      </c>
      <c r="D451" s="7"/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10"/>
    </row>
    <row r="452" spans="1:11">
      <c r="A452" s="8">
        <v>447</v>
      </c>
      <c r="B452" s="14" t="s">
        <v>98</v>
      </c>
      <c r="C452" s="9">
        <f t="shared" si="174"/>
        <v>93</v>
      </c>
      <c r="D452" s="7">
        <v>93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10"/>
    </row>
    <row r="453" spans="1:11">
      <c r="A453" s="8">
        <v>448</v>
      </c>
      <c r="B453" s="10" t="s">
        <v>4</v>
      </c>
      <c r="C453" s="9">
        <f t="shared" si="174"/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10"/>
    </row>
    <row r="454" spans="1:11">
      <c r="A454" s="8">
        <v>449</v>
      </c>
      <c r="B454" s="10" t="s">
        <v>5</v>
      </c>
      <c r="C454" s="9">
        <f t="shared" si="174"/>
        <v>93</v>
      </c>
      <c r="D454" s="7">
        <v>93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10"/>
    </row>
    <row r="455" spans="1:11">
      <c r="A455" s="8">
        <v>450</v>
      </c>
      <c r="B455" s="10" t="s">
        <v>6</v>
      </c>
      <c r="C455" s="9">
        <f t="shared" si="174"/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10"/>
    </row>
    <row r="456" spans="1:11" ht="25.5">
      <c r="A456" s="8">
        <v>451</v>
      </c>
      <c r="B456" s="14" t="s">
        <v>99</v>
      </c>
      <c r="C456" s="9">
        <f t="shared" si="174"/>
        <v>94</v>
      </c>
      <c r="D456" s="7">
        <v>94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10"/>
    </row>
    <row r="457" spans="1:11">
      <c r="A457" s="8">
        <v>452</v>
      </c>
      <c r="B457" s="10" t="s">
        <v>4</v>
      </c>
      <c r="C457" s="9">
        <f t="shared" si="174"/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10"/>
    </row>
    <row r="458" spans="1:11">
      <c r="A458" s="8">
        <v>453</v>
      </c>
      <c r="B458" s="10" t="s">
        <v>5</v>
      </c>
      <c r="C458" s="9">
        <f t="shared" si="174"/>
        <v>94</v>
      </c>
      <c r="D458" s="7">
        <v>94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10"/>
    </row>
    <row r="459" spans="1:11">
      <c r="A459" s="8">
        <v>454</v>
      </c>
      <c r="B459" s="10" t="s">
        <v>6</v>
      </c>
      <c r="C459" s="9">
        <f t="shared" si="174"/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10"/>
    </row>
    <row r="460" spans="1:11">
      <c r="A460" s="8">
        <v>455</v>
      </c>
      <c r="B460" s="14" t="s">
        <v>100</v>
      </c>
      <c r="C460" s="9">
        <f t="shared" si="174"/>
        <v>99.9</v>
      </c>
      <c r="D460" s="7">
        <v>99.9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10"/>
    </row>
    <row r="461" spans="1:11">
      <c r="A461" s="8">
        <v>456</v>
      </c>
      <c r="B461" s="10" t="s">
        <v>4</v>
      </c>
      <c r="C461" s="9">
        <f t="shared" si="174"/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10"/>
    </row>
    <row r="462" spans="1:11">
      <c r="A462" s="8">
        <v>457</v>
      </c>
      <c r="B462" s="10" t="s">
        <v>5</v>
      </c>
      <c r="C462" s="9">
        <f t="shared" si="174"/>
        <v>99.9</v>
      </c>
      <c r="D462" s="7">
        <v>99.9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10"/>
    </row>
    <row r="463" spans="1:11">
      <c r="A463" s="8">
        <v>458</v>
      </c>
      <c r="B463" s="10" t="s">
        <v>6</v>
      </c>
      <c r="C463" s="9">
        <f t="shared" si="174"/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10"/>
    </row>
    <row r="464" spans="1:11">
      <c r="A464" s="8">
        <v>459</v>
      </c>
      <c r="B464" s="14" t="s">
        <v>101</v>
      </c>
      <c r="C464" s="9">
        <f t="shared" si="174"/>
        <v>73.5</v>
      </c>
      <c r="D464" s="7">
        <v>73.5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10"/>
    </row>
    <row r="465" spans="1:11">
      <c r="A465" s="8">
        <v>460</v>
      </c>
      <c r="B465" s="10" t="s">
        <v>4</v>
      </c>
      <c r="C465" s="9">
        <f t="shared" si="174"/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10"/>
    </row>
    <row r="466" spans="1:11">
      <c r="A466" s="8">
        <v>461</v>
      </c>
      <c r="B466" s="10" t="s">
        <v>5</v>
      </c>
      <c r="C466" s="9">
        <f t="shared" si="174"/>
        <v>73.5</v>
      </c>
      <c r="D466" s="7">
        <v>73.5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10"/>
    </row>
    <row r="467" spans="1:11">
      <c r="A467" s="8">
        <v>462</v>
      </c>
      <c r="B467" s="10" t="s">
        <v>6</v>
      </c>
      <c r="C467" s="9">
        <f t="shared" si="174"/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10"/>
    </row>
    <row r="468" spans="1:11">
      <c r="A468" s="8">
        <v>463</v>
      </c>
      <c r="B468" s="14" t="s">
        <v>102</v>
      </c>
      <c r="C468" s="9">
        <f t="shared" si="174"/>
        <v>98.8</v>
      </c>
      <c r="D468" s="7">
        <v>98.8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10"/>
    </row>
    <row r="469" spans="1:11">
      <c r="A469" s="8">
        <v>464</v>
      </c>
      <c r="B469" s="10" t="s">
        <v>4</v>
      </c>
      <c r="C469" s="9">
        <f t="shared" si="174"/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10"/>
    </row>
    <row r="470" spans="1:11">
      <c r="A470" s="8">
        <v>465</v>
      </c>
      <c r="B470" s="10" t="s">
        <v>5</v>
      </c>
      <c r="C470" s="9">
        <f t="shared" si="174"/>
        <v>98.8</v>
      </c>
      <c r="D470" s="7">
        <v>98.8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10"/>
    </row>
    <row r="471" spans="1:11">
      <c r="A471" s="8">
        <v>466</v>
      </c>
      <c r="B471" s="10" t="s">
        <v>6</v>
      </c>
      <c r="C471" s="9">
        <f t="shared" si="174"/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10"/>
    </row>
    <row r="472" spans="1:11" ht="25.5">
      <c r="A472" s="8">
        <v>467</v>
      </c>
      <c r="B472" s="14" t="s">
        <v>103</v>
      </c>
      <c r="C472" s="9">
        <f t="shared" si="174"/>
        <v>59.9</v>
      </c>
      <c r="D472" s="7">
        <v>59.9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10"/>
    </row>
    <row r="473" spans="1:11">
      <c r="A473" s="8">
        <v>468</v>
      </c>
      <c r="B473" s="10" t="s">
        <v>4</v>
      </c>
      <c r="C473" s="9">
        <f t="shared" si="174"/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10"/>
    </row>
    <row r="474" spans="1:11">
      <c r="A474" s="8">
        <v>469</v>
      </c>
      <c r="B474" s="10" t="s">
        <v>5</v>
      </c>
      <c r="C474" s="9">
        <f t="shared" si="174"/>
        <v>59.9</v>
      </c>
      <c r="D474" s="7">
        <v>59.9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10"/>
    </row>
    <row r="475" spans="1:11">
      <c r="A475" s="8">
        <v>470</v>
      </c>
      <c r="B475" s="10" t="s">
        <v>6</v>
      </c>
      <c r="C475" s="9">
        <f t="shared" si="174"/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10"/>
    </row>
    <row r="476" spans="1:11" ht="25.5">
      <c r="A476" s="8">
        <v>471</v>
      </c>
      <c r="B476" s="14" t="s">
        <v>104</v>
      </c>
      <c r="C476" s="9">
        <f t="shared" si="174"/>
        <v>56.4</v>
      </c>
      <c r="D476" s="7">
        <v>56.4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10"/>
    </row>
    <row r="477" spans="1:11">
      <c r="A477" s="8">
        <v>472</v>
      </c>
      <c r="B477" s="10" t="s">
        <v>4</v>
      </c>
      <c r="C477" s="9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10"/>
    </row>
    <row r="478" spans="1:11">
      <c r="A478" s="8">
        <v>473</v>
      </c>
      <c r="B478" s="10" t="s">
        <v>5</v>
      </c>
      <c r="C478" s="9">
        <v>56.4</v>
      </c>
      <c r="D478" s="7">
        <v>56.4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10"/>
    </row>
    <row r="479" spans="1:11">
      <c r="A479" s="8">
        <v>474</v>
      </c>
      <c r="B479" s="10" t="s">
        <v>6</v>
      </c>
      <c r="C479" s="9">
        <f t="shared" si="174"/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10"/>
    </row>
    <row r="480" spans="1:11" ht="25.5">
      <c r="A480" s="8">
        <v>475</v>
      </c>
      <c r="B480" s="14" t="s">
        <v>105</v>
      </c>
      <c r="C480" s="9">
        <f t="shared" si="174"/>
        <v>33.700000000000003</v>
      </c>
      <c r="D480" s="7">
        <v>33.700000000000003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10"/>
    </row>
    <row r="481" spans="1:11">
      <c r="A481" s="8">
        <v>476</v>
      </c>
      <c r="B481" s="10" t="s">
        <v>4</v>
      </c>
      <c r="C481" s="9">
        <f t="shared" si="174"/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10"/>
    </row>
    <row r="482" spans="1:11">
      <c r="A482" s="8">
        <v>477</v>
      </c>
      <c r="B482" s="10" t="s">
        <v>5</v>
      </c>
      <c r="C482" s="9">
        <f t="shared" si="174"/>
        <v>33.700000000000003</v>
      </c>
      <c r="D482" s="7">
        <v>33.700000000000003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10"/>
    </row>
    <row r="483" spans="1:11">
      <c r="A483" s="8">
        <v>478</v>
      </c>
      <c r="B483" s="10" t="s">
        <v>6</v>
      </c>
      <c r="C483" s="9">
        <f t="shared" si="174"/>
        <v>0</v>
      </c>
      <c r="D483" s="7"/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10"/>
    </row>
    <row r="484" spans="1:11" ht="25.5">
      <c r="A484" s="8">
        <v>479</v>
      </c>
      <c r="B484" s="14" t="s">
        <v>106</v>
      </c>
      <c r="C484" s="9">
        <f t="shared" si="174"/>
        <v>31.2</v>
      </c>
      <c r="D484" s="7">
        <v>31.2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10"/>
    </row>
    <row r="485" spans="1:11">
      <c r="A485" s="8">
        <v>480</v>
      </c>
      <c r="B485" s="10" t="s">
        <v>4</v>
      </c>
      <c r="C485" s="9">
        <f t="shared" si="174"/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10"/>
    </row>
    <row r="486" spans="1:11">
      <c r="A486" s="8">
        <v>481</v>
      </c>
      <c r="B486" s="10" t="s">
        <v>5</v>
      </c>
      <c r="C486" s="9">
        <f t="shared" si="174"/>
        <v>31.2</v>
      </c>
      <c r="D486" s="7">
        <v>31.2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10"/>
    </row>
    <row r="487" spans="1:11">
      <c r="A487" s="8">
        <v>482</v>
      </c>
      <c r="B487" s="10" t="s">
        <v>6</v>
      </c>
      <c r="C487" s="9">
        <f t="shared" si="174"/>
        <v>0</v>
      </c>
      <c r="D487" s="7"/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10"/>
    </row>
    <row r="488" spans="1:11" ht="25.5">
      <c r="A488" s="8">
        <v>483</v>
      </c>
      <c r="B488" s="14" t="s">
        <v>107</v>
      </c>
      <c r="C488" s="9">
        <f t="shared" si="174"/>
        <v>80</v>
      </c>
      <c r="D488" s="7">
        <v>80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10"/>
    </row>
    <row r="489" spans="1:11">
      <c r="A489" s="8">
        <v>484</v>
      </c>
      <c r="B489" s="10" t="s">
        <v>4</v>
      </c>
      <c r="C489" s="9">
        <f t="shared" si="174"/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10"/>
    </row>
    <row r="490" spans="1:11">
      <c r="A490" s="8">
        <v>485</v>
      </c>
      <c r="B490" s="10" t="s">
        <v>5</v>
      </c>
      <c r="C490" s="9">
        <f t="shared" si="174"/>
        <v>80</v>
      </c>
      <c r="D490" s="7">
        <v>80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10"/>
    </row>
    <row r="491" spans="1:11">
      <c r="A491" s="8">
        <v>486</v>
      </c>
      <c r="B491" s="10" t="s">
        <v>6</v>
      </c>
      <c r="C491" s="9">
        <f t="shared" si="174"/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10"/>
    </row>
    <row r="492" spans="1:11" ht="25.5">
      <c r="A492" s="8">
        <v>487</v>
      </c>
      <c r="B492" s="14" t="s">
        <v>108</v>
      </c>
      <c r="C492" s="9">
        <f t="shared" si="174"/>
        <v>46.6</v>
      </c>
      <c r="D492" s="7">
        <v>46.6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10"/>
    </row>
    <row r="493" spans="1:11">
      <c r="A493" s="8">
        <v>488</v>
      </c>
      <c r="B493" s="10" t="s">
        <v>4</v>
      </c>
      <c r="C493" s="9">
        <f t="shared" si="174"/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10"/>
    </row>
    <row r="494" spans="1:11">
      <c r="A494" s="8">
        <v>489</v>
      </c>
      <c r="B494" s="10" t="s">
        <v>5</v>
      </c>
      <c r="C494" s="9">
        <f t="shared" si="174"/>
        <v>46.6</v>
      </c>
      <c r="D494" s="7">
        <v>46.6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10"/>
    </row>
    <row r="495" spans="1:11">
      <c r="A495" s="8">
        <v>490</v>
      </c>
      <c r="B495" s="10" t="s">
        <v>6</v>
      </c>
      <c r="C495" s="9">
        <f t="shared" si="174"/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10"/>
    </row>
    <row r="496" spans="1:11" ht="25.5">
      <c r="A496" s="8">
        <v>491</v>
      </c>
      <c r="B496" s="14" t="s">
        <v>109</v>
      </c>
      <c r="C496" s="9">
        <f t="shared" si="174"/>
        <v>84.8</v>
      </c>
      <c r="D496" s="7">
        <v>84.8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10"/>
    </row>
    <row r="497" spans="1:11">
      <c r="A497" s="8">
        <v>492</v>
      </c>
      <c r="B497" s="10" t="s">
        <v>4</v>
      </c>
      <c r="C497" s="9">
        <f t="shared" si="174"/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10"/>
    </row>
    <row r="498" spans="1:11">
      <c r="A498" s="8">
        <v>493</v>
      </c>
      <c r="B498" s="10" t="s">
        <v>5</v>
      </c>
      <c r="C498" s="9">
        <f t="shared" si="174"/>
        <v>84.8</v>
      </c>
      <c r="D498" s="7">
        <v>84.8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10"/>
    </row>
    <row r="499" spans="1:11">
      <c r="A499" s="8">
        <v>494</v>
      </c>
      <c r="B499" s="10" t="s">
        <v>6</v>
      </c>
      <c r="C499" s="9">
        <f t="shared" si="174"/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10"/>
    </row>
    <row r="500" spans="1:11" ht="25.5">
      <c r="A500" s="8">
        <v>495</v>
      </c>
      <c r="B500" s="14" t="s">
        <v>110</v>
      </c>
      <c r="C500" s="9">
        <f t="shared" si="174"/>
        <v>180</v>
      </c>
      <c r="D500" s="7">
        <v>180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10"/>
    </row>
    <row r="501" spans="1:11">
      <c r="A501" s="8">
        <v>496</v>
      </c>
      <c r="B501" s="10" t="s">
        <v>4</v>
      </c>
      <c r="C501" s="9">
        <f t="shared" si="174"/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10"/>
    </row>
    <row r="502" spans="1:11">
      <c r="A502" s="8">
        <v>497</v>
      </c>
      <c r="B502" s="10" t="s">
        <v>5</v>
      </c>
      <c r="C502" s="9">
        <f t="shared" ref="C502:C565" si="175">D502+E502+F502+G502+H502+I502+J502</f>
        <v>180</v>
      </c>
      <c r="D502" s="7">
        <v>180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10"/>
    </row>
    <row r="503" spans="1:11">
      <c r="A503" s="8">
        <v>498</v>
      </c>
      <c r="B503" s="10" t="s">
        <v>6</v>
      </c>
      <c r="C503" s="9">
        <f t="shared" si="175"/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10"/>
    </row>
    <row r="504" spans="1:11" ht="25.5">
      <c r="A504" s="8">
        <v>499</v>
      </c>
      <c r="B504" s="14" t="s">
        <v>111</v>
      </c>
      <c r="C504" s="9">
        <f t="shared" si="175"/>
        <v>50</v>
      </c>
      <c r="D504" s="7">
        <v>50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10"/>
    </row>
    <row r="505" spans="1:11">
      <c r="A505" s="8">
        <v>500</v>
      </c>
      <c r="B505" s="10" t="s">
        <v>4</v>
      </c>
      <c r="C505" s="9">
        <f t="shared" si="175"/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10"/>
    </row>
    <row r="506" spans="1:11">
      <c r="A506" s="8">
        <v>501</v>
      </c>
      <c r="B506" s="10" t="s">
        <v>5</v>
      </c>
      <c r="C506" s="9">
        <f t="shared" si="175"/>
        <v>50</v>
      </c>
      <c r="D506" s="7">
        <v>50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10"/>
    </row>
    <row r="507" spans="1:11">
      <c r="A507" s="8">
        <v>502</v>
      </c>
      <c r="B507" s="10" t="s">
        <v>6</v>
      </c>
      <c r="C507" s="9">
        <f t="shared" si="175"/>
        <v>0</v>
      </c>
      <c r="D507" s="7"/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10"/>
    </row>
    <row r="508" spans="1:11" ht="25.5">
      <c r="A508" s="8">
        <v>503</v>
      </c>
      <c r="B508" s="14" t="s">
        <v>112</v>
      </c>
      <c r="C508" s="9">
        <f t="shared" si="175"/>
        <v>100</v>
      </c>
      <c r="D508" s="7">
        <v>100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10"/>
    </row>
    <row r="509" spans="1:11">
      <c r="A509" s="8">
        <v>504</v>
      </c>
      <c r="B509" s="10" t="s">
        <v>4</v>
      </c>
      <c r="C509" s="9">
        <f t="shared" si="175"/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10"/>
    </row>
    <row r="510" spans="1:11">
      <c r="A510" s="8">
        <v>505</v>
      </c>
      <c r="B510" s="10" t="s">
        <v>5</v>
      </c>
      <c r="C510" s="9">
        <f t="shared" si="175"/>
        <v>100</v>
      </c>
      <c r="D510" s="7">
        <v>100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10"/>
    </row>
    <row r="511" spans="1:11">
      <c r="A511" s="8">
        <v>506</v>
      </c>
      <c r="B511" s="10" t="s">
        <v>6</v>
      </c>
      <c r="C511" s="9">
        <f t="shared" si="175"/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10"/>
    </row>
    <row r="512" spans="1:11" ht="25.5">
      <c r="A512" s="8">
        <v>507</v>
      </c>
      <c r="B512" s="14" t="s">
        <v>113</v>
      </c>
      <c r="C512" s="9">
        <f t="shared" si="175"/>
        <v>35.4</v>
      </c>
      <c r="D512" s="7">
        <v>35.4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10"/>
    </row>
    <row r="513" spans="1:11">
      <c r="A513" s="8">
        <v>508</v>
      </c>
      <c r="B513" s="10" t="s">
        <v>4</v>
      </c>
      <c r="C513" s="9">
        <f t="shared" si="175"/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10"/>
    </row>
    <row r="514" spans="1:11">
      <c r="A514" s="8">
        <v>509</v>
      </c>
      <c r="B514" s="10" t="s">
        <v>5</v>
      </c>
      <c r="C514" s="9">
        <f t="shared" si="175"/>
        <v>35.4</v>
      </c>
      <c r="D514" s="7">
        <v>35.4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10"/>
    </row>
    <row r="515" spans="1:11">
      <c r="A515" s="8">
        <v>510</v>
      </c>
      <c r="B515" s="10" t="s">
        <v>6</v>
      </c>
      <c r="C515" s="9">
        <f t="shared" si="175"/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10"/>
    </row>
    <row r="516" spans="1:11" ht="25.5">
      <c r="A516" s="8">
        <v>511</v>
      </c>
      <c r="B516" s="14" t="s">
        <v>114</v>
      </c>
      <c r="C516" s="9">
        <f t="shared" si="175"/>
        <v>45</v>
      </c>
      <c r="D516" s="7">
        <v>45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10"/>
    </row>
    <row r="517" spans="1:11">
      <c r="A517" s="8">
        <v>512</v>
      </c>
      <c r="B517" s="10" t="s">
        <v>4</v>
      </c>
      <c r="C517" s="9">
        <f t="shared" si="175"/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10"/>
    </row>
    <row r="518" spans="1:11">
      <c r="A518" s="8">
        <v>513</v>
      </c>
      <c r="B518" s="10" t="s">
        <v>5</v>
      </c>
      <c r="C518" s="9">
        <f t="shared" si="175"/>
        <v>45</v>
      </c>
      <c r="D518" s="7">
        <v>45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10"/>
    </row>
    <row r="519" spans="1:11">
      <c r="A519" s="8">
        <v>514</v>
      </c>
      <c r="B519" s="10" t="s">
        <v>6</v>
      </c>
      <c r="C519" s="9">
        <f t="shared" si="175"/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10"/>
    </row>
    <row r="520" spans="1:11" ht="25.5">
      <c r="A520" s="8">
        <v>515</v>
      </c>
      <c r="B520" s="14" t="s">
        <v>115</v>
      </c>
      <c r="C520" s="9">
        <f t="shared" si="175"/>
        <v>99.9</v>
      </c>
      <c r="D520" s="7">
        <v>99.9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10"/>
    </row>
    <row r="521" spans="1:11">
      <c r="A521" s="8">
        <v>516</v>
      </c>
      <c r="B521" s="10" t="s">
        <v>4</v>
      </c>
      <c r="C521" s="9">
        <f t="shared" si="175"/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10"/>
    </row>
    <row r="522" spans="1:11">
      <c r="A522" s="8">
        <v>517</v>
      </c>
      <c r="B522" s="10" t="s">
        <v>5</v>
      </c>
      <c r="C522" s="9">
        <f t="shared" si="175"/>
        <v>99.9</v>
      </c>
      <c r="D522" s="7">
        <v>99.9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10"/>
    </row>
    <row r="523" spans="1:11">
      <c r="A523" s="8">
        <v>518</v>
      </c>
      <c r="B523" s="10" t="s">
        <v>6</v>
      </c>
      <c r="C523" s="9">
        <f t="shared" si="175"/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10"/>
    </row>
    <row r="524" spans="1:11" ht="25.5">
      <c r="A524" s="8">
        <v>519</v>
      </c>
      <c r="B524" s="14" t="s">
        <v>116</v>
      </c>
      <c r="C524" s="9">
        <f t="shared" si="175"/>
        <v>71.8</v>
      </c>
      <c r="D524" s="7">
        <v>71.8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10"/>
    </row>
    <row r="525" spans="1:11">
      <c r="A525" s="8">
        <v>520</v>
      </c>
      <c r="B525" s="10" t="s">
        <v>4</v>
      </c>
      <c r="C525" s="9">
        <f t="shared" si="175"/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10"/>
    </row>
    <row r="526" spans="1:11">
      <c r="A526" s="8">
        <v>521</v>
      </c>
      <c r="B526" s="10" t="s">
        <v>5</v>
      </c>
      <c r="C526" s="9">
        <f t="shared" si="175"/>
        <v>71.8</v>
      </c>
      <c r="D526" s="7">
        <v>71.8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10"/>
    </row>
    <row r="527" spans="1:11">
      <c r="A527" s="8">
        <v>522</v>
      </c>
      <c r="B527" s="10" t="s">
        <v>6</v>
      </c>
      <c r="C527" s="9">
        <f t="shared" si="175"/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10"/>
    </row>
    <row r="528" spans="1:11" ht="25.5">
      <c r="A528" s="8">
        <v>523</v>
      </c>
      <c r="B528" s="14" t="s">
        <v>117</v>
      </c>
      <c r="C528" s="9">
        <f t="shared" si="175"/>
        <v>26.1</v>
      </c>
      <c r="D528" s="7">
        <v>26.1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10"/>
    </row>
    <row r="529" spans="1:11">
      <c r="A529" s="8">
        <v>524</v>
      </c>
      <c r="B529" s="10" t="s">
        <v>4</v>
      </c>
      <c r="C529" s="9">
        <f t="shared" si="175"/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10"/>
    </row>
    <row r="530" spans="1:11">
      <c r="A530" s="8">
        <v>525</v>
      </c>
      <c r="B530" s="10" t="s">
        <v>5</v>
      </c>
      <c r="C530" s="9">
        <f t="shared" si="175"/>
        <v>26.1</v>
      </c>
      <c r="D530" s="7">
        <v>26.1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10"/>
    </row>
    <row r="531" spans="1:11">
      <c r="A531" s="8">
        <v>526</v>
      </c>
      <c r="B531" s="10" t="s">
        <v>6</v>
      </c>
      <c r="C531" s="9">
        <f t="shared" si="175"/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10"/>
    </row>
    <row r="532" spans="1:11" ht="25.5">
      <c r="A532" s="8">
        <v>527</v>
      </c>
      <c r="B532" s="14" t="s">
        <v>118</v>
      </c>
      <c r="C532" s="9">
        <f t="shared" si="175"/>
        <v>12.2</v>
      </c>
      <c r="D532" s="7">
        <v>12.2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10"/>
    </row>
    <row r="533" spans="1:11">
      <c r="A533" s="8">
        <v>528</v>
      </c>
      <c r="B533" s="10" t="s">
        <v>4</v>
      </c>
      <c r="C533" s="9">
        <f t="shared" si="175"/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10"/>
    </row>
    <row r="534" spans="1:11">
      <c r="A534" s="8">
        <v>529</v>
      </c>
      <c r="B534" s="10" t="s">
        <v>5</v>
      </c>
      <c r="C534" s="9">
        <f t="shared" si="175"/>
        <v>12.2</v>
      </c>
      <c r="D534" s="7">
        <v>12.2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10"/>
    </row>
    <row r="535" spans="1:11">
      <c r="A535" s="8">
        <v>530</v>
      </c>
      <c r="B535" s="10" t="s">
        <v>6</v>
      </c>
      <c r="C535" s="9">
        <f t="shared" si="175"/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10"/>
    </row>
    <row r="536" spans="1:11" ht="25.5">
      <c r="A536" s="8">
        <v>531</v>
      </c>
      <c r="B536" s="14" t="s">
        <v>119</v>
      </c>
      <c r="C536" s="9">
        <f t="shared" si="175"/>
        <v>22.7</v>
      </c>
      <c r="D536" s="7">
        <v>22.7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10"/>
    </row>
    <row r="537" spans="1:11">
      <c r="A537" s="8">
        <v>532</v>
      </c>
      <c r="B537" s="10" t="s">
        <v>4</v>
      </c>
      <c r="C537" s="9">
        <f t="shared" si="175"/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10"/>
    </row>
    <row r="538" spans="1:11">
      <c r="A538" s="8">
        <v>533</v>
      </c>
      <c r="B538" s="10" t="s">
        <v>5</v>
      </c>
      <c r="C538" s="9">
        <f t="shared" si="175"/>
        <v>22.7</v>
      </c>
      <c r="D538" s="7">
        <v>22.7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10"/>
    </row>
    <row r="539" spans="1:11">
      <c r="A539" s="8">
        <v>534</v>
      </c>
      <c r="B539" s="10" t="s">
        <v>6</v>
      </c>
      <c r="C539" s="9">
        <f t="shared" si="175"/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10"/>
    </row>
    <row r="540" spans="1:11" ht="25.5">
      <c r="A540" s="8">
        <v>535</v>
      </c>
      <c r="B540" s="14" t="s">
        <v>120</v>
      </c>
      <c r="C540" s="9">
        <f t="shared" si="175"/>
        <v>17.399999999999999</v>
      </c>
      <c r="D540" s="7">
        <v>17.399999999999999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10"/>
    </row>
    <row r="541" spans="1:11">
      <c r="A541" s="8">
        <v>536</v>
      </c>
      <c r="B541" s="10" t="s">
        <v>4</v>
      </c>
      <c r="C541" s="9">
        <f t="shared" si="175"/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10"/>
    </row>
    <row r="542" spans="1:11">
      <c r="A542" s="8">
        <v>537</v>
      </c>
      <c r="B542" s="10" t="s">
        <v>5</v>
      </c>
      <c r="C542" s="9">
        <f t="shared" si="175"/>
        <v>17.399999999999999</v>
      </c>
      <c r="D542" s="7">
        <v>17.399999999999999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10"/>
    </row>
    <row r="543" spans="1:11">
      <c r="A543" s="8">
        <v>538</v>
      </c>
      <c r="B543" s="10" t="s">
        <v>6</v>
      </c>
      <c r="C543" s="9">
        <f t="shared" si="175"/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10"/>
    </row>
    <row r="544" spans="1:11" ht="25.5">
      <c r="A544" s="8">
        <v>539</v>
      </c>
      <c r="B544" s="14" t="s">
        <v>121</v>
      </c>
      <c r="C544" s="9">
        <f t="shared" si="175"/>
        <v>336.4</v>
      </c>
      <c r="D544" s="7">
        <v>0</v>
      </c>
      <c r="E544" s="7">
        <v>336.4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10"/>
    </row>
    <row r="545" spans="1:11">
      <c r="A545" s="8">
        <v>540</v>
      </c>
      <c r="B545" s="10" t="s">
        <v>4</v>
      </c>
      <c r="C545" s="9">
        <f t="shared" si="175"/>
        <v>0</v>
      </c>
      <c r="D545" s="7"/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10"/>
    </row>
    <row r="546" spans="1:11">
      <c r="A546" s="8">
        <v>541</v>
      </c>
      <c r="B546" s="10" t="s">
        <v>5</v>
      </c>
      <c r="C546" s="9">
        <f t="shared" si="175"/>
        <v>336.4</v>
      </c>
      <c r="D546" s="7"/>
      <c r="E546" s="7">
        <v>336.4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10"/>
    </row>
    <row r="547" spans="1:11">
      <c r="A547" s="8">
        <v>542</v>
      </c>
      <c r="B547" s="10" t="s">
        <v>6</v>
      </c>
      <c r="C547" s="9">
        <f t="shared" si="175"/>
        <v>0</v>
      </c>
      <c r="D547" s="7"/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10"/>
    </row>
    <row r="548" spans="1:11" ht="25.5">
      <c r="A548" s="8">
        <v>543</v>
      </c>
      <c r="B548" s="14" t="s">
        <v>122</v>
      </c>
      <c r="C548" s="9">
        <f t="shared" si="175"/>
        <v>229.7</v>
      </c>
      <c r="D548" s="7">
        <v>0</v>
      </c>
      <c r="E548" s="7">
        <v>229.7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10"/>
    </row>
    <row r="549" spans="1:11">
      <c r="A549" s="8">
        <v>544</v>
      </c>
      <c r="B549" s="10" t="s">
        <v>4</v>
      </c>
      <c r="C549" s="9">
        <f t="shared" si="175"/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10"/>
    </row>
    <row r="550" spans="1:11">
      <c r="A550" s="8">
        <v>545</v>
      </c>
      <c r="B550" s="10" t="s">
        <v>5</v>
      </c>
      <c r="C550" s="9">
        <f t="shared" si="175"/>
        <v>229.7</v>
      </c>
      <c r="D550" s="7">
        <v>0</v>
      </c>
      <c r="E550" s="7">
        <v>229.7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10"/>
    </row>
    <row r="551" spans="1:11">
      <c r="A551" s="8">
        <v>546</v>
      </c>
      <c r="B551" s="10" t="s">
        <v>6</v>
      </c>
      <c r="C551" s="9">
        <f t="shared" si="175"/>
        <v>0</v>
      </c>
      <c r="D551" s="7"/>
      <c r="E551" s="7"/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10"/>
    </row>
    <row r="552" spans="1:11" ht="15.75" customHeight="1">
      <c r="A552" s="8">
        <v>547</v>
      </c>
      <c r="B552" s="14" t="s">
        <v>123</v>
      </c>
      <c r="C552" s="9">
        <f t="shared" si="175"/>
        <v>220.1</v>
      </c>
      <c r="D552" s="7">
        <v>0</v>
      </c>
      <c r="E552" s="7">
        <v>220.1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10"/>
    </row>
    <row r="553" spans="1:11">
      <c r="A553" s="8">
        <v>548</v>
      </c>
      <c r="B553" s="10" t="s">
        <v>4</v>
      </c>
      <c r="C553" s="9">
        <f t="shared" si="175"/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10"/>
    </row>
    <row r="554" spans="1:11">
      <c r="A554" s="8">
        <v>549</v>
      </c>
      <c r="B554" s="10" t="s">
        <v>5</v>
      </c>
      <c r="C554" s="9">
        <f t="shared" si="175"/>
        <v>220.1</v>
      </c>
      <c r="D554" s="7">
        <v>0</v>
      </c>
      <c r="E554" s="7">
        <v>220.1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10"/>
    </row>
    <row r="555" spans="1:11">
      <c r="A555" s="8">
        <v>550</v>
      </c>
      <c r="B555" s="10" t="s">
        <v>6</v>
      </c>
      <c r="C555" s="9">
        <f t="shared" si="175"/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10"/>
    </row>
    <row r="556" spans="1:11" ht="25.5">
      <c r="A556" s="8">
        <v>551</v>
      </c>
      <c r="B556" s="14" t="s">
        <v>124</v>
      </c>
      <c r="C556" s="9">
        <f t="shared" si="175"/>
        <v>312.89999999999998</v>
      </c>
      <c r="D556" s="9">
        <v>0</v>
      </c>
      <c r="E556" s="9">
        <v>303.2</v>
      </c>
      <c r="F556" s="9">
        <v>0</v>
      </c>
      <c r="G556" s="9">
        <v>0</v>
      </c>
      <c r="H556" s="9">
        <f>H557+H558+H559</f>
        <v>9.6999999999999993</v>
      </c>
      <c r="I556" s="9">
        <v>0</v>
      </c>
      <c r="J556" s="9">
        <v>0</v>
      </c>
      <c r="K556" s="10"/>
    </row>
    <row r="557" spans="1:11">
      <c r="A557" s="8">
        <v>552</v>
      </c>
      <c r="B557" s="10" t="s">
        <v>4</v>
      </c>
      <c r="C557" s="9">
        <f t="shared" si="175"/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10"/>
    </row>
    <row r="558" spans="1:11">
      <c r="A558" s="8">
        <v>553</v>
      </c>
      <c r="B558" s="10" t="s">
        <v>5</v>
      </c>
      <c r="C558" s="9">
        <f t="shared" si="175"/>
        <v>312.89999999999998</v>
      </c>
      <c r="D558" s="7">
        <v>0</v>
      </c>
      <c r="E558" s="7">
        <v>303.2</v>
      </c>
      <c r="F558" s="7">
        <v>0</v>
      </c>
      <c r="G558" s="7">
        <v>0</v>
      </c>
      <c r="H558" s="7">
        <v>9.6999999999999993</v>
      </c>
      <c r="I558" s="7">
        <v>0</v>
      </c>
      <c r="J558" s="7">
        <v>0</v>
      </c>
      <c r="K558" s="10"/>
    </row>
    <row r="559" spans="1:11">
      <c r="A559" s="8">
        <v>554</v>
      </c>
      <c r="B559" s="10" t="s">
        <v>6</v>
      </c>
      <c r="C559" s="9">
        <f t="shared" si="175"/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10"/>
    </row>
    <row r="560" spans="1:11" ht="25.5">
      <c r="A560" s="8">
        <v>555</v>
      </c>
      <c r="B560" s="14" t="s">
        <v>125</v>
      </c>
      <c r="C560" s="9">
        <f t="shared" si="175"/>
        <v>110</v>
      </c>
      <c r="D560" s="7">
        <v>0</v>
      </c>
      <c r="E560" s="7">
        <v>110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10"/>
    </row>
    <row r="561" spans="1:11">
      <c r="A561" s="8">
        <v>556</v>
      </c>
      <c r="B561" s="10" t="s">
        <v>4</v>
      </c>
      <c r="C561" s="9">
        <f t="shared" si="175"/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10"/>
    </row>
    <row r="562" spans="1:11">
      <c r="A562" s="8">
        <v>557</v>
      </c>
      <c r="B562" s="10" t="s">
        <v>5</v>
      </c>
      <c r="C562" s="9">
        <f t="shared" si="175"/>
        <v>110</v>
      </c>
      <c r="D562" s="7">
        <v>0</v>
      </c>
      <c r="E562" s="7">
        <v>110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10"/>
    </row>
    <row r="563" spans="1:11">
      <c r="A563" s="8">
        <v>558</v>
      </c>
      <c r="B563" s="10" t="s">
        <v>6</v>
      </c>
      <c r="C563" s="9">
        <f t="shared" si="175"/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10"/>
    </row>
    <row r="564" spans="1:11" ht="25.5">
      <c r="A564" s="8">
        <v>559</v>
      </c>
      <c r="B564" s="14" t="s">
        <v>126</v>
      </c>
      <c r="C564" s="9">
        <f t="shared" si="175"/>
        <v>110</v>
      </c>
      <c r="D564" s="7">
        <v>0</v>
      </c>
      <c r="E564" s="7">
        <v>110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10"/>
    </row>
    <row r="565" spans="1:11">
      <c r="A565" s="8">
        <v>560</v>
      </c>
      <c r="B565" s="10" t="s">
        <v>4</v>
      </c>
      <c r="C565" s="9">
        <f t="shared" si="175"/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10"/>
    </row>
    <row r="566" spans="1:11">
      <c r="A566" s="8">
        <v>561</v>
      </c>
      <c r="B566" s="10" t="s">
        <v>5</v>
      </c>
      <c r="C566" s="9">
        <f t="shared" ref="C566:C632" si="176">D566+E566+F566+G566+H566+I566+J566</f>
        <v>110</v>
      </c>
      <c r="D566" s="7">
        <v>0</v>
      </c>
      <c r="E566" s="7">
        <v>110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10"/>
    </row>
    <row r="567" spans="1:11">
      <c r="A567" s="8">
        <v>562</v>
      </c>
      <c r="B567" s="10" t="s">
        <v>6</v>
      </c>
      <c r="C567" s="9">
        <f t="shared" si="176"/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10"/>
    </row>
    <row r="568" spans="1:11" ht="25.5">
      <c r="A568" s="8">
        <v>563</v>
      </c>
      <c r="B568" s="14" t="s">
        <v>127</v>
      </c>
      <c r="C568" s="9">
        <f t="shared" si="176"/>
        <v>110</v>
      </c>
      <c r="D568" s="7">
        <v>0</v>
      </c>
      <c r="E568" s="7">
        <v>110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10"/>
    </row>
    <row r="569" spans="1:11">
      <c r="A569" s="8">
        <v>564</v>
      </c>
      <c r="B569" s="10" t="s">
        <v>4</v>
      </c>
      <c r="C569" s="9">
        <f t="shared" si="176"/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10"/>
    </row>
    <row r="570" spans="1:11">
      <c r="A570" s="8">
        <v>565</v>
      </c>
      <c r="B570" s="10" t="s">
        <v>5</v>
      </c>
      <c r="C570" s="9">
        <f t="shared" si="176"/>
        <v>110</v>
      </c>
      <c r="D570" s="7">
        <v>0</v>
      </c>
      <c r="E570" s="7">
        <v>110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10"/>
    </row>
    <row r="571" spans="1:11">
      <c r="A571" s="8">
        <v>566</v>
      </c>
      <c r="B571" s="10" t="s">
        <v>6</v>
      </c>
      <c r="C571" s="9">
        <f t="shared" si="176"/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10"/>
    </row>
    <row r="572" spans="1:11" ht="25.5">
      <c r="A572" s="8">
        <v>567</v>
      </c>
      <c r="B572" s="14" t="s">
        <v>128</v>
      </c>
      <c r="C572" s="9">
        <f t="shared" si="176"/>
        <v>70</v>
      </c>
      <c r="D572" s="7">
        <v>0</v>
      </c>
      <c r="E572" s="7">
        <v>70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10"/>
    </row>
    <row r="573" spans="1:11">
      <c r="A573" s="8">
        <v>568</v>
      </c>
      <c r="B573" s="10" t="s">
        <v>4</v>
      </c>
      <c r="C573" s="9">
        <f t="shared" si="176"/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10"/>
    </row>
    <row r="574" spans="1:11">
      <c r="A574" s="8">
        <v>569</v>
      </c>
      <c r="B574" s="10" t="s">
        <v>5</v>
      </c>
      <c r="C574" s="9">
        <f t="shared" si="176"/>
        <v>70</v>
      </c>
      <c r="D574" s="7">
        <v>0</v>
      </c>
      <c r="E574" s="7">
        <v>70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10"/>
    </row>
    <row r="575" spans="1:11">
      <c r="A575" s="8">
        <v>570</v>
      </c>
      <c r="B575" s="10" t="s">
        <v>6</v>
      </c>
      <c r="C575" s="9">
        <f t="shared" si="176"/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10"/>
    </row>
    <row r="576" spans="1:11" ht="25.5">
      <c r="A576" s="8">
        <v>571</v>
      </c>
      <c r="B576" s="14" t="s">
        <v>129</v>
      </c>
      <c r="C576" s="9">
        <f t="shared" si="176"/>
        <v>60</v>
      </c>
      <c r="D576" s="7">
        <v>0</v>
      </c>
      <c r="E576" s="7">
        <v>60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10"/>
    </row>
    <row r="577" spans="1:11">
      <c r="A577" s="8">
        <v>572</v>
      </c>
      <c r="B577" s="10" t="s">
        <v>4</v>
      </c>
      <c r="C577" s="9">
        <f t="shared" si="176"/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10"/>
    </row>
    <row r="578" spans="1:11">
      <c r="A578" s="8">
        <v>573</v>
      </c>
      <c r="B578" s="10" t="s">
        <v>5</v>
      </c>
      <c r="C578" s="9">
        <f t="shared" si="176"/>
        <v>60</v>
      </c>
      <c r="D578" s="7">
        <v>0</v>
      </c>
      <c r="E578" s="7">
        <v>60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10"/>
    </row>
    <row r="579" spans="1:11">
      <c r="A579" s="8">
        <v>574</v>
      </c>
      <c r="B579" s="10" t="s">
        <v>6</v>
      </c>
      <c r="C579" s="9">
        <f t="shared" si="176"/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10"/>
    </row>
    <row r="580" spans="1:11" ht="25.5">
      <c r="A580" s="8">
        <v>575</v>
      </c>
      <c r="B580" s="14" t="s">
        <v>130</v>
      </c>
      <c r="C580" s="9">
        <f t="shared" si="176"/>
        <v>60.2</v>
      </c>
      <c r="D580" s="7">
        <v>0</v>
      </c>
      <c r="E580" s="7">
        <v>60.2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10"/>
    </row>
    <row r="581" spans="1:11">
      <c r="A581" s="8">
        <v>576</v>
      </c>
      <c r="B581" s="10" t="s">
        <v>4</v>
      </c>
      <c r="C581" s="9">
        <f t="shared" si="176"/>
        <v>0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10"/>
    </row>
    <row r="582" spans="1:11">
      <c r="A582" s="8">
        <v>577</v>
      </c>
      <c r="B582" s="10" t="s">
        <v>5</v>
      </c>
      <c r="C582" s="9">
        <f t="shared" si="176"/>
        <v>60.2</v>
      </c>
      <c r="D582" s="7">
        <v>0</v>
      </c>
      <c r="E582" s="7">
        <v>60.2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10"/>
    </row>
    <row r="583" spans="1:11">
      <c r="A583" s="8">
        <v>578</v>
      </c>
      <c r="B583" s="10" t="s">
        <v>6</v>
      </c>
      <c r="C583" s="9">
        <f t="shared" si="176"/>
        <v>0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10"/>
    </row>
    <row r="584" spans="1:11" ht="25.5">
      <c r="A584" s="8">
        <v>579</v>
      </c>
      <c r="B584" s="14" t="s">
        <v>131</v>
      </c>
      <c r="C584" s="9">
        <f t="shared" si="176"/>
        <v>1489.7</v>
      </c>
      <c r="D584" s="9">
        <v>0</v>
      </c>
      <c r="E584" s="9">
        <v>132.80000000000001</v>
      </c>
      <c r="F584" s="9">
        <v>208</v>
      </c>
      <c r="G584" s="9">
        <v>823.2</v>
      </c>
      <c r="H584" s="9">
        <f>H586</f>
        <v>325.7</v>
      </c>
      <c r="I584" s="9">
        <v>0</v>
      </c>
      <c r="J584" s="9">
        <v>0</v>
      </c>
      <c r="K584" s="10"/>
    </row>
    <row r="585" spans="1:11">
      <c r="A585" s="8">
        <v>580</v>
      </c>
      <c r="B585" s="10" t="s">
        <v>4</v>
      </c>
      <c r="C585" s="9">
        <f t="shared" si="176"/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10"/>
    </row>
    <row r="586" spans="1:11">
      <c r="A586" s="8">
        <v>581</v>
      </c>
      <c r="B586" s="10" t="s">
        <v>5</v>
      </c>
      <c r="C586" s="9">
        <f t="shared" si="176"/>
        <v>1489.7</v>
      </c>
      <c r="D586" s="7">
        <v>0</v>
      </c>
      <c r="E586" s="7">
        <v>132.80000000000001</v>
      </c>
      <c r="F586" s="7">
        <v>208</v>
      </c>
      <c r="G586" s="7">
        <v>823.2</v>
      </c>
      <c r="H586" s="7">
        <f>H591+H592</f>
        <v>325.7</v>
      </c>
      <c r="I586" s="7">
        <v>0</v>
      </c>
      <c r="J586" s="7">
        <v>0</v>
      </c>
      <c r="K586" s="10"/>
    </row>
    <row r="587" spans="1:11">
      <c r="A587" s="8">
        <v>582</v>
      </c>
      <c r="B587" s="10" t="s">
        <v>6</v>
      </c>
      <c r="C587" s="9">
        <f t="shared" si="176"/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10"/>
    </row>
    <row r="588" spans="1:11" ht="51.75" customHeight="1">
      <c r="A588" s="8">
        <v>583</v>
      </c>
      <c r="B588" s="54" t="s">
        <v>592</v>
      </c>
      <c r="C588" s="9">
        <f t="shared" si="176"/>
        <v>208</v>
      </c>
      <c r="D588" s="7">
        <v>0</v>
      </c>
      <c r="E588" s="7">
        <v>0</v>
      </c>
      <c r="F588" s="7">
        <v>208</v>
      </c>
      <c r="G588" s="7">
        <v>0</v>
      </c>
      <c r="H588" s="7">
        <v>0</v>
      </c>
      <c r="I588" s="7">
        <v>0</v>
      </c>
      <c r="J588" s="7">
        <v>0</v>
      </c>
      <c r="K588" s="10"/>
    </row>
    <row r="589" spans="1:11" ht="25.5">
      <c r="A589" s="8">
        <v>584</v>
      </c>
      <c r="B589" s="10" t="s">
        <v>132</v>
      </c>
      <c r="C589" s="9">
        <f t="shared" si="176"/>
        <v>823.2</v>
      </c>
      <c r="D589" s="7">
        <v>0</v>
      </c>
      <c r="E589" s="7">
        <v>0</v>
      </c>
      <c r="F589" s="7">
        <v>0</v>
      </c>
      <c r="G589" s="7">
        <v>823.2</v>
      </c>
      <c r="H589" s="7">
        <v>0</v>
      </c>
      <c r="I589" s="7">
        <v>0</v>
      </c>
      <c r="J589" s="7">
        <v>0</v>
      </c>
      <c r="K589" s="10"/>
    </row>
    <row r="590" spans="1:11" ht="39">
      <c r="A590" s="8">
        <v>585</v>
      </c>
      <c r="B590" s="60" t="s">
        <v>510</v>
      </c>
      <c r="C590" s="7">
        <f t="shared" si="176"/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f t="shared" ref="I590:I591" si="177">J590+K590+L590+M590+N590+O590+P590</f>
        <v>0</v>
      </c>
      <c r="J590" s="7">
        <f t="shared" ref="J590:J591" si="178">K590+L590+M590+N590+O590+P590+Q590</f>
        <v>0</v>
      </c>
      <c r="K590" s="10"/>
    </row>
    <row r="591" spans="1:11" ht="15" customHeight="1">
      <c r="A591" s="8">
        <v>586</v>
      </c>
      <c r="B591" s="71" t="s">
        <v>554</v>
      </c>
      <c r="C591" s="9">
        <f t="shared" si="176"/>
        <v>300</v>
      </c>
      <c r="D591" s="7">
        <v>0</v>
      </c>
      <c r="E591" s="7">
        <v>0</v>
      </c>
      <c r="F591" s="7">
        <v>0</v>
      </c>
      <c r="G591" s="7">
        <v>0</v>
      </c>
      <c r="H591" s="9">
        <v>300</v>
      </c>
      <c r="I591" s="9">
        <f t="shared" si="177"/>
        <v>0</v>
      </c>
      <c r="J591" s="9">
        <f t="shared" si="178"/>
        <v>0</v>
      </c>
      <c r="K591" s="10"/>
    </row>
    <row r="592" spans="1:11" ht="14.25" customHeight="1">
      <c r="A592" s="8"/>
      <c r="B592" s="71" t="s">
        <v>580</v>
      </c>
      <c r="C592" s="9"/>
      <c r="D592" s="7"/>
      <c r="E592" s="7"/>
      <c r="F592" s="7"/>
      <c r="G592" s="7"/>
      <c r="H592" s="9">
        <v>25.7</v>
      </c>
      <c r="I592" s="9"/>
      <c r="J592" s="9"/>
      <c r="K592" s="10"/>
    </row>
    <row r="593" spans="1:11" ht="14.25" customHeight="1">
      <c r="A593" s="8">
        <v>587</v>
      </c>
      <c r="B593" s="10" t="s">
        <v>133</v>
      </c>
      <c r="C593" s="9">
        <f t="shared" si="176"/>
        <v>30</v>
      </c>
      <c r="D593" s="7">
        <v>0</v>
      </c>
      <c r="E593" s="7">
        <v>30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10"/>
    </row>
    <row r="594" spans="1:11">
      <c r="A594" s="8">
        <v>588</v>
      </c>
      <c r="B594" s="10" t="s">
        <v>4</v>
      </c>
      <c r="C594" s="9">
        <f t="shared" si="176"/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10"/>
    </row>
    <row r="595" spans="1:11">
      <c r="A595" s="8">
        <v>589</v>
      </c>
      <c r="B595" s="10" t="s">
        <v>5</v>
      </c>
      <c r="C595" s="9">
        <f t="shared" si="176"/>
        <v>30</v>
      </c>
      <c r="D595" s="7">
        <v>0</v>
      </c>
      <c r="E595" s="7">
        <v>30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10"/>
    </row>
    <row r="596" spans="1:11">
      <c r="A596" s="8">
        <v>590</v>
      </c>
      <c r="B596" s="10" t="s">
        <v>6</v>
      </c>
      <c r="C596" s="9">
        <f t="shared" si="176"/>
        <v>0</v>
      </c>
      <c r="D596" s="7">
        <v>0</v>
      </c>
      <c r="E596" s="7">
        <v>0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10"/>
    </row>
    <row r="597" spans="1:11" ht="25.5">
      <c r="A597" s="8">
        <v>591</v>
      </c>
      <c r="B597" s="14" t="s">
        <v>134</v>
      </c>
      <c r="C597" s="9">
        <f t="shared" si="176"/>
        <v>84.6</v>
      </c>
      <c r="D597" s="9">
        <v>0</v>
      </c>
      <c r="E597" s="9">
        <v>0</v>
      </c>
      <c r="F597" s="9">
        <v>84.6</v>
      </c>
      <c r="G597" s="9">
        <v>0</v>
      </c>
      <c r="H597" s="9">
        <v>0</v>
      </c>
      <c r="I597" s="9">
        <v>0</v>
      </c>
      <c r="J597" s="9">
        <v>0</v>
      </c>
      <c r="K597" s="10"/>
    </row>
    <row r="598" spans="1:11">
      <c r="A598" s="8">
        <v>592</v>
      </c>
      <c r="B598" s="10" t="s">
        <v>4</v>
      </c>
      <c r="C598" s="9">
        <f t="shared" si="176"/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10"/>
    </row>
    <row r="599" spans="1:11">
      <c r="A599" s="8">
        <v>593</v>
      </c>
      <c r="B599" s="10" t="s">
        <v>5</v>
      </c>
      <c r="C599" s="9">
        <f t="shared" si="176"/>
        <v>84.6</v>
      </c>
      <c r="D599" s="7">
        <v>0</v>
      </c>
      <c r="E599" s="7">
        <v>0</v>
      </c>
      <c r="F599" s="7">
        <v>84.6</v>
      </c>
      <c r="G599" s="7">
        <v>0</v>
      </c>
      <c r="H599" s="7">
        <v>0</v>
      </c>
      <c r="I599" s="7">
        <v>0</v>
      </c>
      <c r="J599" s="7">
        <v>0</v>
      </c>
      <c r="K599" s="10"/>
    </row>
    <row r="600" spans="1:11">
      <c r="A600" s="8">
        <v>594</v>
      </c>
      <c r="B600" s="10" t="s">
        <v>6</v>
      </c>
      <c r="C600" s="9">
        <f t="shared" si="176"/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0</v>
      </c>
      <c r="K600" s="10"/>
    </row>
    <row r="601" spans="1:11" ht="25.5">
      <c r="A601" s="8">
        <v>595</v>
      </c>
      <c r="B601" s="14" t="s">
        <v>135</v>
      </c>
      <c r="C601" s="9">
        <f t="shared" si="176"/>
        <v>58.6</v>
      </c>
      <c r="D601" s="7">
        <v>0</v>
      </c>
      <c r="E601" s="7">
        <v>0</v>
      </c>
      <c r="F601" s="7">
        <v>58.6</v>
      </c>
      <c r="G601" s="7">
        <v>0</v>
      </c>
      <c r="H601" s="7">
        <v>0</v>
      </c>
      <c r="I601" s="7">
        <v>0</v>
      </c>
      <c r="J601" s="7">
        <v>0</v>
      </c>
      <c r="K601" s="10"/>
    </row>
    <row r="602" spans="1:11">
      <c r="A602" s="8">
        <v>596</v>
      </c>
      <c r="B602" s="10" t="s">
        <v>4</v>
      </c>
      <c r="C602" s="9">
        <f t="shared" si="176"/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10"/>
    </row>
    <row r="603" spans="1:11">
      <c r="A603" s="8">
        <v>597</v>
      </c>
      <c r="B603" s="10" t="s">
        <v>5</v>
      </c>
      <c r="C603" s="9">
        <f t="shared" si="176"/>
        <v>58.6</v>
      </c>
      <c r="D603" s="7">
        <v>0</v>
      </c>
      <c r="E603" s="7">
        <v>0</v>
      </c>
      <c r="F603" s="7">
        <v>58.6</v>
      </c>
      <c r="G603" s="7">
        <v>0</v>
      </c>
      <c r="H603" s="7">
        <v>0</v>
      </c>
      <c r="I603" s="7">
        <v>0</v>
      </c>
      <c r="J603" s="7">
        <v>0</v>
      </c>
      <c r="K603" s="10"/>
    </row>
    <row r="604" spans="1:11">
      <c r="A604" s="8">
        <v>598</v>
      </c>
      <c r="B604" s="10" t="s">
        <v>6</v>
      </c>
      <c r="C604" s="9">
        <f t="shared" si="176"/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10"/>
    </row>
    <row r="605" spans="1:11" ht="25.5">
      <c r="A605" s="8">
        <v>599</v>
      </c>
      <c r="B605" s="14" t="s">
        <v>136</v>
      </c>
      <c r="C605" s="9">
        <f t="shared" si="176"/>
        <v>39.799999999999997</v>
      </c>
      <c r="D605" s="7">
        <v>0</v>
      </c>
      <c r="E605" s="7">
        <v>0</v>
      </c>
      <c r="F605" s="7">
        <v>39.799999999999997</v>
      </c>
      <c r="G605" s="7">
        <v>0</v>
      </c>
      <c r="H605" s="7">
        <v>0</v>
      </c>
      <c r="I605" s="7">
        <v>0</v>
      </c>
      <c r="J605" s="7">
        <v>0</v>
      </c>
      <c r="K605" s="10"/>
    </row>
    <row r="606" spans="1:11">
      <c r="A606" s="8">
        <v>600</v>
      </c>
      <c r="B606" s="10" t="s">
        <v>4</v>
      </c>
      <c r="C606" s="9">
        <f t="shared" si="176"/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 s="7">
        <v>0</v>
      </c>
      <c r="K606" s="10"/>
    </row>
    <row r="607" spans="1:11">
      <c r="A607" s="8">
        <v>601</v>
      </c>
      <c r="B607" s="10" t="s">
        <v>5</v>
      </c>
      <c r="C607" s="9">
        <f t="shared" si="176"/>
        <v>39.799999999999997</v>
      </c>
      <c r="D607" s="7">
        <v>0</v>
      </c>
      <c r="E607" s="7">
        <v>0</v>
      </c>
      <c r="F607" s="7">
        <v>39.799999999999997</v>
      </c>
      <c r="G607" s="7">
        <v>0</v>
      </c>
      <c r="H607" s="7">
        <v>0</v>
      </c>
      <c r="I607" s="7">
        <v>0</v>
      </c>
      <c r="J607" s="7">
        <v>0</v>
      </c>
      <c r="K607" s="10"/>
    </row>
    <row r="608" spans="1:11">
      <c r="A608" s="8">
        <v>602</v>
      </c>
      <c r="B608" s="10" t="s">
        <v>6</v>
      </c>
      <c r="C608" s="9">
        <f t="shared" si="176"/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  <c r="I608" s="7">
        <v>0</v>
      </c>
      <c r="J608" s="7">
        <v>0</v>
      </c>
      <c r="K608" s="10"/>
    </row>
    <row r="609" spans="1:11" ht="25.5">
      <c r="A609" s="8">
        <v>603</v>
      </c>
      <c r="B609" s="14" t="s">
        <v>137</v>
      </c>
      <c r="C609" s="9">
        <f t="shared" si="176"/>
        <v>80</v>
      </c>
      <c r="D609" s="7">
        <v>0</v>
      </c>
      <c r="E609" s="7">
        <v>0</v>
      </c>
      <c r="F609" s="7">
        <v>80</v>
      </c>
      <c r="G609" s="7">
        <v>0</v>
      </c>
      <c r="H609" s="7">
        <v>0</v>
      </c>
      <c r="I609" s="7">
        <v>0</v>
      </c>
      <c r="J609" s="7">
        <v>0</v>
      </c>
      <c r="K609" s="10"/>
    </row>
    <row r="610" spans="1:11">
      <c r="A610" s="8">
        <v>604</v>
      </c>
      <c r="B610" s="10" t="s">
        <v>4</v>
      </c>
      <c r="C610" s="9">
        <f t="shared" si="176"/>
        <v>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 s="7">
        <v>0</v>
      </c>
      <c r="K610" s="10"/>
    </row>
    <row r="611" spans="1:11">
      <c r="A611" s="8">
        <v>605</v>
      </c>
      <c r="B611" s="10" t="s">
        <v>5</v>
      </c>
      <c r="C611" s="9">
        <f t="shared" si="176"/>
        <v>80</v>
      </c>
      <c r="D611" s="7">
        <v>0</v>
      </c>
      <c r="E611" s="7">
        <v>0</v>
      </c>
      <c r="F611" s="7">
        <v>80</v>
      </c>
      <c r="G611" s="7">
        <v>0</v>
      </c>
      <c r="H611" s="7">
        <v>0</v>
      </c>
      <c r="I611" s="7">
        <v>0</v>
      </c>
      <c r="J611" s="7">
        <v>0</v>
      </c>
      <c r="K611" s="10"/>
    </row>
    <row r="612" spans="1:11">
      <c r="A612" s="8">
        <v>606</v>
      </c>
      <c r="B612" s="10" t="s">
        <v>6</v>
      </c>
      <c r="C612" s="9">
        <f t="shared" si="176"/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0</v>
      </c>
      <c r="J612" s="7">
        <v>0</v>
      </c>
      <c r="K612" s="10"/>
    </row>
    <row r="613" spans="1:11" ht="25.5">
      <c r="A613" s="8">
        <v>607</v>
      </c>
      <c r="B613" s="14" t="s">
        <v>138</v>
      </c>
      <c r="C613" s="9">
        <f t="shared" si="176"/>
        <v>79.400000000000006</v>
      </c>
      <c r="D613" s="7">
        <v>0</v>
      </c>
      <c r="E613" s="7">
        <v>0</v>
      </c>
      <c r="F613" s="7">
        <v>79.400000000000006</v>
      </c>
      <c r="G613" s="7">
        <v>0</v>
      </c>
      <c r="H613" s="7">
        <v>0</v>
      </c>
      <c r="I613" s="7">
        <v>0</v>
      </c>
      <c r="J613" s="7">
        <v>0</v>
      </c>
      <c r="K613" s="10"/>
    </row>
    <row r="614" spans="1:11">
      <c r="A614" s="8">
        <v>608</v>
      </c>
      <c r="B614" s="10" t="s">
        <v>4</v>
      </c>
      <c r="C614" s="9">
        <f t="shared" si="176"/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10"/>
    </row>
    <row r="615" spans="1:11">
      <c r="A615" s="8">
        <v>609</v>
      </c>
      <c r="B615" s="10" t="s">
        <v>5</v>
      </c>
      <c r="C615" s="9">
        <f t="shared" si="176"/>
        <v>79.400000000000006</v>
      </c>
      <c r="D615" s="7">
        <v>0</v>
      </c>
      <c r="E615" s="7">
        <v>0</v>
      </c>
      <c r="F615" s="7">
        <v>79.400000000000006</v>
      </c>
      <c r="G615" s="7">
        <v>0</v>
      </c>
      <c r="H615" s="7">
        <v>0</v>
      </c>
      <c r="I615" s="7">
        <v>0</v>
      </c>
      <c r="J615" s="7">
        <v>0</v>
      </c>
      <c r="K615" s="10"/>
    </row>
    <row r="616" spans="1:11">
      <c r="A616" s="8">
        <v>610</v>
      </c>
      <c r="B616" s="10" t="s">
        <v>6</v>
      </c>
      <c r="C616" s="9">
        <f t="shared" si="176"/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 s="7">
        <v>0</v>
      </c>
      <c r="K616" s="10"/>
    </row>
    <row r="617" spans="1:11" ht="25.5">
      <c r="A617" s="8">
        <v>611</v>
      </c>
      <c r="B617" s="14" t="s">
        <v>139</v>
      </c>
      <c r="C617" s="9">
        <f t="shared" si="176"/>
        <v>175.6</v>
      </c>
      <c r="D617" s="7">
        <v>0</v>
      </c>
      <c r="E617" s="7">
        <v>0</v>
      </c>
      <c r="F617" s="7">
        <v>175.6</v>
      </c>
      <c r="G617" s="7">
        <v>0</v>
      </c>
      <c r="H617" s="7">
        <v>0</v>
      </c>
      <c r="I617" s="7">
        <v>0</v>
      </c>
      <c r="J617" s="7">
        <v>0</v>
      </c>
      <c r="K617" s="10"/>
    </row>
    <row r="618" spans="1:11">
      <c r="A618" s="8">
        <v>612</v>
      </c>
      <c r="B618" s="10" t="s">
        <v>4</v>
      </c>
      <c r="C618" s="9">
        <f t="shared" si="176"/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10"/>
    </row>
    <row r="619" spans="1:11">
      <c r="A619" s="8">
        <v>613</v>
      </c>
      <c r="B619" s="10" t="s">
        <v>5</v>
      </c>
      <c r="C619" s="9">
        <f t="shared" si="176"/>
        <v>175.6</v>
      </c>
      <c r="D619" s="7">
        <v>0</v>
      </c>
      <c r="E619" s="7">
        <v>0</v>
      </c>
      <c r="F619" s="7">
        <v>175.6</v>
      </c>
      <c r="G619" s="7">
        <v>0</v>
      </c>
      <c r="H619" s="7">
        <v>0</v>
      </c>
      <c r="I619" s="7">
        <v>0</v>
      </c>
      <c r="J619" s="7">
        <v>0</v>
      </c>
      <c r="K619" s="10"/>
    </row>
    <row r="620" spans="1:11">
      <c r="A620" s="8">
        <v>614</v>
      </c>
      <c r="B620" s="10" t="s">
        <v>6</v>
      </c>
      <c r="C620" s="9">
        <f t="shared" si="176"/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10"/>
    </row>
    <row r="621" spans="1:11" ht="25.5">
      <c r="A621" s="8">
        <v>615</v>
      </c>
      <c r="B621" s="14" t="s">
        <v>140</v>
      </c>
      <c r="C621" s="9">
        <f t="shared" si="176"/>
        <v>92.6</v>
      </c>
      <c r="D621" s="7">
        <v>0</v>
      </c>
      <c r="E621" s="7">
        <v>0</v>
      </c>
      <c r="F621" s="7">
        <v>92.6</v>
      </c>
      <c r="G621" s="7">
        <v>0</v>
      </c>
      <c r="H621" s="7">
        <v>0</v>
      </c>
      <c r="I621" s="7">
        <v>0</v>
      </c>
      <c r="J621" s="7">
        <v>0</v>
      </c>
      <c r="K621" s="10"/>
    </row>
    <row r="622" spans="1:11">
      <c r="A622" s="8">
        <v>616</v>
      </c>
      <c r="B622" s="10" t="s">
        <v>4</v>
      </c>
      <c r="C622" s="9">
        <f t="shared" si="176"/>
        <v>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10"/>
    </row>
    <row r="623" spans="1:11">
      <c r="A623" s="8">
        <v>617</v>
      </c>
      <c r="B623" s="10" t="s">
        <v>5</v>
      </c>
      <c r="C623" s="9">
        <f t="shared" si="176"/>
        <v>92.6</v>
      </c>
      <c r="D623" s="7">
        <v>0</v>
      </c>
      <c r="E623" s="7">
        <v>0</v>
      </c>
      <c r="F623" s="7">
        <v>92.6</v>
      </c>
      <c r="G623" s="7">
        <v>0</v>
      </c>
      <c r="H623" s="7">
        <v>0</v>
      </c>
      <c r="I623" s="7">
        <v>0</v>
      </c>
      <c r="J623" s="7">
        <v>0</v>
      </c>
      <c r="K623" s="10"/>
    </row>
    <row r="624" spans="1:11">
      <c r="A624" s="8">
        <v>618</v>
      </c>
      <c r="B624" s="10" t="s">
        <v>6</v>
      </c>
      <c r="C624" s="9">
        <f t="shared" si="176"/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 s="7">
        <v>0</v>
      </c>
      <c r="K624" s="10"/>
    </row>
    <row r="625" spans="1:11" ht="25.5">
      <c r="A625" s="8">
        <v>619</v>
      </c>
      <c r="B625" s="14" t="s">
        <v>141</v>
      </c>
      <c r="C625" s="9">
        <f t="shared" si="176"/>
        <v>99.2</v>
      </c>
      <c r="D625" s="7">
        <v>0</v>
      </c>
      <c r="E625" s="7">
        <v>0</v>
      </c>
      <c r="F625" s="7">
        <v>99.2</v>
      </c>
      <c r="G625" s="7">
        <v>0</v>
      </c>
      <c r="H625" s="7">
        <v>0</v>
      </c>
      <c r="I625" s="7">
        <v>0</v>
      </c>
      <c r="J625" s="7">
        <v>0</v>
      </c>
      <c r="K625" s="10"/>
    </row>
    <row r="626" spans="1:11">
      <c r="A626" s="8">
        <v>620</v>
      </c>
      <c r="B626" s="10" t="s">
        <v>4</v>
      </c>
      <c r="C626" s="9">
        <f t="shared" si="176"/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 s="7">
        <v>0</v>
      </c>
      <c r="K626" s="10"/>
    </row>
    <row r="627" spans="1:11">
      <c r="A627" s="8">
        <v>621</v>
      </c>
      <c r="B627" s="10" t="s">
        <v>5</v>
      </c>
      <c r="C627" s="9">
        <f t="shared" si="176"/>
        <v>99.2</v>
      </c>
      <c r="D627" s="7">
        <v>0</v>
      </c>
      <c r="E627" s="7">
        <v>0</v>
      </c>
      <c r="F627" s="7">
        <v>99.2</v>
      </c>
      <c r="G627" s="7">
        <v>0</v>
      </c>
      <c r="H627" s="7">
        <v>0</v>
      </c>
      <c r="I627" s="7">
        <v>0</v>
      </c>
      <c r="J627" s="7">
        <v>0</v>
      </c>
      <c r="K627" s="10"/>
    </row>
    <row r="628" spans="1:11">
      <c r="A628" s="8">
        <v>622</v>
      </c>
      <c r="B628" s="10" t="s">
        <v>6</v>
      </c>
      <c r="C628" s="9">
        <f t="shared" si="176"/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10"/>
    </row>
    <row r="629" spans="1:11" ht="25.5">
      <c r="A629" s="8">
        <v>623</v>
      </c>
      <c r="B629" s="14" t="s">
        <v>142</v>
      </c>
      <c r="C629" s="9">
        <f t="shared" si="176"/>
        <v>77</v>
      </c>
      <c r="D629" s="7">
        <v>0</v>
      </c>
      <c r="E629" s="7">
        <v>0</v>
      </c>
      <c r="F629" s="7">
        <v>77</v>
      </c>
      <c r="G629" s="7">
        <v>0</v>
      </c>
      <c r="H629" s="7">
        <v>0</v>
      </c>
      <c r="I629" s="7">
        <v>0</v>
      </c>
      <c r="J629" s="7">
        <v>0</v>
      </c>
      <c r="K629" s="10"/>
    </row>
    <row r="630" spans="1:11">
      <c r="A630" s="8">
        <v>624</v>
      </c>
      <c r="B630" s="10" t="s">
        <v>4</v>
      </c>
      <c r="C630" s="9">
        <f t="shared" si="176"/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10"/>
    </row>
    <row r="631" spans="1:11">
      <c r="A631" s="8">
        <v>625</v>
      </c>
      <c r="B631" s="10" t="s">
        <v>5</v>
      </c>
      <c r="C631" s="9">
        <f t="shared" si="176"/>
        <v>77</v>
      </c>
      <c r="D631" s="7">
        <v>0</v>
      </c>
      <c r="E631" s="7">
        <v>0</v>
      </c>
      <c r="F631" s="7">
        <v>77</v>
      </c>
      <c r="G631" s="7">
        <v>0</v>
      </c>
      <c r="H631" s="7">
        <v>0</v>
      </c>
      <c r="I631" s="7">
        <v>0</v>
      </c>
      <c r="J631" s="7">
        <v>0</v>
      </c>
      <c r="K631" s="10"/>
    </row>
    <row r="632" spans="1:11">
      <c r="A632" s="8">
        <v>626</v>
      </c>
      <c r="B632" s="10" t="s">
        <v>6</v>
      </c>
      <c r="C632" s="9">
        <f t="shared" si="176"/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 s="7">
        <v>0</v>
      </c>
      <c r="K632" s="10"/>
    </row>
    <row r="633" spans="1:11" ht="25.5">
      <c r="A633" s="8">
        <v>627</v>
      </c>
      <c r="B633" s="14" t="s">
        <v>143</v>
      </c>
      <c r="C633" s="9">
        <f t="shared" ref="C633:C798" si="179">D633+E633+F633+G633+H633+I633+J633</f>
        <v>18.5</v>
      </c>
      <c r="D633" s="7">
        <v>0</v>
      </c>
      <c r="E633" s="7">
        <v>0</v>
      </c>
      <c r="F633" s="7">
        <v>18.5</v>
      </c>
      <c r="G633" s="7">
        <v>0</v>
      </c>
      <c r="H633" s="7">
        <v>0</v>
      </c>
      <c r="I633" s="7">
        <v>0</v>
      </c>
      <c r="J633" s="7">
        <v>0</v>
      </c>
      <c r="K633" s="10"/>
    </row>
    <row r="634" spans="1:11">
      <c r="A634" s="8">
        <v>628</v>
      </c>
      <c r="B634" s="10" t="s">
        <v>4</v>
      </c>
      <c r="C634" s="9">
        <f t="shared" si="179"/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10"/>
    </row>
    <row r="635" spans="1:11">
      <c r="A635" s="8">
        <v>629</v>
      </c>
      <c r="B635" s="10" t="s">
        <v>5</v>
      </c>
      <c r="C635" s="9">
        <f t="shared" si="179"/>
        <v>18.5</v>
      </c>
      <c r="D635" s="7">
        <v>0</v>
      </c>
      <c r="E635" s="7">
        <v>0</v>
      </c>
      <c r="F635" s="7">
        <v>18.5</v>
      </c>
      <c r="G635" s="7">
        <v>0</v>
      </c>
      <c r="H635" s="7">
        <v>0</v>
      </c>
      <c r="I635" s="7">
        <v>0</v>
      </c>
      <c r="J635" s="7">
        <v>0</v>
      </c>
      <c r="K635" s="10"/>
    </row>
    <row r="636" spans="1:11">
      <c r="A636" s="8">
        <v>630</v>
      </c>
      <c r="B636" s="10" t="s">
        <v>6</v>
      </c>
      <c r="C636" s="9">
        <f t="shared" si="179"/>
        <v>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10"/>
    </row>
    <row r="637" spans="1:11" ht="25.5">
      <c r="A637" s="8">
        <v>631</v>
      </c>
      <c r="B637" s="14" t="s">
        <v>144</v>
      </c>
      <c r="C637" s="9">
        <f t="shared" si="179"/>
        <v>27.5</v>
      </c>
      <c r="D637" s="7">
        <v>0</v>
      </c>
      <c r="E637" s="7">
        <v>0</v>
      </c>
      <c r="F637" s="7">
        <v>27.5</v>
      </c>
      <c r="G637" s="7">
        <v>0</v>
      </c>
      <c r="H637" s="7">
        <v>0</v>
      </c>
      <c r="I637" s="7">
        <v>0</v>
      </c>
      <c r="J637" s="7">
        <v>0</v>
      </c>
      <c r="K637" s="10"/>
    </row>
    <row r="638" spans="1:11">
      <c r="A638" s="8">
        <v>632</v>
      </c>
      <c r="B638" s="10" t="s">
        <v>4</v>
      </c>
      <c r="C638" s="9">
        <f t="shared" si="179"/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10"/>
    </row>
    <row r="639" spans="1:11">
      <c r="A639" s="8">
        <v>633</v>
      </c>
      <c r="B639" s="10" t="s">
        <v>5</v>
      </c>
      <c r="C639" s="9">
        <f t="shared" si="179"/>
        <v>27.5</v>
      </c>
      <c r="D639" s="7">
        <v>0</v>
      </c>
      <c r="E639" s="7">
        <v>0</v>
      </c>
      <c r="F639" s="7">
        <v>27.5</v>
      </c>
      <c r="G639" s="7">
        <v>0</v>
      </c>
      <c r="H639" s="7">
        <v>0</v>
      </c>
      <c r="I639" s="7">
        <v>0</v>
      </c>
      <c r="J639" s="7">
        <v>0</v>
      </c>
      <c r="K639" s="10"/>
    </row>
    <row r="640" spans="1:11">
      <c r="A640" s="8">
        <v>634</v>
      </c>
      <c r="B640" s="10" t="s">
        <v>6</v>
      </c>
      <c r="C640" s="9">
        <f t="shared" si="179"/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 s="7">
        <v>0</v>
      </c>
      <c r="K640" s="10"/>
    </row>
    <row r="641" spans="1:11" ht="25.5">
      <c r="A641" s="8">
        <v>635</v>
      </c>
      <c r="B641" s="14" t="s">
        <v>145</v>
      </c>
      <c r="C641" s="9">
        <f t="shared" si="179"/>
        <v>267.39999999999998</v>
      </c>
      <c r="D641" s="7">
        <v>0</v>
      </c>
      <c r="E641" s="7">
        <v>0</v>
      </c>
      <c r="F641" s="7">
        <v>267.39999999999998</v>
      </c>
      <c r="G641" s="7">
        <v>0</v>
      </c>
      <c r="H641" s="7">
        <v>0</v>
      </c>
      <c r="I641" s="7">
        <v>0</v>
      </c>
      <c r="J641" s="7">
        <v>0</v>
      </c>
      <c r="K641" s="10"/>
    </row>
    <row r="642" spans="1:11">
      <c r="A642" s="8">
        <v>636</v>
      </c>
      <c r="B642" s="10" t="s">
        <v>4</v>
      </c>
      <c r="C642" s="9">
        <f t="shared" si="179"/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 s="7">
        <v>0</v>
      </c>
      <c r="K642" s="10"/>
    </row>
    <row r="643" spans="1:11">
      <c r="A643" s="8">
        <v>637</v>
      </c>
      <c r="B643" s="10" t="s">
        <v>5</v>
      </c>
      <c r="C643" s="9">
        <f t="shared" si="179"/>
        <v>267.39999999999998</v>
      </c>
      <c r="D643" s="7">
        <v>0</v>
      </c>
      <c r="E643" s="7">
        <v>0</v>
      </c>
      <c r="F643" s="7">
        <v>267.39999999999998</v>
      </c>
      <c r="G643" s="7">
        <v>0</v>
      </c>
      <c r="H643" s="7">
        <v>0</v>
      </c>
      <c r="I643" s="7">
        <v>0</v>
      </c>
      <c r="J643" s="7">
        <v>0</v>
      </c>
      <c r="K643" s="10"/>
    </row>
    <row r="644" spans="1:11">
      <c r="A644" s="8">
        <v>638</v>
      </c>
      <c r="B644" s="10" t="s">
        <v>6</v>
      </c>
      <c r="C644" s="9">
        <f t="shared" si="179"/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10"/>
    </row>
    <row r="645" spans="1:11" ht="25.5">
      <c r="A645" s="8">
        <v>639</v>
      </c>
      <c r="B645" s="14" t="s">
        <v>146</v>
      </c>
      <c r="C645" s="9">
        <f t="shared" si="179"/>
        <v>99.4</v>
      </c>
      <c r="D645" s="7">
        <v>0</v>
      </c>
      <c r="E645" s="7">
        <v>0</v>
      </c>
      <c r="F645" s="7">
        <v>99.4</v>
      </c>
      <c r="G645" s="7">
        <v>0</v>
      </c>
      <c r="H645" s="7">
        <v>0</v>
      </c>
      <c r="I645" s="7">
        <v>0</v>
      </c>
      <c r="J645" s="7">
        <v>0</v>
      </c>
      <c r="K645" s="10"/>
    </row>
    <row r="646" spans="1:11">
      <c r="A646" s="8">
        <v>640</v>
      </c>
      <c r="B646" s="10" t="s">
        <v>4</v>
      </c>
      <c r="C646" s="9">
        <f t="shared" si="179"/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10"/>
    </row>
    <row r="647" spans="1:11">
      <c r="A647" s="8">
        <v>641</v>
      </c>
      <c r="B647" s="10" t="s">
        <v>5</v>
      </c>
      <c r="C647" s="9">
        <f t="shared" si="179"/>
        <v>99.4</v>
      </c>
      <c r="D647" s="7">
        <v>0</v>
      </c>
      <c r="E647" s="7">
        <v>0</v>
      </c>
      <c r="F647" s="7">
        <v>99.4</v>
      </c>
      <c r="G647" s="7">
        <v>0</v>
      </c>
      <c r="H647" s="7">
        <v>0</v>
      </c>
      <c r="I647" s="7">
        <v>0</v>
      </c>
      <c r="J647" s="7">
        <v>0</v>
      </c>
      <c r="K647" s="10"/>
    </row>
    <row r="648" spans="1:11">
      <c r="A648" s="8">
        <v>642</v>
      </c>
      <c r="B648" s="10" t="s">
        <v>6</v>
      </c>
      <c r="C648" s="9">
        <f t="shared" si="179"/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10"/>
    </row>
    <row r="649" spans="1:11" ht="25.5">
      <c r="A649" s="8">
        <v>643</v>
      </c>
      <c r="B649" s="14" t="s">
        <v>147</v>
      </c>
      <c r="C649" s="9">
        <f t="shared" si="179"/>
        <v>25</v>
      </c>
      <c r="D649" s="7">
        <v>0</v>
      </c>
      <c r="E649" s="7">
        <v>0</v>
      </c>
      <c r="F649" s="7">
        <v>25</v>
      </c>
      <c r="G649" s="7">
        <v>0</v>
      </c>
      <c r="H649" s="7">
        <v>0</v>
      </c>
      <c r="I649" s="7">
        <v>0</v>
      </c>
      <c r="J649" s="7">
        <v>0</v>
      </c>
      <c r="K649" s="10"/>
    </row>
    <row r="650" spans="1:11">
      <c r="A650" s="8">
        <v>644</v>
      </c>
      <c r="B650" s="10" t="s">
        <v>4</v>
      </c>
      <c r="C650" s="9">
        <f t="shared" si="179"/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10"/>
    </row>
    <row r="651" spans="1:11">
      <c r="A651" s="8">
        <v>645</v>
      </c>
      <c r="B651" s="10" t="s">
        <v>5</v>
      </c>
      <c r="C651" s="9">
        <f t="shared" si="179"/>
        <v>25</v>
      </c>
      <c r="D651" s="7">
        <v>0</v>
      </c>
      <c r="E651" s="7">
        <v>0</v>
      </c>
      <c r="F651" s="7">
        <v>25</v>
      </c>
      <c r="G651" s="7">
        <v>0</v>
      </c>
      <c r="H651" s="7">
        <v>0</v>
      </c>
      <c r="I651" s="7">
        <v>0</v>
      </c>
      <c r="J651" s="7">
        <v>0</v>
      </c>
      <c r="K651" s="10"/>
    </row>
    <row r="652" spans="1:11">
      <c r="A652" s="8">
        <v>646</v>
      </c>
      <c r="B652" s="10" t="s">
        <v>6</v>
      </c>
      <c r="C652" s="9">
        <f t="shared" si="179"/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10"/>
    </row>
    <row r="653" spans="1:11" ht="25.5">
      <c r="A653" s="8">
        <v>647</v>
      </c>
      <c r="B653" s="14" t="s">
        <v>148</v>
      </c>
      <c r="C653" s="9">
        <f t="shared" si="179"/>
        <v>92.4</v>
      </c>
      <c r="D653" s="7">
        <v>0</v>
      </c>
      <c r="E653" s="7">
        <v>0</v>
      </c>
      <c r="F653" s="7">
        <v>92.4</v>
      </c>
      <c r="G653" s="7">
        <v>0</v>
      </c>
      <c r="H653" s="7">
        <v>0</v>
      </c>
      <c r="I653" s="7">
        <v>0</v>
      </c>
      <c r="J653" s="7">
        <v>0</v>
      </c>
      <c r="K653" s="10"/>
    </row>
    <row r="654" spans="1:11">
      <c r="A654" s="8">
        <v>648</v>
      </c>
      <c r="B654" s="10" t="s">
        <v>4</v>
      </c>
      <c r="C654" s="9">
        <f t="shared" si="179"/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10"/>
    </row>
    <row r="655" spans="1:11">
      <c r="A655" s="8">
        <v>649</v>
      </c>
      <c r="B655" s="10" t="s">
        <v>5</v>
      </c>
      <c r="C655" s="9">
        <f t="shared" si="179"/>
        <v>92.4</v>
      </c>
      <c r="D655" s="7">
        <v>0</v>
      </c>
      <c r="E655" s="7">
        <v>0</v>
      </c>
      <c r="F655" s="7">
        <v>92.4</v>
      </c>
      <c r="G655" s="7">
        <v>0</v>
      </c>
      <c r="H655" s="7">
        <v>0</v>
      </c>
      <c r="I655" s="7">
        <v>0</v>
      </c>
      <c r="J655" s="7">
        <v>0</v>
      </c>
      <c r="K655" s="10"/>
    </row>
    <row r="656" spans="1:11">
      <c r="A656" s="8">
        <v>650</v>
      </c>
      <c r="B656" s="10" t="s">
        <v>6</v>
      </c>
      <c r="C656" s="9">
        <f t="shared" si="179"/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10"/>
    </row>
    <row r="657" spans="1:11" ht="25.5">
      <c r="A657" s="8">
        <v>651</v>
      </c>
      <c r="B657" s="14" t="s">
        <v>583</v>
      </c>
      <c r="C657" s="9">
        <f t="shared" si="179"/>
        <v>97</v>
      </c>
      <c r="D657" s="7">
        <v>0</v>
      </c>
      <c r="E657" s="7">
        <v>0</v>
      </c>
      <c r="F657" s="7">
        <v>0</v>
      </c>
      <c r="G657" s="7">
        <v>97</v>
      </c>
      <c r="H657" s="7">
        <v>0</v>
      </c>
      <c r="I657" s="7">
        <v>0</v>
      </c>
      <c r="J657" s="7">
        <v>0</v>
      </c>
      <c r="K657" s="10"/>
    </row>
    <row r="658" spans="1:11">
      <c r="A658" s="8">
        <v>652</v>
      </c>
      <c r="B658" s="10" t="s">
        <v>4</v>
      </c>
      <c r="C658" s="9">
        <f t="shared" si="179"/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10"/>
    </row>
    <row r="659" spans="1:11">
      <c r="A659" s="8">
        <v>653</v>
      </c>
      <c r="B659" s="10" t="s">
        <v>5</v>
      </c>
      <c r="C659" s="9">
        <f t="shared" si="179"/>
        <v>97</v>
      </c>
      <c r="D659" s="7">
        <v>0</v>
      </c>
      <c r="E659" s="7">
        <v>0</v>
      </c>
      <c r="F659" s="7">
        <v>0</v>
      </c>
      <c r="G659" s="7">
        <v>97</v>
      </c>
      <c r="H659" s="7">
        <v>0</v>
      </c>
      <c r="I659" s="7">
        <v>0</v>
      </c>
      <c r="J659" s="7">
        <v>0</v>
      </c>
      <c r="K659" s="10"/>
    </row>
    <row r="660" spans="1:11">
      <c r="A660" s="8">
        <v>654</v>
      </c>
      <c r="B660" s="10" t="s">
        <v>6</v>
      </c>
      <c r="C660" s="9">
        <f t="shared" si="179"/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 s="7">
        <v>0</v>
      </c>
      <c r="K660" s="10"/>
    </row>
    <row r="661" spans="1:11">
      <c r="A661" s="8">
        <v>655</v>
      </c>
      <c r="B661" s="14" t="s">
        <v>584</v>
      </c>
      <c r="C661" s="9">
        <f t="shared" si="179"/>
        <v>119.19999999999999</v>
      </c>
      <c r="D661" s="7">
        <v>0</v>
      </c>
      <c r="E661" s="7">
        <v>0</v>
      </c>
      <c r="F661" s="7">
        <v>0</v>
      </c>
      <c r="G661" s="7">
        <v>84.8</v>
      </c>
      <c r="H661" s="7">
        <v>34.4</v>
      </c>
      <c r="I661" s="7">
        <v>0</v>
      </c>
      <c r="J661" s="7">
        <v>0</v>
      </c>
      <c r="K661" s="10"/>
    </row>
    <row r="662" spans="1:11">
      <c r="A662" s="8">
        <v>656</v>
      </c>
      <c r="B662" s="10" t="s">
        <v>4</v>
      </c>
      <c r="C662" s="9">
        <f t="shared" si="179"/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10"/>
    </row>
    <row r="663" spans="1:11">
      <c r="A663" s="8">
        <v>657</v>
      </c>
      <c r="B663" s="10" t="s">
        <v>5</v>
      </c>
      <c r="C663" s="9">
        <f t="shared" si="179"/>
        <v>119.19999999999999</v>
      </c>
      <c r="D663" s="7">
        <v>0</v>
      </c>
      <c r="E663" s="7">
        <v>0</v>
      </c>
      <c r="F663" s="7">
        <v>0</v>
      </c>
      <c r="G663" s="7">
        <v>84.8</v>
      </c>
      <c r="H663" s="7">
        <v>34.4</v>
      </c>
      <c r="I663" s="7">
        <v>0</v>
      </c>
      <c r="J663" s="7">
        <v>0</v>
      </c>
      <c r="K663" s="10"/>
    </row>
    <row r="664" spans="1:11">
      <c r="A664" s="8">
        <v>658</v>
      </c>
      <c r="B664" s="10" t="s">
        <v>6</v>
      </c>
      <c r="C664" s="9">
        <f t="shared" si="179"/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 s="7">
        <v>0</v>
      </c>
      <c r="K664" s="10"/>
    </row>
    <row r="665" spans="1:11">
      <c r="A665" s="8">
        <v>659</v>
      </c>
      <c r="B665" s="14" t="s">
        <v>585</v>
      </c>
      <c r="C665" s="9">
        <f t="shared" si="179"/>
        <v>104.5</v>
      </c>
      <c r="D665" s="7">
        <v>0</v>
      </c>
      <c r="E665" s="7">
        <v>0</v>
      </c>
      <c r="F665" s="7">
        <v>0</v>
      </c>
      <c r="G665" s="7">
        <v>97.8</v>
      </c>
      <c r="H665" s="7">
        <v>6.7</v>
      </c>
      <c r="I665" s="7">
        <v>0</v>
      </c>
      <c r="J665" s="7">
        <v>0</v>
      </c>
      <c r="K665" s="10"/>
    </row>
    <row r="666" spans="1:11">
      <c r="A666" s="8">
        <v>660</v>
      </c>
      <c r="B666" s="10" t="s">
        <v>4</v>
      </c>
      <c r="C666" s="9">
        <f t="shared" si="179"/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 s="7">
        <v>0</v>
      </c>
      <c r="K666" s="10"/>
    </row>
    <row r="667" spans="1:11">
      <c r="A667" s="8">
        <v>661</v>
      </c>
      <c r="B667" s="10" t="s">
        <v>5</v>
      </c>
      <c r="C667" s="9">
        <f t="shared" si="179"/>
        <v>104.5</v>
      </c>
      <c r="D667" s="7">
        <v>0</v>
      </c>
      <c r="E667" s="7">
        <v>0</v>
      </c>
      <c r="F667" s="7">
        <v>0</v>
      </c>
      <c r="G667" s="7">
        <v>97.8</v>
      </c>
      <c r="H667" s="7">
        <v>6.7</v>
      </c>
      <c r="I667" s="7">
        <v>0</v>
      </c>
      <c r="J667" s="7">
        <v>0</v>
      </c>
      <c r="K667" s="10"/>
    </row>
    <row r="668" spans="1:11">
      <c r="A668" s="8">
        <v>662</v>
      </c>
      <c r="B668" s="10" t="s">
        <v>6</v>
      </c>
      <c r="C668" s="9">
        <f t="shared" si="179"/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 s="7">
        <v>0</v>
      </c>
      <c r="K668" s="10"/>
    </row>
    <row r="669" spans="1:11">
      <c r="A669" s="8">
        <v>663</v>
      </c>
      <c r="B669" s="14" t="s">
        <v>586</v>
      </c>
      <c r="C669" s="9">
        <f t="shared" si="179"/>
        <v>103.2</v>
      </c>
      <c r="D669" s="7">
        <v>0</v>
      </c>
      <c r="E669" s="7">
        <v>0</v>
      </c>
      <c r="F669" s="7">
        <v>0</v>
      </c>
      <c r="G669" s="7">
        <v>103.2</v>
      </c>
      <c r="H669" s="7">
        <v>0</v>
      </c>
      <c r="I669" s="7">
        <v>0</v>
      </c>
      <c r="J669" s="7">
        <v>0</v>
      </c>
      <c r="K669" s="10"/>
    </row>
    <row r="670" spans="1:11">
      <c r="A670" s="8">
        <v>664</v>
      </c>
      <c r="B670" s="10" t="s">
        <v>4</v>
      </c>
      <c r="C670" s="9">
        <f t="shared" si="179"/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 s="7">
        <v>0</v>
      </c>
      <c r="K670" s="10"/>
    </row>
    <row r="671" spans="1:11">
      <c r="A671" s="8">
        <v>665</v>
      </c>
      <c r="B671" s="10" t="s">
        <v>5</v>
      </c>
      <c r="C671" s="9">
        <f t="shared" si="179"/>
        <v>103.2</v>
      </c>
      <c r="D671" s="7">
        <v>0</v>
      </c>
      <c r="E671" s="7">
        <v>0</v>
      </c>
      <c r="F671" s="7">
        <v>0</v>
      </c>
      <c r="G671" s="7">
        <v>103.2</v>
      </c>
      <c r="H671" s="7">
        <v>0</v>
      </c>
      <c r="I671" s="7">
        <v>0</v>
      </c>
      <c r="J671" s="7">
        <v>0</v>
      </c>
      <c r="K671" s="10"/>
    </row>
    <row r="672" spans="1:11">
      <c r="A672" s="8">
        <v>666</v>
      </c>
      <c r="B672" s="10" t="s">
        <v>6</v>
      </c>
      <c r="C672" s="9">
        <f t="shared" si="179"/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10"/>
    </row>
    <row r="673" spans="1:11">
      <c r="A673" s="8">
        <v>667</v>
      </c>
      <c r="B673" s="14" t="s">
        <v>587</v>
      </c>
      <c r="C673" s="9">
        <f t="shared" si="179"/>
        <v>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10"/>
    </row>
    <row r="674" spans="1:11">
      <c r="A674" s="8">
        <v>668</v>
      </c>
      <c r="B674" s="10" t="s">
        <v>4</v>
      </c>
      <c r="C674" s="9">
        <f t="shared" si="179"/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10"/>
    </row>
    <row r="675" spans="1:11">
      <c r="A675" s="8">
        <v>669</v>
      </c>
      <c r="B675" s="10" t="s">
        <v>5</v>
      </c>
      <c r="C675" s="9">
        <f t="shared" si="179"/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10"/>
    </row>
    <row r="676" spans="1:11">
      <c r="A676" s="8">
        <v>670</v>
      </c>
      <c r="B676" s="10" t="s">
        <v>6</v>
      </c>
      <c r="C676" s="9">
        <f t="shared" si="179"/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 s="7">
        <v>0</v>
      </c>
      <c r="K676" s="10"/>
    </row>
    <row r="677" spans="1:11">
      <c r="A677" s="8">
        <v>671</v>
      </c>
      <c r="B677" s="14" t="s">
        <v>588</v>
      </c>
      <c r="C677" s="9">
        <f t="shared" si="179"/>
        <v>95</v>
      </c>
      <c r="D677" s="7">
        <v>0</v>
      </c>
      <c r="E677" s="7">
        <v>0</v>
      </c>
      <c r="F677" s="7">
        <v>0</v>
      </c>
      <c r="G677" s="7">
        <v>76.400000000000006</v>
      </c>
      <c r="H677" s="7">
        <v>18.600000000000001</v>
      </c>
      <c r="I677" s="7">
        <v>0</v>
      </c>
      <c r="J677" s="7">
        <v>0</v>
      </c>
      <c r="K677" s="10"/>
    </row>
    <row r="678" spans="1:11">
      <c r="A678" s="8">
        <v>672</v>
      </c>
      <c r="B678" s="10" t="s">
        <v>4</v>
      </c>
      <c r="C678" s="9">
        <f t="shared" si="179"/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 s="7">
        <v>0</v>
      </c>
      <c r="K678" s="10"/>
    </row>
    <row r="679" spans="1:11">
      <c r="A679" s="8">
        <v>673</v>
      </c>
      <c r="B679" s="10" t="s">
        <v>5</v>
      </c>
      <c r="C679" s="9">
        <f t="shared" si="179"/>
        <v>95</v>
      </c>
      <c r="D679" s="7">
        <v>0</v>
      </c>
      <c r="E679" s="7">
        <v>0</v>
      </c>
      <c r="F679" s="7">
        <v>0</v>
      </c>
      <c r="G679" s="7">
        <v>76.400000000000006</v>
      </c>
      <c r="H679" s="7">
        <v>18.600000000000001</v>
      </c>
      <c r="I679" s="7">
        <v>0</v>
      </c>
      <c r="J679" s="7">
        <v>0</v>
      </c>
      <c r="K679" s="10"/>
    </row>
    <row r="680" spans="1:11">
      <c r="A680" s="8">
        <v>674</v>
      </c>
      <c r="B680" s="10" t="s">
        <v>6</v>
      </c>
      <c r="C680" s="9">
        <f t="shared" si="179"/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 s="7">
        <v>0</v>
      </c>
      <c r="K680" s="10"/>
    </row>
    <row r="681" spans="1:11" ht="25.5">
      <c r="A681" s="8">
        <v>675</v>
      </c>
      <c r="B681" s="14" t="s">
        <v>589</v>
      </c>
      <c r="C681" s="9">
        <f t="shared" si="179"/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 s="7">
        <v>0</v>
      </c>
      <c r="K681" s="10"/>
    </row>
    <row r="682" spans="1:11">
      <c r="A682" s="8">
        <v>676</v>
      </c>
      <c r="B682" s="10" t="s">
        <v>4</v>
      </c>
      <c r="C682" s="9">
        <f t="shared" si="179"/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 s="7">
        <v>0</v>
      </c>
      <c r="K682" s="10"/>
    </row>
    <row r="683" spans="1:11">
      <c r="A683" s="8">
        <v>677</v>
      </c>
      <c r="B683" s="10" t="s">
        <v>5</v>
      </c>
      <c r="C683" s="9">
        <f t="shared" si="179"/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 s="7">
        <v>0</v>
      </c>
      <c r="K683" s="10"/>
    </row>
    <row r="684" spans="1:11">
      <c r="A684" s="8">
        <v>678</v>
      </c>
      <c r="B684" s="10" t="s">
        <v>6</v>
      </c>
      <c r="C684" s="9">
        <f t="shared" si="179"/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 s="7">
        <v>0</v>
      </c>
      <c r="K684" s="10"/>
    </row>
    <row r="685" spans="1:11" ht="25.5">
      <c r="A685" s="8">
        <v>679</v>
      </c>
      <c r="B685" s="14" t="s">
        <v>590</v>
      </c>
      <c r="C685" s="9">
        <f t="shared" si="179"/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 s="7">
        <v>0</v>
      </c>
      <c r="K685" s="10"/>
    </row>
    <row r="686" spans="1:11" ht="16.5" customHeight="1">
      <c r="A686" s="8">
        <v>680</v>
      </c>
      <c r="B686" s="10" t="s">
        <v>4</v>
      </c>
      <c r="C686" s="9">
        <f t="shared" si="179"/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 s="7">
        <v>0</v>
      </c>
      <c r="K686" s="10"/>
    </row>
    <row r="687" spans="1:11" ht="16.5" customHeight="1">
      <c r="A687" s="8">
        <v>681</v>
      </c>
      <c r="B687" s="10" t="s">
        <v>5</v>
      </c>
      <c r="C687" s="9">
        <f t="shared" si="179"/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 s="7">
        <v>0</v>
      </c>
      <c r="J687" s="7">
        <v>0</v>
      </c>
      <c r="K687" s="10"/>
    </row>
    <row r="688" spans="1:11" ht="27" customHeight="1">
      <c r="A688" s="8">
        <v>682</v>
      </c>
      <c r="B688" s="14" t="s">
        <v>446</v>
      </c>
      <c r="C688" s="9">
        <f t="shared" si="179"/>
        <v>6</v>
      </c>
      <c r="D688" s="9">
        <v>0</v>
      </c>
      <c r="E688" s="9">
        <v>0</v>
      </c>
      <c r="F688" s="9">
        <v>0</v>
      </c>
      <c r="G688" s="9">
        <v>6</v>
      </c>
      <c r="H688" s="7">
        <v>0</v>
      </c>
      <c r="I688" s="7">
        <v>0</v>
      </c>
      <c r="J688" s="7">
        <v>0</v>
      </c>
      <c r="K688" s="10"/>
    </row>
    <row r="689" spans="1:11" ht="16.5" customHeight="1">
      <c r="A689" s="8">
        <v>683</v>
      </c>
      <c r="B689" s="10" t="s">
        <v>4</v>
      </c>
      <c r="C689" s="9">
        <v>0</v>
      </c>
      <c r="D689" s="7">
        <v>0</v>
      </c>
      <c r="E689" s="7">
        <v>0</v>
      </c>
      <c r="F689" s="7">
        <v>0</v>
      </c>
      <c r="G689" s="9">
        <f t="shared" ref="G689:G691" si="180">H689+I689+J689+K689+L689+M689+N689</f>
        <v>0</v>
      </c>
      <c r="H689" s="7">
        <v>0</v>
      </c>
      <c r="I689" s="7">
        <v>0</v>
      </c>
      <c r="J689" s="7">
        <v>0</v>
      </c>
      <c r="K689" s="10"/>
    </row>
    <row r="690" spans="1:11" ht="16.5" customHeight="1">
      <c r="A690" s="8">
        <v>684</v>
      </c>
      <c r="B690" s="10" t="s">
        <v>5</v>
      </c>
      <c r="C690" s="9">
        <v>6</v>
      </c>
      <c r="D690" s="7">
        <v>0</v>
      </c>
      <c r="E690" s="7">
        <v>0</v>
      </c>
      <c r="F690" s="7">
        <v>0</v>
      </c>
      <c r="G690" s="9">
        <v>6</v>
      </c>
      <c r="H690" s="7">
        <v>0</v>
      </c>
      <c r="I690" s="7">
        <v>0</v>
      </c>
      <c r="J690" s="7">
        <v>0</v>
      </c>
      <c r="K690" s="10"/>
    </row>
    <row r="691" spans="1:11" ht="16.5" customHeight="1">
      <c r="A691" s="8">
        <v>685</v>
      </c>
      <c r="B691" s="10" t="s">
        <v>6</v>
      </c>
      <c r="C691" s="9">
        <f t="shared" si="179"/>
        <v>0</v>
      </c>
      <c r="D691" s="7">
        <v>0</v>
      </c>
      <c r="E691" s="7">
        <v>0</v>
      </c>
      <c r="F691" s="7">
        <v>0</v>
      </c>
      <c r="G691" s="9">
        <f t="shared" si="180"/>
        <v>0</v>
      </c>
      <c r="H691" s="7">
        <v>0</v>
      </c>
      <c r="I691" s="7">
        <v>0</v>
      </c>
      <c r="J691" s="7">
        <v>0</v>
      </c>
      <c r="K691" s="10"/>
    </row>
    <row r="692" spans="1:11" ht="31.5" customHeight="1">
      <c r="A692" s="8">
        <v>686</v>
      </c>
      <c r="B692" s="14" t="s">
        <v>447</v>
      </c>
      <c r="C692" s="9">
        <f t="shared" si="179"/>
        <v>0</v>
      </c>
      <c r="D692" s="9">
        <v>0</v>
      </c>
      <c r="E692" s="9">
        <v>0</v>
      </c>
      <c r="F692" s="9">
        <v>0</v>
      </c>
      <c r="G692" s="9">
        <v>0</v>
      </c>
      <c r="H692" s="7">
        <v>0</v>
      </c>
      <c r="I692" s="7">
        <v>0</v>
      </c>
      <c r="J692" s="7">
        <v>0</v>
      </c>
      <c r="K692" s="10"/>
    </row>
    <row r="693" spans="1:11" ht="16.5" customHeight="1">
      <c r="A693" s="8">
        <v>687</v>
      </c>
      <c r="B693" s="10" t="s">
        <v>4</v>
      </c>
      <c r="C693" s="9">
        <f t="shared" si="179"/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 s="7">
        <v>0</v>
      </c>
      <c r="K693" s="10"/>
    </row>
    <row r="694" spans="1:11" ht="16.5" customHeight="1">
      <c r="A694" s="8">
        <v>688</v>
      </c>
      <c r="B694" s="10" t="s">
        <v>5</v>
      </c>
      <c r="C694" s="9">
        <f t="shared" si="179"/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 s="7">
        <v>0</v>
      </c>
      <c r="K694" s="10"/>
    </row>
    <row r="695" spans="1:11" ht="16.5" customHeight="1">
      <c r="A695" s="8">
        <v>689</v>
      </c>
      <c r="B695" s="10" t="s">
        <v>6</v>
      </c>
      <c r="C695" s="9">
        <f t="shared" si="179"/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 s="7">
        <v>0</v>
      </c>
      <c r="K695" s="10"/>
    </row>
    <row r="696" spans="1:11" ht="16.5" customHeight="1">
      <c r="A696" s="8">
        <v>690</v>
      </c>
      <c r="B696" s="14" t="s">
        <v>448</v>
      </c>
      <c r="C696" s="9">
        <f t="shared" si="179"/>
        <v>0</v>
      </c>
      <c r="D696" s="9">
        <v>0</v>
      </c>
      <c r="E696" s="9">
        <v>0</v>
      </c>
      <c r="F696" s="9">
        <v>0</v>
      </c>
      <c r="G696" s="9">
        <v>0</v>
      </c>
      <c r="H696" s="7">
        <v>0</v>
      </c>
      <c r="I696" s="7">
        <v>0</v>
      </c>
      <c r="J696" s="7">
        <v>0</v>
      </c>
      <c r="K696" s="10"/>
    </row>
    <row r="697" spans="1:11" ht="16.5" customHeight="1">
      <c r="A697" s="8">
        <v>691</v>
      </c>
      <c r="B697" s="10" t="s">
        <v>4</v>
      </c>
      <c r="C697" s="9">
        <f t="shared" si="179"/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 s="7">
        <v>0</v>
      </c>
      <c r="K697" s="10"/>
    </row>
    <row r="698" spans="1:11" ht="16.5" customHeight="1">
      <c r="A698" s="8">
        <v>692</v>
      </c>
      <c r="B698" s="10" t="s">
        <v>5</v>
      </c>
      <c r="C698" s="9">
        <f t="shared" si="179"/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 s="7">
        <v>0</v>
      </c>
      <c r="K698" s="10"/>
    </row>
    <row r="699" spans="1:11" ht="16.5" customHeight="1">
      <c r="A699" s="8">
        <v>693</v>
      </c>
      <c r="B699" s="10" t="s">
        <v>150</v>
      </c>
      <c r="C699" s="9">
        <f t="shared" si="179"/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10"/>
    </row>
    <row r="700" spans="1:11" ht="30" customHeight="1">
      <c r="A700" s="8">
        <v>694</v>
      </c>
      <c r="B700" s="14" t="s">
        <v>449</v>
      </c>
      <c r="C700" s="9">
        <f t="shared" si="179"/>
        <v>20.7</v>
      </c>
      <c r="D700" s="9">
        <v>0</v>
      </c>
      <c r="E700" s="9">
        <v>0</v>
      </c>
      <c r="F700" s="9">
        <v>0</v>
      </c>
      <c r="G700" s="9">
        <v>20.7</v>
      </c>
      <c r="H700" s="7">
        <v>0</v>
      </c>
      <c r="I700" s="7">
        <v>0</v>
      </c>
      <c r="J700" s="7">
        <v>0</v>
      </c>
      <c r="K700" s="10"/>
    </row>
    <row r="701" spans="1:11" ht="16.5" customHeight="1">
      <c r="A701" s="8">
        <v>695</v>
      </c>
      <c r="B701" s="10" t="s">
        <v>4</v>
      </c>
      <c r="C701" s="9">
        <f t="shared" si="179"/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10"/>
    </row>
    <row r="702" spans="1:11" ht="16.5" customHeight="1">
      <c r="A702" s="8">
        <v>696</v>
      </c>
      <c r="B702" s="10" t="s">
        <v>5</v>
      </c>
      <c r="C702" s="9">
        <f t="shared" si="179"/>
        <v>20.7</v>
      </c>
      <c r="D702" s="7">
        <v>0</v>
      </c>
      <c r="E702" s="7">
        <v>0</v>
      </c>
      <c r="F702" s="7">
        <v>0</v>
      </c>
      <c r="G702" s="7">
        <v>20.7</v>
      </c>
      <c r="H702" s="7">
        <v>0</v>
      </c>
      <c r="I702" s="7">
        <v>0</v>
      </c>
      <c r="J702" s="7">
        <v>0</v>
      </c>
      <c r="K702" s="10"/>
    </row>
    <row r="703" spans="1:11" ht="42.75" customHeight="1">
      <c r="A703" s="8">
        <v>697</v>
      </c>
      <c r="B703" s="14" t="s">
        <v>490</v>
      </c>
      <c r="C703" s="9">
        <f t="shared" si="179"/>
        <v>26</v>
      </c>
      <c r="D703" s="9">
        <v>0</v>
      </c>
      <c r="E703" s="9">
        <v>0</v>
      </c>
      <c r="F703" s="9">
        <v>0</v>
      </c>
      <c r="G703" s="9">
        <v>26</v>
      </c>
      <c r="H703" s="7">
        <v>0</v>
      </c>
      <c r="I703" s="7">
        <v>0</v>
      </c>
      <c r="J703" s="7">
        <v>0</v>
      </c>
      <c r="K703" s="10"/>
    </row>
    <row r="704" spans="1:11" ht="16.5" customHeight="1">
      <c r="A704" s="8">
        <v>698</v>
      </c>
      <c r="B704" s="10" t="s">
        <v>4</v>
      </c>
      <c r="C704" s="7">
        <f t="shared" si="179"/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 s="7">
        <v>0</v>
      </c>
      <c r="K704" s="10"/>
    </row>
    <row r="705" spans="1:11" ht="16.5" customHeight="1">
      <c r="A705" s="8">
        <v>699</v>
      </c>
      <c r="B705" s="10" t="s">
        <v>5</v>
      </c>
      <c r="C705" s="7">
        <f t="shared" si="179"/>
        <v>26</v>
      </c>
      <c r="D705" s="7">
        <v>0</v>
      </c>
      <c r="E705" s="7">
        <v>0</v>
      </c>
      <c r="F705" s="7">
        <v>0</v>
      </c>
      <c r="G705" s="7">
        <v>26</v>
      </c>
      <c r="H705" s="7">
        <v>0</v>
      </c>
      <c r="I705" s="7">
        <v>0</v>
      </c>
      <c r="J705" s="7">
        <v>0</v>
      </c>
      <c r="K705" s="10"/>
    </row>
    <row r="706" spans="1:11" ht="16.5" customHeight="1">
      <c r="A706" s="8">
        <v>700</v>
      </c>
      <c r="B706" s="10" t="s">
        <v>150</v>
      </c>
      <c r="C706" s="7">
        <f t="shared" si="179"/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10"/>
    </row>
    <row r="707" spans="1:11" ht="30" customHeight="1">
      <c r="A707" s="8">
        <v>701</v>
      </c>
      <c r="B707" s="14" t="s">
        <v>456</v>
      </c>
      <c r="C707" s="9">
        <f t="shared" si="179"/>
        <v>0</v>
      </c>
      <c r="D707" s="9">
        <v>0</v>
      </c>
      <c r="E707" s="9">
        <v>0</v>
      </c>
      <c r="F707" s="9">
        <v>0</v>
      </c>
      <c r="G707" s="9">
        <v>0</v>
      </c>
      <c r="H707" s="7">
        <v>0</v>
      </c>
      <c r="I707" s="7">
        <v>0</v>
      </c>
      <c r="J707" s="7">
        <v>0</v>
      </c>
      <c r="K707" s="10"/>
    </row>
    <row r="708" spans="1:11" ht="16.5" customHeight="1">
      <c r="A708" s="8">
        <v>702</v>
      </c>
      <c r="B708" s="10" t="s">
        <v>4</v>
      </c>
      <c r="C708" s="7">
        <f t="shared" si="179"/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10"/>
    </row>
    <row r="709" spans="1:11" ht="16.5" customHeight="1">
      <c r="A709" s="8">
        <v>703</v>
      </c>
      <c r="B709" s="10" t="s">
        <v>5</v>
      </c>
      <c r="C709" s="7">
        <f t="shared" si="179"/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 s="7">
        <v>0</v>
      </c>
      <c r="J709" s="7">
        <v>0</v>
      </c>
      <c r="K709" s="10"/>
    </row>
    <row r="710" spans="1:11" ht="16.5" customHeight="1">
      <c r="A710" s="8">
        <v>704</v>
      </c>
      <c r="B710" s="10" t="s">
        <v>150</v>
      </c>
      <c r="C710" s="7">
        <f t="shared" si="179"/>
        <v>0</v>
      </c>
      <c r="D710" s="7"/>
      <c r="E710" s="7"/>
      <c r="F710" s="7"/>
      <c r="G710" s="7"/>
      <c r="H710" s="7">
        <v>0</v>
      </c>
      <c r="I710" s="7">
        <v>0</v>
      </c>
      <c r="J710" s="7">
        <v>0</v>
      </c>
      <c r="K710" s="10"/>
    </row>
    <row r="711" spans="1:11" ht="37.5" customHeight="1">
      <c r="A711" s="8">
        <v>705</v>
      </c>
      <c r="B711" s="14" t="s">
        <v>457</v>
      </c>
      <c r="C711" s="9">
        <f t="shared" si="179"/>
        <v>60</v>
      </c>
      <c r="D711" s="9">
        <v>0</v>
      </c>
      <c r="E711" s="9">
        <v>0</v>
      </c>
      <c r="F711" s="9">
        <v>0</v>
      </c>
      <c r="G711" s="9">
        <v>60</v>
      </c>
      <c r="H711" s="7">
        <v>0</v>
      </c>
      <c r="I711" s="7">
        <v>0</v>
      </c>
      <c r="J711" s="7">
        <v>0</v>
      </c>
      <c r="K711" s="10"/>
    </row>
    <row r="712" spans="1:11" ht="16.5" customHeight="1">
      <c r="A712" s="8">
        <v>706</v>
      </c>
      <c r="B712" s="10" t="s">
        <v>4</v>
      </c>
      <c r="C712" s="7">
        <f t="shared" si="179"/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10"/>
    </row>
    <row r="713" spans="1:11" ht="16.5" customHeight="1">
      <c r="A713" s="8">
        <v>707</v>
      </c>
      <c r="B713" s="10" t="s">
        <v>5</v>
      </c>
      <c r="C713" s="7">
        <f t="shared" si="179"/>
        <v>60</v>
      </c>
      <c r="D713" s="7">
        <v>0</v>
      </c>
      <c r="E713" s="7">
        <v>0</v>
      </c>
      <c r="F713" s="7">
        <v>0</v>
      </c>
      <c r="G713" s="7">
        <v>60</v>
      </c>
      <c r="H713" s="7">
        <v>0</v>
      </c>
      <c r="I713" s="7">
        <v>0</v>
      </c>
      <c r="J713" s="7">
        <v>0</v>
      </c>
      <c r="K713" s="10"/>
    </row>
    <row r="714" spans="1:11" ht="16.5" customHeight="1">
      <c r="A714" s="8">
        <v>708</v>
      </c>
      <c r="B714" s="10" t="s">
        <v>150</v>
      </c>
      <c r="C714" s="7">
        <f t="shared" si="179"/>
        <v>0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 s="7">
        <v>0</v>
      </c>
      <c r="J714" s="7">
        <v>0</v>
      </c>
      <c r="K714" s="10"/>
    </row>
    <row r="715" spans="1:11" ht="43.5" customHeight="1">
      <c r="A715" s="8">
        <v>709</v>
      </c>
      <c r="B715" s="14" t="s">
        <v>476</v>
      </c>
      <c r="C715" s="9">
        <f t="shared" si="179"/>
        <v>61.5</v>
      </c>
      <c r="D715" s="9">
        <v>0</v>
      </c>
      <c r="E715" s="9">
        <v>0</v>
      </c>
      <c r="F715" s="9">
        <v>0</v>
      </c>
      <c r="G715" s="9">
        <v>26.5</v>
      </c>
      <c r="H715" s="9">
        <v>35</v>
      </c>
      <c r="I715" s="9">
        <f t="shared" ref="I715" si="181">J715+K715+L715+M715+N715+O715+P715</f>
        <v>0</v>
      </c>
      <c r="J715" s="9">
        <f t="shared" ref="J715" si="182">K715+L715+M715+N715+O715+P715+Q715</f>
        <v>0</v>
      </c>
      <c r="K715" s="10"/>
    </row>
    <row r="716" spans="1:11" ht="16.5" customHeight="1">
      <c r="A716" s="8">
        <v>710</v>
      </c>
      <c r="B716" s="10" t="s">
        <v>4</v>
      </c>
      <c r="C716" s="7">
        <f t="shared" ref="C716:C727" si="183">D716+E716+F716+G716+H716+I716+J716</f>
        <v>0</v>
      </c>
      <c r="D716" s="7">
        <f t="shared" ref="D716:D726" si="184">E716+F716+G716+H716+I716+J716+K716</f>
        <v>0</v>
      </c>
      <c r="E716" s="7">
        <f t="shared" ref="E716:E726" si="185">F716+G716+H716+I716+J716+K716+L716</f>
        <v>0</v>
      </c>
      <c r="F716" s="7">
        <f t="shared" ref="F716:F726" si="186">G716+H716+I716+J716+K716+L716+M716</f>
        <v>0</v>
      </c>
      <c r="G716" s="7">
        <f t="shared" ref="G716:G726" si="187">H716+I716+J716+K716+L716+M716+N716</f>
        <v>0</v>
      </c>
      <c r="H716" s="7">
        <f t="shared" ref="H716:H727" si="188">I716+J716+K716+L716+M716+N716+O716</f>
        <v>0</v>
      </c>
      <c r="I716" s="7">
        <f t="shared" ref="I716:I727" si="189">J716+K716+L716+M716+N716+O716+P716</f>
        <v>0</v>
      </c>
      <c r="J716" s="7">
        <f t="shared" ref="J716:J727" si="190">K716+L716+M716+N716+O716+P716+Q716</f>
        <v>0</v>
      </c>
      <c r="K716" s="10"/>
    </row>
    <row r="717" spans="1:11" ht="16.5" customHeight="1">
      <c r="A717" s="8">
        <v>711</v>
      </c>
      <c r="B717" s="10" t="s">
        <v>5</v>
      </c>
      <c r="C717" s="7">
        <f t="shared" si="183"/>
        <v>61.5</v>
      </c>
      <c r="D717" s="7">
        <v>0</v>
      </c>
      <c r="E717" s="7">
        <v>0</v>
      </c>
      <c r="F717" s="7">
        <v>0</v>
      </c>
      <c r="G717" s="7">
        <v>26.5</v>
      </c>
      <c r="H717" s="7">
        <v>35</v>
      </c>
      <c r="I717" s="7">
        <f t="shared" si="189"/>
        <v>0</v>
      </c>
      <c r="J717" s="7">
        <f t="shared" si="190"/>
        <v>0</v>
      </c>
      <c r="K717" s="10"/>
    </row>
    <row r="718" spans="1:11" ht="16.5" customHeight="1">
      <c r="A718" s="8">
        <v>712</v>
      </c>
      <c r="B718" s="10" t="s">
        <v>150</v>
      </c>
      <c r="C718" s="7">
        <f t="shared" si="183"/>
        <v>0</v>
      </c>
      <c r="D718" s="7">
        <f t="shared" si="184"/>
        <v>0</v>
      </c>
      <c r="E718" s="7">
        <f t="shared" si="185"/>
        <v>0</v>
      </c>
      <c r="F718" s="7">
        <f t="shared" si="186"/>
        <v>0</v>
      </c>
      <c r="G718" s="7">
        <f t="shared" si="187"/>
        <v>0</v>
      </c>
      <c r="H718" s="7">
        <f t="shared" si="188"/>
        <v>0</v>
      </c>
      <c r="I718" s="7">
        <f t="shared" si="189"/>
        <v>0</v>
      </c>
      <c r="J718" s="7">
        <f t="shared" si="190"/>
        <v>0</v>
      </c>
      <c r="K718" s="10"/>
    </row>
    <row r="719" spans="1:11" ht="24.75" customHeight="1">
      <c r="A719" s="8">
        <v>713</v>
      </c>
      <c r="B719" s="14" t="s">
        <v>477</v>
      </c>
      <c r="C719" s="9">
        <f t="shared" si="183"/>
        <v>118.5</v>
      </c>
      <c r="D719" s="9">
        <v>0</v>
      </c>
      <c r="E719" s="9">
        <v>0</v>
      </c>
      <c r="F719" s="9">
        <v>0</v>
      </c>
      <c r="G719" s="9">
        <v>90</v>
      </c>
      <c r="H719" s="9">
        <v>28.5</v>
      </c>
      <c r="I719" s="9">
        <f t="shared" si="189"/>
        <v>0</v>
      </c>
      <c r="J719" s="9">
        <f t="shared" si="190"/>
        <v>0</v>
      </c>
      <c r="K719" s="10"/>
    </row>
    <row r="720" spans="1:11" ht="16.5" customHeight="1">
      <c r="A720" s="8">
        <v>714</v>
      </c>
      <c r="B720" s="10" t="s">
        <v>4</v>
      </c>
      <c r="C720" s="7">
        <f t="shared" si="183"/>
        <v>0</v>
      </c>
      <c r="D720" s="7">
        <f t="shared" si="184"/>
        <v>0</v>
      </c>
      <c r="E720" s="7">
        <f t="shared" si="185"/>
        <v>0</v>
      </c>
      <c r="F720" s="7">
        <f t="shared" si="186"/>
        <v>0</v>
      </c>
      <c r="G720" s="7">
        <f t="shared" si="187"/>
        <v>0</v>
      </c>
      <c r="H720" s="7">
        <f t="shared" si="188"/>
        <v>0</v>
      </c>
      <c r="I720" s="7">
        <f t="shared" si="189"/>
        <v>0</v>
      </c>
      <c r="J720" s="7">
        <f t="shared" si="190"/>
        <v>0</v>
      </c>
      <c r="K720" s="10"/>
    </row>
    <row r="721" spans="1:11" ht="16.5" customHeight="1">
      <c r="A721" s="8">
        <v>715</v>
      </c>
      <c r="B721" s="10" t="s">
        <v>5</v>
      </c>
      <c r="C721" s="7">
        <f t="shared" si="183"/>
        <v>118.5</v>
      </c>
      <c r="D721" s="7">
        <v>0</v>
      </c>
      <c r="E721" s="7">
        <v>0</v>
      </c>
      <c r="F721" s="7">
        <v>0</v>
      </c>
      <c r="G721" s="7">
        <v>90</v>
      </c>
      <c r="H721" s="7">
        <v>28.5</v>
      </c>
      <c r="I721" s="7">
        <f t="shared" si="189"/>
        <v>0</v>
      </c>
      <c r="J721" s="7">
        <f t="shared" si="190"/>
        <v>0</v>
      </c>
      <c r="K721" s="10"/>
    </row>
    <row r="722" spans="1:11" ht="16.5" customHeight="1">
      <c r="A722" s="8">
        <v>716</v>
      </c>
      <c r="B722" s="10" t="s">
        <v>150</v>
      </c>
      <c r="C722" s="7">
        <f t="shared" si="183"/>
        <v>0</v>
      </c>
      <c r="D722" s="7">
        <f t="shared" si="184"/>
        <v>0</v>
      </c>
      <c r="E722" s="7">
        <f t="shared" si="185"/>
        <v>0</v>
      </c>
      <c r="F722" s="7">
        <f t="shared" si="186"/>
        <v>0</v>
      </c>
      <c r="G722" s="7">
        <f t="shared" si="187"/>
        <v>0</v>
      </c>
      <c r="H722" s="7">
        <f t="shared" si="188"/>
        <v>0</v>
      </c>
      <c r="I722" s="7">
        <f t="shared" si="189"/>
        <v>0</v>
      </c>
      <c r="J722" s="7">
        <f t="shared" si="190"/>
        <v>0</v>
      </c>
      <c r="K722" s="10"/>
    </row>
    <row r="723" spans="1:11" ht="24" customHeight="1">
      <c r="A723" s="8">
        <v>717</v>
      </c>
      <c r="B723" s="14" t="s">
        <v>478</v>
      </c>
      <c r="C723" s="9">
        <f t="shared" si="183"/>
        <v>36</v>
      </c>
      <c r="D723" s="9">
        <v>0</v>
      </c>
      <c r="E723" s="9">
        <v>0</v>
      </c>
      <c r="F723" s="9">
        <v>0</v>
      </c>
      <c r="G723" s="9">
        <f>G724+G725+G726</f>
        <v>36</v>
      </c>
      <c r="H723" s="9">
        <f t="shared" si="188"/>
        <v>0</v>
      </c>
      <c r="I723" s="9">
        <f t="shared" si="189"/>
        <v>0</v>
      </c>
      <c r="J723" s="9">
        <f t="shared" si="190"/>
        <v>0</v>
      </c>
      <c r="K723" s="10"/>
    </row>
    <row r="724" spans="1:11" ht="16.5" customHeight="1">
      <c r="A724" s="8">
        <v>718</v>
      </c>
      <c r="B724" s="10" t="s">
        <v>4</v>
      </c>
      <c r="C724" s="7">
        <f t="shared" si="183"/>
        <v>0</v>
      </c>
      <c r="D724" s="7">
        <f t="shared" si="184"/>
        <v>0</v>
      </c>
      <c r="E724" s="7">
        <f t="shared" si="185"/>
        <v>0</v>
      </c>
      <c r="F724" s="7">
        <f t="shared" si="186"/>
        <v>0</v>
      </c>
      <c r="G724" s="7">
        <f t="shared" si="187"/>
        <v>0</v>
      </c>
      <c r="H724" s="7">
        <f t="shared" si="188"/>
        <v>0</v>
      </c>
      <c r="I724" s="7">
        <f t="shared" si="189"/>
        <v>0</v>
      </c>
      <c r="J724" s="7">
        <f t="shared" si="190"/>
        <v>0</v>
      </c>
      <c r="K724" s="10"/>
    </row>
    <row r="725" spans="1:11" ht="16.5" customHeight="1">
      <c r="A725" s="8">
        <v>719</v>
      </c>
      <c r="B725" s="10" t="s">
        <v>5</v>
      </c>
      <c r="C725" s="7">
        <f t="shared" si="183"/>
        <v>36</v>
      </c>
      <c r="D725" s="7">
        <v>0</v>
      </c>
      <c r="E725" s="7">
        <v>0</v>
      </c>
      <c r="F725" s="7">
        <v>0</v>
      </c>
      <c r="G725" s="7">
        <v>36</v>
      </c>
      <c r="H725" s="7">
        <f t="shared" si="188"/>
        <v>0</v>
      </c>
      <c r="I725" s="7">
        <f t="shared" si="189"/>
        <v>0</v>
      </c>
      <c r="J725" s="7">
        <f t="shared" si="190"/>
        <v>0</v>
      </c>
      <c r="K725" s="10"/>
    </row>
    <row r="726" spans="1:11" ht="16.5" customHeight="1">
      <c r="A726" s="8">
        <v>720</v>
      </c>
      <c r="B726" s="10" t="s">
        <v>150</v>
      </c>
      <c r="C726" s="7">
        <f t="shared" si="183"/>
        <v>0</v>
      </c>
      <c r="D726" s="7">
        <f t="shared" si="184"/>
        <v>0</v>
      </c>
      <c r="E726" s="7">
        <f t="shared" si="185"/>
        <v>0</v>
      </c>
      <c r="F726" s="7">
        <f t="shared" si="186"/>
        <v>0</v>
      </c>
      <c r="G726" s="7">
        <f t="shared" si="187"/>
        <v>0</v>
      </c>
      <c r="H726" s="7">
        <f t="shared" si="188"/>
        <v>0</v>
      </c>
      <c r="I726" s="7">
        <f t="shared" si="189"/>
        <v>0</v>
      </c>
      <c r="J726" s="7">
        <f t="shared" si="190"/>
        <v>0</v>
      </c>
      <c r="K726" s="10"/>
    </row>
    <row r="727" spans="1:11" ht="23.25" customHeight="1">
      <c r="A727" s="8">
        <v>721</v>
      </c>
      <c r="B727" s="14" t="s">
        <v>479</v>
      </c>
      <c r="C727" s="9">
        <f t="shared" si="183"/>
        <v>181</v>
      </c>
      <c r="D727" s="9">
        <v>0</v>
      </c>
      <c r="E727" s="9">
        <v>0</v>
      </c>
      <c r="F727" s="9">
        <v>0</v>
      </c>
      <c r="G727" s="9">
        <v>181</v>
      </c>
      <c r="H727" s="9">
        <f t="shared" si="188"/>
        <v>0</v>
      </c>
      <c r="I727" s="9">
        <f t="shared" si="189"/>
        <v>0</v>
      </c>
      <c r="J727" s="9">
        <f t="shared" si="190"/>
        <v>0</v>
      </c>
      <c r="K727" s="10"/>
    </row>
    <row r="728" spans="1:11" ht="16.5" customHeight="1">
      <c r="A728" s="8">
        <v>722</v>
      </c>
      <c r="B728" s="10" t="s">
        <v>4</v>
      </c>
      <c r="C728" s="7">
        <f t="shared" ref="C728:C736" si="191">D728+E728+F728+G728+H728+I728+J728</f>
        <v>0</v>
      </c>
      <c r="D728" s="7">
        <f t="shared" ref="D728:D732" si="192">E728+F728+G728+H728+I728+J728+K728</f>
        <v>0</v>
      </c>
      <c r="E728" s="7">
        <f t="shared" ref="E728:E732" si="193">F728+G728+H728+I728+J728+K728+L728</f>
        <v>0</v>
      </c>
      <c r="F728" s="7">
        <f t="shared" ref="F728:F732" si="194">G728+H728+I728+J728+K728+L728+M728</f>
        <v>0</v>
      </c>
      <c r="G728" s="7">
        <f t="shared" ref="G728:G732" si="195">H728+I728+J728+K728+L728+M728+N728</f>
        <v>0</v>
      </c>
      <c r="H728" s="7">
        <f t="shared" ref="H728:H732" si="196">I728+J728+K728+L728+M728+N728+O728</f>
        <v>0</v>
      </c>
      <c r="I728" s="7">
        <f t="shared" ref="I728:I733" si="197">J728+K728+L728+M728+N728+O728+P728</f>
        <v>0</v>
      </c>
      <c r="J728" s="7">
        <f t="shared" ref="J728:J733" si="198">K728+L728+M728+N728+O728+P728+Q728</f>
        <v>0</v>
      </c>
      <c r="K728" s="10"/>
    </row>
    <row r="729" spans="1:11" ht="16.5" customHeight="1">
      <c r="A729" s="8">
        <v>723</v>
      </c>
      <c r="B729" s="10" t="s">
        <v>5</v>
      </c>
      <c r="C729" s="7">
        <f t="shared" si="191"/>
        <v>181</v>
      </c>
      <c r="D729" s="7">
        <v>0</v>
      </c>
      <c r="E729" s="7">
        <v>0</v>
      </c>
      <c r="F729" s="7">
        <v>0</v>
      </c>
      <c r="G729" s="7">
        <v>181</v>
      </c>
      <c r="H729" s="7">
        <f t="shared" si="196"/>
        <v>0</v>
      </c>
      <c r="I729" s="7">
        <f t="shared" si="197"/>
        <v>0</v>
      </c>
      <c r="J729" s="7">
        <f t="shared" si="198"/>
        <v>0</v>
      </c>
      <c r="K729" s="10"/>
    </row>
    <row r="730" spans="1:11" ht="16.5" customHeight="1">
      <c r="A730" s="8">
        <v>724</v>
      </c>
      <c r="B730" s="10" t="s">
        <v>150</v>
      </c>
      <c r="C730" s="7">
        <f t="shared" si="191"/>
        <v>0</v>
      </c>
      <c r="D730" s="7">
        <f t="shared" si="192"/>
        <v>0</v>
      </c>
      <c r="E730" s="7">
        <f t="shared" si="193"/>
        <v>0</v>
      </c>
      <c r="F730" s="7">
        <f t="shared" si="194"/>
        <v>0</v>
      </c>
      <c r="G730" s="7">
        <f t="shared" si="195"/>
        <v>0</v>
      </c>
      <c r="H730" s="7">
        <f t="shared" si="196"/>
        <v>0</v>
      </c>
      <c r="I730" s="7">
        <f t="shared" si="197"/>
        <v>0</v>
      </c>
      <c r="J730" s="7">
        <f t="shared" si="198"/>
        <v>0</v>
      </c>
      <c r="K730" s="10"/>
    </row>
    <row r="731" spans="1:11" ht="16.5" customHeight="1">
      <c r="A731" s="8">
        <v>725</v>
      </c>
      <c r="B731" s="14" t="s">
        <v>480</v>
      </c>
      <c r="C731" s="9">
        <f t="shared" si="191"/>
        <v>92.4</v>
      </c>
      <c r="D731" s="9">
        <v>0</v>
      </c>
      <c r="E731" s="9">
        <v>0</v>
      </c>
      <c r="F731" s="9">
        <v>0</v>
      </c>
      <c r="G731" s="9">
        <v>59.4</v>
      </c>
      <c r="H731" s="9">
        <v>33</v>
      </c>
      <c r="I731" s="9">
        <f t="shared" si="197"/>
        <v>0</v>
      </c>
      <c r="J731" s="9">
        <f t="shared" si="198"/>
        <v>0</v>
      </c>
      <c r="K731" s="10"/>
    </row>
    <row r="732" spans="1:11" ht="16.5" customHeight="1">
      <c r="A732" s="8">
        <v>726</v>
      </c>
      <c r="B732" s="10" t="s">
        <v>4</v>
      </c>
      <c r="C732" s="7">
        <f t="shared" si="191"/>
        <v>0</v>
      </c>
      <c r="D732" s="7">
        <f t="shared" si="192"/>
        <v>0</v>
      </c>
      <c r="E732" s="7">
        <f t="shared" si="193"/>
        <v>0</v>
      </c>
      <c r="F732" s="7">
        <f t="shared" si="194"/>
        <v>0</v>
      </c>
      <c r="G732" s="7">
        <f t="shared" si="195"/>
        <v>0</v>
      </c>
      <c r="H732" s="7">
        <f t="shared" si="196"/>
        <v>0</v>
      </c>
      <c r="I732" s="7">
        <f t="shared" si="197"/>
        <v>0</v>
      </c>
      <c r="J732" s="7">
        <f t="shared" si="198"/>
        <v>0</v>
      </c>
      <c r="K732" s="10"/>
    </row>
    <row r="733" spans="1:11" ht="16.5" customHeight="1">
      <c r="A733" s="8">
        <v>727</v>
      </c>
      <c r="B733" s="10" t="s">
        <v>5</v>
      </c>
      <c r="C733" s="7">
        <f t="shared" si="191"/>
        <v>92.4</v>
      </c>
      <c r="D733" s="7">
        <v>0</v>
      </c>
      <c r="E733" s="7">
        <v>0</v>
      </c>
      <c r="F733" s="7">
        <v>0</v>
      </c>
      <c r="G733" s="7">
        <v>59.4</v>
      </c>
      <c r="H733" s="7">
        <v>33</v>
      </c>
      <c r="I733" s="7">
        <f t="shared" si="197"/>
        <v>0</v>
      </c>
      <c r="J733" s="7">
        <f t="shared" si="198"/>
        <v>0</v>
      </c>
      <c r="K733" s="10"/>
    </row>
    <row r="734" spans="1:11" ht="16.5" customHeight="1">
      <c r="A734" s="8">
        <v>728</v>
      </c>
      <c r="B734" s="10" t="s">
        <v>150</v>
      </c>
      <c r="C734" s="7">
        <f t="shared" si="191"/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 s="7">
        <v>0</v>
      </c>
      <c r="K734" s="10"/>
    </row>
    <row r="735" spans="1:11" ht="27" customHeight="1">
      <c r="A735" s="8">
        <v>729</v>
      </c>
      <c r="B735" s="14" t="s">
        <v>509</v>
      </c>
      <c r="C735" s="7">
        <f t="shared" si="191"/>
        <v>270.8</v>
      </c>
      <c r="D735" s="7">
        <v>0</v>
      </c>
      <c r="E735" s="7">
        <v>0</v>
      </c>
      <c r="F735" s="7">
        <v>0</v>
      </c>
      <c r="G735" s="9">
        <v>135.4</v>
      </c>
      <c r="H735" s="7">
        <v>135.4</v>
      </c>
      <c r="I735" s="7">
        <f t="shared" ref="I735:I736" si="199">J735+K735+L735+M735+N735+O735+P735</f>
        <v>0</v>
      </c>
      <c r="J735" s="7">
        <f t="shared" ref="J735:J736" si="200">K735+L735+M735+N735+O735+P735+Q735</f>
        <v>0</v>
      </c>
      <c r="K735" s="10"/>
    </row>
    <row r="736" spans="1:11" ht="16.5" customHeight="1">
      <c r="A736" s="8">
        <v>730</v>
      </c>
      <c r="B736" s="10" t="s">
        <v>4</v>
      </c>
      <c r="C736" s="7">
        <f t="shared" si="191"/>
        <v>0</v>
      </c>
      <c r="D736" s="7">
        <f t="shared" ref="D736" si="201">E736+F736+G736+H736+I736+J736+K736</f>
        <v>0</v>
      </c>
      <c r="E736" s="7">
        <f t="shared" ref="E736" si="202">F736+G736+H736+I736+J736+K736+L736</f>
        <v>0</v>
      </c>
      <c r="F736" s="7">
        <f t="shared" ref="F736" si="203">G736+H736+I736+J736+K736+L736+M736</f>
        <v>0</v>
      </c>
      <c r="G736" s="7">
        <f t="shared" ref="G736" si="204">H736+I736+J736+K736+L736+M736+N736</f>
        <v>0</v>
      </c>
      <c r="H736" s="7">
        <f t="shared" ref="H736" si="205">I736+J736+K736+L736+M736+N736+O736</f>
        <v>0</v>
      </c>
      <c r="I736" s="7">
        <f t="shared" si="199"/>
        <v>0</v>
      </c>
      <c r="J736" s="7">
        <f t="shared" si="200"/>
        <v>0</v>
      </c>
      <c r="K736" s="10"/>
    </row>
    <row r="737" spans="1:11" ht="16.5" customHeight="1">
      <c r="A737" s="8">
        <v>731</v>
      </c>
      <c r="B737" s="10" t="s">
        <v>5</v>
      </c>
      <c r="C737" s="7">
        <f t="shared" ref="C737:C767" si="206">D737+E737+F737+G737+H737+I737+J737</f>
        <v>270.8</v>
      </c>
      <c r="D737" s="7">
        <v>0</v>
      </c>
      <c r="E737" s="7">
        <v>0</v>
      </c>
      <c r="F737" s="7">
        <v>0</v>
      </c>
      <c r="G737" s="7">
        <v>135.4</v>
      </c>
      <c r="H737" s="7">
        <v>135.4</v>
      </c>
      <c r="I737" s="7">
        <f t="shared" ref="I737:I767" si="207">J737+K737+L737+M737+N737+O737+P737</f>
        <v>0</v>
      </c>
      <c r="J737" s="7">
        <f t="shared" ref="J737:J767" si="208">K737+L737+M737+N737+O737+P737+Q737</f>
        <v>0</v>
      </c>
      <c r="K737" s="10"/>
    </row>
    <row r="738" spans="1:11" ht="16.5" customHeight="1">
      <c r="A738" s="8">
        <v>732</v>
      </c>
      <c r="B738" s="10" t="s">
        <v>150</v>
      </c>
      <c r="C738" s="7">
        <f t="shared" si="206"/>
        <v>0</v>
      </c>
      <c r="D738" s="7">
        <f t="shared" ref="D738:D766" si="209">E738+F738+G738+H738+I738+J738+K738</f>
        <v>0</v>
      </c>
      <c r="E738" s="7">
        <f t="shared" ref="E738:E766" si="210">F738+G738+H738+I738+J738+K738+L738</f>
        <v>0</v>
      </c>
      <c r="F738" s="7">
        <f t="shared" ref="F738:F766" si="211">G738+H738+I738+J738+K738+L738+M738</f>
        <v>0</v>
      </c>
      <c r="G738" s="7">
        <f t="shared" ref="G738:G766" si="212">H738+I738+J738+K738+L738+M738+N738</f>
        <v>0</v>
      </c>
      <c r="H738" s="7">
        <f t="shared" ref="H738:H766" si="213">I738+J738+K738+L738+M738+N738+O738</f>
        <v>0</v>
      </c>
      <c r="I738" s="7">
        <f t="shared" si="207"/>
        <v>0</v>
      </c>
      <c r="J738" s="7">
        <f t="shared" si="208"/>
        <v>0</v>
      </c>
      <c r="K738" s="10"/>
    </row>
    <row r="739" spans="1:11" ht="24.75" customHeight="1">
      <c r="A739" s="8">
        <v>733</v>
      </c>
      <c r="B739" s="73" t="s">
        <v>511</v>
      </c>
      <c r="C739" s="7">
        <f t="shared" si="206"/>
        <v>119.6</v>
      </c>
      <c r="D739" s="7">
        <v>0</v>
      </c>
      <c r="E739" s="7">
        <v>0</v>
      </c>
      <c r="F739" s="7">
        <v>0</v>
      </c>
      <c r="G739" s="7">
        <v>0</v>
      </c>
      <c r="H739" s="7">
        <f>H740+H741+H742</f>
        <v>119.6</v>
      </c>
      <c r="I739" s="7">
        <f t="shared" si="207"/>
        <v>0</v>
      </c>
      <c r="J739" s="7">
        <f t="shared" si="208"/>
        <v>0</v>
      </c>
      <c r="K739" s="10"/>
    </row>
    <row r="740" spans="1:11" ht="16.5" customHeight="1">
      <c r="A740" s="8">
        <v>734</v>
      </c>
      <c r="B740" s="10" t="s">
        <v>4</v>
      </c>
      <c r="C740" s="7">
        <f t="shared" si="206"/>
        <v>0</v>
      </c>
      <c r="D740" s="7">
        <f t="shared" si="209"/>
        <v>0</v>
      </c>
      <c r="E740" s="7">
        <f t="shared" si="210"/>
        <v>0</v>
      </c>
      <c r="F740" s="7">
        <f t="shared" si="211"/>
        <v>0</v>
      </c>
      <c r="G740" s="7">
        <f t="shared" si="212"/>
        <v>0</v>
      </c>
      <c r="H740" s="7">
        <f t="shared" si="213"/>
        <v>0</v>
      </c>
      <c r="I740" s="7">
        <f t="shared" si="207"/>
        <v>0</v>
      </c>
      <c r="J740" s="7">
        <f t="shared" si="208"/>
        <v>0</v>
      </c>
      <c r="K740" s="10"/>
    </row>
    <row r="741" spans="1:11" ht="16.5" customHeight="1">
      <c r="A741" s="8">
        <v>735</v>
      </c>
      <c r="B741" s="10" t="s">
        <v>5</v>
      </c>
      <c r="C741" s="7">
        <f t="shared" si="206"/>
        <v>119.6</v>
      </c>
      <c r="D741" s="7">
        <v>0</v>
      </c>
      <c r="E741" s="7">
        <v>0</v>
      </c>
      <c r="F741" s="7">
        <v>0</v>
      </c>
      <c r="G741" s="7">
        <v>0</v>
      </c>
      <c r="H741" s="7">
        <v>119.6</v>
      </c>
      <c r="I741" s="7">
        <f t="shared" si="207"/>
        <v>0</v>
      </c>
      <c r="J741" s="7">
        <f t="shared" si="208"/>
        <v>0</v>
      </c>
      <c r="K741" s="10"/>
    </row>
    <row r="742" spans="1:11" ht="16.5" customHeight="1">
      <c r="A742" s="8">
        <v>736</v>
      </c>
      <c r="B742" s="10" t="s">
        <v>150</v>
      </c>
      <c r="C742" s="7">
        <f t="shared" si="206"/>
        <v>0</v>
      </c>
      <c r="D742" s="7">
        <f t="shared" si="209"/>
        <v>0</v>
      </c>
      <c r="E742" s="7">
        <f t="shared" si="210"/>
        <v>0</v>
      </c>
      <c r="F742" s="7">
        <f t="shared" si="211"/>
        <v>0</v>
      </c>
      <c r="G742" s="7">
        <f t="shared" si="212"/>
        <v>0</v>
      </c>
      <c r="H742" s="7">
        <f t="shared" si="213"/>
        <v>0</v>
      </c>
      <c r="I742" s="7">
        <f t="shared" si="207"/>
        <v>0</v>
      </c>
      <c r="J742" s="7">
        <f t="shared" si="208"/>
        <v>0</v>
      </c>
      <c r="K742" s="10"/>
    </row>
    <row r="743" spans="1:11" ht="16.5" customHeight="1">
      <c r="A743" s="8">
        <v>737</v>
      </c>
      <c r="B743" s="14" t="s">
        <v>517</v>
      </c>
      <c r="C743" s="7">
        <f t="shared" si="206"/>
        <v>135.4</v>
      </c>
      <c r="D743" s="7">
        <v>0</v>
      </c>
      <c r="E743" s="7">
        <v>0</v>
      </c>
      <c r="F743" s="7">
        <v>0</v>
      </c>
      <c r="G743" s="7">
        <v>0</v>
      </c>
      <c r="H743" s="7">
        <f>H744+H745+H746</f>
        <v>135.4</v>
      </c>
      <c r="I743" s="7">
        <f t="shared" si="207"/>
        <v>0</v>
      </c>
      <c r="J743" s="7">
        <f t="shared" si="208"/>
        <v>0</v>
      </c>
      <c r="K743" s="10"/>
    </row>
    <row r="744" spans="1:11" ht="16.5" customHeight="1">
      <c r="A744" s="8">
        <v>738</v>
      </c>
      <c r="B744" s="10" t="s">
        <v>4</v>
      </c>
      <c r="C744" s="7">
        <f t="shared" si="206"/>
        <v>0</v>
      </c>
      <c r="D744" s="7">
        <f t="shared" si="209"/>
        <v>0</v>
      </c>
      <c r="E744" s="7">
        <f t="shared" si="210"/>
        <v>0</v>
      </c>
      <c r="F744" s="7">
        <f t="shared" si="211"/>
        <v>0</v>
      </c>
      <c r="G744" s="7">
        <f t="shared" si="212"/>
        <v>0</v>
      </c>
      <c r="H744" s="7">
        <f t="shared" si="213"/>
        <v>0</v>
      </c>
      <c r="I744" s="7">
        <f t="shared" si="207"/>
        <v>0</v>
      </c>
      <c r="J744" s="7">
        <f t="shared" si="208"/>
        <v>0</v>
      </c>
      <c r="K744" s="10"/>
    </row>
    <row r="745" spans="1:11" ht="16.5" customHeight="1">
      <c r="A745" s="8">
        <v>739</v>
      </c>
      <c r="B745" s="10" t="s">
        <v>5</v>
      </c>
      <c r="C745" s="7">
        <f t="shared" si="206"/>
        <v>135.4</v>
      </c>
      <c r="D745" s="7">
        <v>0</v>
      </c>
      <c r="E745" s="7">
        <v>0</v>
      </c>
      <c r="F745" s="7">
        <v>0</v>
      </c>
      <c r="G745" s="7">
        <v>0</v>
      </c>
      <c r="H745" s="7">
        <v>135.4</v>
      </c>
      <c r="I745" s="7">
        <f t="shared" si="207"/>
        <v>0</v>
      </c>
      <c r="J745" s="7">
        <f t="shared" si="208"/>
        <v>0</v>
      </c>
      <c r="K745" s="10"/>
    </row>
    <row r="746" spans="1:11" ht="16.5" customHeight="1">
      <c r="A746" s="8">
        <v>740</v>
      </c>
      <c r="B746" s="10" t="s">
        <v>150</v>
      </c>
      <c r="C746" s="7">
        <f t="shared" si="206"/>
        <v>0</v>
      </c>
      <c r="D746" s="7">
        <f t="shared" si="209"/>
        <v>0</v>
      </c>
      <c r="E746" s="7">
        <f t="shared" si="210"/>
        <v>0</v>
      </c>
      <c r="F746" s="7">
        <f t="shared" si="211"/>
        <v>0</v>
      </c>
      <c r="G746" s="7">
        <f t="shared" si="212"/>
        <v>0</v>
      </c>
      <c r="H746" s="7">
        <f t="shared" si="213"/>
        <v>0</v>
      </c>
      <c r="I746" s="7">
        <f t="shared" si="207"/>
        <v>0</v>
      </c>
      <c r="J746" s="7">
        <f t="shared" si="208"/>
        <v>0</v>
      </c>
      <c r="K746" s="10"/>
    </row>
    <row r="747" spans="1:11" ht="16.5" customHeight="1">
      <c r="A747" s="8">
        <v>741</v>
      </c>
      <c r="B747" s="61" t="s">
        <v>512</v>
      </c>
      <c r="C747" s="7">
        <f t="shared" si="206"/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 s="7">
        <f t="shared" si="207"/>
        <v>0</v>
      </c>
      <c r="J747" s="7">
        <f t="shared" si="208"/>
        <v>0</v>
      </c>
      <c r="K747" s="10"/>
    </row>
    <row r="748" spans="1:11" ht="16.5" customHeight="1">
      <c r="A748" s="8">
        <v>742</v>
      </c>
      <c r="B748" s="10" t="s">
        <v>4</v>
      </c>
      <c r="C748" s="7">
        <f t="shared" si="206"/>
        <v>0</v>
      </c>
      <c r="D748" s="7">
        <f t="shared" si="209"/>
        <v>0</v>
      </c>
      <c r="E748" s="7">
        <f t="shared" si="210"/>
        <v>0</v>
      </c>
      <c r="F748" s="7">
        <f t="shared" si="211"/>
        <v>0</v>
      </c>
      <c r="G748" s="7">
        <f t="shared" si="212"/>
        <v>0</v>
      </c>
      <c r="H748" s="7">
        <f t="shared" si="213"/>
        <v>0</v>
      </c>
      <c r="I748" s="7">
        <f t="shared" si="207"/>
        <v>0</v>
      </c>
      <c r="J748" s="7">
        <f t="shared" si="208"/>
        <v>0</v>
      </c>
      <c r="K748" s="10"/>
    </row>
    <row r="749" spans="1:11" ht="16.5" customHeight="1">
      <c r="A749" s="8">
        <v>743</v>
      </c>
      <c r="B749" s="10" t="s">
        <v>5</v>
      </c>
      <c r="C749" s="7">
        <f t="shared" si="206"/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 s="7">
        <f t="shared" si="207"/>
        <v>0</v>
      </c>
      <c r="J749" s="7">
        <f t="shared" si="208"/>
        <v>0</v>
      </c>
      <c r="K749" s="10"/>
    </row>
    <row r="750" spans="1:11" ht="16.5" customHeight="1">
      <c r="A750" s="8">
        <v>744</v>
      </c>
      <c r="B750" s="10" t="s">
        <v>150</v>
      </c>
      <c r="C750" s="7">
        <f t="shared" si="206"/>
        <v>0</v>
      </c>
      <c r="D750" s="7">
        <f t="shared" si="209"/>
        <v>0</v>
      </c>
      <c r="E750" s="7">
        <f t="shared" si="210"/>
        <v>0</v>
      </c>
      <c r="F750" s="7">
        <f t="shared" si="211"/>
        <v>0</v>
      </c>
      <c r="G750" s="7">
        <f t="shared" si="212"/>
        <v>0</v>
      </c>
      <c r="H750" s="7">
        <f t="shared" si="213"/>
        <v>0</v>
      </c>
      <c r="I750" s="7">
        <f t="shared" si="207"/>
        <v>0</v>
      </c>
      <c r="J750" s="7">
        <f t="shared" si="208"/>
        <v>0</v>
      </c>
      <c r="K750" s="10"/>
    </row>
    <row r="751" spans="1:11" ht="16.5" customHeight="1">
      <c r="A751" s="8">
        <v>745</v>
      </c>
      <c r="B751" s="14" t="s">
        <v>513</v>
      </c>
      <c r="C751" s="7">
        <f t="shared" si="206"/>
        <v>0</v>
      </c>
      <c r="D751" s="7">
        <v>0</v>
      </c>
      <c r="E751" s="7">
        <v>0</v>
      </c>
      <c r="F751" s="7">
        <v>0</v>
      </c>
      <c r="G751" s="7">
        <v>0</v>
      </c>
      <c r="H751" s="7">
        <f>H752+H753+H754</f>
        <v>0</v>
      </c>
      <c r="I751" s="7">
        <f t="shared" si="207"/>
        <v>0</v>
      </c>
      <c r="J751" s="7">
        <f t="shared" si="208"/>
        <v>0</v>
      </c>
      <c r="K751" s="10"/>
    </row>
    <row r="752" spans="1:11" ht="16.5" customHeight="1">
      <c r="A752" s="8">
        <v>746</v>
      </c>
      <c r="B752" s="10" t="s">
        <v>4</v>
      </c>
      <c r="C752" s="7">
        <f t="shared" si="206"/>
        <v>0</v>
      </c>
      <c r="D752" s="7">
        <f t="shared" si="209"/>
        <v>0</v>
      </c>
      <c r="E752" s="7">
        <f t="shared" si="210"/>
        <v>0</v>
      </c>
      <c r="F752" s="7">
        <f t="shared" si="211"/>
        <v>0</v>
      </c>
      <c r="G752" s="7">
        <f t="shared" si="212"/>
        <v>0</v>
      </c>
      <c r="H752" s="7">
        <f t="shared" si="213"/>
        <v>0</v>
      </c>
      <c r="I752" s="7">
        <f t="shared" si="207"/>
        <v>0</v>
      </c>
      <c r="J752" s="7">
        <f t="shared" si="208"/>
        <v>0</v>
      </c>
      <c r="K752" s="10"/>
    </row>
    <row r="753" spans="1:11" ht="16.5" customHeight="1">
      <c r="A753" s="8">
        <v>747</v>
      </c>
      <c r="B753" s="10" t="s">
        <v>5</v>
      </c>
      <c r="C753" s="7">
        <f t="shared" si="206"/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f t="shared" si="207"/>
        <v>0</v>
      </c>
      <c r="J753" s="7">
        <f t="shared" si="208"/>
        <v>0</v>
      </c>
      <c r="K753" s="10"/>
    </row>
    <row r="754" spans="1:11" ht="16.5" customHeight="1">
      <c r="A754" s="8">
        <v>748</v>
      </c>
      <c r="B754" s="10" t="s">
        <v>150</v>
      </c>
      <c r="C754" s="7">
        <f t="shared" si="206"/>
        <v>0</v>
      </c>
      <c r="D754" s="7">
        <f t="shared" si="209"/>
        <v>0</v>
      </c>
      <c r="E754" s="7">
        <f t="shared" si="210"/>
        <v>0</v>
      </c>
      <c r="F754" s="7">
        <f t="shared" si="211"/>
        <v>0</v>
      </c>
      <c r="G754" s="7">
        <f t="shared" si="212"/>
        <v>0</v>
      </c>
      <c r="H754" s="7">
        <f t="shared" si="213"/>
        <v>0</v>
      </c>
      <c r="I754" s="7">
        <f t="shared" si="207"/>
        <v>0</v>
      </c>
      <c r="J754" s="7">
        <f t="shared" si="208"/>
        <v>0</v>
      </c>
      <c r="K754" s="10"/>
    </row>
    <row r="755" spans="1:11" ht="30" customHeight="1">
      <c r="A755" s="8">
        <v>749</v>
      </c>
      <c r="B755" s="14" t="s">
        <v>514</v>
      </c>
      <c r="C755" s="7">
        <f t="shared" si="206"/>
        <v>137.1</v>
      </c>
      <c r="D755" s="7">
        <v>0</v>
      </c>
      <c r="E755" s="7">
        <v>0</v>
      </c>
      <c r="F755" s="7">
        <v>0</v>
      </c>
      <c r="G755" s="7">
        <v>0</v>
      </c>
      <c r="H755" s="7">
        <v>137.1</v>
      </c>
      <c r="I755" s="7">
        <f t="shared" si="207"/>
        <v>0</v>
      </c>
      <c r="J755" s="7">
        <f t="shared" si="208"/>
        <v>0</v>
      </c>
      <c r="K755" s="10"/>
    </row>
    <row r="756" spans="1:11" ht="16.5" customHeight="1">
      <c r="A756" s="8">
        <v>750</v>
      </c>
      <c r="B756" s="10" t="s">
        <v>4</v>
      </c>
      <c r="C756" s="7">
        <f t="shared" si="206"/>
        <v>0</v>
      </c>
      <c r="D756" s="7">
        <f t="shared" si="209"/>
        <v>0</v>
      </c>
      <c r="E756" s="7">
        <f t="shared" si="210"/>
        <v>0</v>
      </c>
      <c r="F756" s="7">
        <f t="shared" si="211"/>
        <v>0</v>
      </c>
      <c r="G756" s="7">
        <f t="shared" si="212"/>
        <v>0</v>
      </c>
      <c r="H756" s="7">
        <f t="shared" si="213"/>
        <v>0</v>
      </c>
      <c r="I756" s="7">
        <f t="shared" si="207"/>
        <v>0</v>
      </c>
      <c r="J756" s="7">
        <f t="shared" si="208"/>
        <v>0</v>
      </c>
      <c r="K756" s="10"/>
    </row>
    <row r="757" spans="1:11" ht="16.5" customHeight="1">
      <c r="A757" s="8">
        <v>751</v>
      </c>
      <c r="B757" s="10" t="s">
        <v>5</v>
      </c>
      <c r="C757" s="7">
        <f t="shared" si="206"/>
        <v>137.1</v>
      </c>
      <c r="D757" s="7">
        <v>0</v>
      </c>
      <c r="E757" s="7">
        <v>0</v>
      </c>
      <c r="F757" s="7">
        <v>0</v>
      </c>
      <c r="G757" s="7">
        <v>0</v>
      </c>
      <c r="H757" s="7">
        <v>137.1</v>
      </c>
      <c r="I757" s="7">
        <f t="shared" si="207"/>
        <v>0</v>
      </c>
      <c r="J757" s="7">
        <f t="shared" si="208"/>
        <v>0</v>
      </c>
      <c r="K757" s="10"/>
    </row>
    <row r="758" spans="1:11" ht="16.5" customHeight="1">
      <c r="A758" s="8">
        <v>752</v>
      </c>
      <c r="B758" s="10" t="s">
        <v>150</v>
      </c>
      <c r="C758" s="7">
        <f t="shared" si="206"/>
        <v>0</v>
      </c>
      <c r="D758" s="7">
        <f t="shared" si="209"/>
        <v>0</v>
      </c>
      <c r="E758" s="7">
        <f t="shared" si="210"/>
        <v>0</v>
      </c>
      <c r="F758" s="7">
        <f t="shared" si="211"/>
        <v>0</v>
      </c>
      <c r="G758" s="7">
        <f t="shared" si="212"/>
        <v>0</v>
      </c>
      <c r="H758" s="7">
        <f t="shared" si="213"/>
        <v>0</v>
      </c>
      <c r="I758" s="7">
        <f t="shared" si="207"/>
        <v>0</v>
      </c>
      <c r="J758" s="7">
        <f t="shared" si="208"/>
        <v>0</v>
      </c>
      <c r="K758" s="10"/>
    </row>
    <row r="759" spans="1:11" ht="30.75" customHeight="1">
      <c r="A759" s="8">
        <v>753</v>
      </c>
      <c r="B759" s="14" t="s">
        <v>515</v>
      </c>
      <c r="C759" s="7">
        <f t="shared" si="206"/>
        <v>134.30000000000001</v>
      </c>
      <c r="D759" s="7">
        <v>0</v>
      </c>
      <c r="E759" s="7">
        <v>0</v>
      </c>
      <c r="F759" s="7">
        <v>0</v>
      </c>
      <c r="G759" s="7">
        <v>0</v>
      </c>
      <c r="H759" s="7">
        <f>H760+H761+H762</f>
        <v>134.30000000000001</v>
      </c>
      <c r="I759" s="7">
        <f t="shared" si="207"/>
        <v>0</v>
      </c>
      <c r="J759" s="7">
        <f t="shared" si="208"/>
        <v>0</v>
      </c>
      <c r="K759" s="10"/>
    </row>
    <row r="760" spans="1:11" ht="16.5" customHeight="1">
      <c r="A760" s="8">
        <v>754</v>
      </c>
      <c r="B760" s="10" t="s">
        <v>4</v>
      </c>
      <c r="C760" s="7">
        <f t="shared" si="206"/>
        <v>0</v>
      </c>
      <c r="D760" s="7">
        <f t="shared" si="209"/>
        <v>0</v>
      </c>
      <c r="E760" s="7">
        <f t="shared" si="210"/>
        <v>0</v>
      </c>
      <c r="F760" s="7">
        <f t="shared" si="211"/>
        <v>0</v>
      </c>
      <c r="G760" s="7">
        <f t="shared" si="212"/>
        <v>0</v>
      </c>
      <c r="H760" s="7">
        <f t="shared" si="213"/>
        <v>0</v>
      </c>
      <c r="I760" s="7">
        <f t="shared" si="207"/>
        <v>0</v>
      </c>
      <c r="J760" s="7">
        <f t="shared" si="208"/>
        <v>0</v>
      </c>
      <c r="K760" s="10"/>
    </row>
    <row r="761" spans="1:11" ht="16.5" customHeight="1">
      <c r="A761" s="8">
        <v>755</v>
      </c>
      <c r="B761" s="10" t="s">
        <v>5</v>
      </c>
      <c r="C761" s="7">
        <f t="shared" si="206"/>
        <v>134.30000000000001</v>
      </c>
      <c r="D761" s="7">
        <v>0</v>
      </c>
      <c r="E761" s="7">
        <v>0</v>
      </c>
      <c r="F761" s="7">
        <v>0</v>
      </c>
      <c r="G761" s="7">
        <v>0</v>
      </c>
      <c r="H761" s="7">
        <v>134.30000000000001</v>
      </c>
      <c r="I761" s="7">
        <f t="shared" si="207"/>
        <v>0</v>
      </c>
      <c r="J761" s="7">
        <f t="shared" si="208"/>
        <v>0</v>
      </c>
      <c r="K761" s="10"/>
    </row>
    <row r="762" spans="1:11" ht="16.5" customHeight="1">
      <c r="A762" s="8">
        <v>756</v>
      </c>
      <c r="B762" s="10" t="s">
        <v>150</v>
      </c>
      <c r="C762" s="7">
        <f t="shared" si="206"/>
        <v>0</v>
      </c>
      <c r="D762" s="7">
        <f t="shared" si="209"/>
        <v>0</v>
      </c>
      <c r="E762" s="7">
        <f t="shared" si="210"/>
        <v>0</v>
      </c>
      <c r="F762" s="7">
        <f t="shared" si="211"/>
        <v>0</v>
      </c>
      <c r="G762" s="7">
        <f t="shared" si="212"/>
        <v>0</v>
      </c>
      <c r="H762" s="7">
        <f t="shared" si="213"/>
        <v>0</v>
      </c>
      <c r="I762" s="7">
        <f t="shared" si="207"/>
        <v>0</v>
      </c>
      <c r="J762" s="7">
        <f t="shared" si="208"/>
        <v>0</v>
      </c>
      <c r="K762" s="10"/>
    </row>
    <row r="763" spans="1:11" ht="27" customHeight="1">
      <c r="A763" s="8">
        <v>757</v>
      </c>
      <c r="B763" s="14" t="s">
        <v>516</v>
      </c>
      <c r="C763" s="7">
        <f t="shared" si="206"/>
        <v>127.1</v>
      </c>
      <c r="D763" s="7">
        <v>0</v>
      </c>
      <c r="E763" s="7">
        <v>0</v>
      </c>
      <c r="F763" s="7">
        <v>0</v>
      </c>
      <c r="G763" s="7">
        <v>0</v>
      </c>
      <c r="H763" s="7">
        <f>H764+H765+H766</f>
        <v>127.1</v>
      </c>
      <c r="I763" s="7">
        <f t="shared" si="207"/>
        <v>0</v>
      </c>
      <c r="J763" s="7">
        <f t="shared" si="208"/>
        <v>0</v>
      </c>
      <c r="K763" s="10"/>
    </row>
    <row r="764" spans="1:11" ht="16.5" customHeight="1">
      <c r="A764" s="8">
        <v>758</v>
      </c>
      <c r="B764" s="10" t="s">
        <v>4</v>
      </c>
      <c r="C764" s="7">
        <f t="shared" si="206"/>
        <v>0</v>
      </c>
      <c r="D764" s="7">
        <f t="shared" si="209"/>
        <v>0</v>
      </c>
      <c r="E764" s="7">
        <f t="shared" si="210"/>
        <v>0</v>
      </c>
      <c r="F764" s="7">
        <f t="shared" si="211"/>
        <v>0</v>
      </c>
      <c r="G764" s="7">
        <f t="shared" si="212"/>
        <v>0</v>
      </c>
      <c r="H764" s="7">
        <f t="shared" si="213"/>
        <v>0</v>
      </c>
      <c r="I764" s="7">
        <f t="shared" si="207"/>
        <v>0</v>
      </c>
      <c r="J764" s="7">
        <f t="shared" si="208"/>
        <v>0</v>
      </c>
      <c r="K764" s="10"/>
    </row>
    <row r="765" spans="1:11" ht="16.5" customHeight="1">
      <c r="A765" s="8">
        <v>759</v>
      </c>
      <c r="B765" s="10" t="s">
        <v>5</v>
      </c>
      <c r="C765" s="7">
        <f t="shared" si="206"/>
        <v>127.1</v>
      </c>
      <c r="D765" s="7">
        <v>0</v>
      </c>
      <c r="E765" s="7">
        <v>0</v>
      </c>
      <c r="F765" s="7">
        <v>0</v>
      </c>
      <c r="G765" s="7">
        <v>0</v>
      </c>
      <c r="H765" s="7">
        <v>127.1</v>
      </c>
      <c r="I765" s="7">
        <f t="shared" si="207"/>
        <v>0</v>
      </c>
      <c r="J765" s="7">
        <f t="shared" si="208"/>
        <v>0</v>
      </c>
      <c r="K765" s="10"/>
    </row>
    <row r="766" spans="1:11" ht="16.5" customHeight="1">
      <c r="A766" s="8">
        <v>760</v>
      </c>
      <c r="B766" s="10" t="s">
        <v>150</v>
      </c>
      <c r="C766" s="7">
        <f t="shared" si="206"/>
        <v>0</v>
      </c>
      <c r="D766" s="7">
        <f t="shared" si="209"/>
        <v>0</v>
      </c>
      <c r="E766" s="7">
        <f t="shared" si="210"/>
        <v>0</v>
      </c>
      <c r="F766" s="7">
        <f t="shared" si="211"/>
        <v>0</v>
      </c>
      <c r="G766" s="7">
        <f t="shared" si="212"/>
        <v>0</v>
      </c>
      <c r="H766" s="7">
        <f t="shared" si="213"/>
        <v>0</v>
      </c>
      <c r="I766" s="7">
        <f t="shared" si="207"/>
        <v>0</v>
      </c>
      <c r="J766" s="7">
        <f t="shared" si="208"/>
        <v>0</v>
      </c>
      <c r="K766" s="10"/>
    </row>
    <row r="767" spans="1:11" ht="30" customHeight="1">
      <c r="A767" s="8">
        <v>761</v>
      </c>
      <c r="B767" s="14" t="s">
        <v>577</v>
      </c>
      <c r="C767" s="7">
        <f t="shared" si="206"/>
        <v>248.40000000000003</v>
      </c>
      <c r="D767" s="7">
        <v>0</v>
      </c>
      <c r="E767" s="7">
        <v>0</v>
      </c>
      <c r="F767" s="7">
        <v>0</v>
      </c>
      <c r="G767" s="7">
        <v>0</v>
      </c>
      <c r="H767" s="7">
        <f>H769</f>
        <v>248.40000000000003</v>
      </c>
      <c r="I767" s="7">
        <f t="shared" si="207"/>
        <v>0</v>
      </c>
      <c r="J767" s="7">
        <f t="shared" si="208"/>
        <v>0</v>
      </c>
      <c r="K767" s="10"/>
    </row>
    <row r="768" spans="1:11" ht="16.5" customHeight="1">
      <c r="A768" s="8">
        <v>762</v>
      </c>
      <c r="B768" s="10" t="s">
        <v>4</v>
      </c>
      <c r="C768" s="7">
        <f t="shared" ref="C768:C770" si="214">D768+E768+F768+G768+H768+I768+J768</f>
        <v>0</v>
      </c>
      <c r="D768" s="7">
        <f t="shared" ref="D768" si="215">E768+F768+G768+H768+I768+J768+K768</f>
        <v>0</v>
      </c>
      <c r="E768" s="7">
        <f t="shared" ref="E768" si="216">F768+G768+H768+I768+J768+K768+L768</f>
        <v>0</v>
      </c>
      <c r="F768" s="7">
        <f t="shared" ref="F768" si="217">G768+H768+I768+J768+K768+L768+M768</f>
        <v>0</v>
      </c>
      <c r="G768" s="7">
        <f t="shared" ref="G768" si="218">H768+I768+J768+K768+L768+M768+N768</f>
        <v>0</v>
      </c>
      <c r="H768" s="7">
        <f t="shared" ref="H768" si="219">I768+J768+K768+L768+M768+N768+O768</f>
        <v>0</v>
      </c>
      <c r="I768" s="7">
        <f t="shared" ref="I768:I770" si="220">J768+K768+L768+M768+N768+O768+P768</f>
        <v>0</v>
      </c>
      <c r="J768" s="7">
        <f t="shared" ref="J768:J770" si="221">K768+L768+M768+N768+O768+P768+Q768</f>
        <v>0</v>
      </c>
      <c r="K768" s="10"/>
    </row>
    <row r="769" spans="1:11" ht="16.5" customHeight="1">
      <c r="A769" s="8">
        <v>763</v>
      </c>
      <c r="B769" s="10" t="s">
        <v>5</v>
      </c>
      <c r="C769" s="7">
        <f t="shared" si="214"/>
        <v>248.40000000000003</v>
      </c>
      <c r="D769" s="7">
        <v>0</v>
      </c>
      <c r="E769" s="7">
        <v>0</v>
      </c>
      <c r="F769" s="7">
        <v>0</v>
      </c>
      <c r="G769" s="7">
        <v>0</v>
      </c>
      <c r="H769" s="7">
        <f>291.1-42.7</f>
        <v>248.40000000000003</v>
      </c>
      <c r="I769" s="7">
        <f t="shared" si="220"/>
        <v>0</v>
      </c>
      <c r="J769" s="7">
        <f t="shared" si="221"/>
        <v>0</v>
      </c>
      <c r="K769" s="10"/>
    </row>
    <row r="770" spans="1:11" ht="16.5" customHeight="1">
      <c r="A770" s="8">
        <v>764</v>
      </c>
      <c r="B770" s="10" t="s">
        <v>6</v>
      </c>
      <c r="C770" s="7">
        <f t="shared" si="214"/>
        <v>0</v>
      </c>
      <c r="D770" s="7">
        <f t="shared" ref="D770" si="222">E770+F770+G770+H770+I770+J770+K770</f>
        <v>0</v>
      </c>
      <c r="E770" s="7">
        <f t="shared" ref="E770" si="223">F770+G770+H770+I770+J770+K770+L770</f>
        <v>0</v>
      </c>
      <c r="F770" s="7">
        <f t="shared" ref="F770" si="224">G770+H770+I770+J770+K770+L770+M770</f>
        <v>0</v>
      </c>
      <c r="G770" s="7">
        <f t="shared" ref="G770" si="225">H770+I770+J770+K770+L770+M770+N770</f>
        <v>0</v>
      </c>
      <c r="H770" s="7">
        <f t="shared" ref="H770" si="226">I770+J770+K770+L770+M770+N770+O770</f>
        <v>0</v>
      </c>
      <c r="I770" s="7">
        <f t="shared" si="220"/>
        <v>0</v>
      </c>
      <c r="J770" s="7">
        <f t="shared" si="221"/>
        <v>0</v>
      </c>
      <c r="K770" s="10"/>
    </row>
    <row r="771" spans="1:11" ht="29.25" customHeight="1">
      <c r="A771" s="8">
        <v>765</v>
      </c>
      <c r="B771" s="14" t="s">
        <v>563</v>
      </c>
      <c r="C771" s="7">
        <f t="shared" ref="C771:C774" si="227">D771+E771+F771+G771+H771+I771+J771</f>
        <v>88.9</v>
      </c>
      <c r="D771" s="7">
        <v>0</v>
      </c>
      <c r="E771" s="7">
        <v>0</v>
      </c>
      <c r="F771" s="7">
        <v>0</v>
      </c>
      <c r="G771" s="7">
        <v>0</v>
      </c>
      <c r="H771" s="7">
        <v>88.9</v>
      </c>
      <c r="I771" s="7">
        <f t="shared" ref="I771:I785" si="228">J771+K771+L771+M771+N771+O771+P771</f>
        <v>0</v>
      </c>
      <c r="J771" s="7">
        <f t="shared" ref="J771:J785" si="229">K771+L771+M771+N771+O771+P771+Q771</f>
        <v>0</v>
      </c>
      <c r="K771" s="10"/>
    </row>
    <row r="772" spans="1:11" ht="16.5" customHeight="1">
      <c r="A772" s="8">
        <v>766</v>
      </c>
      <c r="B772" s="10" t="s">
        <v>4</v>
      </c>
      <c r="C772" s="7">
        <f t="shared" si="227"/>
        <v>0</v>
      </c>
      <c r="D772" s="7">
        <f t="shared" ref="D772:D785" si="230">E772+F772+G772+H772+I772+J772+K772</f>
        <v>0</v>
      </c>
      <c r="E772" s="7">
        <f t="shared" ref="E772:E785" si="231">F772+G772+H772+I772+J772+K772+L772</f>
        <v>0</v>
      </c>
      <c r="F772" s="7">
        <f t="shared" ref="F772:F785" si="232">G772+H772+I772+J772+K772+L772+M772</f>
        <v>0</v>
      </c>
      <c r="G772" s="7">
        <f t="shared" ref="G772:G785" si="233">H772+I772+J772+K772+L772+M772+N772</f>
        <v>0</v>
      </c>
      <c r="H772" s="7">
        <f t="shared" ref="H772:H785" si="234">I772+J772+K772+L772+M772+N772+O772</f>
        <v>0</v>
      </c>
      <c r="I772" s="7">
        <f t="shared" si="228"/>
        <v>0</v>
      </c>
      <c r="J772" s="7">
        <f t="shared" si="229"/>
        <v>0</v>
      </c>
      <c r="K772" s="10"/>
    </row>
    <row r="773" spans="1:11" ht="16.5" customHeight="1">
      <c r="A773" s="8">
        <v>767</v>
      </c>
      <c r="B773" s="10" t="s">
        <v>5</v>
      </c>
      <c r="C773" s="7">
        <f t="shared" si="227"/>
        <v>88.9</v>
      </c>
      <c r="D773" s="7">
        <v>0</v>
      </c>
      <c r="E773" s="7">
        <v>0</v>
      </c>
      <c r="F773" s="7">
        <v>0</v>
      </c>
      <c r="G773" s="7">
        <v>0</v>
      </c>
      <c r="H773" s="7">
        <v>88.9</v>
      </c>
      <c r="I773" s="7">
        <f t="shared" si="228"/>
        <v>0</v>
      </c>
      <c r="J773" s="7">
        <f t="shared" si="229"/>
        <v>0</v>
      </c>
      <c r="K773" s="10"/>
    </row>
    <row r="774" spans="1:11" ht="16.5" customHeight="1">
      <c r="A774" s="8">
        <v>768</v>
      </c>
      <c r="B774" s="10" t="s">
        <v>150</v>
      </c>
      <c r="C774" s="7">
        <f t="shared" si="227"/>
        <v>0</v>
      </c>
      <c r="D774" s="7">
        <f t="shared" si="230"/>
        <v>0</v>
      </c>
      <c r="E774" s="7">
        <f t="shared" si="231"/>
        <v>0</v>
      </c>
      <c r="F774" s="7">
        <f t="shared" si="232"/>
        <v>0</v>
      </c>
      <c r="G774" s="7">
        <f t="shared" si="233"/>
        <v>0</v>
      </c>
      <c r="H774" s="7">
        <f t="shared" si="234"/>
        <v>0</v>
      </c>
      <c r="I774" s="7">
        <f t="shared" si="228"/>
        <v>0</v>
      </c>
      <c r="J774" s="7">
        <f t="shared" si="229"/>
        <v>0</v>
      </c>
      <c r="K774" s="10"/>
    </row>
    <row r="775" spans="1:11" ht="27" customHeight="1">
      <c r="A775" s="8">
        <v>769</v>
      </c>
      <c r="B775" s="14" t="s">
        <v>571</v>
      </c>
      <c r="C775" s="9">
        <f>D775+E775+F775+G775+H775+I775+J775</f>
        <v>218.1</v>
      </c>
      <c r="D775" s="9">
        <v>0</v>
      </c>
      <c r="E775" s="9">
        <v>0</v>
      </c>
      <c r="F775" s="9">
        <v>0</v>
      </c>
      <c r="G775" s="9">
        <v>0</v>
      </c>
      <c r="H775" s="9">
        <f>H777</f>
        <v>218.1</v>
      </c>
      <c r="I775" s="9">
        <f t="shared" si="228"/>
        <v>0</v>
      </c>
      <c r="J775" s="9">
        <f t="shared" si="229"/>
        <v>0</v>
      </c>
      <c r="K775" s="10"/>
    </row>
    <row r="776" spans="1:11" ht="15" customHeight="1">
      <c r="A776" s="8">
        <v>770</v>
      </c>
      <c r="B776" s="14" t="s">
        <v>4</v>
      </c>
      <c r="C776" s="7">
        <f t="shared" ref="C776:C785" si="235">D776+E776+F776+G776+H776+I776+J776</f>
        <v>0</v>
      </c>
      <c r="D776" s="7">
        <f t="shared" si="230"/>
        <v>0</v>
      </c>
      <c r="E776" s="7">
        <f t="shared" si="231"/>
        <v>0</v>
      </c>
      <c r="F776" s="7">
        <f t="shared" si="232"/>
        <v>0</v>
      </c>
      <c r="G776" s="7">
        <f t="shared" si="233"/>
        <v>0</v>
      </c>
      <c r="H776" s="7">
        <f t="shared" si="234"/>
        <v>0</v>
      </c>
      <c r="I776" s="7">
        <f t="shared" si="228"/>
        <v>0</v>
      </c>
      <c r="J776" s="7">
        <f t="shared" si="229"/>
        <v>0</v>
      </c>
      <c r="K776" s="10"/>
    </row>
    <row r="777" spans="1:11" ht="15" customHeight="1">
      <c r="A777" s="8">
        <v>771</v>
      </c>
      <c r="B777" s="14" t="s">
        <v>5</v>
      </c>
      <c r="C777" s="7">
        <f t="shared" si="235"/>
        <v>218.1</v>
      </c>
      <c r="D777" s="7">
        <v>0</v>
      </c>
      <c r="E777" s="7">
        <v>0</v>
      </c>
      <c r="F777" s="7">
        <v>0</v>
      </c>
      <c r="G777" s="7">
        <v>0</v>
      </c>
      <c r="H777" s="7">
        <f>239.9-21.8</f>
        <v>218.1</v>
      </c>
      <c r="I777" s="7">
        <f t="shared" si="228"/>
        <v>0</v>
      </c>
      <c r="J777" s="7">
        <f t="shared" si="229"/>
        <v>0</v>
      </c>
      <c r="K777" s="10"/>
    </row>
    <row r="778" spans="1:11" ht="15" customHeight="1">
      <c r="A778" s="8">
        <v>772</v>
      </c>
      <c r="B778" s="14" t="s">
        <v>6</v>
      </c>
      <c r="C778" s="7">
        <f t="shared" si="235"/>
        <v>0</v>
      </c>
      <c r="D778" s="7">
        <f t="shared" si="230"/>
        <v>0</v>
      </c>
      <c r="E778" s="7">
        <f t="shared" si="231"/>
        <v>0</v>
      </c>
      <c r="F778" s="7">
        <f t="shared" si="232"/>
        <v>0</v>
      </c>
      <c r="G778" s="7">
        <f t="shared" si="233"/>
        <v>0</v>
      </c>
      <c r="H778" s="7">
        <f t="shared" si="234"/>
        <v>0</v>
      </c>
      <c r="I778" s="7">
        <f t="shared" si="228"/>
        <v>0</v>
      </c>
      <c r="J778" s="7">
        <f t="shared" si="229"/>
        <v>0</v>
      </c>
      <c r="K778" s="10"/>
    </row>
    <row r="779" spans="1:11" ht="26.25" customHeight="1">
      <c r="A779" s="8">
        <v>773</v>
      </c>
      <c r="B779" s="14" t="s">
        <v>578</v>
      </c>
      <c r="C779" s="9">
        <f t="shared" si="235"/>
        <v>14.5</v>
      </c>
      <c r="D779" s="9">
        <v>0</v>
      </c>
      <c r="E779" s="9">
        <v>0</v>
      </c>
      <c r="F779" s="9">
        <v>0</v>
      </c>
      <c r="G779" s="9">
        <v>0</v>
      </c>
      <c r="H779" s="9">
        <f>H781</f>
        <v>14.5</v>
      </c>
      <c r="I779" s="9">
        <f t="shared" si="228"/>
        <v>0</v>
      </c>
      <c r="J779" s="9">
        <f t="shared" si="229"/>
        <v>0</v>
      </c>
      <c r="K779" s="10"/>
    </row>
    <row r="780" spans="1:11" ht="16.5" customHeight="1">
      <c r="A780" s="8">
        <v>774</v>
      </c>
      <c r="B780" s="10" t="s">
        <v>4</v>
      </c>
      <c r="C780" s="7">
        <f t="shared" si="235"/>
        <v>0</v>
      </c>
      <c r="D780" s="7">
        <f t="shared" si="230"/>
        <v>0</v>
      </c>
      <c r="E780" s="7">
        <f t="shared" si="231"/>
        <v>0</v>
      </c>
      <c r="F780" s="7">
        <f t="shared" si="232"/>
        <v>0</v>
      </c>
      <c r="G780" s="7">
        <f t="shared" si="233"/>
        <v>0</v>
      </c>
      <c r="H780" s="7">
        <f t="shared" si="234"/>
        <v>0</v>
      </c>
      <c r="I780" s="7">
        <f t="shared" si="228"/>
        <v>0</v>
      </c>
      <c r="J780" s="7">
        <f t="shared" si="229"/>
        <v>0</v>
      </c>
      <c r="K780" s="10"/>
    </row>
    <row r="781" spans="1:11" ht="16.5" customHeight="1">
      <c r="A781" s="8">
        <v>775</v>
      </c>
      <c r="B781" s="10" t="s">
        <v>5</v>
      </c>
      <c r="C781" s="7">
        <f t="shared" si="235"/>
        <v>14.5</v>
      </c>
      <c r="D781" s="7">
        <v>0</v>
      </c>
      <c r="E781" s="7">
        <v>0</v>
      </c>
      <c r="F781" s="7">
        <v>0</v>
      </c>
      <c r="G781" s="7">
        <v>0</v>
      </c>
      <c r="H781" s="7">
        <f>70-55.5</f>
        <v>14.5</v>
      </c>
      <c r="I781" s="7">
        <f t="shared" si="228"/>
        <v>0</v>
      </c>
      <c r="J781" s="7">
        <f t="shared" si="229"/>
        <v>0</v>
      </c>
      <c r="K781" s="10"/>
    </row>
    <row r="782" spans="1:11" ht="16.5" hidden="1" customHeight="1">
      <c r="A782" s="8">
        <v>776</v>
      </c>
      <c r="B782" s="10"/>
      <c r="C782" s="7">
        <f t="shared" si="235"/>
        <v>0</v>
      </c>
      <c r="D782" s="7">
        <f t="shared" si="230"/>
        <v>0</v>
      </c>
      <c r="E782" s="7">
        <f t="shared" si="231"/>
        <v>0</v>
      </c>
      <c r="F782" s="7">
        <f t="shared" si="232"/>
        <v>0</v>
      </c>
      <c r="G782" s="7">
        <f t="shared" si="233"/>
        <v>0</v>
      </c>
      <c r="H782" s="7">
        <f t="shared" si="234"/>
        <v>0</v>
      </c>
      <c r="I782" s="7">
        <f t="shared" si="228"/>
        <v>0</v>
      </c>
      <c r="J782" s="7">
        <f t="shared" si="229"/>
        <v>0</v>
      </c>
      <c r="K782" s="10"/>
    </row>
    <row r="783" spans="1:11" ht="16.5" hidden="1" customHeight="1">
      <c r="A783" s="8">
        <v>777</v>
      </c>
      <c r="B783" s="10"/>
      <c r="C783" s="7">
        <f t="shared" si="235"/>
        <v>0</v>
      </c>
      <c r="D783" s="7">
        <f t="shared" si="230"/>
        <v>0</v>
      </c>
      <c r="E783" s="7">
        <f t="shared" si="231"/>
        <v>0</v>
      </c>
      <c r="F783" s="7">
        <f t="shared" si="232"/>
        <v>0</v>
      </c>
      <c r="G783" s="7">
        <f t="shared" si="233"/>
        <v>0</v>
      </c>
      <c r="H783" s="7">
        <f t="shared" si="234"/>
        <v>0</v>
      </c>
      <c r="I783" s="7">
        <f t="shared" si="228"/>
        <v>0</v>
      </c>
      <c r="J783" s="7">
        <f t="shared" si="229"/>
        <v>0</v>
      </c>
      <c r="K783" s="10"/>
    </row>
    <row r="784" spans="1:11" ht="16.5" hidden="1" customHeight="1">
      <c r="A784" s="8">
        <v>778</v>
      </c>
      <c r="B784" s="10"/>
      <c r="C784" s="7">
        <f t="shared" si="235"/>
        <v>0</v>
      </c>
      <c r="D784" s="7">
        <f t="shared" si="230"/>
        <v>0</v>
      </c>
      <c r="E784" s="7">
        <f t="shared" si="231"/>
        <v>0</v>
      </c>
      <c r="F784" s="7">
        <f t="shared" si="232"/>
        <v>0</v>
      </c>
      <c r="G784" s="7">
        <f t="shared" si="233"/>
        <v>0</v>
      </c>
      <c r="H784" s="7">
        <f t="shared" si="234"/>
        <v>0</v>
      </c>
      <c r="I784" s="7">
        <f t="shared" si="228"/>
        <v>0</v>
      </c>
      <c r="J784" s="7">
        <f t="shared" si="229"/>
        <v>0</v>
      </c>
      <c r="K784" s="10"/>
    </row>
    <row r="785" spans="1:11" ht="16.5" hidden="1" customHeight="1">
      <c r="A785" s="8">
        <v>779</v>
      </c>
      <c r="B785" s="10"/>
      <c r="C785" s="7">
        <f t="shared" si="235"/>
        <v>0</v>
      </c>
      <c r="D785" s="7">
        <f t="shared" si="230"/>
        <v>0</v>
      </c>
      <c r="E785" s="7">
        <f t="shared" si="231"/>
        <v>0</v>
      </c>
      <c r="F785" s="7">
        <f t="shared" si="232"/>
        <v>0</v>
      </c>
      <c r="G785" s="7">
        <f t="shared" si="233"/>
        <v>0</v>
      </c>
      <c r="H785" s="7">
        <f t="shared" si="234"/>
        <v>0</v>
      </c>
      <c r="I785" s="7">
        <f t="shared" si="228"/>
        <v>0</v>
      </c>
      <c r="J785" s="7">
        <f t="shared" si="229"/>
        <v>0</v>
      </c>
      <c r="K785" s="10"/>
    </row>
    <row r="786" spans="1:11" ht="16.5" customHeight="1">
      <c r="A786" s="8">
        <v>780</v>
      </c>
      <c r="B786" s="10" t="s">
        <v>150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 s="7">
        <v>0</v>
      </c>
      <c r="K786" s="10"/>
    </row>
    <row r="787" spans="1:11" ht="27.75" customHeight="1">
      <c r="A787" s="8">
        <v>781</v>
      </c>
      <c r="B787" s="14" t="s">
        <v>581</v>
      </c>
      <c r="C787" s="9">
        <f>D787+E787+F787+G787+H787+I787+J787</f>
        <v>20.2</v>
      </c>
      <c r="D787" s="9">
        <v>0</v>
      </c>
      <c r="E787" s="9">
        <v>0</v>
      </c>
      <c r="F787" s="9">
        <v>0</v>
      </c>
      <c r="G787" s="9">
        <v>0</v>
      </c>
      <c r="H787" s="9">
        <f>H788+H789+H794</f>
        <v>20.2</v>
      </c>
      <c r="I787" s="9">
        <v>0</v>
      </c>
      <c r="J787" s="9">
        <v>0</v>
      </c>
      <c r="K787" s="10"/>
    </row>
    <row r="788" spans="1:11" ht="16.5" customHeight="1">
      <c r="A788" s="8">
        <v>782</v>
      </c>
      <c r="B788" s="10" t="s">
        <v>4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 s="7">
        <v>0</v>
      </c>
      <c r="J788" s="7">
        <v>0</v>
      </c>
      <c r="K788" s="10"/>
    </row>
    <row r="789" spans="1:11" ht="16.5" customHeight="1">
      <c r="A789" s="8">
        <v>783</v>
      </c>
      <c r="B789" s="10" t="s">
        <v>5</v>
      </c>
      <c r="C789" s="7">
        <f>D789+E789+F789+G789+H789+I789+J789</f>
        <v>20.2</v>
      </c>
      <c r="D789" s="7">
        <v>0</v>
      </c>
      <c r="E789" s="7">
        <v>0</v>
      </c>
      <c r="F789" s="7">
        <v>0</v>
      </c>
      <c r="G789" s="7">
        <v>0</v>
      </c>
      <c r="H789" s="7">
        <v>20.2</v>
      </c>
      <c r="I789" s="7">
        <v>0</v>
      </c>
      <c r="J789" s="7">
        <v>0</v>
      </c>
      <c r="K789" s="10"/>
    </row>
    <row r="790" spans="1:11" ht="16.5" customHeight="1">
      <c r="A790" s="8">
        <v>784</v>
      </c>
      <c r="B790" s="10" t="s">
        <v>6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 s="7">
        <v>0</v>
      </c>
      <c r="K790" s="10"/>
    </row>
    <row r="791" spans="1:11" ht="30" customHeight="1">
      <c r="A791" s="8">
        <v>785</v>
      </c>
      <c r="B791" s="65" t="s">
        <v>591</v>
      </c>
      <c r="C791" s="9">
        <f>D791+E791+F791+G791+H791+I791+J791</f>
        <v>137</v>
      </c>
      <c r="D791" s="9">
        <v>0</v>
      </c>
      <c r="E791" s="9">
        <v>0</v>
      </c>
      <c r="F791" s="9">
        <v>0</v>
      </c>
      <c r="G791" s="9">
        <v>0</v>
      </c>
      <c r="H791" s="9">
        <f>H792+H793+H794</f>
        <v>137</v>
      </c>
      <c r="I791" s="9">
        <v>0</v>
      </c>
      <c r="J791" s="9">
        <v>0</v>
      </c>
      <c r="K791" s="10"/>
    </row>
    <row r="792" spans="1:11" ht="16.5" customHeight="1">
      <c r="A792" s="8">
        <v>786</v>
      </c>
      <c r="B792" s="10" t="s">
        <v>4</v>
      </c>
      <c r="C792" s="7">
        <v>0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 s="7">
        <v>0</v>
      </c>
      <c r="K792" s="10"/>
    </row>
    <row r="793" spans="1:11" ht="16.5" customHeight="1">
      <c r="A793" s="8">
        <v>787</v>
      </c>
      <c r="B793" s="10" t="s">
        <v>5</v>
      </c>
      <c r="C793" s="7">
        <f>D793+E793+F793+G793+H793+I793+J793</f>
        <v>137</v>
      </c>
      <c r="D793" s="7">
        <v>0</v>
      </c>
      <c r="E793" s="7">
        <v>0</v>
      </c>
      <c r="F793" s="7">
        <v>0</v>
      </c>
      <c r="G793" s="7">
        <v>0</v>
      </c>
      <c r="H793" s="7">
        <v>137</v>
      </c>
      <c r="I793" s="7">
        <v>0</v>
      </c>
      <c r="J793" s="7">
        <v>0</v>
      </c>
      <c r="K793" s="10"/>
    </row>
    <row r="794" spans="1:11" ht="16.5" customHeight="1">
      <c r="A794" s="8">
        <v>788</v>
      </c>
      <c r="B794" s="10" t="s">
        <v>582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10"/>
    </row>
    <row r="795" spans="1:11" ht="42" customHeight="1">
      <c r="A795" s="8">
        <v>789</v>
      </c>
      <c r="B795" s="13" t="s">
        <v>149</v>
      </c>
      <c r="C795" s="11">
        <f>C797</f>
        <v>24579.599999999999</v>
      </c>
      <c r="D795" s="11">
        <v>0</v>
      </c>
      <c r="E795" s="11">
        <v>7980</v>
      </c>
      <c r="F795" s="11">
        <v>2949.6</v>
      </c>
      <c r="G795" s="9">
        <v>3300</v>
      </c>
      <c r="H795" s="9">
        <f>H796+H797+H798</f>
        <v>2950</v>
      </c>
      <c r="I795" s="9">
        <v>3700</v>
      </c>
      <c r="J795" s="9">
        <v>3700</v>
      </c>
      <c r="K795" s="10"/>
    </row>
    <row r="796" spans="1:11">
      <c r="A796" s="8">
        <v>790</v>
      </c>
      <c r="B796" s="10" t="s">
        <v>4</v>
      </c>
      <c r="C796" s="11">
        <f t="shared" si="179"/>
        <v>0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 s="7">
        <v>0</v>
      </c>
      <c r="K796" s="10"/>
    </row>
    <row r="797" spans="1:11">
      <c r="A797" s="8">
        <v>791</v>
      </c>
      <c r="B797" s="10" t="s">
        <v>5</v>
      </c>
      <c r="C797" s="11">
        <f t="shared" si="179"/>
        <v>24579.599999999999</v>
      </c>
      <c r="D797" s="7">
        <v>0</v>
      </c>
      <c r="E797" s="7">
        <v>7980</v>
      </c>
      <c r="F797" s="7">
        <v>2949.6</v>
      </c>
      <c r="G797" s="7">
        <v>3300</v>
      </c>
      <c r="H797" s="7">
        <v>2950</v>
      </c>
      <c r="I797" s="7">
        <v>3700</v>
      </c>
      <c r="J797" s="7">
        <v>3700</v>
      </c>
      <c r="K797" s="10"/>
    </row>
    <row r="798" spans="1:11">
      <c r="A798" s="8">
        <v>792</v>
      </c>
      <c r="B798" s="10" t="s">
        <v>150</v>
      </c>
      <c r="C798" s="11">
        <f t="shared" si="179"/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 s="7">
        <v>0</v>
      </c>
      <c r="K798" s="10"/>
    </row>
    <row r="799" spans="1:11" ht="15" customHeight="1">
      <c r="A799" s="8">
        <v>793</v>
      </c>
      <c r="B799" s="75" t="s">
        <v>151</v>
      </c>
      <c r="C799" s="76"/>
      <c r="D799" s="76"/>
      <c r="E799" s="76"/>
      <c r="F799" s="76"/>
      <c r="G799" s="76"/>
      <c r="H799" s="76"/>
      <c r="I799" s="76"/>
      <c r="J799" s="76"/>
      <c r="K799" s="77"/>
    </row>
    <row r="800" spans="1:11">
      <c r="A800" s="8">
        <v>794</v>
      </c>
      <c r="B800" s="53" t="s">
        <v>342</v>
      </c>
      <c r="C800" s="11">
        <f>C801+C802</f>
        <v>82342.299999999988</v>
      </c>
      <c r="D800" s="11">
        <f t="shared" ref="D800:J800" si="236">D801+D802</f>
        <v>47362.9</v>
      </c>
      <c r="E800" s="11">
        <f t="shared" si="236"/>
        <v>27464.9</v>
      </c>
      <c r="F800" s="11">
        <f t="shared" si="236"/>
        <v>1909.5</v>
      </c>
      <c r="G800" s="9">
        <f t="shared" si="236"/>
        <v>815</v>
      </c>
      <c r="H800" s="9">
        <f t="shared" si="236"/>
        <v>1820</v>
      </c>
      <c r="I800" s="9">
        <f t="shared" si="236"/>
        <v>1600</v>
      </c>
      <c r="J800" s="9">
        <f t="shared" si="236"/>
        <v>1600</v>
      </c>
      <c r="K800" s="10" t="s">
        <v>2</v>
      </c>
    </row>
    <row r="801" spans="1:11">
      <c r="A801" s="8">
        <v>795</v>
      </c>
      <c r="B801" s="10" t="s">
        <v>4</v>
      </c>
      <c r="C801" s="11">
        <f>C805</f>
        <v>70028.599999999991</v>
      </c>
      <c r="D801" s="11">
        <f t="shared" ref="D801:J801" si="237">D805</f>
        <v>43377</v>
      </c>
      <c r="E801" s="11">
        <f t="shared" si="237"/>
        <v>25880.9</v>
      </c>
      <c r="F801" s="11">
        <f t="shared" si="237"/>
        <v>770.7</v>
      </c>
      <c r="G801" s="9">
        <f t="shared" si="237"/>
        <v>0</v>
      </c>
      <c r="H801" s="9">
        <f t="shared" si="237"/>
        <v>0</v>
      </c>
      <c r="I801" s="9">
        <f t="shared" si="237"/>
        <v>0</v>
      </c>
      <c r="J801" s="9">
        <f t="shared" si="237"/>
        <v>0</v>
      </c>
      <c r="K801" s="10" t="s">
        <v>2</v>
      </c>
    </row>
    <row r="802" spans="1:11">
      <c r="A802" s="8">
        <v>796</v>
      </c>
      <c r="B802" s="10" t="s">
        <v>5</v>
      </c>
      <c r="C802" s="11">
        <f>C806+C861</f>
        <v>12313.7</v>
      </c>
      <c r="D802" s="11">
        <f t="shared" ref="D802:I802" si="238">D806+D861</f>
        <v>3985.9</v>
      </c>
      <c r="E802" s="11">
        <f t="shared" si="238"/>
        <v>1584</v>
      </c>
      <c r="F802" s="11">
        <f t="shared" si="238"/>
        <v>1138.8</v>
      </c>
      <c r="G802" s="9">
        <f t="shared" si="238"/>
        <v>815</v>
      </c>
      <c r="H802" s="9">
        <f t="shared" si="238"/>
        <v>1820</v>
      </c>
      <c r="I802" s="9">
        <f t="shared" si="238"/>
        <v>1600</v>
      </c>
      <c r="J802" s="9">
        <f>J861</f>
        <v>1600</v>
      </c>
      <c r="K802" s="10" t="s">
        <v>2</v>
      </c>
    </row>
    <row r="803" spans="1:11">
      <c r="A803" s="8">
        <v>797</v>
      </c>
      <c r="B803" s="10" t="s">
        <v>10</v>
      </c>
      <c r="C803" s="10"/>
      <c r="D803" s="10"/>
      <c r="E803" s="10"/>
      <c r="F803" s="10"/>
      <c r="G803" s="10"/>
      <c r="H803" s="7"/>
      <c r="I803" s="7"/>
      <c r="J803" s="7"/>
      <c r="K803" s="10"/>
    </row>
    <row r="804" spans="1:11" ht="25.5">
      <c r="A804" s="8">
        <v>798</v>
      </c>
      <c r="B804" s="54" t="s">
        <v>334</v>
      </c>
      <c r="C804" s="11">
        <f>D804+E804+F804+G804+H804+I804+J804</f>
        <v>75230.7</v>
      </c>
      <c r="D804" s="11">
        <v>46812.9</v>
      </c>
      <c r="E804" s="11">
        <v>27464.9</v>
      </c>
      <c r="F804" s="11">
        <v>952.9</v>
      </c>
      <c r="G804" s="9">
        <v>0</v>
      </c>
      <c r="H804" s="9">
        <v>0</v>
      </c>
      <c r="I804" s="9">
        <v>0</v>
      </c>
      <c r="J804" s="9">
        <v>0</v>
      </c>
      <c r="K804" s="10" t="s">
        <v>2</v>
      </c>
    </row>
    <row r="805" spans="1:11">
      <c r="A805" s="8">
        <v>799</v>
      </c>
      <c r="B805" s="10" t="s">
        <v>4</v>
      </c>
      <c r="C805" s="11">
        <f t="shared" ref="C805:C807" si="239">D805+E805+F805+G805+H805+I805+J805</f>
        <v>70028.599999999991</v>
      </c>
      <c r="D805" s="10">
        <v>43377</v>
      </c>
      <c r="E805" s="10">
        <v>25880.9</v>
      </c>
      <c r="F805" s="10">
        <v>770.7</v>
      </c>
      <c r="G805" s="7">
        <v>0</v>
      </c>
      <c r="H805" s="7">
        <v>0</v>
      </c>
      <c r="I805" s="7">
        <v>0</v>
      </c>
      <c r="J805" s="7">
        <v>0</v>
      </c>
      <c r="K805" s="10" t="s">
        <v>2</v>
      </c>
    </row>
    <row r="806" spans="1:11">
      <c r="A806" s="8">
        <v>800</v>
      </c>
      <c r="B806" s="10" t="s">
        <v>5</v>
      </c>
      <c r="C806" s="11">
        <f t="shared" si="239"/>
        <v>5202.0999999999995</v>
      </c>
      <c r="D806" s="10">
        <v>3435.9</v>
      </c>
      <c r="E806" s="10">
        <v>1584</v>
      </c>
      <c r="F806" s="10">
        <v>182.2</v>
      </c>
      <c r="G806" s="7">
        <v>0</v>
      </c>
      <c r="H806" s="7">
        <v>0</v>
      </c>
      <c r="I806" s="7">
        <v>0</v>
      </c>
      <c r="J806" s="7">
        <v>0</v>
      </c>
      <c r="K806" s="10" t="s">
        <v>2</v>
      </c>
    </row>
    <row r="807" spans="1:11">
      <c r="A807" s="8">
        <v>801</v>
      </c>
      <c r="B807" s="10" t="s">
        <v>6</v>
      </c>
      <c r="C807" s="9">
        <f t="shared" si="239"/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 s="7">
        <v>0</v>
      </c>
      <c r="K807" s="10" t="s">
        <v>2</v>
      </c>
    </row>
    <row r="808" spans="1:11" ht="25.5">
      <c r="A808" s="8">
        <v>802</v>
      </c>
      <c r="B808" s="10" t="s">
        <v>11</v>
      </c>
      <c r="C808" s="9">
        <f t="shared" ref="C808:C812" si="240">D808+E808+F808+G808+H808+I808+J808</f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 s="7">
        <v>0</v>
      </c>
      <c r="K808" s="10"/>
    </row>
    <row r="809" spans="1:11" ht="25.5">
      <c r="A809" s="8">
        <v>803</v>
      </c>
      <c r="B809" s="54" t="s">
        <v>335</v>
      </c>
      <c r="C809" s="9">
        <f t="shared" si="240"/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 s="7">
        <v>0</v>
      </c>
      <c r="K809" s="10"/>
    </row>
    <row r="810" spans="1:11">
      <c r="A810" s="8">
        <v>804</v>
      </c>
      <c r="B810" s="10" t="s">
        <v>4</v>
      </c>
      <c r="C810" s="9">
        <f t="shared" si="240"/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 s="7">
        <v>0</v>
      </c>
      <c r="K810" s="10"/>
    </row>
    <row r="811" spans="1:11">
      <c r="A811" s="8">
        <v>805</v>
      </c>
      <c r="B811" s="10" t="s">
        <v>5</v>
      </c>
      <c r="C811" s="9">
        <f t="shared" si="240"/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 s="7">
        <v>0</v>
      </c>
      <c r="K811" s="10"/>
    </row>
    <row r="812" spans="1:11">
      <c r="A812" s="8">
        <v>806</v>
      </c>
      <c r="B812" s="10" t="s">
        <v>6</v>
      </c>
      <c r="C812" s="9">
        <f t="shared" si="240"/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10"/>
    </row>
    <row r="813" spans="1:11">
      <c r="A813" s="8">
        <v>807</v>
      </c>
      <c r="B813" s="10" t="s">
        <v>12</v>
      </c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40.5">
      <c r="A814" s="8">
        <v>808</v>
      </c>
      <c r="B814" s="13" t="s">
        <v>152</v>
      </c>
      <c r="C814" s="11">
        <f>C815+C816+C817</f>
        <v>75072.2</v>
      </c>
      <c r="D814" s="11">
        <f t="shared" ref="D814:G814" si="241">D815+D816+D817</f>
        <v>46645.5</v>
      </c>
      <c r="E814" s="11">
        <f t="shared" si="241"/>
        <v>27464.9</v>
      </c>
      <c r="F814" s="11">
        <f>F815+F816</f>
        <v>961.80000000000007</v>
      </c>
      <c r="G814" s="9">
        <f t="shared" si="241"/>
        <v>0</v>
      </c>
      <c r="H814" s="9">
        <f t="shared" ref="H814:J814" si="242">H815+H816+H817</f>
        <v>0</v>
      </c>
      <c r="I814" s="9">
        <f t="shared" si="242"/>
        <v>0</v>
      </c>
      <c r="J814" s="9">
        <f t="shared" si="242"/>
        <v>0</v>
      </c>
      <c r="K814" s="10"/>
    </row>
    <row r="815" spans="1:11">
      <c r="A815" s="8">
        <v>809</v>
      </c>
      <c r="B815" s="10" t="s">
        <v>4</v>
      </c>
      <c r="C815" s="11">
        <f>C819+C823+C827</f>
        <v>70028.599999999991</v>
      </c>
      <c r="D815" s="11">
        <f t="shared" ref="D815:G816" si="243">D819+D823+D827</f>
        <v>43377</v>
      </c>
      <c r="E815" s="11">
        <f t="shared" si="243"/>
        <v>25880.9</v>
      </c>
      <c r="F815" s="11">
        <f t="shared" si="243"/>
        <v>770.7</v>
      </c>
      <c r="G815" s="9">
        <f t="shared" si="243"/>
        <v>0</v>
      </c>
      <c r="H815" s="9">
        <f t="shared" ref="H815:J815" si="244">H819+H823+H827</f>
        <v>0</v>
      </c>
      <c r="I815" s="9">
        <f t="shared" si="244"/>
        <v>0</v>
      </c>
      <c r="J815" s="9">
        <f t="shared" si="244"/>
        <v>0</v>
      </c>
      <c r="K815" s="10"/>
    </row>
    <row r="816" spans="1:11">
      <c r="A816" s="8">
        <v>810</v>
      </c>
      <c r="B816" s="10" t="s">
        <v>5</v>
      </c>
      <c r="C816" s="11">
        <f>C820+C824+C828</f>
        <v>5043.5999999999995</v>
      </c>
      <c r="D816" s="11">
        <f t="shared" si="243"/>
        <v>3268.5</v>
      </c>
      <c r="E816" s="11">
        <f t="shared" si="243"/>
        <v>1584</v>
      </c>
      <c r="F816" s="11">
        <f t="shared" si="243"/>
        <v>191.1</v>
      </c>
      <c r="G816" s="9">
        <f t="shared" si="243"/>
        <v>0</v>
      </c>
      <c r="H816" s="9">
        <f t="shared" ref="H816:J816" si="245">H820+H824+H828</f>
        <v>0</v>
      </c>
      <c r="I816" s="9">
        <f t="shared" si="245"/>
        <v>0</v>
      </c>
      <c r="J816" s="9">
        <f t="shared" si="245"/>
        <v>0</v>
      </c>
      <c r="K816" s="10"/>
    </row>
    <row r="817" spans="1:11">
      <c r="A817" s="8">
        <v>811</v>
      </c>
      <c r="B817" s="10" t="s">
        <v>6</v>
      </c>
      <c r="C817" s="11">
        <f t="shared" ref="C817:G825" si="246">D817+E817+F817+G817+H817+I817+J817</f>
        <v>0</v>
      </c>
      <c r="D817" s="11">
        <f t="shared" si="246"/>
        <v>0</v>
      </c>
      <c r="E817" s="11">
        <f t="shared" si="246"/>
        <v>0</v>
      </c>
      <c r="F817" s="11">
        <f t="shared" si="246"/>
        <v>0</v>
      </c>
      <c r="G817" s="9">
        <f t="shared" si="246"/>
        <v>0</v>
      </c>
      <c r="H817" s="9">
        <f t="shared" ref="H817" si="247">H818+H819+H820</f>
        <v>0</v>
      </c>
      <c r="I817" s="9">
        <f t="shared" ref="I817" si="248">I818+I819+I820</f>
        <v>0</v>
      </c>
      <c r="J817" s="9">
        <f t="shared" ref="J817" si="249">J818+J819+J820</f>
        <v>0</v>
      </c>
      <c r="K817" s="10"/>
    </row>
    <row r="818" spans="1:11" ht="25.5">
      <c r="A818" s="8">
        <v>812</v>
      </c>
      <c r="B818" s="14" t="s">
        <v>153</v>
      </c>
      <c r="C818" s="11">
        <f>C819+C820+C821</f>
        <v>73855.999999999985</v>
      </c>
      <c r="D818" s="11">
        <f t="shared" ref="D818:G818" si="250">D819+D820+D821</f>
        <v>45660</v>
      </c>
      <c r="E818" s="11">
        <f t="shared" si="250"/>
        <v>27243.100000000002</v>
      </c>
      <c r="F818" s="11">
        <f t="shared" si="250"/>
        <v>952.90000000000009</v>
      </c>
      <c r="G818" s="9">
        <f t="shared" si="250"/>
        <v>0</v>
      </c>
      <c r="H818" s="9">
        <f t="shared" ref="H818:J818" si="251">H819+H820+H821</f>
        <v>0</v>
      </c>
      <c r="I818" s="9">
        <f t="shared" si="251"/>
        <v>0</v>
      </c>
      <c r="J818" s="9">
        <f t="shared" si="251"/>
        <v>0</v>
      </c>
      <c r="K818" s="10">
        <v>18</v>
      </c>
    </row>
    <row r="819" spans="1:11">
      <c r="A819" s="8">
        <v>813</v>
      </c>
      <c r="B819" s="10" t="s">
        <v>4</v>
      </c>
      <c r="C819" s="11">
        <f t="shared" si="246"/>
        <v>70028.599999999991</v>
      </c>
      <c r="D819" s="10">
        <v>43377</v>
      </c>
      <c r="E819" s="10">
        <v>25880.9</v>
      </c>
      <c r="F819" s="10">
        <v>770.7</v>
      </c>
      <c r="G819" s="7">
        <v>0</v>
      </c>
      <c r="H819" s="7">
        <v>0</v>
      </c>
      <c r="I819" s="7">
        <v>0</v>
      </c>
      <c r="J819" s="7">
        <v>0</v>
      </c>
      <c r="K819" s="10"/>
    </row>
    <row r="820" spans="1:11">
      <c r="A820" s="8">
        <v>814</v>
      </c>
      <c r="B820" s="10" t="s">
        <v>5</v>
      </c>
      <c r="C820" s="11">
        <f t="shared" si="246"/>
        <v>3827.3999999999996</v>
      </c>
      <c r="D820" s="10">
        <v>2283</v>
      </c>
      <c r="E820" s="10">
        <v>1362.2</v>
      </c>
      <c r="F820" s="10">
        <v>182.2</v>
      </c>
      <c r="G820" s="7">
        <v>0</v>
      </c>
      <c r="H820" s="7">
        <v>0</v>
      </c>
      <c r="I820" s="7">
        <v>0</v>
      </c>
      <c r="J820" s="7">
        <v>0</v>
      </c>
      <c r="K820" s="10"/>
    </row>
    <row r="821" spans="1:11">
      <c r="A821" s="8">
        <v>815</v>
      </c>
      <c r="B821" s="10" t="s">
        <v>79</v>
      </c>
      <c r="C821" s="11">
        <f t="shared" si="246"/>
        <v>0</v>
      </c>
      <c r="D821" s="10">
        <v>0</v>
      </c>
      <c r="E821" s="10">
        <v>0</v>
      </c>
      <c r="F821" s="10">
        <v>0</v>
      </c>
      <c r="G821" s="7">
        <v>0</v>
      </c>
      <c r="H821" s="7">
        <v>0</v>
      </c>
      <c r="I821" s="7">
        <v>0</v>
      </c>
      <c r="J821" s="7">
        <v>0</v>
      </c>
      <c r="K821" s="10"/>
    </row>
    <row r="822" spans="1:11" ht="38.25">
      <c r="A822" s="8">
        <v>816</v>
      </c>
      <c r="B822" s="14" t="s">
        <v>154</v>
      </c>
      <c r="C822" s="11">
        <f t="shared" si="246"/>
        <v>1216.2</v>
      </c>
      <c r="D822" s="10">
        <v>985.5</v>
      </c>
      <c r="E822" s="10">
        <v>221.8</v>
      </c>
      <c r="F822" s="10">
        <v>8.9</v>
      </c>
      <c r="G822" s="7">
        <v>0</v>
      </c>
      <c r="H822" s="7">
        <v>0</v>
      </c>
      <c r="I822" s="7">
        <v>0</v>
      </c>
      <c r="J822" s="7">
        <v>0</v>
      </c>
      <c r="K822" s="10"/>
    </row>
    <row r="823" spans="1:11">
      <c r="A823" s="8">
        <v>817</v>
      </c>
      <c r="B823" s="10" t="s">
        <v>4</v>
      </c>
      <c r="C823" s="11">
        <f t="shared" si="246"/>
        <v>0</v>
      </c>
      <c r="D823" s="10">
        <v>0</v>
      </c>
      <c r="E823" s="10">
        <v>0</v>
      </c>
      <c r="F823" s="10">
        <v>0</v>
      </c>
      <c r="G823" s="7">
        <v>0</v>
      </c>
      <c r="H823" s="7">
        <v>0</v>
      </c>
      <c r="I823" s="7">
        <v>0</v>
      </c>
      <c r="J823" s="7">
        <v>0</v>
      </c>
      <c r="K823" s="10"/>
    </row>
    <row r="824" spans="1:11">
      <c r="A824" s="8">
        <v>818</v>
      </c>
      <c r="B824" s="10" t="s">
        <v>5</v>
      </c>
      <c r="C824" s="11">
        <f t="shared" si="246"/>
        <v>1216.2</v>
      </c>
      <c r="D824" s="10">
        <v>985.5</v>
      </c>
      <c r="E824" s="10">
        <v>221.8</v>
      </c>
      <c r="F824" s="10">
        <v>8.9</v>
      </c>
      <c r="G824" s="7">
        <v>0</v>
      </c>
      <c r="H824" s="7">
        <v>0</v>
      </c>
      <c r="I824" s="7">
        <v>0</v>
      </c>
      <c r="J824" s="7">
        <v>0</v>
      </c>
      <c r="K824" s="10"/>
    </row>
    <row r="825" spans="1:11">
      <c r="A825" s="8">
        <v>819</v>
      </c>
      <c r="B825" s="10" t="s">
        <v>79</v>
      </c>
      <c r="C825" s="11">
        <f t="shared" si="246"/>
        <v>0</v>
      </c>
      <c r="D825" s="10">
        <v>0</v>
      </c>
      <c r="E825" s="10">
        <v>0</v>
      </c>
      <c r="F825" s="10">
        <v>0</v>
      </c>
      <c r="G825" s="7">
        <v>0</v>
      </c>
      <c r="H825" s="7">
        <v>0</v>
      </c>
      <c r="I825" s="7">
        <v>0</v>
      </c>
      <c r="J825" s="7">
        <v>0</v>
      </c>
      <c r="K825" s="10"/>
    </row>
    <row r="826" spans="1:11" ht="25.5">
      <c r="A826" s="8">
        <v>820</v>
      </c>
      <c r="B826" s="14" t="s">
        <v>155</v>
      </c>
      <c r="C826" s="11">
        <f t="shared" ref="C826:C856" si="252">D826+E826+F826+G826+H826+I826+J826</f>
        <v>0</v>
      </c>
      <c r="D826" s="10">
        <v>0</v>
      </c>
      <c r="E826" s="10">
        <v>0</v>
      </c>
      <c r="F826" s="11">
        <v>0</v>
      </c>
      <c r="G826" s="7">
        <v>0</v>
      </c>
      <c r="H826" s="7">
        <v>0</v>
      </c>
      <c r="I826" s="7">
        <v>0</v>
      </c>
      <c r="J826" s="7">
        <v>0</v>
      </c>
      <c r="K826" s="10">
        <v>18</v>
      </c>
    </row>
    <row r="827" spans="1:11">
      <c r="A827" s="8">
        <v>821</v>
      </c>
      <c r="B827" s="10" t="s">
        <v>4</v>
      </c>
      <c r="C827" s="11">
        <f t="shared" si="252"/>
        <v>0</v>
      </c>
      <c r="D827" s="10">
        <v>0</v>
      </c>
      <c r="E827" s="10">
        <v>0</v>
      </c>
      <c r="F827" s="10">
        <v>0</v>
      </c>
      <c r="G827" s="7">
        <v>0</v>
      </c>
      <c r="H827" s="7">
        <v>0</v>
      </c>
      <c r="I827" s="7">
        <v>0</v>
      </c>
      <c r="J827" s="7">
        <v>0</v>
      </c>
      <c r="K827" s="10"/>
    </row>
    <row r="828" spans="1:11">
      <c r="A828" s="8">
        <v>822</v>
      </c>
      <c r="B828" s="10" t="s">
        <v>5</v>
      </c>
      <c r="C828" s="11">
        <f t="shared" si="252"/>
        <v>0</v>
      </c>
      <c r="D828" s="10">
        <v>0</v>
      </c>
      <c r="E828" s="10">
        <v>0</v>
      </c>
      <c r="F828" s="10">
        <v>0</v>
      </c>
      <c r="G828" s="7">
        <v>0</v>
      </c>
      <c r="H828" s="7">
        <v>0</v>
      </c>
      <c r="I828" s="7">
        <v>0</v>
      </c>
      <c r="J828" s="7">
        <v>0</v>
      </c>
      <c r="K828" s="10"/>
    </row>
    <row r="829" spans="1:11">
      <c r="A829" s="8">
        <v>823</v>
      </c>
      <c r="B829" s="10" t="s">
        <v>79</v>
      </c>
      <c r="C829" s="11">
        <f t="shared" si="252"/>
        <v>0</v>
      </c>
      <c r="D829" s="10">
        <v>0</v>
      </c>
      <c r="E829" s="10">
        <v>0</v>
      </c>
      <c r="F829" s="10">
        <v>0</v>
      </c>
      <c r="G829" s="7">
        <v>0</v>
      </c>
      <c r="H829" s="7">
        <v>0</v>
      </c>
      <c r="I829" s="9">
        <v>0</v>
      </c>
      <c r="J829" s="9">
        <v>0</v>
      </c>
      <c r="K829" s="10"/>
    </row>
    <row r="830" spans="1:11" ht="54">
      <c r="A830" s="8">
        <v>824</v>
      </c>
      <c r="B830" s="13" t="s">
        <v>156</v>
      </c>
      <c r="C830" s="11">
        <f>C832</f>
        <v>167.4</v>
      </c>
      <c r="D830" s="11">
        <f t="shared" ref="D830:J830" si="253">D832</f>
        <v>167.4</v>
      </c>
      <c r="E830" s="9">
        <f t="shared" si="253"/>
        <v>0</v>
      </c>
      <c r="F830" s="9">
        <f t="shared" si="253"/>
        <v>0</v>
      </c>
      <c r="G830" s="9">
        <f t="shared" si="253"/>
        <v>0</v>
      </c>
      <c r="H830" s="9">
        <f t="shared" si="253"/>
        <v>0</v>
      </c>
      <c r="I830" s="9">
        <f t="shared" si="253"/>
        <v>0</v>
      </c>
      <c r="J830" s="9">
        <f t="shared" si="253"/>
        <v>0</v>
      </c>
      <c r="K830" s="10"/>
    </row>
    <row r="831" spans="1:11">
      <c r="A831" s="8">
        <v>825</v>
      </c>
      <c r="B831" s="10" t="s">
        <v>4</v>
      </c>
      <c r="C831" s="11">
        <f t="shared" si="252"/>
        <v>0</v>
      </c>
      <c r="D831" s="10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/>
      <c r="K831" s="10"/>
    </row>
    <row r="832" spans="1:11">
      <c r="A832" s="8">
        <v>826</v>
      </c>
      <c r="B832" s="10" t="s">
        <v>5</v>
      </c>
      <c r="C832" s="11">
        <f>C836+C840+C844+C848+C852+C856</f>
        <v>167.4</v>
      </c>
      <c r="D832" s="11">
        <f t="shared" ref="D832:J832" si="254">D836+D840+D844+D848+D852+D856</f>
        <v>167.4</v>
      </c>
      <c r="E832" s="9">
        <f t="shared" si="254"/>
        <v>0</v>
      </c>
      <c r="F832" s="9">
        <f t="shared" si="254"/>
        <v>0</v>
      </c>
      <c r="G832" s="9">
        <f t="shared" si="254"/>
        <v>0</v>
      </c>
      <c r="H832" s="9">
        <f t="shared" si="254"/>
        <v>0</v>
      </c>
      <c r="I832" s="9">
        <f t="shared" si="254"/>
        <v>0</v>
      </c>
      <c r="J832" s="9">
        <f t="shared" si="254"/>
        <v>0</v>
      </c>
      <c r="K832" s="10"/>
    </row>
    <row r="833" spans="1:11">
      <c r="A833" s="8">
        <v>827</v>
      </c>
      <c r="B833" s="10" t="s">
        <v>6</v>
      </c>
      <c r="C833" s="9">
        <f t="shared" si="252"/>
        <v>0</v>
      </c>
      <c r="D833" s="7"/>
      <c r="E833" s="7"/>
      <c r="F833" s="7"/>
      <c r="G833" s="7"/>
      <c r="H833" s="7">
        <v>0</v>
      </c>
      <c r="I833" s="7">
        <v>0</v>
      </c>
      <c r="J833" s="7"/>
      <c r="K833" s="10"/>
    </row>
    <row r="834" spans="1:11" ht="25.5">
      <c r="A834" s="8">
        <v>828</v>
      </c>
      <c r="B834" s="14" t="s">
        <v>157</v>
      </c>
      <c r="C834" s="9">
        <f t="shared" si="252"/>
        <v>0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10">
        <v>18</v>
      </c>
    </row>
    <row r="835" spans="1:11">
      <c r="A835" s="8">
        <v>829</v>
      </c>
      <c r="B835" s="10" t="s">
        <v>4</v>
      </c>
      <c r="C835" s="9">
        <f t="shared" si="252"/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10"/>
    </row>
    <row r="836" spans="1:11">
      <c r="A836" s="8">
        <v>830</v>
      </c>
      <c r="B836" s="10" t="s">
        <v>5</v>
      </c>
      <c r="C836" s="9">
        <f t="shared" si="252"/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10"/>
    </row>
    <row r="837" spans="1:11">
      <c r="A837" s="8">
        <v>831</v>
      </c>
      <c r="B837" s="10" t="s">
        <v>79</v>
      </c>
      <c r="C837" s="9">
        <f t="shared" si="252"/>
        <v>0</v>
      </c>
      <c r="D837" s="7"/>
      <c r="E837" s="7"/>
      <c r="F837" s="7"/>
      <c r="G837" s="7">
        <v>0</v>
      </c>
      <c r="H837" s="7">
        <v>0</v>
      </c>
      <c r="I837" s="7">
        <v>0</v>
      </c>
      <c r="J837" s="7"/>
      <c r="K837" s="10"/>
    </row>
    <row r="838" spans="1:11" ht="25.5">
      <c r="A838" s="8">
        <v>832</v>
      </c>
      <c r="B838" s="14" t="s">
        <v>158</v>
      </c>
      <c r="C838" s="9">
        <f t="shared" si="252"/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10">
        <v>18</v>
      </c>
    </row>
    <row r="839" spans="1:11">
      <c r="A839" s="8">
        <v>833</v>
      </c>
      <c r="B839" s="10" t="s">
        <v>4</v>
      </c>
      <c r="C839" s="9">
        <f t="shared" si="252"/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10"/>
    </row>
    <row r="840" spans="1:11">
      <c r="A840" s="8">
        <v>834</v>
      </c>
      <c r="B840" s="10" t="s">
        <v>5</v>
      </c>
      <c r="C840" s="9">
        <f t="shared" si="252"/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 s="7">
        <v>0</v>
      </c>
      <c r="J840" s="7">
        <v>0</v>
      </c>
      <c r="K840" s="10"/>
    </row>
    <row r="841" spans="1:11">
      <c r="A841" s="8">
        <v>835</v>
      </c>
      <c r="B841" s="10" t="s">
        <v>79</v>
      </c>
      <c r="C841" s="9">
        <f t="shared" si="252"/>
        <v>0</v>
      </c>
      <c r="D841" s="7"/>
      <c r="E841" s="7"/>
      <c r="F841" s="7"/>
      <c r="G841" s="7">
        <v>0</v>
      </c>
      <c r="H841" s="7">
        <v>0</v>
      </c>
      <c r="I841" s="7">
        <v>0</v>
      </c>
      <c r="J841" s="7"/>
      <c r="K841" s="10"/>
    </row>
    <row r="842" spans="1:11" ht="25.5">
      <c r="A842" s="8">
        <v>836</v>
      </c>
      <c r="B842" s="14" t="s">
        <v>159</v>
      </c>
      <c r="C842" s="9">
        <f t="shared" si="252"/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 s="7">
        <v>0</v>
      </c>
      <c r="K842" s="10">
        <v>18</v>
      </c>
    </row>
    <row r="843" spans="1:11">
      <c r="A843" s="8">
        <v>837</v>
      </c>
      <c r="B843" s="10" t="s">
        <v>4</v>
      </c>
      <c r="C843" s="9">
        <f t="shared" si="252"/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 s="7">
        <v>0</v>
      </c>
      <c r="K843" s="10"/>
    </row>
    <row r="844" spans="1:11">
      <c r="A844" s="8">
        <v>838</v>
      </c>
      <c r="B844" s="10" t="s">
        <v>5</v>
      </c>
      <c r="C844" s="9">
        <f t="shared" si="252"/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 s="7">
        <v>0</v>
      </c>
      <c r="K844" s="10"/>
    </row>
    <row r="845" spans="1:11">
      <c r="A845" s="8">
        <v>839</v>
      </c>
      <c r="B845" s="10" t="s">
        <v>79</v>
      </c>
      <c r="C845" s="9">
        <f t="shared" si="252"/>
        <v>0</v>
      </c>
      <c r="D845" s="7"/>
      <c r="E845" s="7"/>
      <c r="F845" s="7"/>
      <c r="G845" s="7">
        <v>0</v>
      </c>
      <c r="H845" s="7">
        <v>0</v>
      </c>
      <c r="I845" s="7">
        <v>0</v>
      </c>
      <c r="J845" s="7"/>
      <c r="K845" s="10"/>
    </row>
    <row r="846" spans="1:11" ht="25.5">
      <c r="A846" s="8">
        <v>840</v>
      </c>
      <c r="B846" s="14" t="s">
        <v>160</v>
      </c>
      <c r="C846" s="9">
        <f t="shared" si="252"/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 s="7">
        <v>0</v>
      </c>
      <c r="K846" s="10">
        <v>18</v>
      </c>
    </row>
    <row r="847" spans="1:11">
      <c r="A847" s="8">
        <v>841</v>
      </c>
      <c r="B847" s="10" t="s">
        <v>4</v>
      </c>
      <c r="C847" s="9">
        <f t="shared" si="252"/>
        <v>0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 s="7">
        <v>0</v>
      </c>
      <c r="K847" s="10"/>
    </row>
    <row r="848" spans="1:11">
      <c r="A848" s="8">
        <v>842</v>
      </c>
      <c r="B848" s="10" t="s">
        <v>5</v>
      </c>
      <c r="C848" s="9">
        <f t="shared" si="252"/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 s="7">
        <v>0</v>
      </c>
      <c r="K848" s="10"/>
    </row>
    <row r="849" spans="1:11">
      <c r="A849" s="8">
        <v>843</v>
      </c>
      <c r="B849" s="10" t="s">
        <v>79</v>
      </c>
      <c r="C849" s="9">
        <f t="shared" si="252"/>
        <v>0</v>
      </c>
      <c r="D849" s="7"/>
      <c r="E849" s="7"/>
      <c r="F849" s="7"/>
      <c r="G849" s="7"/>
      <c r="H849" s="7">
        <v>0</v>
      </c>
      <c r="I849" s="7">
        <v>0</v>
      </c>
      <c r="J849" s="7"/>
      <c r="K849" s="10"/>
    </row>
    <row r="850" spans="1:11" ht="25.5">
      <c r="A850" s="8">
        <v>844</v>
      </c>
      <c r="B850" s="14" t="s">
        <v>161</v>
      </c>
      <c r="C850" s="9">
        <f t="shared" si="252"/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 s="7">
        <v>0</v>
      </c>
      <c r="K850" s="10">
        <v>18</v>
      </c>
    </row>
    <row r="851" spans="1:11">
      <c r="A851" s="8">
        <v>845</v>
      </c>
      <c r="B851" s="10" t="s">
        <v>4</v>
      </c>
      <c r="C851" s="9">
        <f t="shared" si="252"/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 s="7">
        <v>0</v>
      </c>
      <c r="K851" s="10"/>
    </row>
    <row r="852" spans="1:11">
      <c r="A852" s="8">
        <v>846</v>
      </c>
      <c r="B852" s="10" t="s">
        <v>5</v>
      </c>
      <c r="C852" s="9">
        <f t="shared" si="252"/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10"/>
    </row>
    <row r="853" spans="1:11">
      <c r="A853" s="8">
        <v>847</v>
      </c>
      <c r="B853" s="10" t="s">
        <v>79</v>
      </c>
      <c r="C853" s="9">
        <f t="shared" si="252"/>
        <v>0</v>
      </c>
      <c r="D853" s="7"/>
      <c r="E853" s="7"/>
      <c r="F853" s="7"/>
      <c r="G853" s="7"/>
      <c r="H853" s="7">
        <v>0</v>
      </c>
      <c r="I853" s="7">
        <v>0</v>
      </c>
      <c r="J853" s="7"/>
      <c r="K853" s="10"/>
    </row>
    <row r="854" spans="1:11" ht="25.5">
      <c r="A854" s="8">
        <v>848</v>
      </c>
      <c r="B854" s="14" t="s">
        <v>162</v>
      </c>
      <c r="C854" s="9">
        <f t="shared" si="252"/>
        <v>167.4</v>
      </c>
      <c r="D854" s="7">
        <v>167.4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10">
        <v>18</v>
      </c>
    </row>
    <row r="855" spans="1:11">
      <c r="A855" s="8">
        <v>849</v>
      </c>
      <c r="B855" s="10" t="s">
        <v>4</v>
      </c>
      <c r="C855" s="9">
        <f t="shared" si="252"/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 s="7">
        <v>0</v>
      </c>
      <c r="K855" s="10"/>
    </row>
    <row r="856" spans="1:11">
      <c r="A856" s="8">
        <v>850</v>
      </c>
      <c r="B856" s="10" t="s">
        <v>5</v>
      </c>
      <c r="C856" s="9">
        <f t="shared" si="252"/>
        <v>167.4</v>
      </c>
      <c r="D856" s="7">
        <v>167.4</v>
      </c>
      <c r="E856" s="7">
        <v>0</v>
      </c>
      <c r="F856" s="7">
        <v>0</v>
      </c>
      <c r="G856" s="7"/>
      <c r="H856" s="7">
        <v>0</v>
      </c>
      <c r="I856" s="7">
        <v>0</v>
      </c>
      <c r="J856" s="7">
        <v>0</v>
      </c>
      <c r="K856" s="10"/>
    </row>
    <row r="857" spans="1:11">
      <c r="A857" s="8">
        <v>851</v>
      </c>
      <c r="B857" s="10" t="s">
        <v>79</v>
      </c>
      <c r="C857" s="7"/>
      <c r="D857" s="7"/>
      <c r="E857" s="7"/>
      <c r="F857" s="7"/>
      <c r="G857" s="7"/>
      <c r="H857" s="7"/>
      <c r="I857" s="7"/>
      <c r="J857" s="7"/>
      <c r="K857" s="10"/>
    </row>
    <row r="858" spans="1:11">
      <c r="A858" s="8">
        <v>852</v>
      </c>
      <c r="B858" s="10" t="s">
        <v>22</v>
      </c>
      <c r="C858" s="7"/>
      <c r="D858" s="7"/>
      <c r="E858" s="7"/>
      <c r="F858" s="7"/>
      <c r="G858" s="7"/>
      <c r="H858" s="7"/>
      <c r="I858" s="7"/>
      <c r="J858" s="7"/>
      <c r="K858" s="10"/>
    </row>
    <row r="859" spans="1:11" ht="51">
      <c r="A859" s="8">
        <v>853</v>
      </c>
      <c r="B859" s="54" t="s">
        <v>330</v>
      </c>
      <c r="C859" s="9">
        <f>C860+C861+C862</f>
        <v>7111.6</v>
      </c>
      <c r="D859" s="9">
        <f t="shared" ref="D859:J859" si="255">D860+D861+D862</f>
        <v>550</v>
      </c>
      <c r="E859" s="9">
        <f t="shared" si="255"/>
        <v>0</v>
      </c>
      <c r="F859" s="9">
        <f t="shared" si="255"/>
        <v>956.6</v>
      </c>
      <c r="G859" s="9">
        <f t="shared" si="255"/>
        <v>815</v>
      </c>
      <c r="H859" s="9">
        <f t="shared" si="255"/>
        <v>1820</v>
      </c>
      <c r="I859" s="9">
        <f t="shared" si="255"/>
        <v>1600</v>
      </c>
      <c r="J859" s="9">
        <f t="shared" si="255"/>
        <v>1600</v>
      </c>
      <c r="K859" s="10" t="s">
        <v>2</v>
      </c>
    </row>
    <row r="860" spans="1:11">
      <c r="A860" s="8">
        <v>854</v>
      </c>
      <c r="B860" s="10" t="s">
        <v>4</v>
      </c>
      <c r="C860" s="9">
        <f t="shared" ref="C860:C923" si="256">D860+E860+F860+G860+H860+I860+J860</f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 s="7">
        <v>0</v>
      </c>
      <c r="K860" s="10"/>
    </row>
    <row r="861" spans="1:11">
      <c r="A861" s="8">
        <v>855</v>
      </c>
      <c r="B861" s="10" t="s">
        <v>5</v>
      </c>
      <c r="C861" s="9">
        <f>C865</f>
        <v>7111.6</v>
      </c>
      <c r="D861" s="9">
        <f t="shared" ref="D861:I861" si="257">D865</f>
        <v>550</v>
      </c>
      <c r="E861" s="9">
        <f t="shared" si="257"/>
        <v>0</v>
      </c>
      <c r="F861" s="9">
        <f t="shared" si="257"/>
        <v>956.6</v>
      </c>
      <c r="G861" s="9">
        <f t="shared" si="257"/>
        <v>815</v>
      </c>
      <c r="H861" s="9">
        <f t="shared" si="257"/>
        <v>1820</v>
      </c>
      <c r="I861" s="9">
        <f t="shared" si="257"/>
        <v>1600</v>
      </c>
      <c r="J861" s="9">
        <v>1600</v>
      </c>
      <c r="K861" s="10"/>
    </row>
    <row r="862" spans="1:11">
      <c r="A862" s="8">
        <v>856</v>
      </c>
      <c r="B862" s="10" t="s">
        <v>6</v>
      </c>
      <c r="C862" s="9">
        <f t="shared" si="256"/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 s="7">
        <v>0</v>
      </c>
      <c r="K862" s="10"/>
    </row>
    <row r="863" spans="1:11" ht="54">
      <c r="A863" s="8">
        <v>857</v>
      </c>
      <c r="B863" s="13" t="s">
        <v>544</v>
      </c>
      <c r="C863" s="9">
        <f>C865</f>
        <v>7111.6</v>
      </c>
      <c r="D863" s="9">
        <f t="shared" ref="D863:J863" si="258">D865</f>
        <v>550</v>
      </c>
      <c r="E863" s="9">
        <f t="shared" si="258"/>
        <v>0</v>
      </c>
      <c r="F863" s="9">
        <f t="shared" si="258"/>
        <v>956.6</v>
      </c>
      <c r="G863" s="9">
        <f t="shared" si="258"/>
        <v>815</v>
      </c>
      <c r="H863" s="9">
        <f t="shared" si="258"/>
        <v>1820</v>
      </c>
      <c r="I863" s="9">
        <f t="shared" si="258"/>
        <v>1600</v>
      </c>
      <c r="J863" s="9">
        <f t="shared" si="258"/>
        <v>1600</v>
      </c>
      <c r="K863" s="10">
        <v>18</v>
      </c>
    </row>
    <row r="864" spans="1:11">
      <c r="A864" s="8">
        <v>858</v>
      </c>
      <c r="B864" s="10" t="s">
        <v>4</v>
      </c>
      <c r="C864" s="9">
        <f t="shared" si="256"/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 s="7">
        <v>0</v>
      </c>
      <c r="K864" s="10"/>
    </row>
    <row r="865" spans="1:11">
      <c r="A865" s="8">
        <v>859</v>
      </c>
      <c r="B865" s="10" t="s">
        <v>5</v>
      </c>
      <c r="C865" s="9">
        <f>C869+C873+C877+C881+C885+C889+C893+C897+C901+C905+C909+C913+C917+C921+C925+C929</f>
        <v>7111.6</v>
      </c>
      <c r="D865" s="7">
        <v>550</v>
      </c>
      <c r="E865" s="7">
        <v>0</v>
      </c>
      <c r="F865" s="7">
        <v>956.6</v>
      </c>
      <c r="G865" s="7">
        <f>G867+G871+G931+G891+G899+G903+G907+G911+G915+G919+G923+G927+G935</f>
        <v>815</v>
      </c>
      <c r="H865" s="7">
        <f>H873+H893+H941+H869</f>
        <v>1820</v>
      </c>
      <c r="I865" s="7">
        <v>1600</v>
      </c>
      <c r="J865" s="7">
        <v>1600</v>
      </c>
      <c r="K865" s="10"/>
    </row>
    <row r="866" spans="1:11">
      <c r="A866" s="8">
        <v>860</v>
      </c>
      <c r="B866" s="10" t="s">
        <v>79</v>
      </c>
      <c r="C866" s="9">
        <f t="shared" si="256"/>
        <v>0</v>
      </c>
      <c r="D866" s="7"/>
      <c r="E866" s="7"/>
      <c r="F866" s="7"/>
      <c r="G866" s="7">
        <v>0</v>
      </c>
      <c r="H866" s="7">
        <v>0</v>
      </c>
      <c r="I866" s="7">
        <v>0</v>
      </c>
      <c r="J866" s="9"/>
      <c r="K866" s="10"/>
    </row>
    <row r="867" spans="1:11" ht="51">
      <c r="A867" s="8">
        <v>861</v>
      </c>
      <c r="B867" s="14" t="s">
        <v>163</v>
      </c>
      <c r="C867" s="9">
        <f>C869</f>
        <v>3911.6</v>
      </c>
      <c r="D867" s="9">
        <f t="shared" ref="D867:J867" si="259">D869</f>
        <v>550</v>
      </c>
      <c r="E867" s="9">
        <f t="shared" si="259"/>
        <v>0</v>
      </c>
      <c r="F867" s="9">
        <f t="shared" si="259"/>
        <v>956.6</v>
      </c>
      <c r="G867" s="9">
        <f t="shared" si="259"/>
        <v>785</v>
      </c>
      <c r="H867" s="9">
        <f>H869</f>
        <v>1620</v>
      </c>
      <c r="I867" s="9">
        <f t="shared" si="259"/>
        <v>0</v>
      </c>
      <c r="J867" s="9">
        <f t="shared" si="259"/>
        <v>0</v>
      </c>
      <c r="K867" s="10"/>
    </row>
    <row r="868" spans="1:11">
      <c r="A868" s="8">
        <v>862</v>
      </c>
      <c r="B868" s="10" t="s">
        <v>4</v>
      </c>
      <c r="C868" s="9">
        <f t="shared" si="256"/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 s="7">
        <v>0</v>
      </c>
      <c r="K868" s="10"/>
    </row>
    <row r="869" spans="1:11">
      <c r="A869" s="8">
        <v>863</v>
      </c>
      <c r="B869" s="10" t="s">
        <v>5</v>
      </c>
      <c r="C869" s="9">
        <f t="shared" si="256"/>
        <v>3911.6</v>
      </c>
      <c r="D869" s="7">
        <v>550</v>
      </c>
      <c r="E869" s="7">
        <v>0</v>
      </c>
      <c r="F869" s="7">
        <v>956.6</v>
      </c>
      <c r="G869" s="7">
        <v>785</v>
      </c>
      <c r="H869" s="7">
        <v>1620</v>
      </c>
      <c r="I869" s="7">
        <v>0</v>
      </c>
      <c r="J869" s="7">
        <v>0</v>
      </c>
      <c r="K869" s="10"/>
    </row>
    <row r="870" spans="1:11">
      <c r="A870" s="8">
        <v>864</v>
      </c>
      <c r="B870" s="10" t="s">
        <v>6</v>
      </c>
      <c r="C870" s="9">
        <f t="shared" si="256"/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 s="7">
        <v>0</v>
      </c>
      <c r="K870" s="10"/>
    </row>
    <row r="871" spans="1:11" ht="51">
      <c r="A871" s="8">
        <v>865</v>
      </c>
      <c r="B871" s="14" t="s">
        <v>164</v>
      </c>
      <c r="C871" s="9">
        <f>C873</f>
        <v>600</v>
      </c>
      <c r="D871" s="9">
        <f t="shared" ref="D871:J871" si="260">D873</f>
        <v>0</v>
      </c>
      <c r="E871" s="9">
        <f t="shared" si="260"/>
        <v>0</v>
      </c>
      <c r="F871" s="9">
        <f t="shared" si="260"/>
        <v>0</v>
      </c>
      <c r="G871" s="9">
        <v>0</v>
      </c>
      <c r="H871" s="9">
        <f t="shared" si="260"/>
        <v>0</v>
      </c>
      <c r="I871" s="9">
        <f t="shared" si="260"/>
        <v>600</v>
      </c>
      <c r="J871" s="9">
        <f t="shared" si="260"/>
        <v>0</v>
      </c>
      <c r="K871" s="10"/>
    </row>
    <row r="872" spans="1:11">
      <c r="A872" s="8">
        <v>866</v>
      </c>
      <c r="B872" s="10" t="s">
        <v>4</v>
      </c>
      <c r="C872" s="9">
        <f t="shared" si="256"/>
        <v>0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 s="7">
        <v>0</v>
      </c>
      <c r="K872" s="10"/>
    </row>
    <row r="873" spans="1:11">
      <c r="A873" s="8">
        <v>867</v>
      </c>
      <c r="B873" s="10" t="s">
        <v>5</v>
      </c>
      <c r="C873" s="9">
        <f t="shared" si="256"/>
        <v>600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600</v>
      </c>
      <c r="J873" s="7">
        <v>0</v>
      </c>
      <c r="K873" s="10"/>
    </row>
    <row r="874" spans="1:11">
      <c r="A874" s="8">
        <v>868</v>
      </c>
      <c r="B874" s="10" t="s">
        <v>6</v>
      </c>
      <c r="C874" s="9">
        <f t="shared" si="256"/>
        <v>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 s="7">
        <v>0</v>
      </c>
      <c r="K874" s="10"/>
    </row>
    <row r="875" spans="1:11" ht="25.5">
      <c r="A875" s="8">
        <v>869</v>
      </c>
      <c r="B875" s="14" t="s">
        <v>165</v>
      </c>
      <c r="C875" s="9">
        <f t="shared" si="256"/>
        <v>0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0</v>
      </c>
      <c r="K875" s="10"/>
    </row>
    <row r="876" spans="1:11">
      <c r="A876" s="8">
        <v>870</v>
      </c>
      <c r="B876" s="10" t="s">
        <v>4</v>
      </c>
      <c r="C876" s="9">
        <f t="shared" si="256"/>
        <v>0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 s="7">
        <v>0</v>
      </c>
      <c r="K876" s="10"/>
    </row>
    <row r="877" spans="1:11">
      <c r="A877" s="8">
        <v>871</v>
      </c>
      <c r="B877" s="10" t="s">
        <v>5</v>
      </c>
      <c r="C877" s="9">
        <f t="shared" si="256"/>
        <v>0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 s="7">
        <v>0</v>
      </c>
      <c r="K877" s="10"/>
    </row>
    <row r="878" spans="1:11">
      <c r="A878" s="8">
        <v>872</v>
      </c>
      <c r="B878" s="10" t="s">
        <v>6</v>
      </c>
      <c r="C878" s="9">
        <f t="shared" si="256"/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 s="7">
        <v>0</v>
      </c>
      <c r="K878" s="10"/>
    </row>
    <row r="879" spans="1:11" ht="38.25">
      <c r="A879" s="8">
        <v>873</v>
      </c>
      <c r="B879" s="14" t="s">
        <v>166</v>
      </c>
      <c r="C879" s="9">
        <f t="shared" si="256"/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 s="7">
        <v>0</v>
      </c>
      <c r="K879" s="10"/>
    </row>
    <row r="880" spans="1:11">
      <c r="A880" s="8">
        <v>874</v>
      </c>
      <c r="B880" s="10" t="s">
        <v>4</v>
      </c>
      <c r="C880" s="9">
        <f t="shared" si="256"/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 s="7">
        <v>0</v>
      </c>
      <c r="K880" s="10"/>
    </row>
    <row r="881" spans="1:11">
      <c r="A881" s="8">
        <v>875</v>
      </c>
      <c r="B881" s="10" t="s">
        <v>5</v>
      </c>
      <c r="C881" s="9">
        <f t="shared" si="256"/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 s="7">
        <v>0</v>
      </c>
      <c r="K881" s="10"/>
    </row>
    <row r="882" spans="1:11">
      <c r="A882" s="8">
        <v>876</v>
      </c>
      <c r="B882" s="10" t="s">
        <v>6</v>
      </c>
      <c r="C882" s="9">
        <f t="shared" si="256"/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 s="7">
        <v>0</v>
      </c>
      <c r="K882" s="10"/>
    </row>
    <row r="883" spans="1:11" ht="25.5">
      <c r="A883" s="8">
        <v>877</v>
      </c>
      <c r="B883" s="14" t="s">
        <v>167</v>
      </c>
      <c r="C883" s="9">
        <f t="shared" si="256"/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 s="7">
        <v>0</v>
      </c>
      <c r="K883" s="10"/>
    </row>
    <row r="884" spans="1:11">
      <c r="A884" s="8">
        <v>878</v>
      </c>
      <c r="B884" s="10" t="s">
        <v>4</v>
      </c>
      <c r="C884" s="9">
        <f t="shared" si="256"/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 s="7">
        <v>0</v>
      </c>
      <c r="K884" s="10"/>
    </row>
    <row r="885" spans="1:11">
      <c r="A885" s="8">
        <v>879</v>
      </c>
      <c r="B885" s="10" t="s">
        <v>5</v>
      </c>
      <c r="C885" s="9">
        <f t="shared" si="256"/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 s="7">
        <v>0</v>
      </c>
      <c r="K885" s="10"/>
    </row>
    <row r="886" spans="1:11">
      <c r="A886" s="8">
        <v>880</v>
      </c>
      <c r="B886" s="10" t="s">
        <v>6</v>
      </c>
      <c r="C886" s="9">
        <f t="shared" si="256"/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 s="7">
        <v>0</v>
      </c>
      <c r="K886" s="10"/>
    </row>
    <row r="887" spans="1:11" ht="38.25">
      <c r="A887" s="8">
        <v>881</v>
      </c>
      <c r="B887" s="14" t="s">
        <v>168</v>
      </c>
      <c r="C887" s="9">
        <f t="shared" si="256"/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 s="7">
        <v>0</v>
      </c>
      <c r="K887" s="10"/>
    </row>
    <row r="888" spans="1:11">
      <c r="A888" s="8">
        <v>882</v>
      </c>
      <c r="B888" s="10" t="s">
        <v>4</v>
      </c>
      <c r="C888" s="9">
        <f t="shared" si="256"/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 s="7">
        <v>0</v>
      </c>
      <c r="K888" s="10"/>
    </row>
    <row r="889" spans="1:11">
      <c r="A889" s="8">
        <v>883</v>
      </c>
      <c r="B889" s="10" t="s">
        <v>5</v>
      </c>
      <c r="C889" s="9">
        <f t="shared" si="256"/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 s="7">
        <v>0</v>
      </c>
      <c r="K889" s="10"/>
    </row>
    <row r="890" spans="1:11">
      <c r="A890" s="8">
        <v>884</v>
      </c>
      <c r="B890" s="10" t="s">
        <v>6</v>
      </c>
      <c r="C890" s="9">
        <f t="shared" si="256"/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 s="7">
        <v>0</v>
      </c>
      <c r="K890" s="10"/>
    </row>
    <row r="891" spans="1:11" ht="25.5">
      <c r="A891" s="8">
        <v>885</v>
      </c>
      <c r="B891" s="14" t="s">
        <v>169</v>
      </c>
      <c r="C891" s="9">
        <f>C893</f>
        <v>1000</v>
      </c>
      <c r="D891" s="9">
        <f t="shared" ref="D891:J891" si="261">D893</f>
        <v>0</v>
      </c>
      <c r="E891" s="9">
        <f t="shared" si="261"/>
        <v>0</v>
      </c>
      <c r="F891" s="9">
        <f t="shared" si="261"/>
        <v>0</v>
      </c>
      <c r="G891" s="9">
        <f t="shared" si="261"/>
        <v>0</v>
      </c>
      <c r="H891" s="9">
        <f t="shared" si="261"/>
        <v>0</v>
      </c>
      <c r="I891" s="9">
        <f t="shared" si="261"/>
        <v>1000</v>
      </c>
      <c r="J891" s="9">
        <f t="shared" si="261"/>
        <v>0</v>
      </c>
      <c r="K891" s="10"/>
    </row>
    <row r="892" spans="1:11">
      <c r="A892" s="8">
        <v>886</v>
      </c>
      <c r="B892" s="10" t="s">
        <v>4</v>
      </c>
      <c r="C892" s="9">
        <f t="shared" si="256"/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 s="7">
        <v>0</v>
      </c>
      <c r="K892" s="10"/>
    </row>
    <row r="893" spans="1:11">
      <c r="A893" s="8">
        <v>887</v>
      </c>
      <c r="B893" s="10" t="s">
        <v>5</v>
      </c>
      <c r="C893" s="9">
        <f t="shared" si="256"/>
        <v>1000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1000</v>
      </c>
      <c r="J893" s="7">
        <v>0</v>
      </c>
      <c r="K893" s="10"/>
    </row>
    <row r="894" spans="1:11">
      <c r="A894" s="8">
        <v>888</v>
      </c>
      <c r="B894" s="10" t="s">
        <v>6</v>
      </c>
      <c r="C894" s="9">
        <f t="shared" si="256"/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 s="7">
        <v>0</v>
      </c>
      <c r="K894" s="10"/>
    </row>
    <row r="895" spans="1:11" ht="25.5">
      <c r="A895" s="8">
        <v>889</v>
      </c>
      <c r="B895" s="14" t="s">
        <v>170</v>
      </c>
      <c r="C895" s="9">
        <f t="shared" si="256"/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 s="7">
        <v>0</v>
      </c>
      <c r="K895" s="10"/>
    </row>
    <row r="896" spans="1:11">
      <c r="A896" s="8">
        <v>890</v>
      </c>
      <c r="B896" s="10" t="s">
        <v>4</v>
      </c>
      <c r="C896" s="9">
        <f t="shared" si="256"/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 s="7">
        <v>0</v>
      </c>
      <c r="K896" s="10"/>
    </row>
    <row r="897" spans="1:11">
      <c r="A897" s="8">
        <v>891</v>
      </c>
      <c r="B897" s="10" t="s">
        <v>5</v>
      </c>
      <c r="C897" s="9">
        <f t="shared" si="256"/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 s="7">
        <v>0</v>
      </c>
      <c r="J897" s="7">
        <v>0</v>
      </c>
      <c r="K897" s="10"/>
    </row>
    <row r="898" spans="1:11">
      <c r="A898" s="8">
        <v>892</v>
      </c>
      <c r="B898" s="10" t="s">
        <v>6</v>
      </c>
      <c r="C898" s="9">
        <f t="shared" si="256"/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 s="7">
        <v>0</v>
      </c>
      <c r="K898" s="10"/>
    </row>
    <row r="899" spans="1:11" ht="25.5">
      <c r="A899" s="8">
        <v>893</v>
      </c>
      <c r="B899" s="14" t="s">
        <v>171</v>
      </c>
      <c r="C899" s="9">
        <f t="shared" si="256"/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 s="7">
        <v>0</v>
      </c>
      <c r="K899" s="10"/>
    </row>
    <row r="900" spans="1:11">
      <c r="A900" s="8">
        <v>894</v>
      </c>
      <c r="B900" s="10" t="s">
        <v>4</v>
      </c>
      <c r="C900" s="7">
        <f t="shared" si="256"/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 s="7">
        <v>0</v>
      </c>
      <c r="K900" s="10"/>
    </row>
    <row r="901" spans="1:11">
      <c r="A901" s="8">
        <v>895</v>
      </c>
      <c r="B901" s="10" t="s">
        <v>5</v>
      </c>
      <c r="C901" s="7">
        <f t="shared" si="256"/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 s="7">
        <v>0</v>
      </c>
      <c r="K901" s="10"/>
    </row>
    <row r="902" spans="1:11">
      <c r="A902" s="8">
        <v>896</v>
      </c>
      <c r="B902" s="10" t="s">
        <v>6</v>
      </c>
      <c r="C902" s="7">
        <f t="shared" si="256"/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 s="7">
        <v>0</v>
      </c>
      <c r="J902" s="7">
        <v>0</v>
      </c>
      <c r="K902" s="10"/>
    </row>
    <row r="903" spans="1:11" ht="25.5">
      <c r="A903" s="8">
        <v>897</v>
      </c>
      <c r="B903" s="14" t="s">
        <v>172</v>
      </c>
      <c r="C903" s="9">
        <f t="shared" si="256"/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 s="7">
        <v>0</v>
      </c>
      <c r="K903" s="10"/>
    </row>
    <row r="904" spans="1:11">
      <c r="A904" s="8">
        <v>898</v>
      </c>
      <c r="B904" s="10" t="s">
        <v>4</v>
      </c>
      <c r="C904" s="7">
        <f t="shared" si="256"/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 s="7">
        <v>0</v>
      </c>
      <c r="K904" s="10"/>
    </row>
    <row r="905" spans="1:11">
      <c r="A905" s="8">
        <v>899</v>
      </c>
      <c r="B905" s="10" t="s">
        <v>5</v>
      </c>
      <c r="C905" s="7">
        <f t="shared" si="256"/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 s="7">
        <v>0</v>
      </c>
      <c r="K905" s="10"/>
    </row>
    <row r="906" spans="1:11">
      <c r="A906" s="8">
        <v>900</v>
      </c>
      <c r="B906" s="10" t="s">
        <v>6</v>
      </c>
      <c r="C906" s="7">
        <f t="shared" si="256"/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 s="7">
        <v>0</v>
      </c>
      <c r="K906" s="10"/>
    </row>
    <row r="907" spans="1:11" ht="25.5">
      <c r="A907" s="8">
        <v>901</v>
      </c>
      <c r="B907" s="14" t="s">
        <v>173</v>
      </c>
      <c r="C907" s="9">
        <f t="shared" si="256"/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 s="7">
        <v>0</v>
      </c>
      <c r="K907" s="10"/>
    </row>
    <row r="908" spans="1:11">
      <c r="A908" s="8">
        <v>902</v>
      </c>
      <c r="B908" s="10" t="s">
        <v>4</v>
      </c>
      <c r="C908" s="7">
        <f t="shared" si="256"/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 s="7">
        <v>0</v>
      </c>
      <c r="K908" s="10"/>
    </row>
    <row r="909" spans="1:11">
      <c r="A909" s="8">
        <v>903</v>
      </c>
      <c r="B909" s="10" t="s">
        <v>5</v>
      </c>
      <c r="C909" s="7">
        <f t="shared" si="256"/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 s="7">
        <v>0</v>
      </c>
      <c r="K909" s="10"/>
    </row>
    <row r="910" spans="1:11">
      <c r="A910" s="8">
        <v>904</v>
      </c>
      <c r="B910" s="10" t="s">
        <v>6</v>
      </c>
      <c r="C910" s="7">
        <f t="shared" si="256"/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 s="7">
        <v>0</v>
      </c>
      <c r="K910" s="10"/>
    </row>
    <row r="911" spans="1:11" ht="25.5">
      <c r="A911" s="8">
        <v>905</v>
      </c>
      <c r="B911" s="14" t="s">
        <v>174</v>
      </c>
      <c r="C911" s="9">
        <f t="shared" si="256"/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0</v>
      </c>
      <c r="K911" s="10"/>
    </row>
    <row r="912" spans="1:11">
      <c r="A912" s="8">
        <v>906</v>
      </c>
      <c r="B912" s="10" t="s">
        <v>4</v>
      </c>
      <c r="C912" s="7">
        <f t="shared" si="256"/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 s="7">
        <v>0</v>
      </c>
      <c r="K912" s="10"/>
    </row>
    <row r="913" spans="1:11">
      <c r="A913" s="8">
        <v>907</v>
      </c>
      <c r="B913" s="10" t="s">
        <v>5</v>
      </c>
      <c r="C913" s="7">
        <f t="shared" si="256"/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 s="7">
        <v>0</v>
      </c>
      <c r="K913" s="10"/>
    </row>
    <row r="914" spans="1:11">
      <c r="A914" s="8">
        <v>908</v>
      </c>
      <c r="B914" s="10" t="s">
        <v>6</v>
      </c>
      <c r="C914" s="7">
        <f t="shared" si="256"/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 s="7">
        <v>0</v>
      </c>
      <c r="K914" s="10"/>
    </row>
    <row r="915" spans="1:11" ht="25.5">
      <c r="A915" s="8">
        <v>909</v>
      </c>
      <c r="B915" s="14" t="s">
        <v>175</v>
      </c>
      <c r="C915" s="9">
        <f t="shared" si="256"/>
        <v>0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 s="7">
        <v>0</v>
      </c>
      <c r="K915" s="10"/>
    </row>
    <row r="916" spans="1:11">
      <c r="A916" s="8">
        <v>910</v>
      </c>
      <c r="B916" s="10" t="s">
        <v>4</v>
      </c>
      <c r="C916" s="7">
        <f t="shared" si="256"/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 s="7">
        <v>0</v>
      </c>
      <c r="K916" s="10"/>
    </row>
    <row r="917" spans="1:11">
      <c r="A917" s="8">
        <v>911</v>
      </c>
      <c r="B917" s="10" t="s">
        <v>5</v>
      </c>
      <c r="C917" s="7">
        <f t="shared" si="256"/>
        <v>0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 s="7">
        <v>0</v>
      </c>
      <c r="K917" s="10"/>
    </row>
    <row r="918" spans="1:11">
      <c r="A918" s="8">
        <v>912</v>
      </c>
      <c r="B918" s="10" t="s">
        <v>6</v>
      </c>
      <c r="C918" s="7">
        <f t="shared" si="256"/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 s="7">
        <v>0</v>
      </c>
      <c r="K918" s="10"/>
    </row>
    <row r="919" spans="1:11" ht="25.5">
      <c r="A919" s="8">
        <v>913</v>
      </c>
      <c r="B919" s="14" t="s">
        <v>176</v>
      </c>
      <c r="C919" s="9">
        <f t="shared" si="256"/>
        <v>0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 s="7">
        <v>0</v>
      </c>
      <c r="K919" s="10"/>
    </row>
    <row r="920" spans="1:11">
      <c r="A920" s="8">
        <v>914</v>
      </c>
      <c r="B920" s="10" t="s">
        <v>4</v>
      </c>
      <c r="C920" s="7">
        <f t="shared" si="256"/>
        <v>0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 s="7">
        <v>0</v>
      </c>
      <c r="K920" s="10"/>
    </row>
    <row r="921" spans="1:11">
      <c r="A921" s="8">
        <v>915</v>
      </c>
      <c r="B921" s="10" t="s">
        <v>5</v>
      </c>
      <c r="C921" s="7">
        <f t="shared" si="256"/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 s="7">
        <v>0</v>
      </c>
      <c r="K921" s="10"/>
    </row>
    <row r="922" spans="1:11">
      <c r="A922" s="8">
        <v>916</v>
      </c>
      <c r="B922" s="10" t="s">
        <v>6</v>
      </c>
      <c r="C922" s="7">
        <f t="shared" si="256"/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 s="7">
        <v>0</v>
      </c>
      <c r="K922" s="10"/>
    </row>
    <row r="923" spans="1:11" ht="25.5">
      <c r="A923" s="8">
        <v>917</v>
      </c>
      <c r="B923" s="14" t="s">
        <v>177</v>
      </c>
      <c r="C923" s="9">
        <f t="shared" si="256"/>
        <v>1600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 s="7">
        <v>1600</v>
      </c>
      <c r="K923" s="10"/>
    </row>
    <row r="924" spans="1:11">
      <c r="A924" s="8">
        <v>918</v>
      </c>
      <c r="B924" s="10" t="s">
        <v>4</v>
      </c>
      <c r="C924" s="7">
        <f t="shared" ref="C924:C931" si="262">D924+E924+F924+G924+H924+I924+J924</f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0</v>
      </c>
      <c r="K924" s="10"/>
    </row>
    <row r="925" spans="1:11">
      <c r="A925" s="8">
        <v>919</v>
      </c>
      <c r="B925" s="10" t="s">
        <v>5</v>
      </c>
      <c r="C925" s="7">
        <f t="shared" si="262"/>
        <v>1600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1600</v>
      </c>
      <c r="K925" s="10"/>
    </row>
    <row r="926" spans="1:11">
      <c r="A926" s="8">
        <v>920</v>
      </c>
      <c r="B926" s="10" t="s">
        <v>6</v>
      </c>
      <c r="C926" s="7">
        <f t="shared" si="262"/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 s="7">
        <v>0</v>
      </c>
      <c r="K926" s="10"/>
    </row>
    <row r="927" spans="1:11" ht="25.5">
      <c r="A927" s="8">
        <v>921</v>
      </c>
      <c r="B927" s="14" t="s">
        <v>178</v>
      </c>
      <c r="C927" s="7">
        <f t="shared" si="262"/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 s="7">
        <v>0</v>
      </c>
      <c r="K927" s="10"/>
    </row>
    <row r="928" spans="1:11">
      <c r="A928" s="8">
        <v>922</v>
      </c>
      <c r="B928" s="10" t="s">
        <v>4</v>
      </c>
      <c r="C928" s="7">
        <f t="shared" si="262"/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 s="7">
        <v>0</v>
      </c>
      <c r="K928" s="10"/>
    </row>
    <row r="929" spans="1:11">
      <c r="A929" s="8">
        <v>923</v>
      </c>
      <c r="B929" s="10" t="s">
        <v>5</v>
      </c>
      <c r="C929" s="7">
        <f t="shared" si="262"/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 s="7">
        <v>0</v>
      </c>
      <c r="K929" s="10"/>
    </row>
    <row r="930" spans="1:11">
      <c r="A930" s="8">
        <v>924</v>
      </c>
      <c r="B930" s="10" t="s">
        <v>150</v>
      </c>
      <c r="C930" s="7">
        <f t="shared" si="262"/>
        <v>0</v>
      </c>
      <c r="D930" s="7"/>
      <c r="E930" s="7"/>
      <c r="F930" s="7"/>
      <c r="G930" s="7"/>
      <c r="H930" s="7"/>
      <c r="I930" s="7"/>
      <c r="J930" s="7"/>
      <c r="K930" s="10"/>
    </row>
    <row r="931" spans="1:11" ht="25.5">
      <c r="A931" s="8">
        <v>925</v>
      </c>
      <c r="B931" s="14" t="s">
        <v>481</v>
      </c>
      <c r="C931" s="9">
        <f t="shared" si="262"/>
        <v>0</v>
      </c>
      <c r="D931" s="9">
        <v>0</v>
      </c>
      <c r="E931" s="9">
        <v>0</v>
      </c>
      <c r="F931" s="9">
        <v>0</v>
      </c>
      <c r="G931" s="9">
        <v>0</v>
      </c>
      <c r="H931" s="9">
        <f t="shared" ref="H931" si="263">I931+J931+K931+L931+M931+N931+O931</f>
        <v>0</v>
      </c>
      <c r="I931" s="9">
        <f t="shared" ref="I931" si="264">J931+K931+L931+M931+N931+O931+P931</f>
        <v>0</v>
      </c>
      <c r="J931" s="9">
        <f t="shared" ref="J931" si="265">K931+L931+M931+N931+O931+P931+Q931</f>
        <v>0</v>
      </c>
      <c r="K931" s="10"/>
    </row>
    <row r="932" spans="1:11">
      <c r="A932" s="8">
        <v>926</v>
      </c>
      <c r="B932" s="10" t="s">
        <v>4</v>
      </c>
      <c r="C932" s="7">
        <f t="shared" ref="C932:C939" si="266">D932+E932+F932+G932+H932+I932+J932</f>
        <v>0</v>
      </c>
      <c r="D932" s="7">
        <f t="shared" ref="D932" si="267">E932+F932+G932+H932+I932+J932+K932</f>
        <v>0</v>
      </c>
      <c r="E932" s="7">
        <f t="shared" ref="E932" si="268">F932+G932+H932+I932+J932+K932+L932</f>
        <v>0</v>
      </c>
      <c r="F932" s="7">
        <f t="shared" ref="F932" si="269">G932+H932+I932+J932+K932+L932+M932</f>
        <v>0</v>
      </c>
      <c r="G932" s="7">
        <f t="shared" ref="G932" si="270">H932+I932+J932+K932+L932+M932+N932</f>
        <v>0</v>
      </c>
      <c r="H932" s="7">
        <f t="shared" ref="H932:H933" si="271">I932+J932+K932+L932+M932+N932+O932</f>
        <v>0</v>
      </c>
      <c r="I932" s="7">
        <f t="shared" ref="I932:I933" si="272">J932+K932+L932+M932+N932+O932+P932</f>
        <v>0</v>
      </c>
      <c r="J932" s="7">
        <f t="shared" ref="J932:J933" si="273">K932+L932+M932+N932+O932+P932+Q932</f>
        <v>0</v>
      </c>
      <c r="K932" s="10"/>
    </row>
    <row r="933" spans="1:11">
      <c r="A933" s="8">
        <v>927</v>
      </c>
      <c r="B933" s="10" t="s">
        <v>5</v>
      </c>
      <c r="C933" s="7">
        <f t="shared" si="266"/>
        <v>0</v>
      </c>
      <c r="D933" s="7">
        <v>0</v>
      </c>
      <c r="E933" s="7">
        <v>0</v>
      </c>
      <c r="F933" s="7">
        <v>0</v>
      </c>
      <c r="G933" s="7">
        <v>0</v>
      </c>
      <c r="H933" s="7">
        <f t="shared" si="271"/>
        <v>0</v>
      </c>
      <c r="I933" s="7">
        <f t="shared" si="272"/>
        <v>0</v>
      </c>
      <c r="J933" s="7">
        <f t="shared" si="273"/>
        <v>0</v>
      </c>
      <c r="K933" s="10"/>
    </row>
    <row r="934" spans="1:11">
      <c r="A934" s="8">
        <v>928</v>
      </c>
      <c r="B934" s="10" t="s">
        <v>150</v>
      </c>
      <c r="C934" s="7">
        <f t="shared" si="266"/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 s="7">
        <v>0</v>
      </c>
      <c r="K934" s="10"/>
    </row>
    <row r="935" spans="1:11" ht="38.25">
      <c r="A935" s="8">
        <v>929</v>
      </c>
      <c r="B935" s="14" t="s">
        <v>491</v>
      </c>
      <c r="C935" s="9">
        <f t="shared" si="266"/>
        <v>30</v>
      </c>
      <c r="D935" s="9">
        <v>0</v>
      </c>
      <c r="E935" s="9">
        <v>0</v>
      </c>
      <c r="F935" s="9">
        <v>0</v>
      </c>
      <c r="G935" s="9">
        <v>30</v>
      </c>
      <c r="H935" s="9">
        <f t="shared" ref="H935:H937" si="274">I935+J935+K935+L935+M935+N935+O935</f>
        <v>0</v>
      </c>
      <c r="I935" s="9">
        <f t="shared" ref="I935:I937" si="275">J935+K935+L935+M935+N935+O935+P935</f>
        <v>0</v>
      </c>
      <c r="J935" s="9">
        <f t="shared" ref="J935:J937" si="276">K935+L935+M935+N935+O935+P935+Q935</f>
        <v>0</v>
      </c>
      <c r="K935" s="10"/>
    </row>
    <row r="936" spans="1:11">
      <c r="A936" s="8">
        <v>930</v>
      </c>
      <c r="B936" s="10" t="s">
        <v>4</v>
      </c>
      <c r="C936" s="7">
        <f t="shared" si="266"/>
        <v>0</v>
      </c>
      <c r="D936" s="7">
        <f t="shared" ref="D936" si="277">E936+F936+G936+H936+I936+J936+K936</f>
        <v>0</v>
      </c>
      <c r="E936" s="7">
        <f t="shared" ref="E936" si="278">F936+G936+H936+I936+J936+K936+L936</f>
        <v>0</v>
      </c>
      <c r="F936" s="7">
        <v>0</v>
      </c>
      <c r="G936" s="7">
        <f t="shared" ref="G936" si="279">H936+I936+J936+K936+L936+M936+N936</f>
        <v>0</v>
      </c>
      <c r="H936" s="7">
        <f t="shared" si="274"/>
        <v>0</v>
      </c>
      <c r="I936" s="7">
        <f t="shared" si="275"/>
        <v>0</v>
      </c>
      <c r="J936" s="7">
        <f t="shared" si="276"/>
        <v>0</v>
      </c>
      <c r="K936" s="10"/>
    </row>
    <row r="937" spans="1:11">
      <c r="A937" s="8">
        <v>931</v>
      </c>
      <c r="B937" s="10" t="s">
        <v>5</v>
      </c>
      <c r="C937" s="7">
        <f t="shared" si="266"/>
        <v>30</v>
      </c>
      <c r="D937" s="7">
        <v>0</v>
      </c>
      <c r="E937" s="7">
        <v>0</v>
      </c>
      <c r="F937" s="7">
        <v>0</v>
      </c>
      <c r="G937" s="7">
        <v>30</v>
      </c>
      <c r="H937" s="7">
        <f t="shared" si="274"/>
        <v>0</v>
      </c>
      <c r="I937" s="7">
        <f t="shared" si="275"/>
        <v>0</v>
      </c>
      <c r="J937" s="7">
        <f t="shared" si="276"/>
        <v>0</v>
      </c>
      <c r="K937" s="10"/>
    </row>
    <row r="938" spans="1:11">
      <c r="A938" s="8">
        <v>932</v>
      </c>
      <c r="B938" s="10" t="s">
        <v>6</v>
      </c>
      <c r="C938" s="7">
        <f t="shared" si="266"/>
        <v>0</v>
      </c>
      <c r="D938" s="7"/>
      <c r="E938" s="7"/>
      <c r="F938" s="7"/>
      <c r="G938" s="7"/>
      <c r="H938" s="7"/>
      <c r="I938" s="7"/>
      <c r="J938" s="7"/>
      <c r="K938" s="10"/>
    </row>
    <row r="939" spans="1:11" ht="38.25">
      <c r="A939" s="8">
        <v>933</v>
      </c>
      <c r="B939" s="14" t="s">
        <v>542</v>
      </c>
      <c r="C939" s="9">
        <f t="shared" si="266"/>
        <v>200</v>
      </c>
      <c r="D939" s="9">
        <v>0</v>
      </c>
      <c r="E939" s="9">
        <v>0</v>
      </c>
      <c r="F939" s="9">
        <v>0</v>
      </c>
      <c r="G939" s="9">
        <v>0</v>
      </c>
      <c r="H939" s="9">
        <v>200</v>
      </c>
      <c r="I939" s="9">
        <f t="shared" ref="I939" si="280">J939+K939+L939+M939+N939+O939+P939</f>
        <v>0</v>
      </c>
      <c r="J939" s="9">
        <f t="shared" ref="J939" si="281">K939+L939+M939+N939+O939+P939+Q939</f>
        <v>0</v>
      </c>
      <c r="K939" s="10"/>
    </row>
    <row r="940" spans="1:11">
      <c r="A940" s="8">
        <v>934</v>
      </c>
      <c r="B940" s="10" t="s">
        <v>4</v>
      </c>
      <c r="C940" s="7">
        <f t="shared" ref="C940:C942" si="282">D940+E940+F940+G940+H940+I940+J940</f>
        <v>0</v>
      </c>
      <c r="D940" s="7">
        <f t="shared" ref="D940:D942" si="283">E940+F940+G940+H940+I940+J940+K940</f>
        <v>0</v>
      </c>
      <c r="E940" s="7">
        <f t="shared" ref="E940:E942" si="284">F940+G940+H940+I940+J940+K940+L940</f>
        <v>0</v>
      </c>
      <c r="F940" s="7">
        <f t="shared" ref="F940:F942" si="285">G940+H940+I940+J940+K940+L940+M940</f>
        <v>0</v>
      </c>
      <c r="G940" s="7">
        <f t="shared" ref="G940:G942" si="286">H940+I940+J940+K940+L940+M940+N940</f>
        <v>0</v>
      </c>
      <c r="H940" s="7">
        <f t="shared" ref="H940:H942" si="287">I940+J940+K940+L940+M940+N940+O940</f>
        <v>0</v>
      </c>
      <c r="I940" s="7">
        <f t="shared" ref="I940:I942" si="288">J940+K940+L940+M940+N940+O940+P940</f>
        <v>0</v>
      </c>
      <c r="J940" s="7">
        <f t="shared" ref="J940:J942" si="289">K940+L940+M940+N940+O940+P940+Q940</f>
        <v>0</v>
      </c>
      <c r="K940" s="10"/>
    </row>
    <row r="941" spans="1:11">
      <c r="A941" s="8">
        <v>935</v>
      </c>
      <c r="B941" s="10" t="s">
        <v>5</v>
      </c>
      <c r="C941" s="7">
        <f t="shared" si="282"/>
        <v>200</v>
      </c>
      <c r="D941" s="7">
        <v>0</v>
      </c>
      <c r="E941" s="7">
        <v>0</v>
      </c>
      <c r="F941" s="7">
        <v>0</v>
      </c>
      <c r="G941" s="7">
        <v>0</v>
      </c>
      <c r="H941" s="7">
        <v>200</v>
      </c>
      <c r="I941" s="7">
        <f t="shared" si="288"/>
        <v>0</v>
      </c>
      <c r="J941" s="7">
        <f t="shared" si="289"/>
        <v>0</v>
      </c>
      <c r="K941" s="10"/>
    </row>
    <row r="942" spans="1:11">
      <c r="A942" s="8">
        <v>936</v>
      </c>
      <c r="B942" s="10" t="s">
        <v>150</v>
      </c>
      <c r="C942" s="7">
        <f t="shared" si="282"/>
        <v>0</v>
      </c>
      <c r="D942" s="7">
        <f t="shared" si="283"/>
        <v>0</v>
      </c>
      <c r="E942" s="7">
        <f t="shared" si="284"/>
        <v>0</v>
      </c>
      <c r="F942" s="7">
        <f t="shared" si="285"/>
        <v>0</v>
      </c>
      <c r="G942" s="7">
        <f t="shared" si="286"/>
        <v>0</v>
      </c>
      <c r="H942" s="7">
        <f t="shared" si="287"/>
        <v>0</v>
      </c>
      <c r="I942" s="7">
        <f t="shared" si="288"/>
        <v>0</v>
      </c>
      <c r="J942" s="7">
        <f t="shared" si="289"/>
        <v>0</v>
      </c>
      <c r="K942" s="10"/>
    </row>
    <row r="943" spans="1:11" ht="15" customHeight="1">
      <c r="A943" s="8">
        <v>937</v>
      </c>
      <c r="B943" s="75" t="s">
        <v>179</v>
      </c>
      <c r="C943" s="76"/>
      <c r="D943" s="76"/>
      <c r="E943" s="76"/>
      <c r="F943" s="76"/>
      <c r="G943" s="76"/>
      <c r="H943" s="76"/>
      <c r="I943" s="76"/>
      <c r="J943" s="76"/>
      <c r="K943" s="77"/>
    </row>
    <row r="944" spans="1:11">
      <c r="A944" s="8">
        <v>938</v>
      </c>
      <c r="B944" s="53" t="s">
        <v>331</v>
      </c>
      <c r="C944" s="11">
        <f>C945+C946+C947</f>
        <v>3949.7</v>
      </c>
      <c r="D944" s="11">
        <f t="shared" ref="D944:J944" si="290">D945+D946+D947</f>
        <v>61.2</v>
      </c>
      <c r="E944" s="11">
        <f t="shared" si="290"/>
        <v>341.8</v>
      </c>
      <c r="F944" s="11">
        <f t="shared" si="290"/>
        <v>309.3</v>
      </c>
      <c r="G944" s="11">
        <f t="shared" si="290"/>
        <v>137.4</v>
      </c>
      <c r="H944" s="9">
        <f t="shared" si="290"/>
        <v>0</v>
      </c>
      <c r="I944" s="9">
        <f t="shared" si="290"/>
        <v>1500</v>
      </c>
      <c r="J944" s="9">
        <f t="shared" si="290"/>
        <v>1600</v>
      </c>
      <c r="K944" s="10" t="s">
        <v>2</v>
      </c>
    </row>
    <row r="945" spans="1:11">
      <c r="A945" s="8">
        <v>939</v>
      </c>
      <c r="B945" s="10" t="s">
        <v>4</v>
      </c>
      <c r="C945" s="11">
        <f t="shared" ref="C945:C947" si="291">D945+E945+F945+G945+H945+I945+J945</f>
        <v>0</v>
      </c>
      <c r="D945" s="10">
        <v>0</v>
      </c>
      <c r="E945" s="10">
        <v>0</v>
      </c>
      <c r="F945" s="10">
        <v>0</v>
      </c>
      <c r="G945" s="10">
        <v>0</v>
      </c>
      <c r="H945" s="7">
        <v>0</v>
      </c>
      <c r="I945" s="10">
        <v>0</v>
      </c>
      <c r="J945" s="10">
        <v>0</v>
      </c>
      <c r="K945" s="10" t="s">
        <v>2</v>
      </c>
    </row>
    <row r="946" spans="1:11">
      <c r="A946" s="8">
        <v>940</v>
      </c>
      <c r="B946" s="10" t="s">
        <v>5</v>
      </c>
      <c r="C946" s="11">
        <f>C951</f>
        <v>3949.7</v>
      </c>
      <c r="D946" s="11">
        <f t="shared" ref="D946:J946" si="292">D951</f>
        <v>61.2</v>
      </c>
      <c r="E946" s="11">
        <f t="shared" si="292"/>
        <v>341.8</v>
      </c>
      <c r="F946" s="11">
        <f t="shared" si="292"/>
        <v>309.3</v>
      </c>
      <c r="G946" s="11">
        <f t="shared" si="292"/>
        <v>137.4</v>
      </c>
      <c r="H946" s="9">
        <f t="shared" si="292"/>
        <v>0</v>
      </c>
      <c r="I946" s="9">
        <f t="shared" si="292"/>
        <v>1500</v>
      </c>
      <c r="J946" s="9">
        <f t="shared" si="292"/>
        <v>1600</v>
      </c>
      <c r="K946" s="10" t="s">
        <v>2</v>
      </c>
    </row>
    <row r="947" spans="1:11">
      <c r="A947" s="8">
        <v>941</v>
      </c>
      <c r="B947" s="10" t="s">
        <v>6</v>
      </c>
      <c r="C947" s="11">
        <f t="shared" si="291"/>
        <v>0</v>
      </c>
      <c r="D947" s="10">
        <v>0</v>
      </c>
      <c r="E947" s="10">
        <v>0</v>
      </c>
      <c r="F947" s="10">
        <v>0</v>
      </c>
      <c r="G947" s="10">
        <v>0</v>
      </c>
      <c r="H947" s="7">
        <v>0</v>
      </c>
      <c r="I947" s="10">
        <v>0</v>
      </c>
      <c r="J947" s="7">
        <v>0</v>
      </c>
      <c r="K947" s="10" t="s">
        <v>2</v>
      </c>
    </row>
    <row r="948" spans="1:11">
      <c r="A948" s="8">
        <v>942</v>
      </c>
      <c r="B948" s="10" t="s">
        <v>78</v>
      </c>
      <c r="C948" s="10"/>
      <c r="D948" s="10"/>
      <c r="E948" s="10"/>
      <c r="F948" s="10"/>
      <c r="G948" s="10"/>
      <c r="H948" s="7"/>
      <c r="I948" s="10"/>
      <c r="J948" s="7"/>
      <c r="K948" s="10"/>
    </row>
    <row r="949" spans="1:11" ht="25.5">
      <c r="A949" s="8">
        <v>943</v>
      </c>
      <c r="B949" s="54" t="s">
        <v>332</v>
      </c>
      <c r="C949" s="11">
        <f>C950+C951+C952</f>
        <v>3949.7</v>
      </c>
      <c r="D949" s="11">
        <f t="shared" ref="D949:J949" si="293">D950+D951+D952</f>
        <v>61.2</v>
      </c>
      <c r="E949" s="11">
        <f t="shared" si="293"/>
        <v>341.8</v>
      </c>
      <c r="F949" s="11">
        <f t="shared" si="293"/>
        <v>309.3</v>
      </c>
      <c r="G949" s="11">
        <f t="shared" si="293"/>
        <v>137.4</v>
      </c>
      <c r="H949" s="9">
        <f t="shared" si="293"/>
        <v>0</v>
      </c>
      <c r="I949" s="9">
        <f t="shared" si="293"/>
        <v>1500</v>
      </c>
      <c r="J949" s="9">
        <f t="shared" si="293"/>
        <v>1600</v>
      </c>
      <c r="K949" s="10" t="s">
        <v>2</v>
      </c>
    </row>
    <row r="950" spans="1:11">
      <c r="A950" s="8">
        <v>944</v>
      </c>
      <c r="B950" s="10" t="s">
        <v>4</v>
      </c>
      <c r="C950" s="11">
        <f t="shared" ref="C950:C980" si="294">D950+E950+F950+G950+H950+I950+J950</f>
        <v>0</v>
      </c>
      <c r="D950" s="12">
        <v>0</v>
      </c>
      <c r="E950" s="7">
        <v>0</v>
      </c>
      <c r="F950" s="7">
        <v>0</v>
      </c>
      <c r="G950" s="7">
        <v>0</v>
      </c>
      <c r="H950" s="7">
        <v>0</v>
      </c>
      <c r="I950" s="7">
        <v>0</v>
      </c>
      <c r="J950" s="7">
        <v>0</v>
      </c>
      <c r="K950" s="10" t="s">
        <v>2</v>
      </c>
    </row>
    <row r="951" spans="1:11">
      <c r="A951" s="8">
        <v>945</v>
      </c>
      <c r="B951" s="10" t="s">
        <v>5</v>
      </c>
      <c r="C951" s="11">
        <f>C955</f>
        <v>3949.7</v>
      </c>
      <c r="D951" s="11">
        <f t="shared" ref="D951:J951" si="295">D955</f>
        <v>61.2</v>
      </c>
      <c r="E951" s="11">
        <f t="shared" si="295"/>
        <v>341.8</v>
      </c>
      <c r="F951" s="11">
        <f t="shared" si="295"/>
        <v>309.3</v>
      </c>
      <c r="G951" s="11">
        <f t="shared" si="295"/>
        <v>137.4</v>
      </c>
      <c r="H951" s="9">
        <f t="shared" si="295"/>
        <v>0</v>
      </c>
      <c r="I951" s="9">
        <f t="shared" si="295"/>
        <v>1500</v>
      </c>
      <c r="J951" s="9">
        <f t="shared" si="295"/>
        <v>1600</v>
      </c>
      <c r="K951" s="10" t="s">
        <v>2</v>
      </c>
    </row>
    <row r="952" spans="1:11">
      <c r="A952" s="8">
        <v>946</v>
      </c>
      <c r="B952" s="10" t="s">
        <v>79</v>
      </c>
      <c r="C952" s="11">
        <f t="shared" si="294"/>
        <v>0</v>
      </c>
      <c r="D952" s="12">
        <v>0</v>
      </c>
      <c r="E952" s="7">
        <v>0</v>
      </c>
      <c r="F952" s="7">
        <v>0</v>
      </c>
      <c r="G952" s="7">
        <v>0</v>
      </c>
      <c r="H952" s="7">
        <v>0</v>
      </c>
      <c r="I952" s="7">
        <v>0</v>
      </c>
      <c r="J952" s="7">
        <v>0</v>
      </c>
      <c r="K952" s="10"/>
    </row>
    <row r="953" spans="1:11" ht="54">
      <c r="A953" s="8">
        <v>947</v>
      </c>
      <c r="B953" s="13" t="s">
        <v>180</v>
      </c>
      <c r="C953" s="11">
        <f>C955</f>
        <v>3949.7</v>
      </c>
      <c r="D953" s="11">
        <f t="shared" ref="D953:J953" si="296">D955</f>
        <v>61.2</v>
      </c>
      <c r="E953" s="11">
        <f t="shared" si="296"/>
        <v>341.8</v>
      </c>
      <c r="F953" s="11">
        <f t="shared" si="296"/>
        <v>309.3</v>
      </c>
      <c r="G953" s="11">
        <f t="shared" si="296"/>
        <v>137.4</v>
      </c>
      <c r="H953" s="9">
        <f t="shared" si="296"/>
        <v>0</v>
      </c>
      <c r="I953" s="9">
        <f t="shared" si="296"/>
        <v>1500</v>
      </c>
      <c r="J953" s="9">
        <f t="shared" si="296"/>
        <v>1600</v>
      </c>
      <c r="K953" s="10">
        <v>26</v>
      </c>
    </row>
    <row r="954" spans="1:11">
      <c r="A954" s="8">
        <v>948</v>
      </c>
      <c r="B954" s="10" t="s">
        <v>4</v>
      </c>
      <c r="C954" s="11">
        <f t="shared" si="294"/>
        <v>0</v>
      </c>
      <c r="D954" s="12">
        <v>0</v>
      </c>
      <c r="E954" s="7">
        <v>0</v>
      </c>
      <c r="F954" s="7">
        <v>0</v>
      </c>
      <c r="G954" s="7">
        <v>0</v>
      </c>
      <c r="H954" s="7">
        <v>0</v>
      </c>
      <c r="I954" s="7">
        <v>0</v>
      </c>
      <c r="J954" s="7">
        <v>0</v>
      </c>
      <c r="K954" s="10"/>
    </row>
    <row r="955" spans="1:11">
      <c r="A955" s="8">
        <v>949</v>
      </c>
      <c r="B955" s="10" t="s">
        <v>5</v>
      </c>
      <c r="C955" s="11">
        <f>C959+C963+C967+C971+C975</f>
        <v>3949.7</v>
      </c>
      <c r="D955" s="12">
        <v>61.2</v>
      </c>
      <c r="E955" s="7">
        <v>341.8</v>
      </c>
      <c r="F955" s="62">
        <v>309.3</v>
      </c>
      <c r="G955" s="7">
        <f>+G959+G963+G967+G971+G975+G979</f>
        <v>137.4</v>
      </c>
      <c r="H955" s="7">
        <f>H959+H963+H967+H971+H975+H979</f>
        <v>0</v>
      </c>
      <c r="I955" s="7">
        <f>I959+I963+I967+I971+I975+I979</f>
        <v>1500</v>
      </c>
      <c r="J955" s="6">
        <v>1600</v>
      </c>
      <c r="K955" s="10"/>
    </row>
    <row r="956" spans="1:11">
      <c r="A956" s="8">
        <v>950</v>
      </c>
      <c r="B956" s="10" t="s">
        <v>6</v>
      </c>
      <c r="C956" s="9">
        <f t="shared" si="294"/>
        <v>0</v>
      </c>
      <c r="D956" s="6">
        <v>0</v>
      </c>
      <c r="E956" s="7">
        <v>0</v>
      </c>
      <c r="F956" s="7">
        <v>0</v>
      </c>
      <c r="G956" s="7">
        <v>0</v>
      </c>
      <c r="H956" s="7">
        <v>0</v>
      </c>
      <c r="I956" s="7">
        <v>0</v>
      </c>
      <c r="J956" s="7">
        <v>0</v>
      </c>
      <c r="K956" s="10"/>
    </row>
    <row r="957" spans="1:11" ht="76.5">
      <c r="A957" s="8">
        <v>951</v>
      </c>
      <c r="B957" s="14" t="s">
        <v>521</v>
      </c>
      <c r="C957" s="11">
        <f>C959</f>
        <v>1188.4000000000001</v>
      </c>
      <c r="D957" s="9">
        <f t="shared" ref="D957:J957" si="297">D959</f>
        <v>0</v>
      </c>
      <c r="E957" s="9">
        <f t="shared" si="297"/>
        <v>0</v>
      </c>
      <c r="F957" s="9">
        <f t="shared" si="297"/>
        <v>0</v>
      </c>
      <c r="G957" s="11">
        <f t="shared" si="297"/>
        <v>77.400000000000006</v>
      </c>
      <c r="H957" s="9">
        <v>0</v>
      </c>
      <c r="I957" s="9">
        <v>1111</v>
      </c>
      <c r="J957" s="11">
        <f t="shared" si="297"/>
        <v>0</v>
      </c>
      <c r="K957" s="10">
        <v>27</v>
      </c>
    </row>
    <row r="958" spans="1:11">
      <c r="A958" s="8">
        <v>952</v>
      </c>
      <c r="B958" s="10" t="s">
        <v>4</v>
      </c>
      <c r="C958" s="11">
        <f t="shared" si="294"/>
        <v>0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10"/>
    </row>
    <row r="959" spans="1:11">
      <c r="A959" s="8">
        <v>953</v>
      </c>
      <c r="B959" s="10" t="s">
        <v>5</v>
      </c>
      <c r="C959" s="11">
        <f t="shared" si="294"/>
        <v>1188.4000000000001</v>
      </c>
      <c r="D959" s="6">
        <v>0</v>
      </c>
      <c r="E959" s="6">
        <v>0</v>
      </c>
      <c r="F959" s="6">
        <v>0</v>
      </c>
      <c r="G959" s="6">
        <v>77.400000000000006</v>
      </c>
      <c r="H959" s="6">
        <v>0</v>
      </c>
      <c r="I959" s="6">
        <v>1111</v>
      </c>
      <c r="J959" s="6">
        <v>0</v>
      </c>
      <c r="K959" s="10"/>
    </row>
    <row r="960" spans="1:11">
      <c r="A960" s="8">
        <v>954</v>
      </c>
      <c r="B960" s="10" t="s">
        <v>6</v>
      </c>
      <c r="C960" s="11">
        <f t="shared" si="294"/>
        <v>0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10"/>
    </row>
    <row r="961" spans="1:11" ht="25.5">
      <c r="A961" s="8">
        <v>955</v>
      </c>
      <c r="B961" s="14" t="s">
        <v>181</v>
      </c>
      <c r="C961" s="11">
        <f>C963</f>
        <v>9.1999999999999993</v>
      </c>
      <c r="D961" s="11">
        <f t="shared" ref="D961:J961" si="298">D963</f>
        <v>9.1999999999999993</v>
      </c>
      <c r="E961" s="11">
        <f t="shared" si="298"/>
        <v>0</v>
      </c>
      <c r="F961" s="11">
        <f t="shared" si="298"/>
        <v>0</v>
      </c>
      <c r="G961" s="11">
        <f t="shared" si="298"/>
        <v>0</v>
      </c>
      <c r="H961" s="11">
        <f t="shared" si="298"/>
        <v>0</v>
      </c>
      <c r="I961" s="11">
        <f t="shared" si="298"/>
        <v>0</v>
      </c>
      <c r="J961" s="11">
        <f t="shared" si="298"/>
        <v>0</v>
      </c>
      <c r="K961" s="10"/>
    </row>
    <row r="962" spans="1:11">
      <c r="A962" s="8">
        <v>956</v>
      </c>
      <c r="B962" s="10" t="s">
        <v>4</v>
      </c>
      <c r="C962" s="11">
        <f t="shared" si="294"/>
        <v>0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10"/>
    </row>
    <row r="963" spans="1:11">
      <c r="A963" s="8">
        <v>957</v>
      </c>
      <c r="B963" s="10" t="s">
        <v>5</v>
      </c>
      <c r="C963" s="11">
        <f t="shared" si="294"/>
        <v>9.1999999999999993</v>
      </c>
      <c r="D963" s="6">
        <v>9.1999999999999993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10"/>
    </row>
    <row r="964" spans="1:11">
      <c r="A964" s="8">
        <v>958</v>
      </c>
      <c r="B964" s="10" t="s">
        <v>6</v>
      </c>
      <c r="C964" s="11">
        <f t="shared" si="294"/>
        <v>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10"/>
    </row>
    <row r="965" spans="1:11" ht="38.25">
      <c r="A965" s="8">
        <v>959</v>
      </c>
      <c r="B965" s="14" t="s">
        <v>519</v>
      </c>
      <c r="C965" s="11">
        <f>C967</f>
        <v>1177.5999999999999</v>
      </c>
      <c r="D965" s="11">
        <f t="shared" ref="D965:J965" si="299">D967</f>
        <v>52</v>
      </c>
      <c r="E965" s="11">
        <f t="shared" si="299"/>
        <v>287.3</v>
      </c>
      <c r="F965" s="11">
        <f t="shared" si="299"/>
        <v>309.3</v>
      </c>
      <c r="G965" s="9">
        <v>60</v>
      </c>
      <c r="H965" s="9">
        <f t="shared" si="299"/>
        <v>0</v>
      </c>
      <c r="I965" s="9">
        <f t="shared" si="299"/>
        <v>389</v>
      </c>
      <c r="J965" s="9">
        <f t="shared" si="299"/>
        <v>80</v>
      </c>
      <c r="K965" s="10"/>
    </row>
    <row r="966" spans="1:11">
      <c r="A966" s="8">
        <v>960</v>
      </c>
      <c r="B966" s="10" t="s">
        <v>4</v>
      </c>
      <c r="C966" s="11">
        <f t="shared" si="294"/>
        <v>0</v>
      </c>
      <c r="D966" s="6">
        <v>0</v>
      </c>
      <c r="E966" s="7">
        <v>0</v>
      </c>
      <c r="F966" s="10">
        <v>0</v>
      </c>
      <c r="G966" s="7">
        <v>0</v>
      </c>
      <c r="H966" s="7">
        <v>0</v>
      </c>
      <c r="I966" s="7">
        <v>0</v>
      </c>
      <c r="J966" s="7">
        <v>0</v>
      </c>
      <c r="K966" s="10"/>
    </row>
    <row r="967" spans="1:11">
      <c r="A967" s="8">
        <v>961</v>
      </c>
      <c r="B967" s="10" t="s">
        <v>5</v>
      </c>
      <c r="C967" s="11">
        <f t="shared" si="294"/>
        <v>1177.5999999999999</v>
      </c>
      <c r="D967" s="6">
        <v>52</v>
      </c>
      <c r="E967" s="7">
        <v>287.3</v>
      </c>
      <c r="F967" s="10">
        <v>309.3</v>
      </c>
      <c r="G967" s="7">
        <v>60</v>
      </c>
      <c r="H967" s="7">
        <v>0</v>
      </c>
      <c r="I967" s="7">
        <v>389</v>
      </c>
      <c r="J967" s="7">
        <v>80</v>
      </c>
      <c r="K967" s="10"/>
    </row>
    <row r="968" spans="1:11">
      <c r="A968" s="8">
        <v>962</v>
      </c>
      <c r="B968" s="10" t="s">
        <v>6</v>
      </c>
      <c r="C968" s="11">
        <f t="shared" si="294"/>
        <v>0</v>
      </c>
      <c r="D968" s="6"/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0</v>
      </c>
      <c r="K968" s="10"/>
    </row>
    <row r="969" spans="1:11">
      <c r="A969" s="8">
        <v>963</v>
      </c>
      <c r="B969" s="14" t="s">
        <v>182</v>
      </c>
      <c r="C969" s="11">
        <f>C971</f>
        <v>54.5</v>
      </c>
      <c r="D969" s="9">
        <f t="shared" ref="D969:J969" si="300">D971</f>
        <v>0</v>
      </c>
      <c r="E969" s="9">
        <f t="shared" si="300"/>
        <v>54.5</v>
      </c>
      <c r="F969" s="11">
        <f t="shared" si="300"/>
        <v>0</v>
      </c>
      <c r="G969" s="9">
        <f t="shared" si="300"/>
        <v>0</v>
      </c>
      <c r="H969" s="9">
        <f t="shared" si="300"/>
        <v>0</v>
      </c>
      <c r="I969" s="9">
        <f t="shared" si="300"/>
        <v>0</v>
      </c>
      <c r="J969" s="9">
        <f t="shared" si="300"/>
        <v>0</v>
      </c>
      <c r="K969" s="10"/>
    </row>
    <row r="970" spans="1:11">
      <c r="A970" s="8">
        <v>964</v>
      </c>
      <c r="B970" s="10" t="s">
        <v>4</v>
      </c>
      <c r="C970" s="11">
        <f t="shared" si="294"/>
        <v>0</v>
      </c>
      <c r="D970" s="6">
        <v>0</v>
      </c>
      <c r="E970" s="7">
        <v>0</v>
      </c>
      <c r="F970" s="7">
        <v>0</v>
      </c>
      <c r="G970" s="7">
        <v>0</v>
      </c>
      <c r="H970" s="7">
        <v>0</v>
      </c>
      <c r="I970" s="7">
        <v>0</v>
      </c>
      <c r="J970" s="7">
        <v>0</v>
      </c>
      <c r="K970" s="10"/>
    </row>
    <row r="971" spans="1:11">
      <c r="A971" s="8">
        <v>965</v>
      </c>
      <c r="B971" s="10" t="s">
        <v>5</v>
      </c>
      <c r="C971" s="11">
        <f t="shared" si="294"/>
        <v>54.5</v>
      </c>
      <c r="D971" s="6">
        <v>0</v>
      </c>
      <c r="E971" s="7">
        <v>54.5</v>
      </c>
      <c r="F971" s="7">
        <v>0</v>
      </c>
      <c r="G971" s="7">
        <v>0</v>
      </c>
      <c r="H971" s="7">
        <v>0</v>
      </c>
      <c r="I971" s="7">
        <v>0</v>
      </c>
      <c r="J971" s="7">
        <v>0</v>
      </c>
      <c r="K971" s="10"/>
    </row>
    <row r="972" spans="1:11">
      <c r="A972" s="8">
        <v>966</v>
      </c>
      <c r="B972" s="10" t="s">
        <v>6</v>
      </c>
      <c r="C972" s="11">
        <f t="shared" si="294"/>
        <v>0</v>
      </c>
      <c r="D972" s="6">
        <v>0</v>
      </c>
      <c r="E972" s="7">
        <v>0</v>
      </c>
      <c r="F972" s="7">
        <v>0</v>
      </c>
      <c r="G972" s="7">
        <v>0</v>
      </c>
      <c r="H972" s="7">
        <v>0</v>
      </c>
      <c r="I972" s="7">
        <v>0</v>
      </c>
      <c r="J972" s="7">
        <v>0</v>
      </c>
      <c r="K972" s="10"/>
    </row>
    <row r="973" spans="1:11">
      <c r="A973" s="8">
        <v>967</v>
      </c>
      <c r="B973" s="14" t="s">
        <v>183</v>
      </c>
      <c r="C973" s="11">
        <f>C975</f>
        <v>1520</v>
      </c>
      <c r="D973" s="9">
        <f t="shared" ref="D973:J973" si="301">D975</f>
        <v>0</v>
      </c>
      <c r="E973" s="9">
        <f t="shared" si="301"/>
        <v>0</v>
      </c>
      <c r="F973" s="11">
        <f t="shared" si="301"/>
        <v>0</v>
      </c>
      <c r="G973" s="9">
        <f t="shared" si="301"/>
        <v>0</v>
      </c>
      <c r="H973" s="9">
        <f t="shared" si="301"/>
        <v>0</v>
      </c>
      <c r="I973" s="9">
        <f t="shared" si="301"/>
        <v>0</v>
      </c>
      <c r="J973" s="9">
        <f t="shared" si="301"/>
        <v>1520</v>
      </c>
      <c r="K973" s="10"/>
    </row>
    <row r="974" spans="1:11">
      <c r="A974" s="8">
        <v>968</v>
      </c>
      <c r="B974" s="10" t="s">
        <v>4</v>
      </c>
      <c r="C974" s="11">
        <f t="shared" si="294"/>
        <v>0</v>
      </c>
      <c r="D974" s="6">
        <v>0</v>
      </c>
      <c r="E974" s="7">
        <v>0</v>
      </c>
      <c r="F974" s="7">
        <v>0</v>
      </c>
      <c r="G974" s="7">
        <v>0</v>
      </c>
      <c r="H974" s="7">
        <v>0</v>
      </c>
      <c r="I974" s="7">
        <v>0</v>
      </c>
      <c r="J974" s="7">
        <v>0</v>
      </c>
      <c r="K974" s="10"/>
    </row>
    <row r="975" spans="1:11">
      <c r="A975" s="8">
        <v>969</v>
      </c>
      <c r="B975" s="10" t="s">
        <v>5</v>
      </c>
      <c r="C975" s="11">
        <f t="shared" si="294"/>
        <v>1520</v>
      </c>
      <c r="D975" s="6">
        <v>0</v>
      </c>
      <c r="E975" s="7">
        <v>0</v>
      </c>
      <c r="F975" s="7">
        <v>0</v>
      </c>
      <c r="G975" s="7">
        <v>0</v>
      </c>
      <c r="H975" s="7">
        <v>0</v>
      </c>
      <c r="I975" s="7">
        <v>0</v>
      </c>
      <c r="J975" s="7">
        <v>1520</v>
      </c>
      <c r="K975" s="10"/>
    </row>
    <row r="976" spans="1:11">
      <c r="A976" s="8">
        <v>970</v>
      </c>
      <c r="B976" s="10" t="s">
        <v>6</v>
      </c>
      <c r="C976" s="11">
        <f t="shared" si="294"/>
        <v>0</v>
      </c>
      <c r="D976" s="6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10"/>
    </row>
    <row r="977" spans="1:11" ht="38.25">
      <c r="A977" s="8">
        <v>971</v>
      </c>
      <c r="B977" s="40" t="s">
        <v>453</v>
      </c>
      <c r="C977" s="9">
        <f t="shared" si="294"/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63"/>
    </row>
    <row r="978" spans="1:11">
      <c r="A978" s="8">
        <v>972</v>
      </c>
      <c r="B978" s="64" t="s">
        <v>4</v>
      </c>
      <c r="C978" s="9">
        <f t="shared" si="294"/>
        <v>0</v>
      </c>
      <c r="D978" s="9">
        <f t="shared" ref="D978" si="302">E978+F978+G978+H978+I978+J978+K978</f>
        <v>0</v>
      </c>
      <c r="E978" s="9">
        <f t="shared" ref="E978" si="303">F978+G978+H978+I978+J978+K978+L978</f>
        <v>0</v>
      </c>
      <c r="F978" s="9">
        <f t="shared" ref="F978" si="304">G978+H978+I978+J978+K978+L978+M978</f>
        <v>0</v>
      </c>
      <c r="G978" s="9">
        <f t="shared" ref="G978" si="305">H978+I978+J978+K978+L978+M978+N978</f>
        <v>0</v>
      </c>
      <c r="H978" s="9">
        <f t="shared" ref="H978" si="306">I978+J978+K978+L978+M978+N978+O978</f>
        <v>0</v>
      </c>
      <c r="I978" s="9">
        <f t="shared" ref="I978" si="307">J978+K978+L978+M978+N978+O978+P978</f>
        <v>0</v>
      </c>
      <c r="J978" s="9">
        <f t="shared" ref="J978" si="308">K978+L978+M978+N978+O978+P978+Q978</f>
        <v>0</v>
      </c>
      <c r="K978" s="63"/>
    </row>
    <row r="979" spans="1:11">
      <c r="A979" s="8">
        <v>973</v>
      </c>
      <c r="B979" s="64" t="s">
        <v>5</v>
      </c>
      <c r="C979" s="9">
        <f t="shared" si="294"/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  <c r="I979" s="9">
        <f t="shared" ref="I979:I980" si="309">J979+K979+L979+M979+N979+O979+P979</f>
        <v>0</v>
      </c>
      <c r="J979" s="9">
        <f t="shared" ref="J979:J980" si="310">K979+L979+M979+N979+O979+P979+Q979</f>
        <v>0</v>
      </c>
      <c r="K979" s="63"/>
    </row>
    <row r="980" spans="1:11">
      <c r="A980" s="8">
        <v>974</v>
      </c>
      <c r="B980" s="64" t="s">
        <v>6</v>
      </c>
      <c r="C980" s="9">
        <f t="shared" si="294"/>
        <v>0</v>
      </c>
      <c r="D980" s="9">
        <f t="shared" ref="D980" si="311">E980+F980+G980+H980+I980+J980+K980</f>
        <v>0</v>
      </c>
      <c r="E980" s="9">
        <f t="shared" ref="E980" si="312">F980+G980+H980+I980+J980+K980+L980</f>
        <v>0</v>
      </c>
      <c r="F980" s="9">
        <f t="shared" ref="F980" si="313">G980+H980+I980+J980+K980+L980+M980</f>
        <v>0</v>
      </c>
      <c r="G980" s="9">
        <f t="shared" ref="G980" si="314">H980+I980+J980+K980+L980+M980+N980</f>
        <v>0</v>
      </c>
      <c r="H980" s="9">
        <f t="shared" ref="H980" si="315">I980+J980+K980+L980+M980+N980+O980</f>
        <v>0</v>
      </c>
      <c r="I980" s="9">
        <f t="shared" si="309"/>
        <v>0</v>
      </c>
      <c r="J980" s="9">
        <f t="shared" si="310"/>
        <v>0</v>
      </c>
      <c r="K980" s="63"/>
    </row>
    <row r="981" spans="1:11" ht="15" customHeight="1">
      <c r="A981" s="8">
        <v>975</v>
      </c>
      <c r="B981" s="75" t="s">
        <v>184</v>
      </c>
      <c r="C981" s="76"/>
      <c r="D981" s="76"/>
      <c r="E981" s="76"/>
      <c r="F981" s="76"/>
      <c r="G981" s="76"/>
      <c r="H981" s="76"/>
      <c r="I981" s="76"/>
      <c r="J981" s="76"/>
      <c r="K981" s="77"/>
    </row>
    <row r="982" spans="1:11">
      <c r="A982" s="8">
        <v>976</v>
      </c>
      <c r="B982" s="54" t="s">
        <v>333</v>
      </c>
      <c r="C982" s="11">
        <f>C983+C984</f>
        <v>9948.3000000000011</v>
      </c>
      <c r="D982" s="11">
        <f t="shared" ref="D982:J982" si="316">D983+D984</f>
        <v>1033.5</v>
      </c>
      <c r="E982" s="11">
        <f t="shared" si="316"/>
        <v>1360.9</v>
      </c>
      <c r="F982" s="11">
        <f t="shared" si="316"/>
        <v>1723.5</v>
      </c>
      <c r="G982" s="11">
        <f t="shared" si="316"/>
        <v>1940.9</v>
      </c>
      <c r="H982" s="9">
        <f t="shared" si="316"/>
        <v>1969.5</v>
      </c>
      <c r="I982" s="9">
        <f t="shared" si="316"/>
        <v>960</v>
      </c>
      <c r="J982" s="9">
        <f t="shared" si="316"/>
        <v>960</v>
      </c>
      <c r="K982" s="10" t="s">
        <v>2</v>
      </c>
    </row>
    <row r="983" spans="1:11">
      <c r="A983" s="8">
        <v>977</v>
      </c>
      <c r="B983" s="10" t="s">
        <v>4</v>
      </c>
      <c r="C983" s="11">
        <f>C993+C1007</f>
        <v>718.6</v>
      </c>
      <c r="D983" s="11">
        <f t="shared" ref="D983:J983" si="317">D993+D1007</f>
        <v>184.2</v>
      </c>
      <c r="E983" s="11">
        <f t="shared" si="317"/>
        <v>167.4</v>
      </c>
      <c r="F983" s="11">
        <f t="shared" si="317"/>
        <v>243</v>
      </c>
      <c r="G983" s="9">
        <f t="shared" si="317"/>
        <v>0</v>
      </c>
      <c r="H983" s="9">
        <f t="shared" si="317"/>
        <v>124</v>
      </c>
      <c r="I983" s="9">
        <f t="shared" si="317"/>
        <v>0</v>
      </c>
      <c r="J983" s="9">
        <f t="shared" si="317"/>
        <v>0</v>
      </c>
      <c r="K983" s="10" t="s">
        <v>2</v>
      </c>
    </row>
    <row r="984" spans="1:11">
      <c r="A984" s="8">
        <v>978</v>
      </c>
      <c r="B984" s="10" t="s">
        <v>5</v>
      </c>
      <c r="C984" s="11">
        <f>C989+C1008</f>
        <v>9229.7000000000007</v>
      </c>
      <c r="D984" s="11">
        <f t="shared" ref="D984:J984" si="318">D989+D1008</f>
        <v>849.3</v>
      </c>
      <c r="E984" s="11">
        <f t="shared" si="318"/>
        <v>1193.5</v>
      </c>
      <c r="F984" s="11">
        <f t="shared" si="318"/>
        <v>1480.5</v>
      </c>
      <c r="G984" s="9">
        <f t="shared" si="318"/>
        <v>1940.9</v>
      </c>
      <c r="H984" s="9">
        <f>H1008</f>
        <v>1845.5</v>
      </c>
      <c r="I984" s="9">
        <f t="shared" si="318"/>
        <v>960</v>
      </c>
      <c r="J984" s="9">
        <f t="shared" si="318"/>
        <v>960</v>
      </c>
      <c r="K984" s="10" t="s">
        <v>2</v>
      </c>
    </row>
    <row r="985" spans="1:11">
      <c r="A985" s="8">
        <v>979</v>
      </c>
      <c r="B985" s="10" t="s">
        <v>6</v>
      </c>
      <c r="C985" s="9">
        <f t="shared" ref="C985" si="319">D985+E985+F985+G985+H985+I985+J985</f>
        <v>0</v>
      </c>
      <c r="D985" s="7">
        <v>0</v>
      </c>
      <c r="E985" s="7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10" t="s">
        <v>2</v>
      </c>
    </row>
    <row r="986" spans="1:11">
      <c r="A986" s="8">
        <v>980</v>
      </c>
      <c r="B986" s="10" t="s">
        <v>10</v>
      </c>
      <c r="C986" s="7"/>
      <c r="D986" s="7"/>
      <c r="E986" s="7"/>
      <c r="F986" s="6"/>
      <c r="G986" s="6"/>
      <c r="H986" s="6"/>
      <c r="I986" s="6"/>
      <c r="J986" s="6"/>
      <c r="K986" s="10"/>
    </row>
    <row r="987" spans="1:11" ht="25.5">
      <c r="A987" s="8">
        <v>981</v>
      </c>
      <c r="B987" s="54" t="s">
        <v>334</v>
      </c>
      <c r="C987" s="9">
        <f>D987+E987+F987+G987+H987+I987+J987</f>
        <v>0</v>
      </c>
      <c r="D987" s="9">
        <v>0</v>
      </c>
      <c r="E987" s="9">
        <v>0</v>
      </c>
      <c r="F987" s="5">
        <v>0</v>
      </c>
      <c r="G987" s="5">
        <v>0</v>
      </c>
      <c r="H987" s="6">
        <v>0</v>
      </c>
      <c r="I987" s="6">
        <v>0</v>
      </c>
      <c r="J987" s="6">
        <v>0</v>
      </c>
      <c r="K987" s="10" t="s">
        <v>2</v>
      </c>
    </row>
    <row r="988" spans="1:11">
      <c r="A988" s="8">
        <v>982</v>
      </c>
      <c r="B988" s="10" t="s">
        <v>4</v>
      </c>
      <c r="C988" s="9">
        <f t="shared" ref="C988:C990" si="320">D988+E988+F988+G988+H988+I988+J988</f>
        <v>0</v>
      </c>
      <c r="D988" s="9">
        <v>0</v>
      </c>
      <c r="E988" s="7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10" t="s">
        <v>2</v>
      </c>
    </row>
    <row r="989" spans="1:11">
      <c r="A989" s="8">
        <v>983</v>
      </c>
      <c r="B989" s="10" t="s">
        <v>5</v>
      </c>
      <c r="C989" s="9">
        <f t="shared" si="320"/>
        <v>0</v>
      </c>
      <c r="D989" s="9">
        <v>0</v>
      </c>
      <c r="E989" s="7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10" t="s">
        <v>2</v>
      </c>
    </row>
    <row r="990" spans="1:11">
      <c r="A990" s="8">
        <v>984</v>
      </c>
      <c r="B990" s="10" t="s">
        <v>6</v>
      </c>
      <c r="C990" s="9">
        <f t="shared" si="320"/>
        <v>0</v>
      </c>
      <c r="D990" s="9">
        <v>0</v>
      </c>
      <c r="E990" s="7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10" t="s">
        <v>2</v>
      </c>
    </row>
    <row r="991" spans="1:11" ht="25.5">
      <c r="A991" s="8">
        <v>985</v>
      </c>
      <c r="B991" s="10" t="s">
        <v>11</v>
      </c>
      <c r="C991" s="7"/>
      <c r="D991" s="9"/>
      <c r="E991" s="7"/>
      <c r="F991" s="6"/>
      <c r="G991" s="6"/>
      <c r="H991" s="6"/>
      <c r="I991" s="6"/>
      <c r="J991" s="6"/>
      <c r="K991" s="10"/>
    </row>
    <row r="992" spans="1:11" ht="25.5">
      <c r="A992" s="8">
        <v>986</v>
      </c>
      <c r="B992" s="54" t="s">
        <v>335</v>
      </c>
      <c r="C992" s="7"/>
      <c r="D992" s="9"/>
      <c r="E992" s="7"/>
      <c r="F992" s="6"/>
      <c r="G992" s="6"/>
      <c r="H992" s="6"/>
      <c r="I992" s="6"/>
      <c r="J992" s="6"/>
      <c r="K992" s="10"/>
    </row>
    <row r="993" spans="1:11">
      <c r="A993" s="8">
        <v>987</v>
      </c>
      <c r="B993" s="10" t="s">
        <v>4</v>
      </c>
      <c r="C993" s="7">
        <f>D993+E993+F993+G993+H993+I993+J993</f>
        <v>0</v>
      </c>
      <c r="D993" s="9">
        <v>0</v>
      </c>
      <c r="E993" s="7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10"/>
    </row>
    <row r="994" spans="1:11">
      <c r="A994" s="8">
        <v>988</v>
      </c>
      <c r="B994" s="10" t="s">
        <v>5</v>
      </c>
      <c r="C994" s="7">
        <f t="shared" ref="C994:C995" si="321">D994+E994+F994+G994+H994+I994+J994</f>
        <v>0</v>
      </c>
      <c r="D994" s="9">
        <v>0</v>
      </c>
      <c r="E994" s="7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10"/>
    </row>
    <row r="995" spans="1:11">
      <c r="A995" s="8">
        <v>989</v>
      </c>
      <c r="B995" s="10" t="s">
        <v>6</v>
      </c>
      <c r="C995" s="7">
        <f t="shared" si="321"/>
        <v>0</v>
      </c>
      <c r="D995" s="9">
        <v>0</v>
      </c>
      <c r="E995" s="7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10"/>
    </row>
    <row r="996" spans="1:11">
      <c r="A996" s="8">
        <v>990</v>
      </c>
      <c r="B996" s="10" t="s">
        <v>12</v>
      </c>
      <c r="C996" s="7"/>
      <c r="D996" s="7"/>
      <c r="E996" s="7"/>
      <c r="F996" s="6"/>
      <c r="G996" s="6"/>
      <c r="H996" s="6"/>
      <c r="I996" s="6"/>
      <c r="J996" s="6"/>
      <c r="K996" s="10"/>
    </row>
    <row r="997" spans="1:11" ht="27">
      <c r="A997" s="8">
        <v>991</v>
      </c>
      <c r="B997" s="13" t="s">
        <v>185</v>
      </c>
      <c r="C997" s="9">
        <f>D997+E997+F997+G997+H997+I997+J997</f>
        <v>0</v>
      </c>
      <c r="D997" s="9">
        <v>0</v>
      </c>
      <c r="E997" s="9">
        <v>0</v>
      </c>
      <c r="F997" s="5">
        <v>0</v>
      </c>
      <c r="G997" s="5">
        <v>0</v>
      </c>
      <c r="H997" s="5">
        <v>0</v>
      </c>
      <c r="I997" s="5">
        <v>0</v>
      </c>
      <c r="J997" s="5">
        <v>0</v>
      </c>
      <c r="K997" s="10">
        <v>26</v>
      </c>
    </row>
    <row r="998" spans="1:11">
      <c r="A998" s="8">
        <v>992</v>
      </c>
      <c r="B998" s="10" t="s">
        <v>4</v>
      </c>
      <c r="C998" s="9">
        <f t="shared" ref="C998:C1004" si="322">D998+E998+F998+G998+H998+I998+J998</f>
        <v>0</v>
      </c>
      <c r="D998" s="9">
        <v>0</v>
      </c>
      <c r="E998" s="7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10"/>
    </row>
    <row r="999" spans="1:11">
      <c r="A999" s="8">
        <v>993</v>
      </c>
      <c r="B999" s="10" t="s">
        <v>5</v>
      </c>
      <c r="C999" s="9">
        <f t="shared" si="322"/>
        <v>0</v>
      </c>
      <c r="D999" s="9">
        <v>0</v>
      </c>
      <c r="E999" s="7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10"/>
    </row>
    <row r="1000" spans="1:11">
      <c r="A1000" s="8">
        <v>994</v>
      </c>
      <c r="B1000" s="10" t="s">
        <v>6</v>
      </c>
      <c r="C1000" s="9">
        <f t="shared" si="322"/>
        <v>0</v>
      </c>
      <c r="D1000" s="9">
        <v>0</v>
      </c>
      <c r="E1000" s="7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10"/>
    </row>
    <row r="1001" spans="1:11" ht="25.5">
      <c r="A1001" s="8">
        <v>995</v>
      </c>
      <c r="B1001" s="14" t="s">
        <v>186</v>
      </c>
      <c r="C1001" s="9">
        <f t="shared" si="322"/>
        <v>0</v>
      </c>
      <c r="D1001" s="9">
        <v>0</v>
      </c>
      <c r="E1001" s="7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10">
        <v>38</v>
      </c>
    </row>
    <row r="1002" spans="1:11">
      <c r="A1002" s="8">
        <v>996</v>
      </c>
      <c r="B1002" s="10" t="s">
        <v>4</v>
      </c>
      <c r="C1002" s="9">
        <f t="shared" si="322"/>
        <v>0</v>
      </c>
      <c r="D1002" s="9">
        <v>0</v>
      </c>
      <c r="E1002" s="7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10"/>
    </row>
    <row r="1003" spans="1:11">
      <c r="A1003" s="8">
        <v>997</v>
      </c>
      <c r="B1003" s="10" t="s">
        <v>5</v>
      </c>
      <c r="C1003" s="9">
        <f t="shared" si="322"/>
        <v>0</v>
      </c>
      <c r="D1003" s="9">
        <v>0</v>
      </c>
      <c r="E1003" s="7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10"/>
    </row>
    <row r="1004" spans="1:11">
      <c r="A1004" s="8">
        <v>998</v>
      </c>
      <c r="B1004" s="10" t="s">
        <v>79</v>
      </c>
      <c r="C1004" s="9">
        <f t="shared" si="322"/>
        <v>0</v>
      </c>
      <c r="D1004" s="9">
        <v>0</v>
      </c>
      <c r="E1004" s="7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10"/>
    </row>
    <row r="1005" spans="1:11">
      <c r="A1005" s="8">
        <v>999</v>
      </c>
      <c r="B1005" s="10" t="s">
        <v>22</v>
      </c>
      <c r="C1005" s="10"/>
      <c r="D1005" s="10"/>
      <c r="E1005" s="10"/>
      <c r="F1005" s="6"/>
      <c r="G1005" s="6"/>
      <c r="H1005" s="6"/>
      <c r="I1005" s="6"/>
      <c r="J1005" s="6"/>
      <c r="K1005" s="10"/>
    </row>
    <row r="1006" spans="1:11" ht="25.5">
      <c r="A1006" s="8">
        <v>1000</v>
      </c>
      <c r="B1006" s="54" t="s">
        <v>317</v>
      </c>
      <c r="C1006" s="11">
        <f>C1007+C1008</f>
        <v>9948.3000000000011</v>
      </c>
      <c r="D1006" s="11">
        <f t="shared" ref="D1006:J1006" si="323">D1007+D1008</f>
        <v>1033.5</v>
      </c>
      <c r="E1006" s="11">
        <f t="shared" si="323"/>
        <v>1360.9</v>
      </c>
      <c r="F1006" s="11">
        <f t="shared" si="323"/>
        <v>1723.5</v>
      </c>
      <c r="G1006" s="9">
        <f t="shared" si="323"/>
        <v>1940.9</v>
      </c>
      <c r="H1006" s="9">
        <f t="shared" si="323"/>
        <v>1969.5</v>
      </c>
      <c r="I1006" s="9">
        <f t="shared" si="323"/>
        <v>960</v>
      </c>
      <c r="J1006" s="9">
        <f t="shared" si="323"/>
        <v>960</v>
      </c>
      <c r="K1006" s="10" t="s">
        <v>2</v>
      </c>
    </row>
    <row r="1007" spans="1:11">
      <c r="A1007" s="8">
        <v>1001</v>
      </c>
      <c r="B1007" s="10" t="s">
        <v>4</v>
      </c>
      <c r="C1007" s="10">
        <f>C1011+C1043+C1063</f>
        <v>718.6</v>
      </c>
      <c r="D1007" s="10">
        <f t="shared" ref="D1007:J1007" si="324">D1011+D1043+D1063</f>
        <v>184.2</v>
      </c>
      <c r="E1007" s="10">
        <f t="shared" si="324"/>
        <v>167.4</v>
      </c>
      <c r="F1007" s="10">
        <f t="shared" si="324"/>
        <v>243</v>
      </c>
      <c r="G1007" s="7">
        <f t="shared" si="324"/>
        <v>0</v>
      </c>
      <c r="H1007" s="7">
        <f t="shared" si="324"/>
        <v>124</v>
      </c>
      <c r="I1007" s="7">
        <f t="shared" si="324"/>
        <v>0</v>
      </c>
      <c r="J1007" s="7">
        <f t="shared" si="324"/>
        <v>0</v>
      </c>
      <c r="K1007" s="10" t="s">
        <v>2</v>
      </c>
    </row>
    <row r="1008" spans="1:11">
      <c r="A1008" s="8">
        <v>1002</v>
      </c>
      <c r="B1008" s="10" t="s">
        <v>5</v>
      </c>
      <c r="C1008" s="10">
        <f>C1012+C1044+C1064</f>
        <v>9229.7000000000007</v>
      </c>
      <c r="D1008" s="10">
        <f t="shared" ref="D1008:I1008" si="325">D1012+D1044+D1064</f>
        <v>849.3</v>
      </c>
      <c r="E1008" s="10">
        <f t="shared" si="325"/>
        <v>1193.5</v>
      </c>
      <c r="F1008" s="10">
        <f t="shared" si="325"/>
        <v>1480.5</v>
      </c>
      <c r="G1008" s="7">
        <f>G1010+G1042+G1062</f>
        <v>1940.9</v>
      </c>
      <c r="H1008" s="7">
        <f>H1012+H1044+H1064</f>
        <v>1845.5</v>
      </c>
      <c r="I1008" s="7">
        <f t="shared" si="325"/>
        <v>960</v>
      </c>
      <c r="J1008" s="7">
        <v>960</v>
      </c>
      <c r="K1008" s="10" t="s">
        <v>2</v>
      </c>
    </row>
    <row r="1009" spans="1:11">
      <c r="A1009" s="8">
        <v>1003</v>
      </c>
      <c r="B1009" s="10" t="s">
        <v>79</v>
      </c>
      <c r="C1009" s="11">
        <f t="shared" ref="C1009:C1081" si="326">D1009+E1009+F1009+G1009+H1009+I1009+J1009</f>
        <v>0</v>
      </c>
      <c r="D1009" s="10">
        <v>0</v>
      </c>
      <c r="E1009" s="10">
        <v>0</v>
      </c>
      <c r="F1009" s="10">
        <v>0</v>
      </c>
      <c r="G1009" s="7">
        <v>0</v>
      </c>
      <c r="H1009" s="7">
        <v>0</v>
      </c>
      <c r="I1009" s="7">
        <v>0</v>
      </c>
      <c r="J1009" s="7">
        <v>0</v>
      </c>
      <c r="K1009" s="10"/>
    </row>
    <row r="1010" spans="1:11" ht="27">
      <c r="A1010" s="8">
        <v>1004</v>
      </c>
      <c r="B1010" s="13" t="s">
        <v>187</v>
      </c>
      <c r="C1010" s="11">
        <f>C1011+C1012+C1013</f>
        <v>3627.8</v>
      </c>
      <c r="D1010" s="9">
        <f t="shared" ref="D1010:J1010" si="327">D1011+D1012+D1013</f>
        <v>0</v>
      </c>
      <c r="E1010" s="11">
        <f t="shared" si="327"/>
        <v>772.5</v>
      </c>
      <c r="F1010" s="11">
        <f t="shared" si="327"/>
        <v>666.9</v>
      </c>
      <c r="G1010" s="9">
        <f>G1011+G1012+G1013</f>
        <v>1154.4000000000001</v>
      </c>
      <c r="H1010" s="9">
        <f t="shared" si="327"/>
        <v>1034</v>
      </c>
      <c r="I1010" s="11">
        <f t="shared" si="327"/>
        <v>0</v>
      </c>
      <c r="J1010" s="11">
        <f t="shared" si="327"/>
        <v>0</v>
      </c>
      <c r="K1010" s="10">
        <v>26</v>
      </c>
    </row>
    <row r="1011" spans="1:11">
      <c r="A1011" s="8">
        <v>1005</v>
      </c>
      <c r="B1011" s="10" t="s">
        <v>4</v>
      </c>
      <c r="C1011" s="11">
        <f t="shared" si="326"/>
        <v>0</v>
      </c>
      <c r="D1011" s="7">
        <v>0</v>
      </c>
      <c r="E1011" s="10">
        <v>0</v>
      </c>
      <c r="F1011" s="10">
        <v>0</v>
      </c>
      <c r="G1011" s="7">
        <v>0</v>
      </c>
      <c r="H1011" s="12">
        <v>0</v>
      </c>
      <c r="I1011" s="12">
        <v>0</v>
      </c>
      <c r="J1011" s="12">
        <v>0</v>
      </c>
      <c r="K1011" s="10"/>
    </row>
    <row r="1012" spans="1:11">
      <c r="A1012" s="8">
        <v>1006</v>
      </c>
      <c r="B1012" s="10" t="s">
        <v>5</v>
      </c>
      <c r="C1012" s="11">
        <f t="shared" si="326"/>
        <v>3627.8</v>
      </c>
      <c r="D1012" s="6">
        <v>0</v>
      </c>
      <c r="E1012" s="10">
        <v>772.5</v>
      </c>
      <c r="F1012" s="53">
        <v>666.9</v>
      </c>
      <c r="G1012" s="7">
        <v>1154.4000000000001</v>
      </c>
      <c r="H1012" s="6">
        <f>H1016+H1020+H1024+H1028+H1032+H1036+H1040</f>
        <v>1034</v>
      </c>
      <c r="I1012" s="12">
        <v>0</v>
      </c>
      <c r="J1012" s="12">
        <v>0</v>
      </c>
      <c r="K1012" s="10"/>
    </row>
    <row r="1013" spans="1:11">
      <c r="A1013" s="8">
        <v>1007</v>
      </c>
      <c r="B1013" s="10" t="s">
        <v>6</v>
      </c>
      <c r="C1013" s="11">
        <f t="shared" si="326"/>
        <v>0</v>
      </c>
      <c r="D1013" s="7">
        <v>0</v>
      </c>
      <c r="E1013" s="10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10"/>
    </row>
    <row r="1014" spans="1:11" ht="25.5">
      <c r="A1014" s="8">
        <v>1008</v>
      </c>
      <c r="B1014" s="14" t="s">
        <v>188</v>
      </c>
      <c r="C1014" s="11">
        <f>C1015+C1016+C1017</f>
        <v>705</v>
      </c>
      <c r="D1014" s="9">
        <f t="shared" ref="D1014:J1014" si="328">D1015+D1016+D1017</f>
        <v>0</v>
      </c>
      <c r="E1014" s="11">
        <f t="shared" si="328"/>
        <v>705</v>
      </c>
      <c r="F1014" s="11">
        <f t="shared" si="328"/>
        <v>0</v>
      </c>
      <c r="G1014" s="11">
        <f t="shared" si="328"/>
        <v>0</v>
      </c>
      <c r="H1014" s="11">
        <f t="shared" si="328"/>
        <v>0</v>
      </c>
      <c r="I1014" s="11">
        <f t="shared" si="328"/>
        <v>0</v>
      </c>
      <c r="J1014" s="11">
        <f t="shared" si="328"/>
        <v>0</v>
      </c>
      <c r="K1014" s="10">
        <v>38</v>
      </c>
    </row>
    <row r="1015" spans="1:11">
      <c r="A1015" s="8">
        <v>1009</v>
      </c>
      <c r="B1015" s="10" t="s">
        <v>4</v>
      </c>
      <c r="C1015" s="11">
        <f t="shared" si="326"/>
        <v>0</v>
      </c>
      <c r="D1015" s="7">
        <v>0</v>
      </c>
      <c r="E1015" s="7">
        <v>0</v>
      </c>
      <c r="F1015" s="7">
        <v>0</v>
      </c>
      <c r="G1015" s="7">
        <v>0</v>
      </c>
      <c r="H1015" s="7">
        <v>0</v>
      </c>
      <c r="I1015" s="7">
        <v>0</v>
      </c>
      <c r="J1015" s="7">
        <v>0</v>
      </c>
      <c r="K1015" s="10"/>
    </row>
    <row r="1016" spans="1:11">
      <c r="A1016" s="8">
        <v>1010</v>
      </c>
      <c r="B1016" s="10" t="s">
        <v>5</v>
      </c>
      <c r="C1016" s="11">
        <f t="shared" si="326"/>
        <v>705</v>
      </c>
      <c r="D1016" s="7">
        <v>0</v>
      </c>
      <c r="E1016" s="7">
        <v>705</v>
      </c>
      <c r="F1016" s="7">
        <v>0</v>
      </c>
      <c r="G1016" s="7">
        <v>0</v>
      </c>
      <c r="H1016" s="7">
        <v>0</v>
      </c>
      <c r="I1016" s="7">
        <v>0</v>
      </c>
      <c r="J1016" s="7">
        <v>0</v>
      </c>
      <c r="K1016" s="10"/>
    </row>
    <row r="1017" spans="1:11">
      <c r="A1017" s="8">
        <v>1011</v>
      </c>
      <c r="B1017" s="10" t="s">
        <v>6</v>
      </c>
      <c r="C1017" s="11">
        <f t="shared" si="326"/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0</v>
      </c>
      <c r="J1017" s="7">
        <v>0</v>
      </c>
      <c r="K1017" s="10"/>
    </row>
    <row r="1018" spans="1:11" ht="38.25">
      <c r="A1018" s="8">
        <v>1012</v>
      </c>
      <c r="B1018" s="14" t="s">
        <v>189</v>
      </c>
      <c r="C1018" s="9">
        <f>C1019+C1020+C1021</f>
        <v>606</v>
      </c>
      <c r="D1018" s="9">
        <f t="shared" ref="D1018:J1018" si="329">D1019+D1020+D1021</f>
        <v>0</v>
      </c>
      <c r="E1018" s="9">
        <f t="shared" si="329"/>
        <v>0</v>
      </c>
      <c r="F1018" s="9">
        <f t="shared" si="329"/>
        <v>400</v>
      </c>
      <c r="G1018" s="9">
        <f t="shared" si="329"/>
        <v>206</v>
      </c>
      <c r="H1018" s="9">
        <f t="shared" si="329"/>
        <v>0</v>
      </c>
      <c r="I1018" s="9">
        <f t="shared" si="329"/>
        <v>0</v>
      </c>
      <c r="J1018" s="9">
        <f t="shared" si="329"/>
        <v>0</v>
      </c>
      <c r="K1018" s="10"/>
    </row>
    <row r="1019" spans="1:11">
      <c r="A1019" s="8">
        <v>1013</v>
      </c>
      <c r="B1019" s="10" t="s">
        <v>4</v>
      </c>
      <c r="C1019" s="11">
        <f t="shared" si="326"/>
        <v>0</v>
      </c>
      <c r="D1019" s="7">
        <v>0</v>
      </c>
      <c r="E1019" s="7">
        <v>0</v>
      </c>
      <c r="F1019" s="7">
        <v>0</v>
      </c>
      <c r="G1019" s="7">
        <v>0</v>
      </c>
      <c r="H1019" s="7">
        <v>0</v>
      </c>
      <c r="I1019" s="7">
        <v>0</v>
      </c>
      <c r="J1019" s="7">
        <v>0</v>
      </c>
      <c r="K1019" s="10"/>
    </row>
    <row r="1020" spans="1:11">
      <c r="A1020" s="8">
        <v>1014</v>
      </c>
      <c r="B1020" s="10" t="s">
        <v>5</v>
      </c>
      <c r="C1020" s="11">
        <f t="shared" si="326"/>
        <v>606</v>
      </c>
      <c r="D1020" s="7">
        <v>0</v>
      </c>
      <c r="E1020" s="7">
        <v>0</v>
      </c>
      <c r="F1020" s="7">
        <v>400</v>
      </c>
      <c r="G1020" s="7">
        <v>206</v>
      </c>
      <c r="H1020" s="7">
        <v>0</v>
      </c>
      <c r="I1020" s="7">
        <v>0</v>
      </c>
      <c r="J1020" s="7">
        <v>0</v>
      </c>
      <c r="K1020" s="10"/>
    </row>
    <row r="1021" spans="1:11">
      <c r="A1021" s="8">
        <v>1015</v>
      </c>
      <c r="B1021" s="10" t="s">
        <v>6</v>
      </c>
      <c r="C1021" s="11">
        <f t="shared" si="326"/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0</v>
      </c>
      <c r="J1021" s="7">
        <v>0</v>
      </c>
      <c r="K1021" s="10"/>
    </row>
    <row r="1022" spans="1:11" ht="15.75" customHeight="1">
      <c r="A1022" s="8">
        <v>1016</v>
      </c>
      <c r="B1022" s="14" t="s">
        <v>190</v>
      </c>
      <c r="C1022" s="11">
        <f>C1023+C1024+C1025</f>
        <v>0</v>
      </c>
      <c r="D1022" s="9">
        <f t="shared" ref="D1022:J1022" si="330">D1023+D1024+D1025</f>
        <v>0</v>
      </c>
      <c r="E1022" s="9">
        <f t="shared" si="330"/>
        <v>0</v>
      </c>
      <c r="F1022" s="9">
        <f t="shared" si="330"/>
        <v>0</v>
      </c>
      <c r="G1022" s="9">
        <f t="shared" si="330"/>
        <v>0</v>
      </c>
      <c r="H1022" s="9">
        <f t="shared" si="330"/>
        <v>0</v>
      </c>
      <c r="I1022" s="9">
        <f t="shared" si="330"/>
        <v>0</v>
      </c>
      <c r="J1022" s="9">
        <f t="shared" si="330"/>
        <v>0</v>
      </c>
      <c r="K1022" s="10"/>
    </row>
    <row r="1023" spans="1:11">
      <c r="A1023" s="8">
        <v>1017</v>
      </c>
      <c r="B1023" s="10" t="s">
        <v>4</v>
      </c>
      <c r="C1023" s="11">
        <f t="shared" si="326"/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  <c r="I1023" s="7">
        <v>0</v>
      </c>
      <c r="J1023" s="7">
        <v>0</v>
      </c>
      <c r="K1023" s="10"/>
    </row>
    <row r="1024" spans="1:11">
      <c r="A1024" s="8">
        <v>1018</v>
      </c>
      <c r="B1024" s="10" t="s">
        <v>5</v>
      </c>
      <c r="C1024" s="11">
        <f t="shared" si="326"/>
        <v>0</v>
      </c>
      <c r="D1024" s="7">
        <v>0</v>
      </c>
      <c r="E1024" s="7">
        <v>0</v>
      </c>
      <c r="F1024" s="7">
        <v>0</v>
      </c>
      <c r="G1024" s="7">
        <v>0</v>
      </c>
      <c r="H1024" s="7">
        <v>0</v>
      </c>
      <c r="I1024" s="7">
        <v>0</v>
      </c>
      <c r="J1024" s="7">
        <v>0</v>
      </c>
      <c r="K1024" s="10"/>
    </row>
    <row r="1025" spans="1:11">
      <c r="A1025" s="8">
        <v>1019</v>
      </c>
      <c r="B1025" s="10" t="s">
        <v>6</v>
      </c>
      <c r="C1025" s="11">
        <f t="shared" si="326"/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0</v>
      </c>
      <c r="K1025" s="10"/>
    </row>
    <row r="1026" spans="1:11" ht="25.5">
      <c r="A1026" s="8">
        <v>1020</v>
      </c>
      <c r="B1026" s="14" t="s">
        <v>191</v>
      </c>
      <c r="C1026" s="11">
        <f>C1027+C1028+C1029</f>
        <v>0</v>
      </c>
      <c r="D1026" s="9">
        <f t="shared" ref="D1026:J1026" si="331">D1027+D1028+D1029</f>
        <v>0</v>
      </c>
      <c r="E1026" s="9">
        <f t="shared" si="331"/>
        <v>0</v>
      </c>
      <c r="F1026" s="9">
        <f t="shared" si="331"/>
        <v>0</v>
      </c>
      <c r="G1026" s="9">
        <f t="shared" si="331"/>
        <v>0</v>
      </c>
      <c r="H1026" s="9">
        <f t="shared" si="331"/>
        <v>0</v>
      </c>
      <c r="I1026" s="9">
        <f t="shared" si="331"/>
        <v>0</v>
      </c>
      <c r="J1026" s="9">
        <f t="shared" si="331"/>
        <v>0</v>
      </c>
      <c r="K1026" s="10"/>
    </row>
    <row r="1027" spans="1:11">
      <c r="A1027" s="8">
        <v>1021</v>
      </c>
      <c r="B1027" s="10" t="s">
        <v>4</v>
      </c>
      <c r="C1027" s="11">
        <f t="shared" si="326"/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  <c r="I1027" s="7">
        <v>0</v>
      </c>
      <c r="J1027" s="7">
        <v>0</v>
      </c>
      <c r="K1027" s="10"/>
    </row>
    <row r="1028" spans="1:11">
      <c r="A1028" s="8">
        <v>1022</v>
      </c>
      <c r="B1028" s="10" t="s">
        <v>5</v>
      </c>
      <c r="C1028" s="11">
        <f t="shared" si="326"/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0</v>
      </c>
      <c r="J1028" s="7">
        <v>0</v>
      </c>
      <c r="K1028" s="10"/>
    </row>
    <row r="1029" spans="1:11">
      <c r="A1029" s="8">
        <v>1023</v>
      </c>
      <c r="B1029" s="10" t="s">
        <v>6</v>
      </c>
      <c r="C1029" s="11">
        <f t="shared" si="326"/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  <c r="I1029" s="7">
        <v>0</v>
      </c>
      <c r="J1029" s="7">
        <v>0</v>
      </c>
      <c r="K1029" s="10"/>
    </row>
    <row r="1030" spans="1:11" ht="25.5">
      <c r="A1030" s="8">
        <v>1024</v>
      </c>
      <c r="B1030" s="14" t="s">
        <v>192</v>
      </c>
      <c r="C1030" s="11">
        <f>C1031+C1032+C1033</f>
        <v>449.8</v>
      </c>
      <c r="D1030" s="9">
        <f t="shared" ref="D1030:J1030" si="332">D1031+D1032+D1033</f>
        <v>0</v>
      </c>
      <c r="E1030" s="9">
        <f t="shared" si="332"/>
        <v>67.5</v>
      </c>
      <c r="F1030" s="11">
        <f t="shared" si="332"/>
        <v>134.9</v>
      </c>
      <c r="G1030" s="11">
        <f t="shared" si="332"/>
        <v>0</v>
      </c>
      <c r="H1030" s="11">
        <f t="shared" si="332"/>
        <v>247.4</v>
      </c>
      <c r="I1030" s="11">
        <f t="shared" si="332"/>
        <v>0</v>
      </c>
      <c r="J1030" s="11">
        <f t="shared" si="332"/>
        <v>0</v>
      </c>
      <c r="K1030" s="10"/>
    </row>
    <row r="1031" spans="1:11">
      <c r="A1031" s="8">
        <v>1025</v>
      </c>
      <c r="B1031" s="10" t="s">
        <v>193</v>
      </c>
      <c r="C1031" s="11">
        <f t="shared" si="326"/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  <c r="I1031" s="7">
        <v>0</v>
      </c>
      <c r="J1031" s="7">
        <v>0</v>
      </c>
      <c r="K1031" s="10"/>
    </row>
    <row r="1032" spans="1:11">
      <c r="A1032" s="8">
        <v>1026</v>
      </c>
      <c r="B1032" s="10" t="s">
        <v>194</v>
      </c>
      <c r="C1032" s="11">
        <f t="shared" si="326"/>
        <v>449.8</v>
      </c>
      <c r="D1032" s="7">
        <v>0</v>
      </c>
      <c r="E1032" s="7">
        <v>67.5</v>
      </c>
      <c r="F1032" s="7">
        <v>134.9</v>
      </c>
      <c r="G1032" s="7">
        <v>0</v>
      </c>
      <c r="H1032" s="7">
        <v>247.4</v>
      </c>
      <c r="I1032" s="7">
        <v>0</v>
      </c>
      <c r="J1032" s="7">
        <v>0</v>
      </c>
      <c r="K1032" s="10"/>
    </row>
    <row r="1033" spans="1:11">
      <c r="A1033" s="8">
        <v>1027</v>
      </c>
      <c r="B1033" s="10" t="s">
        <v>6</v>
      </c>
      <c r="C1033" s="11">
        <f t="shared" si="326"/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  <c r="I1033" s="7">
        <v>0</v>
      </c>
      <c r="J1033" s="7">
        <v>0</v>
      </c>
      <c r="K1033" s="10"/>
    </row>
    <row r="1034" spans="1:11" ht="25.5">
      <c r="A1034" s="8">
        <v>1028</v>
      </c>
      <c r="B1034" s="14" t="s">
        <v>195</v>
      </c>
      <c r="C1034" s="11">
        <f>C1035+C1036+C1041</f>
        <v>132</v>
      </c>
      <c r="D1034" s="9">
        <f t="shared" ref="D1034:J1034" si="333">D1035+D1036+D1041</f>
        <v>0</v>
      </c>
      <c r="E1034" s="9">
        <f t="shared" si="333"/>
        <v>0</v>
      </c>
      <c r="F1034" s="11">
        <f t="shared" si="333"/>
        <v>132</v>
      </c>
      <c r="G1034" s="9">
        <f t="shared" si="333"/>
        <v>0</v>
      </c>
      <c r="H1034" s="9">
        <f t="shared" si="333"/>
        <v>0</v>
      </c>
      <c r="I1034" s="9">
        <f t="shared" si="333"/>
        <v>0</v>
      </c>
      <c r="J1034" s="9">
        <f t="shared" si="333"/>
        <v>0</v>
      </c>
      <c r="K1034" s="10"/>
    </row>
    <row r="1035" spans="1:11">
      <c r="A1035" s="8">
        <v>1029</v>
      </c>
      <c r="B1035" s="10" t="s">
        <v>193</v>
      </c>
      <c r="C1035" s="11">
        <f t="shared" si="326"/>
        <v>0</v>
      </c>
      <c r="D1035" s="7">
        <v>0</v>
      </c>
      <c r="E1035" s="7">
        <v>0</v>
      </c>
      <c r="F1035" s="7">
        <v>0</v>
      </c>
      <c r="G1035" s="7">
        <v>0</v>
      </c>
      <c r="H1035" s="7">
        <v>0</v>
      </c>
      <c r="I1035" s="7">
        <v>0</v>
      </c>
      <c r="J1035" s="7">
        <v>0</v>
      </c>
      <c r="K1035" s="10"/>
    </row>
    <row r="1036" spans="1:11">
      <c r="A1036" s="8">
        <v>1030</v>
      </c>
      <c r="B1036" s="10" t="s">
        <v>194</v>
      </c>
      <c r="C1036" s="11">
        <f t="shared" si="326"/>
        <v>132</v>
      </c>
      <c r="D1036" s="7">
        <v>0</v>
      </c>
      <c r="E1036" s="7">
        <v>0</v>
      </c>
      <c r="F1036" s="7">
        <v>132</v>
      </c>
      <c r="G1036" s="7">
        <v>0</v>
      </c>
      <c r="H1036" s="7">
        <v>0</v>
      </c>
      <c r="I1036" s="7">
        <v>0</v>
      </c>
      <c r="J1036" s="7">
        <v>0</v>
      </c>
      <c r="K1036" s="10"/>
    </row>
    <row r="1037" spans="1:11">
      <c r="A1037" s="8">
        <v>1031</v>
      </c>
      <c r="B1037" s="10" t="s">
        <v>6</v>
      </c>
      <c r="C1037" s="11">
        <f t="shared" si="326"/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0</v>
      </c>
      <c r="K1037" s="10"/>
    </row>
    <row r="1038" spans="1:11" ht="25.5">
      <c r="A1038" s="8">
        <v>1032</v>
      </c>
      <c r="B1038" s="14" t="s">
        <v>492</v>
      </c>
      <c r="C1038" s="11">
        <f t="shared" si="326"/>
        <v>1735</v>
      </c>
      <c r="D1038" s="7">
        <v>0</v>
      </c>
      <c r="E1038" s="7">
        <v>0</v>
      </c>
      <c r="F1038" s="7">
        <v>0</v>
      </c>
      <c r="G1038" s="11">
        <v>948.4</v>
      </c>
      <c r="H1038" s="7">
        <v>786.6</v>
      </c>
      <c r="I1038" s="7">
        <f t="shared" ref="I1038" si="334">J1038+K1038+L1038+M1038+N1038+O1038+P1038</f>
        <v>0</v>
      </c>
      <c r="J1038" s="7">
        <f t="shared" ref="J1038" si="335">K1038+L1038+M1038+N1038+O1038+P1038+Q1038</f>
        <v>0</v>
      </c>
      <c r="K1038" s="10"/>
    </row>
    <row r="1039" spans="1:11">
      <c r="A1039" s="8">
        <v>1033</v>
      </c>
      <c r="B1039" s="10" t="s">
        <v>493</v>
      </c>
      <c r="C1039" s="11">
        <f t="shared" ref="C1039:C1041" si="336">D1039+E1039+F1039+G1039+H1039+I1039+J1039</f>
        <v>0</v>
      </c>
      <c r="D1039" s="7">
        <f t="shared" ref="D1039:D1041" si="337">E1039+F1039+G1039+H1039+I1039+J1039+K1039</f>
        <v>0</v>
      </c>
      <c r="E1039" s="7">
        <f t="shared" ref="E1039:E1041" si="338">F1039+G1039+H1039+I1039+J1039+K1039+L1039</f>
        <v>0</v>
      </c>
      <c r="F1039" s="7">
        <f t="shared" ref="F1039" si="339">G1039+H1039+I1039+J1039+K1039+L1039+M1039</f>
        <v>0</v>
      </c>
      <c r="G1039" s="11">
        <f t="shared" ref="G1039:G1041" si="340">H1039+I1039+J1039+K1039+L1039+M1039+N1039</f>
        <v>0</v>
      </c>
      <c r="H1039" s="7">
        <f t="shared" ref="H1039:H1041" si="341">I1039+J1039+K1039+L1039+M1039+N1039+O1039</f>
        <v>0</v>
      </c>
      <c r="I1039" s="7">
        <f t="shared" ref="I1039:I1041" si="342">J1039+K1039+L1039+M1039+N1039+O1039+P1039</f>
        <v>0</v>
      </c>
      <c r="J1039" s="7">
        <f t="shared" ref="J1039:J1041" si="343">K1039+L1039+M1039+N1039+O1039+P1039+Q1039</f>
        <v>0</v>
      </c>
      <c r="K1039" s="10"/>
    </row>
    <row r="1040" spans="1:11">
      <c r="A1040" s="8">
        <v>1034</v>
      </c>
      <c r="B1040" s="10" t="s">
        <v>194</v>
      </c>
      <c r="C1040" s="11">
        <f t="shared" si="336"/>
        <v>1735</v>
      </c>
      <c r="D1040" s="7">
        <v>0</v>
      </c>
      <c r="E1040" s="7">
        <v>0</v>
      </c>
      <c r="F1040" s="7">
        <v>0</v>
      </c>
      <c r="G1040" s="11">
        <v>948.4</v>
      </c>
      <c r="H1040" s="7">
        <v>786.6</v>
      </c>
      <c r="I1040" s="7">
        <f t="shared" si="342"/>
        <v>0</v>
      </c>
      <c r="J1040" s="7">
        <f t="shared" si="343"/>
        <v>0</v>
      </c>
      <c r="K1040" s="10"/>
    </row>
    <row r="1041" spans="1:11">
      <c r="A1041" s="8">
        <v>1035</v>
      </c>
      <c r="B1041" s="10" t="s">
        <v>6</v>
      </c>
      <c r="C1041" s="11">
        <f t="shared" si="336"/>
        <v>0</v>
      </c>
      <c r="D1041" s="7">
        <f t="shared" si="337"/>
        <v>0</v>
      </c>
      <c r="E1041" s="7">
        <f t="shared" si="338"/>
        <v>0</v>
      </c>
      <c r="F1041" s="7">
        <v>0</v>
      </c>
      <c r="G1041" s="11">
        <f t="shared" si="340"/>
        <v>0</v>
      </c>
      <c r="H1041" s="7">
        <f t="shared" si="341"/>
        <v>0</v>
      </c>
      <c r="I1041" s="7">
        <f t="shared" si="342"/>
        <v>0</v>
      </c>
      <c r="J1041" s="7">
        <f t="shared" si="343"/>
        <v>0</v>
      </c>
      <c r="K1041" s="10"/>
    </row>
    <row r="1042" spans="1:11" ht="28.5" customHeight="1">
      <c r="A1042" s="8">
        <v>1036</v>
      </c>
      <c r="B1042" s="13" t="s">
        <v>196</v>
      </c>
      <c r="C1042" s="11">
        <f>C1043+C1044+C1045</f>
        <v>4906</v>
      </c>
      <c r="D1042" s="11">
        <f t="shared" ref="D1042:J1042" si="344">D1043+D1044+D1045</f>
        <v>683.5</v>
      </c>
      <c r="E1042" s="11">
        <f t="shared" si="344"/>
        <v>588.4</v>
      </c>
      <c r="F1042" s="11">
        <f t="shared" si="344"/>
        <v>756.6</v>
      </c>
      <c r="G1042" s="9">
        <f t="shared" si="344"/>
        <v>505.7</v>
      </c>
      <c r="H1042" s="9">
        <f t="shared" si="344"/>
        <v>451.8</v>
      </c>
      <c r="I1042" s="9">
        <f t="shared" si="344"/>
        <v>960</v>
      </c>
      <c r="J1042" s="9">
        <f t="shared" si="344"/>
        <v>960</v>
      </c>
      <c r="K1042" s="10"/>
    </row>
    <row r="1043" spans="1:11">
      <c r="A1043" s="8">
        <v>1037</v>
      </c>
      <c r="B1043" s="10" t="s">
        <v>4</v>
      </c>
      <c r="C1043" s="11">
        <f t="shared" si="326"/>
        <v>718.6</v>
      </c>
      <c r="D1043" s="10">
        <v>184.2</v>
      </c>
      <c r="E1043" s="7">
        <v>167.4</v>
      </c>
      <c r="F1043" s="7">
        <v>243</v>
      </c>
      <c r="G1043" s="7">
        <v>0</v>
      </c>
      <c r="H1043" s="7">
        <f>H1051</f>
        <v>124</v>
      </c>
      <c r="I1043" s="7">
        <v>0</v>
      </c>
      <c r="J1043" s="7">
        <v>0</v>
      </c>
      <c r="K1043" s="10"/>
    </row>
    <row r="1044" spans="1:11">
      <c r="A1044" s="8">
        <v>1038</v>
      </c>
      <c r="B1044" s="10" t="s">
        <v>5</v>
      </c>
      <c r="C1044" s="11">
        <f t="shared" si="326"/>
        <v>4187.3999999999996</v>
      </c>
      <c r="D1044" s="10">
        <v>499.3</v>
      </c>
      <c r="E1044" s="7">
        <v>421</v>
      </c>
      <c r="F1044" s="7">
        <v>513.6</v>
      </c>
      <c r="G1044" s="7">
        <f>G1046+G1050+G1054+G1058</f>
        <v>505.7</v>
      </c>
      <c r="H1044" s="7">
        <f>H1048+H1052+H1056</f>
        <v>327.8</v>
      </c>
      <c r="I1044" s="7">
        <v>960</v>
      </c>
      <c r="J1044" s="7">
        <v>960</v>
      </c>
      <c r="K1044" s="10"/>
    </row>
    <row r="1045" spans="1:11">
      <c r="A1045" s="8">
        <v>1039</v>
      </c>
      <c r="B1045" s="10" t="s">
        <v>6</v>
      </c>
      <c r="C1045" s="11">
        <f t="shared" si="326"/>
        <v>0</v>
      </c>
      <c r="D1045" s="10">
        <v>0</v>
      </c>
      <c r="E1045" s="7">
        <v>0</v>
      </c>
      <c r="F1045" s="7">
        <v>0</v>
      </c>
      <c r="G1045" s="7">
        <v>0</v>
      </c>
      <c r="H1045" s="7">
        <v>0</v>
      </c>
      <c r="I1045" s="7">
        <v>0</v>
      </c>
      <c r="J1045" s="7">
        <v>0</v>
      </c>
      <c r="K1045" s="10"/>
    </row>
    <row r="1046" spans="1:11" ht="38.25">
      <c r="A1046" s="8">
        <v>1040</v>
      </c>
      <c r="B1046" s="14" t="s">
        <v>523</v>
      </c>
      <c r="C1046" s="11">
        <f>C1047+C1048+C1049</f>
        <v>240.3</v>
      </c>
      <c r="D1046" s="9">
        <f t="shared" ref="D1046:I1046" si="345">D1047+D1048+D1049</f>
        <v>47</v>
      </c>
      <c r="E1046" s="9">
        <f t="shared" si="345"/>
        <v>43</v>
      </c>
      <c r="F1046" s="9">
        <f t="shared" si="345"/>
        <v>43</v>
      </c>
      <c r="G1046" s="9">
        <f t="shared" si="345"/>
        <v>17.3</v>
      </c>
      <c r="H1046" s="9">
        <v>30</v>
      </c>
      <c r="I1046" s="9">
        <f t="shared" si="345"/>
        <v>60</v>
      </c>
      <c r="J1046" s="9">
        <v>60</v>
      </c>
      <c r="K1046" s="10"/>
    </row>
    <row r="1047" spans="1:11">
      <c r="A1047" s="8">
        <v>1041</v>
      </c>
      <c r="B1047" s="10" t="s">
        <v>4</v>
      </c>
      <c r="C1047" s="11">
        <f t="shared" si="326"/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0</v>
      </c>
      <c r="K1047" s="10"/>
    </row>
    <row r="1048" spans="1:11">
      <c r="A1048" s="8">
        <v>1042</v>
      </c>
      <c r="B1048" s="10" t="s">
        <v>5</v>
      </c>
      <c r="C1048" s="11">
        <f t="shared" si="326"/>
        <v>240.3</v>
      </c>
      <c r="D1048" s="7">
        <v>47</v>
      </c>
      <c r="E1048" s="7">
        <v>43</v>
      </c>
      <c r="F1048" s="7">
        <v>43</v>
      </c>
      <c r="G1048" s="7">
        <v>17.3</v>
      </c>
      <c r="H1048" s="7">
        <v>30</v>
      </c>
      <c r="I1048" s="7">
        <v>60</v>
      </c>
      <c r="J1048" s="7">
        <v>0</v>
      </c>
      <c r="K1048" s="10"/>
    </row>
    <row r="1049" spans="1:11">
      <c r="A1049" s="8">
        <v>1043</v>
      </c>
      <c r="B1049" s="10" t="s">
        <v>6</v>
      </c>
      <c r="C1049" s="11">
        <f t="shared" si="326"/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0</v>
      </c>
      <c r="J1049" s="7">
        <v>0</v>
      </c>
      <c r="K1049" s="10"/>
    </row>
    <row r="1050" spans="1:11" ht="38.25">
      <c r="A1050" s="8">
        <v>1044</v>
      </c>
      <c r="B1050" s="14" t="s">
        <v>562</v>
      </c>
      <c r="C1050" s="9">
        <f>C1051+C1052+C1053</f>
        <v>3470.5</v>
      </c>
      <c r="D1050" s="9">
        <f t="shared" ref="D1050:I1050" si="346">D1051+D1052+D1053</f>
        <v>199.9</v>
      </c>
      <c r="E1050" s="9">
        <f t="shared" si="346"/>
        <v>545.4</v>
      </c>
      <c r="F1050" s="9">
        <f t="shared" si="346"/>
        <v>663.9</v>
      </c>
      <c r="G1050" s="9">
        <f t="shared" si="346"/>
        <v>439.5</v>
      </c>
      <c r="H1050" s="9">
        <f>H1051+H1052</f>
        <v>421.8</v>
      </c>
      <c r="I1050" s="9">
        <f t="shared" si="346"/>
        <v>800</v>
      </c>
      <c r="J1050" s="9">
        <v>800</v>
      </c>
      <c r="K1050" s="10"/>
    </row>
    <row r="1051" spans="1:11">
      <c r="A1051" s="8">
        <v>1045</v>
      </c>
      <c r="B1051" s="10" t="s">
        <v>193</v>
      </c>
      <c r="C1051" s="11">
        <f t="shared" si="326"/>
        <v>534.4</v>
      </c>
      <c r="D1051" s="10">
        <v>0</v>
      </c>
      <c r="E1051" s="7">
        <v>167.4</v>
      </c>
      <c r="F1051" s="7">
        <v>243</v>
      </c>
      <c r="G1051" s="7">
        <v>0</v>
      </c>
      <c r="H1051" s="7">
        <v>124</v>
      </c>
      <c r="I1051" s="7">
        <v>0</v>
      </c>
      <c r="J1051" s="7">
        <v>0</v>
      </c>
      <c r="K1051" s="10"/>
    </row>
    <row r="1052" spans="1:11">
      <c r="A1052" s="8">
        <v>1046</v>
      </c>
      <c r="B1052" s="10" t="s">
        <v>194</v>
      </c>
      <c r="C1052" s="11">
        <f t="shared" si="326"/>
        <v>2936.1</v>
      </c>
      <c r="D1052" s="10">
        <v>199.9</v>
      </c>
      <c r="E1052" s="7">
        <v>378</v>
      </c>
      <c r="F1052" s="7">
        <v>420.9</v>
      </c>
      <c r="G1052" s="7">
        <v>439.5</v>
      </c>
      <c r="H1052" s="7">
        <v>297.8</v>
      </c>
      <c r="I1052" s="7">
        <v>800</v>
      </c>
      <c r="J1052" s="7">
        <v>400</v>
      </c>
      <c r="K1052" s="10"/>
    </row>
    <row r="1053" spans="1:11">
      <c r="A1053" s="8">
        <v>1047</v>
      </c>
      <c r="B1053" s="10" t="s">
        <v>79</v>
      </c>
      <c r="C1053" s="11">
        <f t="shared" si="326"/>
        <v>0</v>
      </c>
      <c r="D1053" s="10">
        <v>0</v>
      </c>
      <c r="E1053" s="7">
        <v>0</v>
      </c>
      <c r="F1053" s="7">
        <v>0</v>
      </c>
      <c r="G1053" s="7">
        <v>0</v>
      </c>
      <c r="H1053" s="7">
        <v>0</v>
      </c>
      <c r="I1053" s="7">
        <v>0</v>
      </c>
      <c r="J1053" s="7">
        <v>0</v>
      </c>
      <c r="K1053" s="10"/>
    </row>
    <row r="1054" spans="1:11" ht="25.5">
      <c r="A1054" s="8">
        <v>1048</v>
      </c>
      <c r="B1054" s="14" t="s">
        <v>522</v>
      </c>
      <c r="C1054" s="11">
        <f>C1055+C1056+C1057</f>
        <v>351.3</v>
      </c>
      <c r="D1054" s="11">
        <f t="shared" ref="D1054:J1054" si="347">D1055+D1056+D1057</f>
        <v>52.4</v>
      </c>
      <c r="E1054" s="9">
        <f t="shared" si="347"/>
        <v>0</v>
      </c>
      <c r="F1054" s="11">
        <f t="shared" si="347"/>
        <v>50</v>
      </c>
      <c r="G1054" s="11">
        <f t="shared" si="347"/>
        <v>48.9</v>
      </c>
      <c r="H1054" s="9">
        <v>0</v>
      </c>
      <c r="I1054" s="9">
        <f t="shared" si="347"/>
        <v>100</v>
      </c>
      <c r="J1054" s="9">
        <f t="shared" si="347"/>
        <v>100</v>
      </c>
      <c r="K1054" s="10">
        <v>8</v>
      </c>
    </row>
    <row r="1055" spans="1:11">
      <c r="A1055" s="8">
        <v>1049</v>
      </c>
      <c r="B1055" s="10" t="s">
        <v>4</v>
      </c>
      <c r="C1055" s="11">
        <f t="shared" si="326"/>
        <v>0</v>
      </c>
      <c r="D1055" s="10">
        <v>0</v>
      </c>
      <c r="E1055" s="7">
        <v>0</v>
      </c>
      <c r="F1055" s="7">
        <v>0</v>
      </c>
      <c r="G1055" s="7">
        <v>0</v>
      </c>
      <c r="H1055" s="7">
        <v>0</v>
      </c>
      <c r="I1055" s="7">
        <v>0</v>
      </c>
      <c r="J1055" s="7">
        <v>0</v>
      </c>
      <c r="K1055" s="10"/>
    </row>
    <row r="1056" spans="1:11">
      <c r="A1056" s="8">
        <v>1050</v>
      </c>
      <c r="B1056" s="10" t="s">
        <v>5</v>
      </c>
      <c r="C1056" s="11">
        <f t="shared" si="326"/>
        <v>351.3</v>
      </c>
      <c r="D1056" s="10">
        <v>52.4</v>
      </c>
      <c r="E1056" s="7">
        <v>0</v>
      </c>
      <c r="F1056" s="7">
        <v>50</v>
      </c>
      <c r="G1056" s="7">
        <v>48.9</v>
      </c>
      <c r="H1056" s="7">
        <v>0</v>
      </c>
      <c r="I1056" s="7">
        <v>100</v>
      </c>
      <c r="J1056" s="7">
        <v>100</v>
      </c>
      <c r="K1056" s="10"/>
    </row>
    <row r="1057" spans="1:11">
      <c r="A1057" s="8">
        <v>1051</v>
      </c>
      <c r="B1057" s="10" t="s">
        <v>79</v>
      </c>
      <c r="C1057" s="11">
        <f t="shared" si="326"/>
        <v>0</v>
      </c>
      <c r="D1057" s="10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0</v>
      </c>
      <c r="K1057" s="10"/>
    </row>
    <row r="1058" spans="1:11" ht="25.5">
      <c r="A1058" s="8">
        <v>1052</v>
      </c>
      <c r="B1058" s="65" t="s">
        <v>336</v>
      </c>
      <c r="C1058" s="11">
        <f>C1059+C1060+C1061</f>
        <v>384.2</v>
      </c>
      <c r="D1058" s="11">
        <f t="shared" ref="D1058:J1058" si="348">D1059+D1060+D1061</f>
        <v>384.2</v>
      </c>
      <c r="E1058" s="9">
        <f t="shared" si="348"/>
        <v>0</v>
      </c>
      <c r="F1058" s="9">
        <f t="shared" si="348"/>
        <v>0</v>
      </c>
      <c r="G1058" s="9">
        <f t="shared" si="348"/>
        <v>0</v>
      </c>
      <c r="H1058" s="9">
        <f t="shared" si="348"/>
        <v>0</v>
      </c>
      <c r="I1058" s="9">
        <f t="shared" si="348"/>
        <v>0</v>
      </c>
      <c r="J1058" s="9">
        <f t="shared" si="348"/>
        <v>0</v>
      </c>
      <c r="K1058" s="10"/>
    </row>
    <row r="1059" spans="1:11">
      <c r="A1059" s="8">
        <v>1053</v>
      </c>
      <c r="B1059" s="10" t="s">
        <v>193</v>
      </c>
      <c r="C1059" s="11">
        <f t="shared" si="326"/>
        <v>184.2</v>
      </c>
      <c r="D1059" s="10">
        <v>184.2</v>
      </c>
      <c r="E1059" s="7">
        <v>0</v>
      </c>
      <c r="F1059" s="7">
        <v>0</v>
      </c>
      <c r="G1059" s="7">
        <v>0</v>
      </c>
      <c r="H1059" s="7">
        <v>0</v>
      </c>
      <c r="I1059" s="7">
        <v>0</v>
      </c>
      <c r="J1059" s="7">
        <v>0</v>
      </c>
      <c r="K1059" s="10"/>
    </row>
    <row r="1060" spans="1:11">
      <c r="A1060" s="8">
        <v>1054</v>
      </c>
      <c r="B1060" s="10" t="s">
        <v>194</v>
      </c>
      <c r="C1060" s="11">
        <f t="shared" si="326"/>
        <v>200</v>
      </c>
      <c r="D1060" s="10">
        <v>200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10"/>
    </row>
    <row r="1061" spans="1:11">
      <c r="A1061" s="8">
        <v>1055</v>
      </c>
      <c r="B1061" s="10" t="s">
        <v>6</v>
      </c>
      <c r="C1061" s="11">
        <f t="shared" si="326"/>
        <v>0</v>
      </c>
      <c r="D1061" s="10">
        <v>0</v>
      </c>
      <c r="E1061" s="7">
        <v>0</v>
      </c>
      <c r="F1061" s="7">
        <v>0</v>
      </c>
      <c r="G1061" s="7">
        <v>0</v>
      </c>
      <c r="H1061" s="7">
        <v>0</v>
      </c>
      <c r="I1061" s="7">
        <v>0</v>
      </c>
      <c r="J1061" s="7">
        <v>0</v>
      </c>
      <c r="K1061" s="10"/>
    </row>
    <row r="1062" spans="1:11" ht="27">
      <c r="A1062" s="8">
        <v>1056</v>
      </c>
      <c r="B1062" s="13" t="s">
        <v>197</v>
      </c>
      <c r="C1062" s="9">
        <f>C1064</f>
        <v>1414.5</v>
      </c>
      <c r="D1062" s="9">
        <f t="shared" ref="D1062:J1062" si="349">D1064</f>
        <v>350</v>
      </c>
      <c r="E1062" s="9">
        <f t="shared" si="349"/>
        <v>0</v>
      </c>
      <c r="F1062" s="9">
        <f t="shared" si="349"/>
        <v>300</v>
      </c>
      <c r="G1062" s="9">
        <f t="shared" si="349"/>
        <v>280.8</v>
      </c>
      <c r="H1062" s="9">
        <f>H1064</f>
        <v>483.70000000000005</v>
      </c>
      <c r="I1062" s="9">
        <f t="shared" si="349"/>
        <v>0</v>
      </c>
      <c r="J1062" s="9">
        <f t="shared" si="349"/>
        <v>0</v>
      </c>
      <c r="K1062" s="10"/>
    </row>
    <row r="1063" spans="1:11">
      <c r="A1063" s="8">
        <v>1057</v>
      </c>
      <c r="B1063" s="10" t="s">
        <v>4</v>
      </c>
      <c r="C1063" s="9">
        <f t="shared" si="326"/>
        <v>0</v>
      </c>
      <c r="D1063" s="10"/>
      <c r="E1063" s="7">
        <v>0</v>
      </c>
      <c r="F1063" s="7">
        <v>0</v>
      </c>
      <c r="G1063" s="7">
        <v>0</v>
      </c>
      <c r="H1063" s="7">
        <v>0</v>
      </c>
      <c r="I1063" s="7">
        <v>0</v>
      </c>
      <c r="J1063" s="7">
        <v>0</v>
      </c>
      <c r="K1063" s="10"/>
    </row>
    <row r="1064" spans="1:11">
      <c r="A1064" s="8">
        <v>1058</v>
      </c>
      <c r="B1064" s="10" t="s">
        <v>5</v>
      </c>
      <c r="C1064" s="9">
        <f t="shared" si="326"/>
        <v>1414.5</v>
      </c>
      <c r="D1064" s="10">
        <v>350</v>
      </c>
      <c r="E1064" s="7">
        <v>0</v>
      </c>
      <c r="F1064" s="7">
        <v>300</v>
      </c>
      <c r="G1064" s="7">
        <f>G1068+G1072+G1076</f>
        <v>280.8</v>
      </c>
      <c r="H1064" s="7">
        <f>H1072+H1076+H1080</f>
        <v>483.70000000000005</v>
      </c>
      <c r="I1064" s="7">
        <v>0</v>
      </c>
      <c r="J1064" s="7">
        <v>0</v>
      </c>
      <c r="K1064" s="10"/>
    </row>
    <row r="1065" spans="1:11">
      <c r="A1065" s="8">
        <v>1059</v>
      </c>
      <c r="B1065" s="10" t="s">
        <v>6</v>
      </c>
      <c r="C1065" s="9">
        <f t="shared" si="326"/>
        <v>0</v>
      </c>
      <c r="D1065" s="10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10"/>
    </row>
    <row r="1066" spans="1:11" ht="25.5">
      <c r="A1066" s="8">
        <v>1060</v>
      </c>
      <c r="B1066" s="14" t="s">
        <v>198</v>
      </c>
      <c r="C1066" s="9">
        <f>C1068</f>
        <v>150</v>
      </c>
      <c r="D1066" s="11">
        <f t="shared" ref="D1066:J1066" si="350">D1068</f>
        <v>150</v>
      </c>
      <c r="E1066" s="9">
        <f t="shared" si="350"/>
        <v>0</v>
      </c>
      <c r="F1066" s="9">
        <f t="shared" si="350"/>
        <v>0</v>
      </c>
      <c r="G1066" s="9">
        <f t="shared" si="350"/>
        <v>0</v>
      </c>
      <c r="H1066" s="9">
        <f t="shared" si="350"/>
        <v>0</v>
      </c>
      <c r="I1066" s="9">
        <f t="shared" si="350"/>
        <v>0</v>
      </c>
      <c r="J1066" s="9">
        <f t="shared" si="350"/>
        <v>0</v>
      </c>
      <c r="K1066" s="10"/>
    </row>
    <row r="1067" spans="1:11">
      <c r="A1067" s="8">
        <v>1061</v>
      </c>
      <c r="B1067" s="10" t="s">
        <v>4</v>
      </c>
      <c r="C1067" s="9">
        <f t="shared" si="326"/>
        <v>0</v>
      </c>
      <c r="D1067" s="10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10"/>
    </row>
    <row r="1068" spans="1:11">
      <c r="A1068" s="8">
        <v>1062</v>
      </c>
      <c r="B1068" s="10" t="s">
        <v>5</v>
      </c>
      <c r="C1068" s="9">
        <f t="shared" si="326"/>
        <v>150</v>
      </c>
      <c r="D1068" s="10">
        <v>150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10"/>
    </row>
    <row r="1069" spans="1:11">
      <c r="A1069" s="8">
        <v>1063</v>
      </c>
      <c r="B1069" s="10" t="s">
        <v>6</v>
      </c>
      <c r="C1069" s="9">
        <f t="shared" si="326"/>
        <v>0</v>
      </c>
      <c r="D1069" s="10">
        <v>0</v>
      </c>
      <c r="E1069" s="7">
        <v>0</v>
      </c>
      <c r="F1069" s="7">
        <v>0</v>
      </c>
      <c r="G1069" s="7">
        <v>0</v>
      </c>
      <c r="H1069" s="7">
        <v>0</v>
      </c>
      <c r="I1069" s="7">
        <v>0</v>
      </c>
      <c r="J1069" s="7">
        <v>0</v>
      </c>
      <c r="K1069" s="10"/>
    </row>
    <row r="1070" spans="1:11" ht="38.25">
      <c r="A1070" s="8">
        <v>1064</v>
      </c>
      <c r="B1070" s="14" t="s">
        <v>199</v>
      </c>
      <c r="C1070" s="9">
        <f>C1072</f>
        <v>1205.5999999999999</v>
      </c>
      <c r="D1070" s="9">
        <f t="shared" ref="D1070:J1070" si="351">D1072</f>
        <v>200</v>
      </c>
      <c r="E1070" s="9">
        <f t="shared" si="351"/>
        <v>0</v>
      </c>
      <c r="F1070" s="9">
        <f t="shared" si="351"/>
        <v>300</v>
      </c>
      <c r="G1070" s="9">
        <f t="shared" si="351"/>
        <v>235</v>
      </c>
      <c r="H1070" s="9">
        <f>H1071+H1072+H1073</f>
        <v>470.6</v>
      </c>
      <c r="I1070" s="9">
        <f t="shared" si="351"/>
        <v>0</v>
      </c>
      <c r="J1070" s="9">
        <f t="shared" si="351"/>
        <v>0</v>
      </c>
      <c r="K1070" s="11"/>
    </row>
    <row r="1071" spans="1:11">
      <c r="A1071" s="8">
        <v>1065</v>
      </c>
      <c r="B1071" s="10" t="s">
        <v>193</v>
      </c>
      <c r="C1071" s="9">
        <f t="shared" si="326"/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  <c r="I1071" s="7">
        <v>0</v>
      </c>
      <c r="J1071" s="7">
        <v>0</v>
      </c>
      <c r="K1071" s="10"/>
    </row>
    <row r="1072" spans="1:11">
      <c r="A1072" s="8">
        <v>1066</v>
      </c>
      <c r="B1072" s="10" t="s">
        <v>194</v>
      </c>
      <c r="C1072" s="9">
        <f t="shared" si="326"/>
        <v>1205.5999999999999</v>
      </c>
      <c r="D1072" s="7">
        <v>200</v>
      </c>
      <c r="E1072" s="7">
        <v>0</v>
      </c>
      <c r="F1072" s="7">
        <v>300</v>
      </c>
      <c r="G1072" s="7">
        <v>235</v>
      </c>
      <c r="H1072" s="7">
        <f>380+90.6</f>
        <v>470.6</v>
      </c>
      <c r="I1072" s="7">
        <v>0</v>
      </c>
      <c r="J1072" s="7">
        <v>0</v>
      </c>
      <c r="K1072" s="10"/>
    </row>
    <row r="1073" spans="1:11">
      <c r="A1073" s="8">
        <v>1067</v>
      </c>
      <c r="B1073" s="10" t="s">
        <v>150</v>
      </c>
      <c r="C1073" s="9">
        <f t="shared" si="326"/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10"/>
    </row>
    <row r="1074" spans="1:11" ht="51">
      <c r="A1074" s="8">
        <v>1068</v>
      </c>
      <c r="B1074" s="14" t="s">
        <v>524</v>
      </c>
      <c r="C1074" s="9">
        <f t="shared" si="326"/>
        <v>58.9</v>
      </c>
      <c r="D1074" s="9">
        <v>0</v>
      </c>
      <c r="E1074" s="9">
        <v>0</v>
      </c>
      <c r="F1074" s="9">
        <v>0</v>
      </c>
      <c r="G1074" s="9">
        <v>45.8</v>
      </c>
      <c r="H1074" s="9">
        <f>H1075+H1076+H1077</f>
        <v>13.1</v>
      </c>
      <c r="I1074" s="9">
        <f t="shared" ref="I1074:I1075" si="352">J1074+K1074+L1074+M1074+N1074+O1074+P1074</f>
        <v>0</v>
      </c>
      <c r="J1074" s="9">
        <f t="shared" ref="J1074:J1075" si="353">K1074+L1074+M1074+N1074+O1074+P1074+Q1074</f>
        <v>0</v>
      </c>
      <c r="K1074" s="10"/>
    </row>
    <row r="1075" spans="1:11">
      <c r="A1075" s="8">
        <v>1069</v>
      </c>
      <c r="B1075" s="10" t="s">
        <v>193</v>
      </c>
      <c r="C1075" s="7">
        <f t="shared" si="326"/>
        <v>0</v>
      </c>
      <c r="D1075" s="7">
        <f t="shared" ref="D1075" si="354">E1075+F1075+G1075+H1075+I1075+J1075+K1075</f>
        <v>0</v>
      </c>
      <c r="E1075" s="7">
        <f t="shared" ref="E1075" si="355">F1075+G1075+H1075+I1075+J1075+K1075+L1075</f>
        <v>0</v>
      </c>
      <c r="F1075" s="7">
        <f t="shared" ref="F1075" si="356">G1075+H1075+I1075+J1075+K1075+L1075+M1075</f>
        <v>0</v>
      </c>
      <c r="G1075" s="7">
        <f t="shared" ref="G1075" si="357">H1075+I1075+J1075+K1075+L1075+M1075+N1075</f>
        <v>0</v>
      </c>
      <c r="H1075" s="7">
        <f t="shared" ref="H1075" si="358">I1075+J1075+K1075+L1075+M1075+N1075+O1075</f>
        <v>0</v>
      </c>
      <c r="I1075" s="7">
        <f t="shared" si="352"/>
        <v>0</v>
      </c>
      <c r="J1075" s="7">
        <f t="shared" si="353"/>
        <v>0</v>
      </c>
      <c r="K1075" s="10"/>
    </row>
    <row r="1076" spans="1:11">
      <c r="A1076" s="8">
        <v>1070</v>
      </c>
      <c r="B1076" s="10" t="s">
        <v>194</v>
      </c>
      <c r="C1076" s="9">
        <f t="shared" si="326"/>
        <v>58.9</v>
      </c>
      <c r="D1076" s="9">
        <v>0</v>
      </c>
      <c r="E1076" s="9">
        <v>0</v>
      </c>
      <c r="F1076" s="9">
        <v>0</v>
      </c>
      <c r="G1076" s="9">
        <v>45.8</v>
      </c>
      <c r="H1076" s="9">
        <v>13.1</v>
      </c>
      <c r="I1076" s="9">
        <f t="shared" ref="I1076:I1077" si="359">J1076+K1076+L1076+M1076+N1076+O1076+P1076</f>
        <v>0</v>
      </c>
      <c r="J1076" s="9">
        <f t="shared" ref="J1076:J1077" si="360">K1076+L1076+M1076+N1076+O1076+P1076+Q1076</f>
        <v>0</v>
      </c>
      <c r="K1076" s="10"/>
    </row>
    <row r="1077" spans="1:11">
      <c r="A1077" s="8">
        <v>1071</v>
      </c>
      <c r="B1077" s="10" t="s">
        <v>150</v>
      </c>
      <c r="C1077" s="7">
        <f t="shared" si="326"/>
        <v>0</v>
      </c>
      <c r="D1077" s="7">
        <f t="shared" ref="D1077" si="361">E1077+F1077+G1077+H1077+I1077+J1077+K1077</f>
        <v>0</v>
      </c>
      <c r="E1077" s="7">
        <f t="shared" ref="E1077" si="362">F1077+G1077+H1077+I1077+J1077+K1077+L1077</f>
        <v>0</v>
      </c>
      <c r="F1077" s="7">
        <f t="shared" ref="F1077" si="363">G1077+H1077+I1077+J1077+K1077+L1077+M1077</f>
        <v>0</v>
      </c>
      <c r="G1077" s="7">
        <f t="shared" ref="G1077" si="364">H1077+I1077+J1077+K1077+L1077+M1077+N1077</f>
        <v>0</v>
      </c>
      <c r="H1077" s="7">
        <f t="shared" ref="H1077" si="365">I1077+J1077+K1077+L1077+M1077+N1077+O1077</f>
        <v>0</v>
      </c>
      <c r="I1077" s="7">
        <f t="shared" si="359"/>
        <v>0</v>
      </c>
      <c r="J1077" s="7">
        <f t="shared" si="360"/>
        <v>0</v>
      </c>
      <c r="K1077" s="10"/>
    </row>
    <row r="1078" spans="1:11" ht="38.25">
      <c r="A1078" s="8">
        <v>1072</v>
      </c>
      <c r="B1078" s="14" t="s">
        <v>549</v>
      </c>
      <c r="C1078" s="9">
        <f t="shared" si="326"/>
        <v>0</v>
      </c>
      <c r="D1078" s="7">
        <v>0</v>
      </c>
      <c r="E1078" s="7">
        <v>0</v>
      </c>
      <c r="F1078" s="7">
        <v>0</v>
      </c>
      <c r="G1078" s="7">
        <v>0</v>
      </c>
      <c r="H1078" s="9">
        <f>H1079+H1080+H1081</f>
        <v>0</v>
      </c>
      <c r="I1078" s="7">
        <v>0</v>
      </c>
      <c r="J1078" s="7">
        <v>0</v>
      </c>
      <c r="K1078" s="10"/>
    </row>
    <row r="1079" spans="1:11">
      <c r="A1079" s="8">
        <v>1073</v>
      </c>
      <c r="B1079" s="10" t="s">
        <v>193</v>
      </c>
      <c r="C1079" s="7">
        <f t="shared" ref="C1079:C1080" si="366">D1079+E1079+F1079+G1079+H1079+I1079+J1079</f>
        <v>0</v>
      </c>
      <c r="D1079" s="7">
        <f t="shared" ref="D1079" si="367">E1079+F1079+G1079+H1079+I1079+J1079+K1079</f>
        <v>0</v>
      </c>
      <c r="E1079" s="7">
        <f t="shared" ref="E1079" si="368">F1079+G1079+H1079+I1079+J1079+K1079+L1079</f>
        <v>0</v>
      </c>
      <c r="F1079" s="7">
        <f t="shared" ref="F1079" si="369">G1079+H1079+I1079+J1079+K1079+L1079+M1079</f>
        <v>0</v>
      </c>
      <c r="G1079" s="7">
        <f t="shared" ref="G1079" si="370">H1079+I1079+J1079+K1079+L1079+M1079+N1079</f>
        <v>0</v>
      </c>
      <c r="H1079" s="7">
        <f t="shared" ref="H1079" si="371">I1079+J1079+K1079+L1079+M1079+N1079+O1079</f>
        <v>0</v>
      </c>
      <c r="I1079" s="7">
        <f t="shared" ref="I1079:I1080" si="372">J1079+K1079+L1079+M1079+N1079+O1079+P1079</f>
        <v>0</v>
      </c>
      <c r="J1079" s="7">
        <f t="shared" ref="J1079:J1080" si="373">K1079+L1079+M1079+N1079+O1079+P1079+Q1079</f>
        <v>0</v>
      </c>
      <c r="K1079" s="10"/>
    </row>
    <row r="1080" spans="1:11">
      <c r="A1080" s="8">
        <v>1074</v>
      </c>
      <c r="B1080" s="10" t="s">
        <v>550</v>
      </c>
      <c r="C1080" s="7">
        <f t="shared" si="366"/>
        <v>0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f t="shared" si="372"/>
        <v>0</v>
      </c>
      <c r="J1080" s="7">
        <f t="shared" si="373"/>
        <v>0</v>
      </c>
      <c r="K1080" s="10"/>
    </row>
    <row r="1081" spans="1:11">
      <c r="A1081" s="8">
        <v>1075</v>
      </c>
      <c r="B1081" s="10" t="s">
        <v>6</v>
      </c>
      <c r="C1081" s="7">
        <f t="shared" si="326"/>
        <v>0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10"/>
    </row>
    <row r="1082" spans="1:11" ht="17.25" customHeight="1">
      <c r="A1082" s="8">
        <v>1076</v>
      </c>
      <c r="B1082" s="75" t="s">
        <v>200</v>
      </c>
      <c r="C1082" s="76"/>
      <c r="D1082" s="76"/>
      <c r="E1082" s="76"/>
      <c r="F1082" s="76"/>
      <c r="G1082" s="76"/>
      <c r="H1082" s="76"/>
      <c r="I1082" s="76"/>
      <c r="J1082" s="76"/>
      <c r="K1082" s="77"/>
    </row>
    <row r="1083" spans="1:11">
      <c r="A1083" s="8">
        <v>1077</v>
      </c>
      <c r="B1083" s="66" t="s">
        <v>337</v>
      </c>
      <c r="C1083" s="11">
        <f>C1084+C1085+C1086</f>
        <v>170020.69999999998</v>
      </c>
      <c r="D1083" s="11">
        <f t="shared" ref="D1083:J1083" si="374">D1084+D1085+D1086</f>
        <v>17890.3</v>
      </c>
      <c r="E1083" s="11">
        <f t="shared" si="374"/>
        <v>20234</v>
      </c>
      <c r="F1083" s="11">
        <f t="shared" si="374"/>
        <v>36111.699999999997</v>
      </c>
      <c r="G1083" s="9">
        <f>G1084+G1085+G1086</f>
        <v>51171.199999999997</v>
      </c>
      <c r="H1083" s="9">
        <f>H1084+H1085+H1086</f>
        <v>20636.5</v>
      </c>
      <c r="I1083" s="11">
        <f t="shared" si="374"/>
        <v>15424.5</v>
      </c>
      <c r="J1083" s="11">
        <f t="shared" si="374"/>
        <v>13273.4</v>
      </c>
      <c r="K1083" s="10" t="s">
        <v>2</v>
      </c>
    </row>
    <row r="1084" spans="1:11">
      <c r="A1084" s="8">
        <v>1078</v>
      </c>
      <c r="B1084" s="10" t="s">
        <v>4</v>
      </c>
      <c r="C1084" s="10">
        <f>C1089</f>
        <v>59812.6</v>
      </c>
      <c r="D1084" s="10">
        <v>0</v>
      </c>
      <c r="E1084" s="10">
        <v>0</v>
      </c>
      <c r="F1084" s="10">
        <v>15000</v>
      </c>
      <c r="G1084" s="10">
        <f>G1089</f>
        <v>39087.5</v>
      </c>
      <c r="H1084" s="10">
        <v>5725.1</v>
      </c>
      <c r="I1084" s="10">
        <v>0</v>
      </c>
      <c r="J1084" s="10">
        <v>0</v>
      </c>
      <c r="K1084" s="10" t="s">
        <v>2</v>
      </c>
    </row>
    <row r="1085" spans="1:11">
      <c r="A1085" s="8">
        <v>1079</v>
      </c>
      <c r="B1085" s="10" t="s">
        <v>5</v>
      </c>
      <c r="C1085" s="7">
        <f>C1090+C1189</f>
        <v>110208.09999999999</v>
      </c>
      <c r="D1085" s="7">
        <f t="shared" ref="D1085:I1085" si="375">D1090+D1189</f>
        <v>17890.3</v>
      </c>
      <c r="E1085" s="7">
        <f t="shared" si="375"/>
        <v>20234</v>
      </c>
      <c r="F1085" s="7">
        <f t="shared" si="375"/>
        <v>21111.7</v>
      </c>
      <c r="G1085" s="7">
        <f>G1100+G1193+G1217+G1257+G1292</f>
        <v>12083.699999999999</v>
      </c>
      <c r="H1085" s="7">
        <f>H1090+H1189</f>
        <v>14911.400000000001</v>
      </c>
      <c r="I1085" s="7">
        <f t="shared" si="375"/>
        <v>15424.5</v>
      </c>
      <c r="J1085" s="7">
        <f>J1090+J1189</f>
        <v>13273.4</v>
      </c>
      <c r="K1085" s="10" t="s">
        <v>2</v>
      </c>
    </row>
    <row r="1086" spans="1:11">
      <c r="A1086" s="8">
        <v>1080</v>
      </c>
      <c r="B1086" s="10" t="s">
        <v>6</v>
      </c>
      <c r="C1086" s="7">
        <f t="shared" ref="C1086:C1107" si="376">D1086+E1086+F1086+G1086+H1086+I1086+J1086</f>
        <v>0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0</v>
      </c>
      <c r="K1086" s="10" t="s">
        <v>2</v>
      </c>
    </row>
    <row r="1087" spans="1:11">
      <c r="A1087" s="8">
        <v>1081</v>
      </c>
      <c r="B1087" s="10" t="s">
        <v>10</v>
      </c>
      <c r="C1087" s="7">
        <f t="shared" si="376"/>
        <v>0</v>
      </c>
      <c r="D1087" s="7"/>
      <c r="E1087" s="7"/>
      <c r="F1087" s="7"/>
      <c r="G1087" s="7"/>
      <c r="H1087" s="7"/>
      <c r="I1087" s="7"/>
      <c r="J1087" s="7"/>
      <c r="K1087" s="10"/>
    </row>
    <row r="1088" spans="1:11" ht="25.5">
      <c r="A1088" s="8">
        <v>1082</v>
      </c>
      <c r="B1088" s="54" t="s">
        <v>334</v>
      </c>
      <c r="C1088" s="10">
        <f t="shared" si="376"/>
        <v>40530.799999999996</v>
      </c>
      <c r="D1088" s="10">
        <v>3560</v>
      </c>
      <c r="E1088" s="10">
        <v>0</v>
      </c>
      <c r="F1088" s="10">
        <v>16081.8</v>
      </c>
      <c r="G1088" s="10">
        <v>3000.2</v>
      </c>
      <c r="H1088" s="7">
        <f>H1089+H1090</f>
        <v>7130.1</v>
      </c>
      <c r="I1088" s="10">
        <v>3000.2</v>
      </c>
      <c r="J1088" s="7">
        <f>J1090</f>
        <v>7758.5</v>
      </c>
      <c r="K1088" s="10" t="s">
        <v>2</v>
      </c>
    </row>
    <row r="1089" spans="1:11">
      <c r="A1089" s="8">
        <v>1083</v>
      </c>
      <c r="B1089" s="10" t="s">
        <v>4</v>
      </c>
      <c r="C1089" s="10">
        <f t="shared" si="376"/>
        <v>59812.6</v>
      </c>
      <c r="D1089" s="7">
        <v>0</v>
      </c>
      <c r="E1089" s="7">
        <v>0</v>
      </c>
      <c r="F1089" s="7">
        <v>15000</v>
      </c>
      <c r="G1089" s="7">
        <v>39087.5</v>
      </c>
      <c r="H1089" s="7">
        <v>5725.1</v>
      </c>
      <c r="I1089" s="7">
        <v>0</v>
      </c>
      <c r="J1089" s="7">
        <v>0</v>
      </c>
      <c r="K1089" s="10" t="s">
        <v>2</v>
      </c>
    </row>
    <row r="1090" spans="1:11">
      <c r="A1090" s="8">
        <v>1084</v>
      </c>
      <c r="B1090" s="10" t="s">
        <v>5</v>
      </c>
      <c r="C1090" s="10">
        <f t="shared" si="376"/>
        <v>19805.7</v>
      </c>
      <c r="D1090" s="7">
        <v>3560</v>
      </c>
      <c r="E1090" s="7">
        <v>0</v>
      </c>
      <c r="F1090" s="7">
        <v>1081.8</v>
      </c>
      <c r="G1090" s="7">
        <v>3000.2</v>
      </c>
      <c r="H1090" s="7">
        <f>H1100</f>
        <v>1405</v>
      </c>
      <c r="I1090" s="7">
        <v>3000.2</v>
      </c>
      <c r="J1090" s="7">
        <v>7758.5</v>
      </c>
      <c r="K1090" s="10" t="s">
        <v>2</v>
      </c>
    </row>
    <row r="1091" spans="1:11">
      <c r="A1091" s="8">
        <v>1085</v>
      </c>
      <c r="B1091" s="10" t="s">
        <v>6</v>
      </c>
      <c r="C1091" s="7">
        <f t="shared" si="376"/>
        <v>0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10" t="s">
        <v>2</v>
      </c>
    </row>
    <row r="1092" spans="1:11" ht="25.5">
      <c r="A1092" s="8">
        <v>1086</v>
      </c>
      <c r="B1092" s="10" t="s">
        <v>11</v>
      </c>
      <c r="C1092" s="7">
        <f t="shared" si="376"/>
        <v>0</v>
      </c>
      <c r="D1092" s="7">
        <f t="shared" ref="D1092" si="377">E1092+F1092+G1092+H1092+I1092+J1092+K1092</f>
        <v>0</v>
      </c>
      <c r="E1092" s="7">
        <f t="shared" ref="E1092" si="378">F1092+G1092+H1092+I1092+J1092+K1092+L1092</f>
        <v>0</v>
      </c>
      <c r="F1092" s="7">
        <f t="shared" ref="F1092" si="379">G1092+H1092+I1092+J1092+K1092+L1092+M1092</f>
        <v>0</v>
      </c>
      <c r="G1092" s="7">
        <f t="shared" ref="G1092" si="380">H1092+I1092+J1092+K1092+L1092+M1092+N1092</f>
        <v>0</v>
      </c>
      <c r="H1092" s="7">
        <f t="shared" ref="H1092" si="381">I1092+J1092+K1092+L1092+M1092+N1092+O1092</f>
        <v>0</v>
      </c>
      <c r="I1092" s="7">
        <f t="shared" ref="I1092" si="382">J1092+K1092+L1092+M1092+N1092+O1092+P1092</f>
        <v>0</v>
      </c>
      <c r="J1092" s="7">
        <f t="shared" ref="J1092" si="383">K1092+L1092+M1092+N1092+O1092+P1092+Q1092</f>
        <v>0</v>
      </c>
      <c r="K1092" s="10"/>
    </row>
    <row r="1093" spans="1:11" ht="25.5">
      <c r="A1093" s="8">
        <v>1087</v>
      </c>
      <c r="B1093" s="54" t="s">
        <v>338</v>
      </c>
      <c r="C1093" s="7">
        <f t="shared" ref="C1093" si="384">D1093+E1093+F1093+G1093+H1093+I1093+J1093</f>
        <v>0</v>
      </c>
      <c r="D1093" s="7">
        <f t="shared" ref="D1093" si="385">E1093+F1093+G1093+H1093+I1093+J1093+K1093</f>
        <v>0</v>
      </c>
      <c r="E1093" s="7">
        <f t="shared" ref="E1093" si="386">F1093+G1093+H1093+I1093+J1093+K1093+L1093</f>
        <v>0</v>
      </c>
      <c r="F1093" s="7">
        <f t="shared" ref="F1093" si="387">G1093+H1093+I1093+J1093+K1093+L1093+M1093</f>
        <v>0</v>
      </c>
      <c r="G1093" s="7">
        <f t="shared" ref="G1093" si="388">H1093+I1093+J1093+K1093+L1093+M1093+N1093</f>
        <v>0</v>
      </c>
      <c r="H1093" s="7">
        <f t="shared" ref="H1093" si="389">I1093+J1093+K1093+L1093+M1093+N1093+O1093</f>
        <v>0</v>
      </c>
      <c r="I1093" s="7">
        <f t="shared" ref="I1093" si="390">J1093+K1093+L1093+M1093+N1093+O1093+P1093</f>
        <v>0</v>
      </c>
      <c r="J1093" s="7">
        <f t="shared" ref="J1093" si="391">K1093+L1093+M1093+N1093+O1093+P1093+Q1093</f>
        <v>0</v>
      </c>
      <c r="K1093" s="10"/>
    </row>
    <row r="1094" spans="1:11">
      <c r="A1094" s="8">
        <v>1088</v>
      </c>
      <c r="B1094" s="10" t="s">
        <v>4</v>
      </c>
      <c r="C1094" s="9">
        <f t="shared" si="376"/>
        <v>0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10"/>
    </row>
    <row r="1095" spans="1:11">
      <c r="A1095" s="8">
        <v>1089</v>
      </c>
      <c r="B1095" s="10" t="s">
        <v>5</v>
      </c>
      <c r="C1095" s="9">
        <f t="shared" si="376"/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10"/>
    </row>
    <row r="1096" spans="1:11">
      <c r="A1096" s="8">
        <v>1090</v>
      </c>
      <c r="B1096" s="10" t="s">
        <v>6</v>
      </c>
      <c r="C1096" s="9">
        <f t="shared" si="376"/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10"/>
    </row>
    <row r="1097" spans="1:11">
      <c r="A1097" s="8">
        <v>1091</v>
      </c>
      <c r="B1097" s="10" t="s">
        <v>12</v>
      </c>
      <c r="C1097" s="9">
        <f t="shared" si="376"/>
        <v>0</v>
      </c>
      <c r="D1097" s="7"/>
      <c r="E1097" s="7"/>
      <c r="F1097" s="7"/>
      <c r="G1097" s="7"/>
      <c r="H1097" s="7"/>
      <c r="I1097" s="7"/>
      <c r="J1097" s="7"/>
      <c r="K1097" s="10"/>
    </row>
    <row r="1098" spans="1:11" ht="54">
      <c r="A1098" s="8">
        <v>1092</v>
      </c>
      <c r="B1098" s="13" t="s">
        <v>201</v>
      </c>
      <c r="C1098" s="10">
        <f>C1099+C1100+C1101</f>
        <v>77458.3</v>
      </c>
      <c r="D1098" s="10">
        <f t="shared" ref="D1098:J1098" si="392">D1099+D1100+D1101</f>
        <v>2000</v>
      </c>
      <c r="E1098" s="10">
        <f t="shared" si="392"/>
        <v>0</v>
      </c>
      <c r="F1098" s="10">
        <f t="shared" si="392"/>
        <v>16081.8</v>
      </c>
      <c r="G1098" s="7">
        <f>G1099+G1100</f>
        <v>42087.7</v>
      </c>
      <c r="H1098" s="11">
        <f t="shared" si="392"/>
        <v>7130.1</v>
      </c>
      <c r="I1098" s="11">
        <f t="shared" si="392"/>
        <v>3000.2</v>
      </c>
      <c r="J1098" s="11">
        <f t="shared" si="392"/>
        <v>7758.5</v>
      </c>
      <c r="K1098" s="10"/>
    </row>
    <row r="1099" spans="1:11">
      <c r="A1099" s="8">
        <v>1093</v>
      </c>
      <c r="B1099" s="10" t="s">
        <v>4</v>
      </c>
      <c r="C1099" s="7">
        <f t="shared" si="376"/>
        <v>59812.6</v>
      </c>
      <c r="D1099" s="7">
        <v>0</v>
      </c>
      <c r="E1099" s="7">
        <v>0</v>
      </c>
      <c r="F1099" s="7">
        <v>15000</v>
      </c>
      <c r="G1099" s="7">
        <v>39087.5</v>
      </c>
      <c r="H1099" s="7">
        <v>5725.1</v>
      </c>
      <c r="I1099" s="7">
        <v>0</v>
      </c>
      <c r="J1099" s="7">
        <v>0</v>
      </c>
      <c r="K1099" s="10"/>
    </row>
    <row r="1100" spans="1:11">
      <c r="A1100" s="8">
        <v>1094</v>
      </c>
      <c r="B1100" s="10" t="s">
        <v>5</v>
      </c>
      <c r="C1100" s="7">
        <f>C1104+C1108+C1112+C1116+C1120+C1124+C1128+C1132+C1136+C1140+C1144+C1148+C1152+C1156+C1160+C1164+C1168+C1172+C1176+C1180</f>
        <v>17645.7</v>
      </c>
      <c r="D1100" s="7">
        <f t="shared" ref="D1100:F1100" si="393">D1104+D1108+D1112+D1116+D1120+D1124+D1128+D1132+D1136+D1140+D1144+D1148+D1152+D1156+D1160+D1164+D1168+D1172+D1176+D1180</f>
        <v>2000</v>
      </c>
      <c r="E1100" s="7">
        <f t="shared" si="393"/>
        <v>0</v>
      </c>
      <c r="F1100" s="7">
        <f t="shared" si="393"/>
        <v>1081.8</v>
      </c>
      <c r="G1100" s="7">
        <f>G1104+G1108+G1112+G1116+G1120+G1124+G1128+G1132+G1136+G1140+G1144+G1148+G1152+G1156+G1160+G1164+G1168+G1172+G1176+G1180</f>
        <v>3000.2</v>
      </c>
      <c r="H1100" s="7">
        <f>H1104+H1108+H1112+H1116+H1120+H1124+H1128+H1132+H1136+H1140+H1144+H1148+H1152+H1156+H1160+H1164+H1168+H1172+H1176+H1180+H1184</f>
        <v>1405</v>
      </c>
      <c r="I1100" s="7">
        <f>I1104+I1108+I1112+I1116+I1120+I1124+I1128+I1132+I1136+I1140+I1144+I1148+I1152+I1156+I1160+I1164+I1168+I1172+I1176+I1180+I1184</f>
        <v>3000.2</v>
      </c>
      <c r="J1100" s="7">
        <f>J1102+J1106+J1110+J1114+J1118+J1122+J1184</f>
        <v>7758.5</v>
      </c>
      <c r="K1100" s="10"/>
    </row>
    <row r="1101" spans="1:11">
      <c r="A1101" s="8">
        <v>1095</v>
      </c>
      <c r="B1101" s="10" t="s">
        <v>6</v>
      </c>
      <c r="C1101" s="7">
        <f t="shared" si="376"/>
        <v>0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10"/>
    </row>
    <row r="1102" spans="1:11" ht="38.25">
      <c r="A1102" s="8">
        <v>1096</v>
      </c>
      <c r="B1102" s="14" t="s">
        <v>202</v>
      </c>
      <c r="C1102" s="7">
        <f>D1102+E1102+F1102+G1102+H1102+I1102+J1102</f>
        <v>64779.6</v>
      </c>
      <c r="D1102" s="7">
        <f t="shared" ref="D1102:I1102" si="394">D1103+D1104+D1105</f>
        <v>2000</v>
      </c>
      <c r="E1102" s="7">
        <f t="shared" si="394"/>
        <v>0</v>
      </c>
      <c r="F1102" s="7">
        <f t="shared" si="394"/>
        <v>15790</v>
      </c>
      <c r="G1102" s="7">
        <f>G1103+G1104</f>
        <v>41264.5</v>
      </c>
      <c r="H1102" s="7">
        <v>5725.1</v>
      </c>
      <c r="I1102" s="7">
        <f t="shared" si="394"/>
        <v>0</v>
      </c>
      <c r="J1102" s="7">
        <v>0</v>
      </c>
      <c r="K1102" s="10">
        <v>46</v>
      </c>
    </row>
    <row r="1103" spans="1:11">
      <c r="A1103" s="8">
        <v>1097</v>
      </c>
      <c r="B1103" s="10" t="s">
        <v>4</v>
      </c>
      <c r="C1103" s="7">
        <f t="shared" si="376"/>
        <v>59812.6</v>
      </c>
      <c r="D1103" s="7"/>
      <c r="E1103" s="7">
        <v>0</v>
      </c>
      <c r="F1103" s="7">
        <v>15000</v>
      </c>
      <c r="G1103" s="7">
        <v>39087.5</v>
      </c>
      <c r="H1103" s="7">
        <v>5725.1</v>
      </c>
      <c r="I1103" s="7">
        <v>0</v>
      </c>
      <c r="J1103" s="7">
        <v>0</v>
      </c>
      <c r="K1103" s="10"/>
    </row>
    <row r="1104" spans="1:11">
      <c r="A1104" s="8">
        <v>1098</v>
      </c>
      <c r="B1104" s="10" t="s">
        <v>5</v>
      </c>
      <c r="C1104" s="7">
        <f t="shared" si="376"/>
        <v>4967</v>
      </c>
      <c r="D1104" s="7">
        <v>2000</v>
      </c>
      <c r="E1104" s="7">
        <v>0</v>
      </c>
      <c r="F1104" s="7">
        <v>790</v>
      </c>
      <c r="G1104" s="7">
        <v>2177</v>
      </c>
      <c r="H1104" s="7">
        <v>0</v>
      </c>
      <c r="I1104" s="7">
        <v>0</v>
      </c>
      <c r="J1104" s="7">
        <v>0</v>
      </c>
      <c r="K1104" s="10"/>
    </row>
    <row r="1105" spans="1:11">
      <c r="A1105" s="8">
        <v>1099</v>
      </c>
      <c r="B1105" s="10" t="s">
        <v>6</v>
      </c>
      <c r="C1105" s="7">
        <f t="shared" si="376"/>
        <v>0</v>
      </c>
      <c r="D1105" s="7">
        <v>0</v>
      </c>
      <c r="E1105" s="7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0</v>
      </c>
      <c r="K1105" s="10"/>
    </row>
    <row r="1106" spans="1:11" ht="25.5">
      <c r="A1106" s="8">
        <v>1100</v>
      </c>
      <c r="B1106" s="14" t="s">
        <v>203</v>
      </c>
      <c r="C1106" s="7">
        <v>0</v>
      </c>
      <c r="D1106" s="7">
        <v>0</v>
      </c>
      <c r="E1106" s="7">
        <f t="shared" ref="E1106:J1106" si="395">E1108</f>
        <v>0</v>
      </c>
      <c r="F1106" s="7">
        <f t="shared" si="395"/>
        <v>0</v>
      </c>
      <c r="G1106" s="7">
        <f t="shared" si="395"/>
        <v>0</v>
      </c>
      <c r="H1106" s="7">
        <f t="shared" si="395"/>
        <v>0</v>
      </c>
      <c r="I1106" s="7">
        <f t="shared" si="395"/>
        <v>0</v>
      </c>
      <c r="J1106" s="9">
        <f t="shared" si="395"/>
        <v>0</v>
      </c>
      <c r="K1106" s="10">
        <v>46</v>
      </c>
    </row>
    <row r="1107" spans="1:11">
      <c r="A1107" s="8">
        <v>1101</v>
      </c>
      <c r="B1107" s="10" t="s">
        <v>4</v>
      </c>
      <c r="C1107" s="10">
        <f t="shared" si="376"/>
        <v>0</v>
      </c>
      <c r="D1107" s="7">
        <v>0</v>
      </c>
      <c r="E1107" s="7">
        <v>0</v>
      </c>
      <c r="F1107" s="6">
        <v>0</v>
      </c>
      <c r="G1107" s="38">
        <v>0</v>
      </c>
      <c r="H1107" s="6">
        <v>0</v>
      </c>
      <c r="I1107" s="6">
        <v>0</v>
      </c>
      <c r="J1107" s="6">
        <v>0</v>
      </c>
      <c r="K1107" s="10"/>
    </row>
    <row r="1108" spans="1:11">
      <c r="A1108" s="8">
        <v>1102</v>
      </c>
      <c r="B1108" s="10" t="s">
        <v>5</v>
      </c>
      <c r="C1108" s="7">
        <v>0</v>
      </c>
      <c r="D1108" s="7">
        <v>0</v>
      </c>
      <c r="E1108" s="7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10"/>
    </row>
    <row r="1109" spans="1:11">
      <c r="A1109" s="8">
        <v>1103</v>
      </c>
      <c r="B1109" s="10" t="s">
        <v>6</v>
      </c>
      <c r="C1109" s="7">
        <f t="shared" ref="C1109:C1172" si="396">D1109+E1109+F1109+G1109+H1109+I1109+J1109</f>
        <v>0</v>
      </c>
      <c r="D1109" s="7">
        <v>0</v>
      </c>
      <c r="E1109" s="7">
        <v>0</v>
      </c>
      <c r="F1109" s="6">
        <v>0</v>
      </c>
      <c r="G1109" s="6">
        <v>0</v>
      </c>
      <c r="H1109" s="6">
        <v>0</v>
      </c>
      <c r="I1109" s="6">
        <v>0</v>
      </c>
      <c r="J1109" s="6">
        <v>0</v>
      </c>
      <c r="K1109" s="10"/>
    </row>
    <row r="1110" spans="1:11" ht="38.25">
      <c r="A1110" s="8">
        <v>1104</v>
      </c>
      <c r="B1110" s="14" t="s">
        <v>573</v>
      </c>
      <c r="C1110" s="7">
        <f t="shared" si="396"/>
        <v>2000</v>
      </c>
      <c r="D1110" s="7">
        <v>0</v>
      </c>
      <c r="E1110" s="7">
        <v>0</v>
      </c>
      <c r="F1110" s="6">
        <v>0</v>
      </c>
      <c r="G1110" s="6">
        <v>0</v>
      </c>
      <c r="H1110" s="5">
        <v>1000</v>
      </c>
      <c r="I1110" s="5">
        <v>1000</v>
      </c>
      <c r="J1110" s="6">
        <v>0</v>
      </c>
      <c r="K1110" s="10">
        <v>46</v>
      </c>
    </row>
    <row r="1111" spans="1:11">
      <c r="A1111" s="8">
        <v>1105</v>
      </c>
      <c r="B1111" s="10" t="s">
        <v>4</v>
      </c>
      <c r="C1111" s="7">
        <f t="shared" si="396"/>
        <v>0</v>
      </c>
      <c r="D1111" s="7">
        <v>0</v>
      </c>
      <c r="E1111" s="7">
        <v>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10"/>
    </row>
    <row r="1112" spans="1:11">
      <c r="A1112" s="8">
        <v>1106</v>
      </c>
      <c r="B1112" s="10" t="s">
        <v>5</v>
      </c>
      <c r="C1112" s="7">
        <f t="shared" si="396"/>
        <v>2000</v>
      </c>
      <c r="D1112" s="7">
        <v>0</v>
      </c>
      <c r="E1112" s="7">
        <v>0</v>
      </c>
      <c r="F1112" s="7">
        <v>0</v>
      </c>
      <c r="G1112" s="7">
        <v>0</v>
      </c>
      <c r="H1112" s="7">
        <v>1000</v>
      </c>
      <c r="I1112" s="7">
        <v>1000</v>
      </c>
      <c r="J1112" s="7">
        <v>0</v>
      </c>
      <c r="K1112" s="10"/>
    </row>
    <row r="1113" spans="1:11">
      <c r="A1113" s="8">
        <v>1107</v>
      </c>
      <c r="B1113" s="10" t="s">
        <v>6</v>
      </c>
      <c r="C1113" s="7">
        <f t="shared" si="396"/>
        <v>0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10"/>
    </row>
    <row r="1114" spans="1:11" ht="38.25">
      <c r="A1114" s="8">
        <v>1108</v>
      </c>
      <c r="B1114" s="14" t="s">
        <v>204</v>
      </c>
      <c r="C1114" s="7">
        <f t="shared" si="396"/>
        <v>1800.2</v>
      </c>
      <c r="D1114" s="7">
        <v>0</v>
      </c>
      <c r="E1114" s="7"/>
      <c r="F1114" s="6">
        <v>0</v>
      </c>
      <c r="G1114" s="6">
        <v>0</v>
      </c>
      <c r="H1114" s="6">
        <v>0</v>
      </c>
      <c r="I1114" s="5">
        <v>1800.2</v>
      </c>
      <c r="J1114" s="6">
        <v>0</v>
      </c>
      <c r="K1114" s="10">
        <v>46</v>
      </c>
    </row>
    <row r="1115" spans="1:11">
      <c r="A1115" s="8">
        <v>1109</v>
      </c>
      <c r="B1115" s="10" t="s">
        <v>4</v>
      </c>
      <c r="C1115" s="7">
        <f t="shared" si="396"/>
        <v>0</v>
      </c>
      <c r="D1115" s="7">
        <v>0</v>
      </c>
      <c r="E1115" s="7">
        <v>0</v>
      </c>
      <c r="F1115" s="6">
        <v>0</v>
      </c>
      <c r="G1115" s="6">
        <v>0</v>
      </c>
      <c r="H1115" s="6">
        <v>0</v>
      </c>
      <c r="I1115" s="6">
        <v>0</v>
      </c>
      <c r="J1115" s="6">
        <v>0</v>
      </c>
      <c r="K1115" s="10"/>
    </row>
    <row r="1116" spans="1:11">
      <c r="A1116" s="8">
        <v>1110</v>
      </c>
      <c r="B1116" s="10" t="s">
        <v>5</v>
      </c>
      <c r="C1116" s="7">
        <f t="shared" si="396"/>
        <v>1800.2</v>
      </c>
      <c r="D1116" s="7">
        <v>0</v>
      </c>
      <c r="E1116" s="7">
        <v>0</v>
      </c>
      <c r="F1116" s="6">
        <v>0</v>
      </c>
      <c r="G1116" s="6">
        <v>0</v>
      </c>
      <c r="H1116" s="6">
        <v>0</v>
      </c>
      <c r="I1116" s="6">
        <v>1800.2</v>
      </c>
      <c r="J1116" s="6">
        <v>0</v>
      </c>
      <c r="K1116" s="10"/>
    </row>
    <row r="1117" spans="1:11">
      <c r="A1117" s="8">
        <v>1111</v>
      </c>
      <c r="B1117" s="10" t="s">
        <v>6</v>
      </c>
      <c r="C1117" s="7">
        <f t="shared" si="396"/>
        <v>0</v>
      </c>
      <c r="D1117" s="7">
        <v>0</v>
      </c>
      <c r="E1117" s="7">
        <v>0</v>
      </c>
      <c r="F1117" s="6">
        <v>0</v>
      </c>
      <c r="G1117" s="6">
        <v>0</v>
      </c>
      <c r="H1117" s="6">
        <v>0</v>
      </c>
      <c r="I1117" s="6">
        <v>0</v>
      </c>
      <c r="J1117" s="6">
        <v>0</v>
      </c>
      <c r="K1117" s="10"/>
    </row>
    <row r="1118" spans="1:11" ht="29.25" customHeight="1">
      <c r="A1118" s="8">
        <v>1112</v>
      </c>
      <c r="B1118" s="14" t="s">
        <v>205</v>
      </c>
      <c r="C1118" s="7">
        <f t="shared" si="396"/>
        <v>7558.5</v>
      </c>
      <c r="D1118" s="7">
        <v>0</v>
      </c>
      <c r="E1118" s="7">
        <v>0</v>
      </c>
      <c r="F1118" s="6">
        <v>0</v>
      </c>
      <c r="G1118" s="6">
        <v>0</v>
      </c>
      <c r="H1118" s="6">
        <v>0</v>
      </c>
      <c r="I1118" s="6">
        <v>0</v>
      </c>
      <c r="J1118" s="5">
        <v>7558.5</v>
      </c>
      <c r="K1118" s="10">
        <v>46</v>
      </c>
    </row>
    <row r="1119" spans="1:11">
      <c r="A1119" s="8">
        <v>1113</v>
      </c>
      <c r="B1119" s="10" t="s">
        <v>4</v>
      </c>
      <c r="C1119" s="7">
        <f t="shared" si="396"/>
        <v>0</v>
      </c>
      <c r="D1119" s="7">
        <v>0</v>
      </c>
      <c r="E1119" s="7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0</v>
      </c>
      <c r="K1119" s="10"/>
    </row>
    <row r="1120" spans="1:11">
      <c r="A1120" s="8">
        <v>1114</v>
      </c>
      <c r="B1120" s="10" t="s">
        <v>5</v>
      </c>
      <c r="C1120" s="7">
        <f t="shared" si="396"/>
        <v>7558.5</v>
      </c>
      <c r="D1120" s="7">
        <v>0</v>
      </c>
      <c r="E1120" s="7">
        <v>0</v>
      </c>
      <c r="F1120" s="6">
        <v>0</v>
      </c>
      <c r="G1120" s="6">
        <v>0</v>
      </c>
      <c r="H1120" s="6">
        <v>0</v>
      </c>
      <c r="I1120" s="6">
        <v>0</v>
      </c>
      <c r="J1120" s="6">
        <v>7558.5</v>
      </c>
      <c r="K1120" s="10"/>
    </row>
    <row r="1121" spans="1:11">
      <c r="A1121" s="8">
        <v>1115</v>
      </c>
      <c r="B1121" s="10" t="s">
        <v>6</v>
      </c>
      <c r="C1121" s="7">
        <f t="shared" si="396"/>
        <v>0</v>
      </c>
      <c r="D1121" s="7">
        <v>0</v>
      </c>
      <c r="E1121" s="7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10"/>
    </row>
    <row r="1122" spans="1:11" ht="38.25">
      <c r="A1122" s="8">
        <v>1116</v>
      </c>
      <c r="B1122" s="14" t="s">
        <v>206</v>
      </c>
      <c r="C1122" s="7">
        <f t="shared" si="396"/>
        <v>0</v>
      </c>
      <c r="D1122" s="7">
        <v>0</v>
      </c>
      <c r="E1122" s="7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10"/>
    </row>
    <row r="1123" spans="1:11">
      <c r="A1123" s="8">
        <v>1117</v>
      </c>
      <c r="B1123" s="10" t="s">
        <v>4</v>
      </c>
      <c r="C1123" s="7">
        <f t="shared" si="396"/>
        <v>0</v>
      </c>
      <c r="D1123" s="7">
        <v>0</v>
      </c>
      <c r="E1123" s="7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10"/>
    </row>
    <row r="1124" spans="1:11">
      <c r="A1124" s="8">
        <v>1118</v>
      </c>
      <c r="B1124" s="10" t="s">
        <v>5</v>
      </c>
      <c r="C1124" s="7">
        <f t="shared" si="396"/>
        <v>0</v>
      </c>
      <c r="D1124" s="7">
        <v>0</v>
      </c>
      <c r="E1124" s="7">
        <v>0</v>
      </c>
      <c r="F1124" s="6">
        <v>0</v>
      </c>
      <c r="G1124" s="6">
        <v>0</v>
      </c>
      <c r="H1124" s="6">
        <v>0</v>
      </c>
      <c r="I1124" s="6">
        <v>0</v>
      </c>
      <c r="J1124" s="6">
        <v>0</v>
      </c>
      <c r="K1124" s="10"/>
    </row>
    <row r="1125" spans="1:11">
      <c r="A1125" s="8">
        <v>1119</v>
      </c>
      <c r="B1125" s="10" t="s">
        <v>6</v>
      </c>
      <c r="C1125" s="7">
        <f t="shared" si="396"/>
        <v>0</v>
      </c>
      <c r="D1125" s="7">
        <v>0</v>
      </c>
      <c r="E1125" s="7">
        <v>0</v>
      </c>
      <c r="F1125" s="7">
        <v>0</v>
      </c>
      <c r="G1125" s="7">
        <v>0</v>
      </c>
      <c r="H1125" s="7">
        <v>0</v>
      </c>
      <c r="I1125" s="7">
        <v>0</v>
      </c>
      <c r="J1125" s="7">
        <v>0</v>
      </c>
      <c r="K1125" s="10"/>
    </row>
    <row r="1126" spans="1:11" ht="38.25">
      <c r="A1126" s="8">
        <v>1120</v>
      </c>
      <c r="B1126" s="14" t="s">
        <v>207</v>
      </c>
      <c r="C1126" s="7">
        <f t="shared" si="396"/>
        <v>0</v>
      </c>
      <c r="D1126" s="7">
        <v>0</v>
      </c>
      <c r="E1126" s="7">
        <v>0</v>
      </c>
      <c r="F1126" s="7">
        <v>0</v>
      </c>
      <c r="G1126" s="7">
        <v>0</v>
      </c>
      <c r="H1126" s="7">
        <v>0</v>
      </c>
      <c r="I1126" s="7">
        <v>0</v>
      </c>
      <c r="J1126" s="7">
        <v>0</v>
      </c>
      <c r="K1126" s="10"/>
    </row>
    <row r="1127" spans="1:11">
      <c r="A1127" s="8">
        <v>1121</v>
      </c>
      <c r="B1127" s="10" t="s">
        <v>4</v>
      </c>
      <c r="C1127" s="7">
        <f t="shared" si="396"/>
        <v>0</v>
      </c>
      <c r="D1127" s="7">
        <v>0</v>
      </c>
      <c r="E1127" s="7">
        <v>0</v>
      </c>
      <c r="F1127" s="7">
        <v>0</v>
      </c>
      <c r="G1127" s="7">
        <v>0</v>
      </c>
      <c r="H1127" s="7">
        <v>0</v>
      </c>
      <c r="I1127" s="7">
        <v>0</v>
      </c>
      <c r="J1127" s="7">
        <v>0</v>
      </c>
      <c r="K1127" s="10"/>
    </row>
    <row r="1128" spans="1:11">
      <c r="A1128" s="8">
        <v>1122</v>
      </c>
      <c r="B1128" s="10" t="s">
        <v>5</v>
      </c>
      <c r="C1128" s="7">
        <f t="shared" si="396"/>
        <v>0</v>
      </c>
      <c r="D1128" s="7">
        <v>0</v>
      </c>
      <c r="E1128" s="7">
        <v>0</v>
      </c>
      <c r="F1128" s="7">
        <v>0</v>
      </c>
      <c r="G1128" s="7">
        <v>0</v>
      </c>
      <c r="H1128" s="7">
        <v>0</v>
      </c>
      <c r="I1128" s="7">
        <v>0</v>
      </c>
      <c r="J1128" s="7">
        <v>0</v>
      </c>
      <c r="K1128" s="10"/>
    </row>
    <row r="1129" spans="1:11">
      <c r="A1129" s="8">
        <v>1123</v>
      </c>
      <c r="B1129" s="10" t="s">
        <v>6</v>
      </c>
      <c r="C1129" s="7">
        <f t="shared" si="396"/>
        <v>0</v>
      </c>
      <c r="D1129" s="7">
        <v>0</v>
      </c>
      <c r="E1129" s="7">
        <v>0</v>
      </c>
      <c r="F1129" s="7">
        <v>0</v>
      </c>
      <c r="G1129" s="7">
        <v>0</v>
      </c>
      <c r="H1129" s="7">
        <v>0</v>
      </c>
      <c r="I1129" s="7">
        <v>0</v>
      </c>
      <c r="J1129" s="7">
        <v>0</v>
      </c>
      <c r="K1129" s="10"/>
    </row>
    <row r="1130" spans="1:11" ht="38.25">
      <c r="A1130" s="8">
        <v>1124</v>
      </c>
      <c r="B1130" s="14" t="s">
        <v>208</v>
      </c>
      <c r="C1130" s="7">
        <f t="shared" si="396"/>
        <v>0</v>
      </c>
      <c r="D1130" s="7">
        <v>0</v>
      </c>
      <c r="E1130" s="7">
        <v>0</v>
      </c>
      <c r="F1130" s="7">
        <v>0</v>
      </c>
      <c r="G1130" s="7">
        <v>0</v>
      </c>
      <c r="H1130" s="7">
        <v>0</v>
      </c>
      <c r="I1130" s="7">
        <v>0</v>
      </c>
      <c r="J1130" s="7">
        <v>0</v>
      </c>
      <c r="K1130" s="10"/>
    </row>
    <row r="1131" spans="1:11">
      <c r="A1131" s="8">
        <v>1125</v>
      </c>
      <c r="B1131" s="10" t="s">
        <v>4</v>
      </c>
      <c r="C1131" s="7">
        <f t="shared" si="396"/>
        <v>0</v>
      </c>
      <c r="D1131" s="7">
        <v>0</v>
      </c>
      <c r="E1131" s="7">
        <v>0</v>
      </c>
      <c r="F1131" s="7">
        <v>0</v>
      </c>
      <c r="G1131" s="7">
        <v>0</v>
      </c>
      <c r="H1131" s="7">
        <v>0</v>
      </c>
      <c r="I1131" s="7">
        <v>0</v>
      </c>
      <c r="J1131" s="7">
        <v>0</v>
      </c>
      <c r="K1131" s="10"/>
    </row>
    <row r="1132" spans="1:11">
      <c r="A1132" s="8">
        <v>1126</v>
      </c>
      <c r="B1132" s="10" t="s">
        <v>5</v>
      </c>
      <c r="C1132" s="7">
        <f t="shared" si="396"/>
        <v>0</v>
      </c>
      <c r="D1132" s="7">
        <v>0</v>
      </c>
      <c r="E1132" s="7">
        <v>0</v>
      </c>
      <c r="F1132" s="7">
        <v>0</v>
      </c>
      <c r="G1132" s="7">
        <v>0</v>
      </c>
      <c r="H1132" s="7">
        <v>0</v>
      </c>
      <c r="I1132" s="7">
        <v>0</v>
      </c>
      <c r="J1132" s="7">
        <v>0</v>
      </c>
      <c r="K1132" s="10"/>
    </row>
    <row r="1133" spans="1:11">
      <c r="A1133" s="8">
        <v>1127</v>
      </c>
      <c r="B1133" s="10" t="s">
        <v>6</v>
      </c>
      <c r="C1133" s="7">
        <f t="shared" si="396"/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  <c r="I1133" s="7">
        <v>0</v>
      </c>
      <c r="J1133" s="7">
        <v>0</v>
      </c>
      <c r="K1133" s="10"/>
    </row>
    <row r="1134" spans="1:11" ht="38.25">
      <c r="A1134" s="8">
        <v>1128</v>
      </c>
      <c r="B1134" s="14" t="s">
        <v>209</v>
      </c>
      <c r="C1134" s="7">
        <f t="shared" si="396"/>
        <v>0</v>
      </c>
      <c r="D1134" s="7">
        <v>0</v>
      </c>
      <c r="E1134" s="7">
        <v>0</v>
      </c>
      <c r="F1134" s="7">
        <v>0</v>
      </c>
      <c r="G1134" s="7">
        <v>0</v>
      </c>
      <c r="H1134" s="7">
        <v>0</v>
      </c>
      <c r="I1134" s="7">
        <v>0</v>
      </c>
      <c r="J1134" s="7">
        <v>0</v>
      </c>
      <c r="K1134" s="10"/>
    </row>
    <row r="1135" spans="1:11">
      <c r="A1135" s="8">
        <v>1129</v>
      </c>
      <c r="B1135" s="10" t="s">
        <v>4</v>
      </c>
      <c r="C1135" s="7">
        <f t="shared" si="396"/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  <c r="I1135" s="7">
        <v>0</v>
      </c>
      <c r="J1135" s="7">
        <v>0</v>
      </c>
      <c r="K1135" s="10"/>
    </row>
    <row r="1136" spans="1:11">
      <c r="A1136" s="8">
        <v>1130</v>
      </c>
      <c r="B1136" s="10" t="s">
        <v>5</v>
      </c>
      <c r="C1136" s="7">
        <f t="shared" si="396"/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  <c r="I1136" s="7">
        <v>0</v>
      </c>
      <c r="J1136" s="7">
        <v>0</v>
      </c>
      <c r="K1136" s="10"/>
    </row>
    <row r="1137" spans="1:11">
      <c r="A1137" s="8">
        <v>1131</v>
      </c>
      <c r="B1137" s="10" t="s">
        <v>6</v>
      </c>
      <c r="C1137" s="7">
        <f t="shared" si="396"/>
        <v>0</v>
      </c>
      <c r="D1137" s="7">
        <v>0</v>
      </c>
      <c r="E1137" s="7">
        <v>0</v>
      </c>
      <c r="F1137" s="7">
        <v>0</v>
      </c>
      <c r="G1137" s="7">
        <v>0</v>
      </c>
      <c r="H1137" s="7">
        <v>0</v>
      </c>
      <c r="I1137" s="7">
        <v>0</v>
      </c>
      <c r="J1137" s="7">
        <v>0</v>
      </c>
      <c r="K1137" s="10"/>
    </row>
    <row r="1138" spans="1:11" ht="38.25">
      <c r="A1138" s="8">
        <v>1132</v>
      </c>
      <c r="B1138" s="14" t="s">
        <v>210</v>
      </c>
      <c r="C1138" s="7">
        <f t="shared" si="396"/>
        <v>0</v>
      </c>
      <c r="D1138" s="7">
        <v>0</v>
      </c>
      <c r="E1138" s="7">
        <v>0</v>
      </c>
      <c r="F1138" s="7">
        <v>0</v>
      </c>
      <c r="G1138" s="7">
        <v>0</v>
      </c>
      <c r="H1138" s="7">
        <v>0</v>
      </c>
      <c r="I1138" s="7">
        <v>0</v>
      </c>
      <c r="J1138" s="7">
        <v>0</v>
      </c>
      <c r="K1138" s="10"/>
    </row>
    <row r="1139" spans="1:11">
      <c r="A1139" s="8">
        <v>1133</v>
      </c>
      <c r="B1139" s="10" t="s">
        <v>4</v>
      </c>
      <c r="C1139" s="7">
        <f t="shared" si="396"/>
        <v>0</v>
      </c>
      <c r="D1139" s="7">
        <v>0</v>
      </c>
      <c r="E1139" s="7">
        <v>0</v>
      </c>
      <c r="F1139" s="7">
        <v>0</v>
      </c>
      <c r="G1139" s="7">
        <v>0</v>
      </c>
      <c r="H1139" s="7">
        <v>0</v>
      </c>
      <c r="I1139" s="7">
        <v>0</v>
      </c>
      <c r="J1139" s="7">
        <v>0</v>
      </c>
      <c r="K1139" s="10"/>
    </row>
    <row r="1140" spans="1:11">
      <c r="A1140" s="8">
        <v>1134</v>
      </c>
      <c r="B1140" s="10" t="s">
        <v>5</v>
      </c>
      <c r="C1140" s="7">
        <f t="shared" si="396"/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  <c r="I1140" s="7">
        <v>0</v>
      </c>
      <c r="J1140" s="7">
        <v>0</v>
      </c>
      <c r="K1140" s="10"/>
    </row>
    <row r="1141" spans="1:11">
      <c r="A1141" s="8">
        <v>1135</v>
      </c>
      <c r="B1141" s="10" t="s">
        <v>6</v>
      </c>
      <c r="C1141" s="7">
        <f t="shared" si="396"/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  <c r="I1141" s="7">
        <v>0</v>
      </c>
      <c r="J1141" s="7">
        <v>0</v>
      </c>
      <c r="K1141" s="10"/>
    </row>
    <row r="1142" spans="1:11" ht="38.25">
      <c r="A1142" s="8">
        <v>1136</v>
      </c>
      <c r="B1142" s="14" t="s">
        <v>211</v>
      </c>
      <c r="C1142" s="7">
        <f t="shared" si="396"/>
        <v>0</v>
      </c>
      <c r="D1142" s="7">
        <v>0</v>
      </c>
      <c r="E1142" s="7">
        <v>0</v>
      </c>
      <c r="F1142" s="7">
        <v>0</v>
      </c>
      <c r="G1142" s="7">
        <v>0</v>
      </c>
      <c r="H1142" s="7">
        <v>0</v>
      </c>
      <c r="I1142" s="7">
        <v>0</v>
      </c>
      <c r="J1142" s="7">
        <v>0</v>
      </c>
      <c r="K1142" s="10"/>
    </row>
    <row r="1143" spans="1:11">
      <c r="A1143" s="8">
        <v>1137</v>
      </c>
      <c r="B1143" s="10" t="s">
        <v>4</v>
      </c>
      <c r="C1143" s="7">
        <f t="shared" si="396"/>
        <v>0</v>
      </c>
      <c r="D1143" s="7">
        <v>0</v>
      </c>
      <c r="E1143" s="7">
        <v>0</v>
      </c>
      <c r="F1143" s="7">
        <v>0</v>
      </c>
      <c r="G1143" s="7">
        <v>0</v>
      </c>
      <c r="H1143" s="7">
        <v>0</v>
      </c>
      <c r="I1143" s="7">
        <v>0</v>
      </c>
      <c r="J1143" s="7">
        <v>0</v>
      </c>
      <c r="K1143" s="10"/>
    </row>
    <row r="1144" spans="1:11">
      <c r="A1144" s="8">
        <v>1138</v>
      </c>
      <c r="B1144" s="10" t="s">
        <v>5</v>
      </c>
      <c r="C1144" s="7">
        <f t="shared" si="396"/>
        <v>0</v>
      </c>
      <c r="D1144" s="7">
        <v>0</v>
      </c>
      <c r="E1144" s="7">
        <v>0</v>
      </c>
      <c r="F1144" s="7">
        <v>0</v>
      </c>
      <c r="G1144" s="7">
        <v>0</v>
      </c>
      <c r="H1144" s="7">
        <v>0</v>
      </c>
      <c r="I1144" s="7">
        <v>0</v>
      </c>
      <c r="J1144" s="7">
        <v>0</v>
      </c>
      <c r="K1144" s="10"/>
    </row>
    <row r="1145" spans="1:11">
      <c r="A1145" s="8">
        <v>1139</v>
      </c>
      <c r="B1145" s="10" t="s">
        <v>6</v>
      </c>
      <c r="C1145" s="7">
        <f t="shared" si="396"/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0</v>
      </c>
      <c r="J1145" s="7">
        <v>0</v>
      </c>
      <c r="K1145" s="10"/>
    </row>
    <row r="1146" spans="1:11" ht="38.25">
      <c r="A1146" s="8">
        <v>1140</v>
      </c>
      <c r="B1146" s="14" t="s">
        <v>212</v>
      </c>
      <c r="C1146" s="7">
        <f t="shared" si="396"/>
        <v>0</v>
      </c>
      <c r="D1146" s="7">
        <v>0</v>
      </c>
      <c r="E1146" s="7">
        <v>0</v>
      </c>
      <c r="F1146" s="7">
        <v>0</v>
      </c>
      <c r="G1146" s="7">
        <v>0</v>
      </c>
      <c r="H1146" s="7">
        <v>0</v>
      </c>
      <c r="I1146" s="7">
        <v>0</v>
      </c>
      <c r="J1146" s="7">
        <v>0</v>
      </c>
      <c r="K1146" s="10"/>
    </row>
    <row r="1147" spans="1:11">
      <c r="A1147" s="8">
        <v>1141</v>
      </c>
      <c r="B1147" s="10" t="s">
        <v>4</v>
      </c>
      <c r="C1147" s="7">
        <f t="shared" si="396"/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  <c r="I1147" s="7">
        <v>0</v>
      </c>
      <c r="J1147" s="7">
        <v>0</v>
      </c>
      <c r="K1147" s="10"/>
    </row>
    <row r="1148" spans="1:11">
      <c r="A1148" s="8">
        <v>1142</v>
      </c>
      <c r="B1148" s="10" t="s">
        <v>5</v>
      </c>
      <c r="C1148" s="7">
        <f t="shared" si="396"/>
        <v>0</v>
      </c>
      <c r="D1148" s="7">
        <v>0</v>
      </c>
      <c r="E1148" s="7">
        <v>0</v>
      </c>
      <c r="F1148" s="7">
        <v>0</v>
      </c>
      <c r="G1148" s="7">
        <v>0</v>
      </c>
      <c r="H1148" s="7">
        <v>0</v>
      </c>
      <c r="I1148" s="7">
        <v>0</v>
      </c>
      <c r="J1148" s="7">
        <v>0</v>
      </c>
      <c r="K1148" s="10"/>
    </row>
    <row r="1149" spans="1:11">
      <c r="A1149" s="8">
        <v>1143</v>
      </c>
      <c r="B1149" s="10" t="s">
        <v>6</v>
      </c>
      <c r="C1149" s="7">
        <f t="shared" si="396"/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  <c r="I1149" s="7">
        <v>0</v>
      </c>
      <c r="J1149" s="7">
        <v>0</v>
      </c>
      <c r="K1149" s="10"/>
    </row>
    <row r="1150" spans="1:11" ht="38.25">
      <c r="A1150" s="8">
        <v>1144</v>
      </c>
      <c r="B1150" s="14" t="s">
        <v>213</v>
      </c>
      <c r="C1150" s="7">
        <f t="shared" si="396"/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  <c r="I1150" s="7">
        <v>0</v>
      </c>
      <c r="J1150" s="7">
        <v>0</v>
      </c>
      <c r="K1150" s="10"/>
    </row>
    <row r="1151" spans="1:11">
      <c r="A1151" s="8">
        <v>1145</v>
      </c>
      <c r="B1151" s="10" t="s">
        <v>4</v>
      </c>
      <c r="C1151" s="7">
        <f t="shared" si="396"/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  <c r="I1151" s="7">
        <v>0</v>
      </c>
      <c r="J1151" s="7">
        <v>0</v>
      </c>
      <c r="K1151" s="10"/>
    </row>
    <row r="1152" spans="1:11">
      <c r="A1152" s="8">
        <v>1146</v>
      </c>
      <c r="B1152" s="10" t="s">
        <v>5</v>
      </c>
      <c r="C1152" s="7">
        <f t="shared" si="396"/>
        <v>0</v>
      </c>
      <c r="D1152" s="7">
        <v>0</v>
      </c>
      <c r="E1152" s="7">
        <v>0</v>
      </c>
      <c r="F1152" s="7">
        <v>0</v>
      </c>
      <c r="G1152" s="7">
        <v>0</v>
      </c>
      <c r="H1152" s="7">
        <v>0</v>
      </c>
      <c r="I1152" s="7">
        <v>0</v>
      </c>
      <c r="J1152" s="7">
        <v>0</v>
      </c>
      <c r="K1152" s="10"/>
    </row>
    <row r="1153" spans="1:11">
      <c r="A1153" s="8">
        <v>1147</v>
      </c>
      <c r="B1153" s="10" t="s">
        <v>6</v>
      </c>
      <c r="C1153" s="7">
        <f t="shared" si="396"/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  <c r="I1153" s="7">
        <v>0</v>
      </c>
      <c r="J1153" s="7">
        <v>0</v>
      </c>
      <c r="K1153" s="10"/>
    </row>
    <row r="1154" spans="1:11" ht="38.25">
      <c r="A1154" s="8">
        <v>1148</v>
      </c>
      <c r="B1154" s="14" t="s">
        <v>214</v>
      </c>
      <c r="C1154" s="7">
        <f t="shared" si="396"/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  <c r="I1154" s="7">
        <v>0</v>
      </c>
      <c r="J1154" s="7">
        <v>0</v>
      </c>
      <c r="K1154" s="10"/>
    </row>
    <row r="1155" spans="1:11">
      <c r="A1155" s="8">
        <v>1149</v>
      </c>
      <c r="B1155" s="10" t="s">
        <v>4</v>
      </c>
      <c r="C1155" s="7">
        <f t="shared" si="396"/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  <c r="I1155" s="7">
        <v>0</v>
      </c>
      <c r="J1155" s="7">
        <v>0</v>
      </c>
      <c r="K1155" s="10"/>
    </row>
    <row r="1156" spans="1:11">
      <c r="A1156" s="8">
        <v>1150</v>
      </c>
      <c r="B1156" s="10" t="s">
        <v>5</v>
      </c>
      <c r="C1156" s="7">
        <f t="shared" si="396"/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  <c r="I1156" s="7">
        <v>0</v>
      </c>
      <c r="J1156" s="7">
        <v>0</v>
      </c>
      <c r="K1156" s="10"/>
    </row>
    <row r="1157" spans="1:11">
      <c r="A1157" s="8">
        <v>1151</v>
      </c>
      <c r="B1157" s="10" t="s">
        <v>6</v>
      </c>
      <c r="C1157" s="7">
        <f t="shared" si="396"/>
        <v>0</v>
      </c>
      <c r="D1157" s="7">
        <v>0</v>
      </c>
      <c r="E1157" s="7">
        <v>0</v>
      </c>
      <c r="F1157" s="7">
        <v>0</v>
      </c>
      <c r="G1157" s="7">
        <v>0</v>
      </c>
      <c r="H1157" s="7">
        <v>0</v>
      </c>
      <c r="I1157" s="7">
        <v>0</v>
      </c>
      <c r="J1157" s="7">
        <v>0</v>
      </c>
      <c r="K1157" s="10"/>
    </row>
    <row r="1158" spans="1:11" ht="38.25">
      <c r="A1158" s="8">
        <v>1152</v>
      </c>
      <c r="B1158" s="14" t="s">
        <v>215</v>
      </c>
      <c r="C1158" s="7">
        <f t="shared" si="396"/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  <c r="I1158" s="7">
        <v>0</v>
      </c>
      <c r="J1158" s="7">
        <v>0</v>
      </c>
      <c r="K1158" s="10"/>
    </row>
    <row r="1159" spans="1:11">
      <c r="A1159" s="8">
        <v>1153</v>
      </c>
      <c r="B1159" s="10" t="s">
        <v>4</v>
      </c>
      <c r="C1159" s="7">
        <f t="shared" si="396"/>
        <v>0</v>
      </c>
      <c r="D1159" s="7">
        <v>0</v>
      </c>
      <c r="E1159" s="7">
        <v>0</v>
      </c>
      <c r="F1159" s="7">
        <v>0</v>
      </c>
      <c r="G1159" s="7">
        <v>0</v>
      </c>
      <c r="H1159" s="7">
        <v>0</v>
      </c>
      <c r="I1159" s="7">
        <v>0</v>
      </c>
      <c r="J1159" s="7">
        <v>0</v>
      </c>
      <c r="K1159" s="10"/>
    </row>
    <row r="1160" spans="1:11">
      <c r="A1160" s="8">
        <v>1154</v>
      </c>
      <c r="B1160" s="10" t="s">
        <v>5</v>
      </c>
      <c r="C1160" s="7">
        <f t="shared" si="396"/>
        <v>0</v>
      </c>
      <c r="D1160" s="7">
        <v>0</v>
      </c>
      <c r="E1160" s="7">
        <v>0</v>
      </c>
      <c r="F1160" s="7">
        <v>0</v>
      </c>
      <c r="G1160" s="7">
        <v>0</v>
      </c>
      <c r="H1160" s="7">
        <v>0</v>
      </c>
      <c r="I1160" s="7">
        <v>0</v>
      </c>
      <c r="J1160" s="7">
        <v>0</v>
      </c>
      <c r="K1160" s="10"/>
    </row>
    <row r="1161" spans="1:11">
      <c r="A1161" s="8">
        <v>1155</v>
      </c>
      <c r="B1161" s="10" t="s">
        <v>6</v>
      </c>
      <c r="C1161" s="7">
        <f t="shared" si="396"/>
        <v>0</v>
      </c>
      <c r="D1161" s="7">
        <v>0</v>
      </c>
      <c r="E1161" s="7">
        <v>0</v>
      </c>
      <c r="F1161" s="7">
        <v>0</v>
      </c>
      <c r="G1161" s="7">
        <v>0</v>
      </c>
      <c r="H1161" s="7">
        <v>0</v>
      </c>
      <c r="I1161" s="7">
        <v>0</v>
      </c>
      <c r="J1161" s="7">
        <v>0</v>
      </c>
      <c r="K1161" s="10"/>
    </row>
    <row r="1162" spans="1:11" ht="38.25">
      <c r="A1162" s="8">
        <v>1156</v>
      </c>
      <c r="B1162" s="14" t="s">
        <v>216</v>
      </c>
      <c r="C1162" s="7">
        <f t="shared" si="396"/>
        <v>0</v>
      </c>
      <c r="D1162" s="7">
        <v>0</v>
      </c>
      <c r="E1162" s="7">
        <v>0</v>
      </c>
      <c r="F1162" s="7">
        <v>0</v>
      </c>
      <c r="G1162" s="7">
        <v>0</v>
      </c>
      <c r="H1162" s="7">
        <v>0</v>
      </c>
      <c r="I1162" s="7">
        <v>0</v>
      </c>
      <c r="J1162" s="7">
        <v>0</v>
      </c>
      <c r="K1162" s="10"/>
    </row>
    <row r="1163" spans="1:11">
      <c r="A1163" s="8">
        <v>1157</v>
      </c>
      <c r="B1163" s="10" t="s">
        <v>4</v>
      </c>
      <c r="C1163" s="7">
        <f t="shared" si="396"/>
        <v>0</v>
      </c>
      <c r="D1163" s="7">
        <v>0</v>
      </c>
      <c r="E1163" s="7">
        <v>0</v>
      </c>
      <c r="F1163" s="7">
        <v>0</v>
      </c>
      <c r="G1163" s="7">
        <v>0</v>
      </c>
      <c r="H1163" s="7">
        <v>0</v>
      </c>
      <c r="I1163" s="7">
        <v>0</v>
      </c>
      <c r="J1163" s="7">
        <v>0</v>
      </c>
      <c r="K1163" s="10"/>
    </row>
    <row r="1164" spans="1:11">
      <c r="A1164" s="8">
        <v>1158</v>
      </c>
      <c r="B1164" s="10" t="s">
        <v>5</v>
      </c>
      <c r="C1164" s="7">
        <f t="shared" si="396"/>
        <v>0</v>
      </c>
      <c r="D1164" s="7">
        <v>0</v>
      </c>
      <c r="E1164" s="7">
        <v>0</v>
      </c>
      <c r="F1164" s="7">
        <v>0</v>
      </c>
      <c r="G1164" s="7">
        <v>0</v>
      </c>
      <c r="H1164" s="7">
        <v>0</v>
      </c>
      <c r="I1164" s="7">
        <v>0</v>
      </c>
      <c r="J1164" s="7">
        <v>0</v>
      </c>
      <c r="K1164" s="10"/>
    </row>
    <row r="1165" spans="1:11">
      <c r="A1165" s="8">
        <v>1159</v>
      </c>
      <c r="B1165" s="10" t="s">
        <v>6</v>
      </c>
      <c r="C1165" s="7">
        <f t="shared" si="396"/>
        <v>0</v>
      </c>
      <c r="D1165" s="7">
        <v>0</v>
      </c>
      <c r="E1165" s="7">
        <v>0</v>
      </c>
      <c r="F1165" s="7">
        <v>0</v>
      </c>
      <c r="G1165" s="7">
        <v>0</v>
      </c>
      <c r="H1165" s="7">
        <v>0</v>
      </c>
      <c r="I1165" s="7">
        <v>0</v>
      </c>
      <c r="J1165" s="7">
        <v>0</v>
      </c>
      <c r="K1165" s="10"/>
    </row>
    <row r="1166" spans="1:11" ht="51">
      <c r="A1166" s="8">
        <v>1160</v>
      </c>
      <c r="B1166" s="14" t="s">
        <v>217</v>
      </c>
      <c r="C1166" s="7">
        <f t="shared" si="396"/>
        <v>0</v>
      </c>
      <c r="D1166" s="7"/>
      <c r="E1166" s="7">
        <v>0</v>
      </c>
      <c r="F1166" s="7">
        <v>0</v>
      </c>
      <c r="G1166" s="7">
        <v>0</v>
      </c>
      <c r="H1166" s="7">
        <v>0</v>
      </c>
      <c r="I1166" s="7">
        <v>0</v>
      </c>
      <c r="J1166" s="7"/>
      <c r="K1166" s="10"/>
    </row>
    <row r="1167" spans="1:11">
      <c r="A1167" s="8">
        <v>1161</v>
      </c>
      <c r="B1167" s="10" t="s">
        <v>4</v>
      </c>
      <c r="C1167" s="7">
        <f t="shared" si="396"/>
        <v>0</v>
      </c>
      <c r="D1167" s="7">
        <v>0</v>
      </c>
      <c r="E1167" s="7">
        <v>0</v>
      </c>
      <c r="F1167" s="7">
        <v>0</v>
      </c>
      <c r="G1167" s="7">
        <v>0</v>
      </c>
      <c r="H1167" s="7">
        <v>0</v>
      </c>
      <c r="I1167" s="7">
        <v>0</v>
      </c>
      <c r="J1167" s="7">
        <v>0</v>
      </c>
      <c r="K1167" s="10"/>
    </row>
    <row r="1168" spans="1:11">
      <c r="A1168" s="8">
        <v>1162</v>
      </c>
      <c r="B1168" s="10" t="s">
        <v>5</v>
      </c>
      <c r="C1168" s="7">
        <f t="shared" si="396"/>
        <v>0</v>
      </c>
      <c r="D1168" s="7">
        <v>0</v>
      </c>
      <c r="E1168" s="7">
        <v>0</v>
      </c>
      <c r="F1168" s="7">
        <v>0</v>
      </c>
      <c r="G1168" s="7">
        <v>0</v>
      </c>
      <c r="H1168" s="7">
        <v>0</v>
      </c>
      <c r="I1168" s="7">
        <v>0</v>
      </c>
      <c r="J1168" s="7"/>
      <c r="K1168" s="10"/>
    </row>
    <row r="1169" spans="1:11">
      <c r="A1169" s="8">
        <v>1163</v>
      </c>
      <c r="B1169" s="10" t="s">
        <v>6</v>
      </c>
      <c r="C1169" s="7">
        <f t="shared" si="396"/>
        <v>0</v>
      </c>
      <c r="D1169" s="7">
        <v>0</v>
      </c>
      <c r="E1169" s="7">
        <v>0</v>
      </c>
      <c r="F1169" s="7">
        <v>0</v>
      </c>
      <c r="G1169" s="7">
        <v>0</v>
      </c>
      <c r="H1169" s="7">
        <v>0</v>
      </c>
      <c r="I1169" s="7">
        <v>0</v>
      </c>
      <c r="J1169" s="7">
        <v>0</v>
      </c>
      <c r="K1169" s="10"/>
    </row>
    <row r="1170" spans="1:11" ht="38.25">
      <c r="A1170" s="8">
        <v>1164</v>
      </c>
      <c r="B1170" s="14" t="s">
        <v>218</v>
      </c>
      <c r="C1170" s="7">
        <f t="shared" si="396"/>
        <v>0</v>
      </c>
      <c r="D1170" s="7">
        <v>0</v>
      </c>
      <c r="E1170" s="7">
        <v>0</v>
      </c>
      <c r="F1170" s="7">
        <v>0</v>
      </c>
      <c r="G1170" s="7">
        <v>0</v>
      </c>
      <c r="H1170" s="7"/>
      <c r="I1170" s="7">
        <v>0</v>
      </c>
      <c r="J1170" s="7">
        <v>0</v>
      </c>
      <c r="K1170" s="10"/>
    </row>
    <row r="1171" spans="1:11">
      <c r="A1171" s="8">
        <v>1165</v>
      </c>
      <c r="B1171" s="10" t="s">
        <v>4</v>
      </c>
      <c r="C1171" s="7">
        <f t="shared" si="396"/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  <c r="I1171" s="7">
        <v>0</v>
      </c>
      <c r="J1171" s="7">
        <v>0</v>
      </c>
      <c r="K1171" s="10"/>
    </row>
    <row r="1172" spans="1:11">
      <c r="A1172" s="8">
        <v>1166</v>
      </c>
      <c r="B1172" s="10" t="s">
        <v>5</v>
      </c>
      <c r="C1172" s="7">
        <f t="shared" si="396"/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  <c r="I1172" s="7">
        <v>0</v>
      </c>
      <c r="J1172" s="7">
        <v>0</v>
      </c>
      <c r="K1172" s="10"/>
    </row>
    <row r="1173" spans="1:11">
      <c r="A1173" s="8">
        <v>1167</v>
      </c>
      <c r="B1173" s="10" t="s">
        <v>6</v>
      </c>
      <c r="C1173" s="7">
        <f t="shared" ref="C1173:C1177" si="397">D1173+E1173+F1173+G1173+H1173+I1173+J1173</f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  <c r="I1173" s="7">
        <v>0</v>
      </c>
      <c r="J1173" s="7">
        <v>0</v>
      </c>
      <c r="K1173" s="10"/>
    </row>
    <row r="1174" spans="1:11" ht="38.25">
      <c r="A1174" s="8">
        <v>1168</v>
      </c>
      <c r="B1174" s="14" t="s">
        <v>219</v>
      </c>
      <c r="C1174" s="7">
        <f t="shared" si="397"/>
        <v>0</v>
      </c>
      <c r="D1174" s="7">
        <v>0</v>
      </c>
      <c r="E1174" s="7">
        <v>0</v>
      </c>
      <c r="F1174" s="7">
        <v>0</v>
      </c>
      <c r="G1174" s="7">
        <v>0</v>
      </c>
      <c r="H1174" s="7">
        <v>0</v>
      </c>
      <c r="I1174" s="7">
        <v>0</v>
      </c>
      <c r="J1174" s="7">
        <v>0</v>
      </c>
      <c r="K1174" s="10"/>
    </row>
    <row r="1175" spans="1:11">
      <c r="A1175" s="8">
        <v>1169</v>
      </c>
      <c r="B1175" s="10" t="s">
        <v>4</v>
      </c>
      <c r="C1175" s="7">
        <f t="shared" si="397"/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  <c r="I1175" s="7">
        <v>0</v>
      </c>
      <c r="J1175" s="7">
        <v>0</v>
      </c>
      <c r="K1175" s="10"/>
    </row>
    <row r="1176" spans="1:11">
      <c r="A1176" s="8">
        <v>1170</v>
      </c>
      <c r="B1176" s="10" t="s">
        <v>5</v>
      </c>
      <c r="C1176" s="7">
        <f t="shared" si="397"/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  <c r="I1176" s="7">
        <v>0</v>
      </c>
      <c r="J1176" s="7">
        <v>0</v>
      </c>
      <c r="K1176" s="10"/>
    </row>
    <row r="1177" spans="1:11">
      <c r="A1177" s="8">
        <v>1171</v>
      </c>
      <c r="B1177" s="10" t="s">
        <v>6</v>
      </c>
      <c r="C1177" s="7">
        <f t="shared" si="397"/>
        <v>0</v>
      </c>
      <c r="D1177" s="7">
        <v>0</v>
      </c>
      <c r="E1177" s="7">
        <v>0</v>
      </c>
      <c r="F1177" s="7">
        <v>0</v>
      </c>
      <c r="G1177" s="7">
        <v>0</v>
      </c>
      <c r="H1177" s="7">
        <v>0</v>
      </c>
      <c r="I1177" s="7">
        <v>0</v>
      </c>
      <c r="J1177" s="7">
        <v>0</v>
      </c>
      <c r="K1177" s="10"/>
    </row>
    <row r="1178" spans="1:11" ht="51">
      <c r="A1178" s="8">
        <v>1172</v>
      </c>
      <c r="B1178" s="14" t="s">
        <v>220</v>
      </c>
      <c r="C1178" s="10">
        <f>C1180</f>
        <v>1320</v>
      </c>
      <c r="D1178" s="7">
        <f t="shared" ref="D1178:J1178" si="398">D1180</f>
        <v>0</v>
      </c>
      <c r="E1178" s="10">
        <f t="shared" si="398"/>
        <v>0</v>
      </c>
      <c r="F1178" s="10">
        <f t="shared" si="398"/>
        <v>291.8</v>
      </c>
      <c r="G1178" s="10">
        <f t="shared" si="398"/>
        <v>823.2</v>
      </c>
      <c r="H1178" s="9">
        <f t="shared" si="398"/>
        <v>205</v>
      </c>
      <c r="I1178" s="10">
        <f t="shared" si="398"/>
        <v>0</v>
      </c>
      <c r="J1178" s="11">
        <f t="shared" si="398"/>
        <v>0</v>
      </c>
      <c r="K1178" s="10"/>
    </row>
    <row r="1179" spans="1:11">
      <c r="A1179" s="8">
        <v>1173</v>
      </c>
      <c r="B1179" s="10" t="s">
        <v>4</v>
      </c>
      <c r="C1179" s="10">
        <f t="shared" ref="C1179:C1214" si="399">D1179+E1179+F1179+G1179+H1179+I1179+J1179</f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  <c r="I1179" s="7">
        <v>0</v>
      </c>
      <c r="J1179" s="7">
        <v>0</v>
      </c>
      <c r="K1179" s="10"/>
    </row>
    <row r="1180" spans="1:11">
      <c r="A1180" s="8">
        <v>1174</v>
      </c>
      <c r="B1180" s="10" t="s">
        <v>5</v>
      </c>
      <c r="C1180" s="10">
        <f t="shared" si="399"/>
        <v>1320</v>
      </c>
      <c r="D1180" s="7">
        <v>0</v>
      </c>
      <c r="E1180" s="7">
        <v>0</v>
      </c>
      <c r="F1180" s="7">
        <v>291.8</v>
      </c>
      <c r="G1180" s="7">
        <v>823.2</v>
      </c>
      <c r="H1180" s="7">
        <v>205</v>
      </c>
      <c r="I1180" s="7">
        <v>0</v>
      </c>
      <c r="J1180" s="7">
        <v>0</v>
      </c>
      <c r="K1180" s="10"/>
    </row>
    <row r="1181" spans="1:11">
      <c r="A1181" s="8">
        <v>1175</v>
      </c>
      <c r="B1181" s="10" t="s">
        <v>6</v>
      </c>
      <c r="C1181" s="10">
        <f t="shared" si="399"/>
        <v>0</v>
      </c>
      <c r="D1181" s="10">
        <f t="shared" ref="D1181:D1185" si="400">E1181+F1181+G1181+H1181+I1181+J1181+K1181</f>
        <v>0</v>
      </c>
      <c r="E1181" s="10">
        <f t="shared" ref="E1181:E1185" si="401">F1181+G1181+H1181+I1181+J1181+K1181+L1181</f>
        <v>0</v>
      </c>
      <c r="F1181" s="10">
        <f t="shared" ref="F1181:F1185" si="402">G1181+H1181+I1181+J1181+K1181+L1181+M1181</f>
        <v>0</v>
      </c>
      <c r="G1181" s="10">
        <f t="shared" ref="G1181:G1185" si="403">H1181+I1181+J1181+K1181+L1181+M1181+N1181</f>
        <v>0</v>
      </c>
      <c r="H1181" s="10">
        <f t="shared" ref="H1181:H1185" si="404">I1181+J1181+K1181+L1181+M1181+N1181+O1181</f>
        <v>0</v>
      </c>
      <c r="I1181" s="10">
        <f t="shared" ref="I1181:I1185" si="405">J1181+K1181+L1181+M1181+N1181+O1181+P1181</f>
        <v>0</v>
      </c>
      <c r="J1181" s="10">
        <f t="shared" ref="J1181:J1185" si="406">K1181+L1181+M1181+N1181+O1181+P1181+Q1181</f>
        <v>0</v>
      </c>
      <c r="K1181" s="10"/>
    </row>
    <row r="1182" spans="1:11" ht="38.25">
      <c r="A1182" s="8">
        <v>1176</v>
      </c>
      <c r="B1182" s="14" t="s">
        <v>540</v>
      </c>
      <c r="C1182" s="10">
        <f t="shared" si="399"/>
        <v>600</v>
      </c>
      <c r="D1182" s="10">
        <v>0</v>
      </c>
      <c r="E1182" s="10">
        <v>0</v>
      </c>
      <c r="F1182" s="10">
        <v>0</v>
      </c>
      <c r="G1182" s="10">
        <v>0</v>
      </c>
      <c r="H1182" s="7">
        <v>200</v>
      </c>
      <c r="I1182" s="7">
        <v>200</v>
      </c>
      <c r="J1182" s="7">
        <v>200</v>
      </c>
      <c r="K1182" s="10"/>
    </row>
    <row r="1183" spans="1:11">
      <c r="A1183" s="8">
        <v>1177</v>
      </c>
      <c r="B1183" s="10" t="s">
        <v>4</v>
      </c>
      <c r="C1183" s="10">
        <f t="shared" si="399"/>
        <v>0</v>
      </c>
      <c r="D1183" s="10">
        <f t="shared" si="400"/>
        <v>0</v>
      </c>
      <c r="E1183" s="10">
        <f t="shared" si="401"/>
        <v>0</v>
      </c>
      <c r="F1183" s="10">
        <f t="shared" si="402"/>
        <v>0</v>
      </c>
      <c r="G1183" s="10">
        <f t="shared" si="403"/>
        <v>0</v>
      </c>
      <c r="H1183" s="10">
        <f t="shared" si="404"/>
        <v>0</v>
      </c>
      <c r="I1183" s="7">
        <f t="shared" si="405"/>
        <v>0</v>
      </c>
      <c r="J1183" s="7">
        <f t="shared" si="406"/>
        <v>0</v>
      </c>
      <c r="K1183" s="10"/>
    </row>
    <row r="1184" spans="1:11">
      <c r="A1184" s="8">
        <v>1178</v>
      </c>
      <c r="B1184" s="10" t="s">
        <v>5</v>
      </c>
      <c r="C1184" s="10">
        <f t="shared" si="399"/>
        <v>600</v>
      </c>
      <c r="D1184" s="10">
        <v>0</v>
      </c>
      <c r="E1184" s="10">
        <v>0</v>
      </c>
      <c r="F1184" s="10">
        <v>0</v>
      </c>
      <c r="G1184" s="10">
        <v>0</v>
      </c>
      <c r="H1184" s="7">
        <v>200</v>
      </c>
      <c r="I1184" s="7">
        <v>200</v>
      </c>
      <c r="J1184" s="7">
        <v>200</v>
      </c>
      <c r="K1184" s="10"/>
    </row>
    <row r="1185" spans="1:11">
      <c r="A1185" s="8">
        <v>1179</v>
      </c>
      <c r="B1185" s="10" t="s">
        <v>6</v>
      </c>
      <c r="C1185" s="10">
        <f t="shared" si="399"/>
        <v>0</v>
      </c>
      <c r="D1185" s="10">
        <f t="shared" si="400"/>
        <v>0</v>
      </c>
      <c r="E1185" s="10">
        <f t="shared" si="401"/>
        <v>0</v>
      </c>
      <c r="F1185" s="10">
        <f t="shared" si="402"/>
        <v>0</v>
      </c>
      <c r="G1185" s="10">
        <f t="shared" si="403"/>
        <v>0</v>
      </c>
      <c r="H1185" s="10">
        <f t="shared" si="404"/>
        <v>0</v>
      </c>
      <c r="I1185" s="10">
        <f t="shared" si="405"/>
        <v>0</v>
      </c>
      <c r="J1185" s="10">
        <f t="shared" si="406"/>
        <v>0</v>
      </c>
      <c r="K1185" s="10"/>
    </row>
    <row r="1186" spans="1:11">
      <c r="A1186" s="8">
        <v>1180</v>
      </c>
      <c r="B1186" s="10" t="s">
        <v>22</v>
      </c>
      <c r="C1186" s="10">
        <f t="shared" si="399"/>
        <v>0</v>
      </c>
      <c r="D1186" s="10"/>
      <c r="E1186" s="10"/>
      <c r="F1186" s="10"/>
      <c r="G1186" s="10"/>
      <c r="H1186" s="10"/>
      <c r="I1186" s="10"/>
      <c r="J1186" s="10"/>
      <c r="K1186" s="10"/>
    </row>
    <row r="1187" spans="1:11">
      <c r="A1187" s="8">
        <v>1181</v>
      </c>
      <c r="B1187" s="53" t="s">
        <v>339</v>
      </c>
      <c r="C1187" s="7">
        <f>C1188+C1189+C1190</f>
        <v>90402.4</v>
      </c>
      <c r="D1187" s="7">
        <f t="shared" ref="D1187:J1187" si="407">D1188+D1189+D1190</f>
        <v>14330.3</v>
      </c>
      <c r="E1187" s="7">
        <f t="shared" si="407"/>
        <v>20234</v>
      </c>
      <c r="F1187" s="7">
        <f t="shared" si="407"/>
        <v>20029.900000000001</v>
      </c>
      <c r="G1187" s="7">
        <f t="shared" si="407"/>
        <v>9083.5</v>
      </c>
      <c r="H1187" s="7">
        <f t="shared" si="407"/>
        <v>13506.400000000001</v>
      </c>
      <c r="I1187" s="7">
        <f t="shared" si="407"/>
        <v>12424.3</v>
      </c>
      <c r="J1187" s="9">
        <f t="shared" si="407"/>
        <v>5514.9</v>
      </c>
      <c r="K1187" s="10" t="s">
        <v>2</v>
      </c>
    </row>
    <row r="1188" spans="1:11">
      <c r="A1188" s="8">
        <v>1182</v>
      </c>
      <c r="B1188" s="10" t="s">
        <v>4</v>
      </c>
      <c r="C1188" s="10">
        <f t="shared" si="399"/>
        <v>0</v>
      </c>
      <c r="D1188" s="10">
        <v>0</v>
      </c>
      <c r="E1188" s="7">
        <v>0</v>
      </c>
      <c r="F1188" s="7">
        <v>0</v>
      </c>
      <c r="G1188" s="7">
        <v>0</v>
      </c>
      <c r="H1188" s="7">
        <v>0</v>
      </c>
      <c r="I1188" s="7">
        <v>0</v>
      </c>
      <c r="J1188" s="7">
        <v>0</v>
      </c>
      <c r="K1188" s="10" t="s">
        <v>2</v>
      </c>
    </row>
    <row r="1189" spans="1:11">
      <c r="A1189" s="8">
        <v>1183</v>
      </c>
      <c r="B1189" s="10" t="s">
        <v>5</v>
      </c>
      <c r="C1189" s="7">
        <f>C1193+C1217+C1257+C1292</f>
        <v>90402.4</v>
      </c>
      <c r="D1189" s="7">
        <f t="shared" ref="D1189:J1189" si="408">D1193+D1217+D1257+D1292</f>
        <v>14330.3</v>
      </c>
      <c r="E1189" s="7">
        <f t="shared" si="408"/>
        <v>20234</v>
      </c>
      <c r="F1189" s="7">
        <f t="shared" si="408"/>
        <v>20029.900000000001</v>
      </c>
      <c r="G1189" s="7">
        <f t="shared" si="408"/>
        <v>9083.5</v>
      </c>
      <c r="H1189" s="7">
        <f>H1193+H1217+H1257+H1292+H1296</f>
        <v>13506.400000000001</v>
      </c>
      <c r="I1189" s="7">
        <f t="shared" si="408"/>
        <v>12424.3</v>
      </c>
      <c r="J1189" s="9">
        <f t="shared" si="408"/>
        <v>5514.9</v>
      </c>
      <c r="K1189" s="10" t="s">
        <v>2</v>
      </c>
    </row>
    <row r="1190" spans="1:11">
      <c r="A1190" s="8">
        <v>1184</v>
      </c>
      <c r="B1190" s="10" t="s">
        <v>150</v>
      </c>
      <c r="C1190" s="10">
        <f t="shared" si="399"/>
        <v>0</v>
      </c>
      <c r="D1190" s="10">
        <v>0</v>
      </c>
      <c r="E1190" s="7">
        <v>0</v>
      </c>
      <c r="F1190" s="7">
        <v>0</v>
      </c>
      <c r="G1190" s="7">
        <v>0</v>
      </c>
      <c r="H1190" s="7">
        <v>0</v>
      </c>
      <c r="I1190" s="7">
        <v>0</v>
      </c>
      <c r="J1190" s="7">
        <v>0</v>
      </c>
      <c r="K1190" s="10"/>
    </row>
    <row r="1191" spans="1:11" ht="40.5">
      <c r="A1191" s="8">
        <v>1185</v>
      </c>
      <c r="B1191" s="13" t="s">
        <v>221</v>
      </c>
      <c r="C1191" s="11">
        <f>C1193</f>
        <v>72800.799999999988</v>
      </c>
      <c r="D1191" s="11">
        <v>11889</v>
      </c>
      <c r="E1191" s="9">
        <v>19205</v>
      </c>
      <c r="F1191" s="9">
        <v>18723.900000000001</v>
      </c>
      <c r="G1191" s="9">
        <f>G1192+G1193+G1194</f>
        <v>3668.3999999999996</v>
      </c>
      <c r="H1191" s="9">
        <f>H1193</f>
        <v>7320.1</v>
      </c>
      <c r="I1191" s="9">
        <f>I1193</f>
        <v>8734.2999999999993</v>
      </c>
      <c r="J1191" s="9">
        <f>J1193</f>
        <v>3200</v>
      </c>
      <c r="K1191" s="10"/>
    </row>
    <row r="1192" spans="1:11">
      <c r="A1192" s="8">
        <v>1186</v>
      </c>
      <c r="B1192" s="10" t="s">
        <v>4</v>
      </c>
      <c r="C1192" s="7">
        <f t="shared" si="399"/>
        <v>0</v>
      </c>
      <c r="D1192" s="10">
        <v>0</v>
      </c>
      <c r="E1192" s="7">
        <v>0</v>
      </c>
      <c r="F1192" s="7">
        <v>0</v>
      </c>
      <c r="G1192" s="7">
        <v>0</v>
      </c>
      <c r="H1192" s="7">
        <v>0</v>
      </c>
      <c r="I1192" s="7">
        <v>0</v>
      </c>
      <c r="J1192" s="7">
        <v>0</v>
      </c>
      <c r="K1192" s="10"/>
    </row>
    <row r="1193" spans="1:11">
      <c r="A1193" s="8">
        <v>1187</v>
      </c>
      <c r="B1193" s="10" t="s">
        <v>5</v>
      </c>
      <c r="C1193" s="7">
        <f>C1197+C1201+C1205+C1209+C1213</f>
        <v>72800.799999999988</v>
      </c>
      <c r="D1193" s="10">
        <f t="shared" ref="D1193:J1193" si="409">D1197+D1201+D1205+D1209+D1213</f>
        <v>11889</v>
      </c>
      <c r="E1193" s="10">
        <f t="shared" si="409"/>
        <v>19205</v>
      </c>
      <c r="F1193" s="10">
        <f t="shared" si="409"/>
        <v>18783.900000000001</v>
      </c>
      <c r="G1193" s="7">
        <f>G1197+G1201+G1205+G1209+G1213</f>
        <v>3668.3999999999996</v>
      </c>
      <c r="H1193" s="7">
        <v>7320.1</v>
      </c>
      <c r="I1193" s="10">
        <f t="shared" si="409"/>
        <v>8734.2999999999993</v>
      </c>
      <c r="J1193" s="9">
        <f t="shared" si="409"/>
        <v>3200</v>
      </c>
      <c r="K1193" s="10"/>
    </row>
    <row r="1194" spans="1:11">
      <c r="A1194" s="8">
        <v>1188</v>
      </c>
      <c r="B1194" s="10" t="s">
        <v>6</v>
      </c>
      <c r="C1194" s="7">
        <f t="shared" si="399"/>
        <v>0</v>
      </c>
      <c r="D1194" s="10">
        <v>0</v>
      </c>
      <c r="E1194" s="7">
        <v>0</v>
      </c>
      <c r="F1194" s="7">
        <v>0</v>
      </c>
      <c r="G1194" s="7">
        <v>0</v>
      </c>
      <c r="H1194" s="7">
        <v>0</v>
      </c>
      <c r="I1194" s="7">
        <v>0</v>
      </c>
      <c r="J1194" s="7">
        <v>0</v>
      </c>
      <c r="K1194" s="10"/>
    </row>
    <row r="1195" spans="1:11">
      <c r="A1195" s="8">
        <v>1189</v>
      </c>
      <c r="B1195" s="14" t="s">
        <v>525</v>
      </c>
      <c r="C1195" s="7">
        <f>C1197</f>
        <v>19659</v>
      </c>
      <c r="D1195" s="10">
        <f t="shared" ref="D1195:J1195" si="410">D1197</f>
        <v>3902.7</v>
      </c>
      <c r="E1195" s="7">
        <f t="shared" si="410"/>
        <v>5027</v>
      </c>
      <c r="F1195" s="10">
        <f t="shared" si="410"/>
        <v>5672.6</v>
      </c>
      <c r="G1195" s="7">
        <v>0</v>
      </c>
      <c r="H1195" s="7">
        <f>H1196+H1197+H1198</f>
        <v>3056.7</v>
      </c>
      <c r="I1195" s="7">
        <v>2000</v>
      </c>
      <c r="J1195" s="11">
        <f t="shared" si="410"/>
        <v>0</v>
      </c>
      <c r="K1195" s="10">
        <v>45</v>
      </c>
    </row>
    <row r="1196" spans="1:11">
      <c r="A1196" s="8">
        <v>1190</v>
      </c>
      <c r="B1196" s="10" t="s">
        <v>4</v>
      </c>
      <c r="C1196" s="7">
        <f t="shared" si="399"/>
        <v>0</v>
      </c>
      <c r="D1196" s="10">
        <v>0</v>
      </c>
      <c r="E1196" s="7">
        <v>0</v>
      </c>
      <c r="F1196" s="7">
        <v>0</v>
      </c>
      <c r="G1196" s="7">
        <v>0</v>
      </c>
      <c r="H1196" s="7">
        <v>0</v>
      </c>
      <c r="I1196" s="7">
        <v>0</v>
      </c>
      <c r="J1196" s="7">
        <v>0</v>
      </c>
      <c r="K1196" s="10"/>
    </row>
    <row r="1197" spans="1:11">
      <c r="A1197" s="8">
        <v>1191</v>
      </c>
      <c r="B1197" s="10" t="s">
        <v>5</v>
      </c>
      <c r="C1197" s="7">
        <f t="shared" si="399"/>
        <v>19659</v>
      </c>
      <c r="D1197" s="10">
        <v>3902.7</v>
      </c>
      <c r="E1197" s="7">
        <v>5027</v>
      </c>
      <c r="F1197" s="7">
        <v>5672.6</v>
      </c>
      <c r="G1197" s="7">
        <v>0</v>
      </c>
      <c r="H1197" s="7">
        <f>1300+692.5+1064.2</f>
        <v>3056.7</v>
      </c>
      <c r="I1197" s="7">
        <v>2000</v>
      </c>
      <c r="J1197" s="7">
        <v>0</v>
      </c>
      <c r="K1197" s="10"/>
    </row>
    <row r="1198" spans="1:11">
      <c r="A1198" s="8">
        <v>1192</v>
      </c>
      <c r="B1198" s="10" t="s">
        <v>6</v>
      </c>
      <c r="C1198" s="7">
        <f t="shared" si="399"/>
        <v>0</v>
      </c>
      <c r="D1198" s="10"/>
      <c r="E1198" s="7">
        <v>0</v>
      </c>
      <c r="F1198" s="7">
        <v>0</v>
      </c>
      <c r="G1198" s="7">
        <v>0</v>
      </c>
      <c r="H1198" s="7">
        <v>0</v>
      </c>
      <c r="I1198" s="7">
        <v>0</v>
      </c>
      <c r="J1198" s="7">
        <v>0</v>
      </c>
      <c r="K1198" s="10"/>
    </row>
    <row r="1199" spans="1:11" ht="25.5">
      <c r="A1199" s="8">
        <v>1193</v>
      </c>
      <c r="B1199" s="14" t="s">
        <v>222</v>
      </c>
      <c r="C1199" s="9">
        <f>C1201</f>
        <v>785.3</v>
      </c>
      <c r="D1199" s="11">
        <f t="shared" ref="D1199:J1199" si="411">D1201</f>
        <v>285.3</v>
      </c>
      <c r="E1199" s="9">
        <f t="shared" si="411"/>
        <v>200</v>
      </c>
      <c r="F1199" s="9">
        <f t="shared" si="411"/>
        <v>0</v>
      </c>
      <c r="G1199" s="9">
        <v>200</v>
      </c>
      <c r="H1199" s="7">
        <v>100</v>
      </c>
      <c r="I1199" s="7">
        <f t="shared" si="411"/>
        <v>0</v>
      </c>
      <c r="J1199" s="9">
        <f t="shared" si="411"/>
        <v>0</v>
      </c>
      <c r="K1199" s="10"/>
    </row>
    <row r="1200" spans="1:11">
      <c r="A1200" s="8">
        <v>1194</v>
      </c>
      <c r="B1200" s="10" t="s">
        <v>4</v>
      </c>
      <c r="C1200" s="7">
        <f t="shared" si="399"/>
        <v>0</v>
      </c>
      <c r="D1200" s="10">
        <v>0</v>
      </c>
      <c r="E1200" s="7">
        <v>0</v>
      </c>
      <c r="F1200" s="7">
        <v>0</v>
      </c>
      <c r="G1200" s="7">
        <v>0</v>
      </c>
      <c r="H1200" s="7">
        <v>0</v>
      </c>
      <c r="I1200" s="7">
        <v>0</v>
      </c>
      <c r="J1200" s="7">
        <v>0</v>
      </c>
      <c r="K1200" s="10"/>
    </row>
    <row r="1201" spans="1:11">
      <c r="A1201" s="8">
        <v>1195</v>
      </c>
      <c r="B1201" s="10" t="s">
        <v>5</v>
      </c>
      <c r="C1201" s="7">
        <f t="shared" si="399"/>
        <v>785.3</v>
      </c>
      <c r="D1201" s="10">
        <v>285.3</v>
      </c>
      <c r="E1201" s="7">
        <v>200</v>
      </c>
      <c r="F1201" s="7">
        <v>0</v>
      </c>
      <c r="G1201" s="7">
        <v>200</v>
      </c>
      <c r="H1201" s="7">
        <v>100</v>
      </c>
      <c r="I1201" s="7">
        <v>0</v>
      </c>
      <c r="J1201" s="7">
        <v>0</v>
      </c>
      <c r="K1201" s="10"/>
    </row>
    <row r="1202" spans="1:11">
      <c r="A1202" s="8">
        <v>1196</v>
      </c>
      <c r="B1202" s="10" t="s">
        <v>6</v>
      </c>
      <c r="C1202" s="7">
        <f t="shared" si="399"/>
        <v>0</v>
      </c>
      <c r="D1202" s="10">
        <v>0</v>
      </c>
      <c r="E1202" s="7">
        <v>0</v>
      </c>
      <c r="F1202" s="7">
        <v>0</v>
      </c>
      <c r="G1202" s="7">
        <v>0</v>
      </c>
      <c r="H1202" s="7">
        <v>0</v>
      </c>
      <c r="I1202" s="7">
        <v>0</v>
      </c>
      <c r="J1202" s="7">
        <v>0</v>
      </c>
      <c r="K1202" s="10"/>
    </row>
    <row r="1203" spans="1:11">
      <c r="A1203" s="8">
        <v>1197</v>
      </c>
      <c r="B1203" s="39" t="s">
        <v>223</v>
      </c>
      <c r="C1203" s="7">
        <f>C1205</f>
        <v>34104.899999999994</v>
      </c>
      <c r="D1203" s="10">
        <f t="shared" ref="D1203:J1203" si="412">D1205</f>
        <v>5451</v>
      </c>
      <c r="E1203" s="10">
        <f t="shared" si="412"/>
        <v>9578</v>
      </c>
      <c r="F1203" s="10">
        <f t="shared" si="412"/>
        <v>7611.3</v>
      </c>
      <c r="G1203" s="10">
        <v>2923.1</v>
      </c>
      <c r="H1203" s="7">
        <f>H1204+H1205+H1206</f>
        <v>3073.7</v>
      </c>
      <c r="I1203" s="10">
        <f t="shared" si="412"/>
        <v>3467.8</v>
      </c>
      <c r="J1203" s="9">
        <f t="shared" si="412"/>
        <v>2000</v>
      </c>
      <c r="K1203" s="10">
        <v>46</v>
      </c>
    </row>
    <row r="1204" spans="1:11">
      <c r="A1204" s="8">
        <v>1198</v>
      </c>
      <c r="B1204" s="10" t="s">
        <v>4</v>
      </c>
      <c r="C1204" s="7">
        <f t="shared" si="399"/>
        <v>0</v>
      </c>
      <c r="D1204" s="10"/>
      <c r="E1204" s="7">
        <v>0</v>
      </c>
      <c r="F1204" s="7">
        <v>0</v>
      </c>
      <c r="G1204" s="7">
        <v>0</v>
      </c>
      <c r="H1204" s="7">
        <v>0</v>
      </c>
      <c r="I1204" s="7">
        <v>0</v>
      </c>
      <c r="J1204" s="7">
        <v>0</v>
      </c>
      <c r="K1204" s="10"/>
    </row>
    <row r="1205" spans="1:11">
      <c r="A1205" s="8">
        <v>1199</v>
      </c>
      <c r="B1205" s="10" t="s">
        <v>5</v>
      </c>
      <c r="C1205" s="7">
        <f t="shared" si="399"/>
        <v>34104.899999999994</v>
      </c>
      <c r="D1205" s="7">
        <v>5451</v>
      </c>
      <c r="E1205" s="7">
        <v>9578</v>
      </c>
      <c r="F1205" s="7">
        <v>7611.3</v>
      </c>
      <c r="G1205" s="7">
        <v>2923.1</v>
      </c>
      <c r="H1205" s="7">
        <f>3766.2-692.5</f>
        <v>3073.7</v>
      </c>
      <c r="I1205" s="7">
        <v>3467.8</v>
      </c>
      <c r="J1205" s="7">
        <v>2000</v>
      </c>
      <c r="K1205" s="10"/>
    </row>
    <row r="1206" spans="1:11">
      <c r="A1206" s="8">
        <v>1200</v>
      </c>
      <c r="B1206" s="10" t="s">
        <v>6</v>
      </c>
      <c r="C1206" s="7">
        <f t="shared" si="399"/>
        <v>0</v>
      </c>
      <c r="D1206" s="7">
        <v>0</v>
      </c>
      <c r="E1206" s="7">
        <v>0</v>
      </c>
      <c r="F1206" s="7">
        <v>0</v>
      </c>
      <c r="G1206" s="7">
        <v>0</v>
      </c>
      <c r="H1206" s="7">
        <v>0</v>
      </c>
      <c r="I1206" s="7">
        <v>0</v>
      </c>
      <c r="J1206" s="7">
        <v>0</v>
      </c>
      <c r="K1206" s="10"/>
    </row>
    <row r="1207" spans="1:11" ht="15" customHeight="1">
      <c r="A1207" s="8">
        <v>1201</v>
      </c>
      <c r="B1207" s="14" t="s">
        <v>224</v>
      </c>
      <c r="C1207" s="7">
        <f>C1209</f>
        <v>18001.599999999999</v>
      </c>
      <c r="D1207" s="7">
        <f t="shared" ref="D1207:J1207" si="413">D1209</f>
        <v>2000</v>
      </c>
      <c r="E1207" s="7">
        <f t="shared" si="413"/>
        <v>4400</v>
      </c>
      <c r="F1207" s="7">
        <f t="shared" si="413"/>
        <v>5500</v>
      </c>
      <c r="G1207" s="7">
        <f t="shared" si="413"/>
        <v>545.29999999999995</v>
      </c>
      <c r="H1207" s="7">
        <f>H1208+H1209+H1210</f>
        <v>1089.8</v>
      </c>
      <c r="I1207" s="7">
        <v>3266.5</v>
      </c>
      <c r="J1207" s="9">
        <f t="shared" si="413"/>
        <v>1200</v>
      </c>
      <c r="K1207" s="10">
        <v>46</v>
      </c>
    </row>
    <row r="1208" spans="1:11">
      <c r="A1208" s="8">
        <v>1202</v>
      </c>
      <c r="B1208" s="10" t="s">
        <v>4</v>
      </c>
      <c r="C1208" s="7">
        <f t="shared" si="399"/>
        <v>0</v>
      </c>
      <c r="D1208" s="6">
        <v>0</v>
      </c>
      <c r="E1208" s="7">
        <v>0</v>
      </c>
      <c r="F1208" s="6">
        <v>0</v>
      </c>
      <c r="G1208" s="6">
        <v>0</v>
      </c>
      <c r="H1208" s="6">
        <v>0</v>
      </c>
      <c r="I1208" s="6">
        <v>0</v>
      </c>
      <c r="J1208" s="6">
        <v>0</v>
      </c>
      <c r="K1208" s="10"/>
    </row>
    <row r="1209" spans="1:11">
      <c r="A1209" s="8">
        <v>1203</v>
      </c>
      <c r="B1209" s="10" t="s">
        <v>5</v>
      </c>
      <c r="C1209" s="7">
        <f t="shared" si="399"/>
        <v>18001.599999999999</v>
      </c>
      <c r="D1209" s="6">
        <v>2000</v>
      </c>
      <c r="E1209" s="7">
        <v>4400</v>
      </c>
      <c r="F1209" s="6">
        <v>5500</v>
      </c>
      <c r="G1209" s="6">
        <v>545.29999999999995</v>
      </c>
      <c r="H1209" s="6">
        <f>3799.6-1645.6-1064.2</f>
        <v>1089.8</v>
      </c>
      <c r="I1209" s="6">
        <v>3266.5</v>
      </c>
      <c r="J1209" s="6">
        <v>1200</v>
      </c>
      <c r="K1209" s="10"/>
    </row>
    <row r="1210" spans="1:11">
      <c r="A1210" s="8">
        <v>1204</v>
      </c>
      <c r="B1210" s="10" t="s">
        <v>6</v>
      </c>
      <c r="C1210" s="7">
        <f t="shared" si="399"/>
        <v>0</v>
      </c>
      <c r="D1210" s="7">
        <v>0</v>
      </c>
      <c r="E1210" s="7">
        <v>0</v>
      </c>
      <c r="F1210" s="7">
        <v>0</v>
      </c>
      <c r="G1210" s="7">
        <v>0</v>
      </c>
      <c r="H1210" s="7">
        <v>0</v>
      </c>
      <c r="I1210" s="7">
        <v>0</v>
      </c>
      <c r="J1210" s="7">
        <v>0</v>
      </c>
      <c r="K1210" s="10"/>
    </row>
    <row r="1211" spans="1:11">
      <c r="A1211" s="8">
        <v>1205</v>
      </c>
      <c r="B1211" s="14" t="s">
        <v>225</v>
      </c>
      <c r="C1211" s="7">
        <f>C1213</f>
        <v>250</v>
      </c>
      <c r="D1211" s="10">
        <f t="shared" ref="D1211:J1211" si="414">D1213</f>
        <v>250</v>
      </c>
      <c r="E1211" s="10">
        <f t="shared" si="414"/>
        <v>0</v>
      </c>
      <c r="F1211" s="10">
        <f t="shared" si="414"/>
        <v>0</v>
      </c>
      <c r="G1211" s="10">
        <f t="shared" si="414"/>
        <v>0</v>
      </c>
      <c r="H1211" s="10">
        <f t="shared" si="414"/>
        <v>0</v>
      </c>
      <c r="I1211" s="10">
        <f t="shared" si="414"/>
        <v>0</v>
      </c>
      <c r="J1211" s="11">
        <f t="shared" si="414"/>
        <v>0</v>
      </c>
      <c r="K1211" s="10"/>
    </row>
    <row r="1212" spans="1:11">
      <c r="A1212" s="8">
        <v>1206</v>
      </c>
      <c r="B1212" s="10" t="s">
        <v>4</v>
      </c>
      <c r="C1212" s="7">
        <f t="shared" si="399"/>
        <v>0</v>
      </c>
      <c r="D1212" s="7">
        <v>0</v>
      </c>
      <c r="E1212" s="7">
        <v>0</v>
      </c>
      <c r="F1212" s="7">
        <v>0</v>
      </c>
      <c r="G1212" s="7">
        <v>0</v>
      </c>
      <c r="H1212" s="7">
        <v>0</v>
      </c>
      <c r="I1212" s="7">
        <v>0</v>
      </c>
      <c r="J1212" s="7">
        <v>0</v>
      </c>
      <c r="K1212" s="10"/>
    </row>
    <row r="1213" spans="1:11">
      <c r="A1213" s="8">
        <v>1207</v>
      </c>
      <c r="B1213" s="10" t="s">
        <v>5</v>
      </c>
      <c r="C1213" s="7">
        <f t="shared" si="399"/>
        <v>250</v>
      </c>
      <c r="D1213" s="7">
        <v>250</v>
      </c>
      <c r="E1213" s="7">
        <v>0</v>
      </c>
      <c r="F1213" s="7">
        <v>0</v>
      </c>
      <c r="G1213" s="7">
        <v>0</v>
      </c>
      <c r="H1213" s="7">
        <v>0</v>
      </c>
      <c r="I1213" s="7">
        <v>0</v>
      </c>
      <c r="J1213" s="7">
        <v>0</v>
      </c>
      <c r="K1213" s="10"/>
    </row>
    <row r="1214" spans="1:11">
      <c r="A1214" s="8">
        <v>1208</v>
      </c>
      <c r="B1214" s="10" t="s">
        <v>6</v>
      </c>
      <c r="C1214" s="7">
        <f t="shared" si="399"/>
        <v>0</v>
      </c>
      <c r="D1214" s="7">
        <v>0</v>
      </c>
      <c r="E1214" s="7">
        <v>0</v>
      </c>
      <c r="F1214" s="7">
        <v>0</v>
      </c>
      <c r="G1214" s="7">
        <v>0</v>
      </c>
      <c r="H1214" s="7">
        <v>0</v>
      </c>
      <c r="I1214" s="7">
        <v>0</v>
      </c>
      <c r="J1214" s="7">
        <v>0</v>
      </c>
      <c r="K1214" s="10"/>
    </row>
    <row r="1215" spans="1:11" ht="27">
      <c r="A1215" s="8">
        <v>1209</v>
      </c>
      <c r="B1215" s="13" t="s">
        <v>226</v>
      </c>
      <c r="C1215" s="7">
        <f>C1217</f>
        <v>2043</v>
      </c>
      <c r="D1215" s="7">
        <f t="shared" ref="D1215:J1215" si="415">D1217</f>
        <v>1443</v>
      </c>
      <c r="E1215" s="7">
        <f t="shared" si="415"/>
        <v>0</v>
      </c>
      <c r="F1215" s="7">
        <f t="shared" si="415"/>
        <v>100</v>
      </c>
      <c r="G1215" s="9">
        <f t="shared" si="415"/>
        <v>1001.4</v>
      </c>
      <c r="H1215" s="9">
        <f t="shared" si="415"/>
        <v>345</v>
      </c>
      <c r="I1215" s="9">
        <f t="shared" si="415"/>
        <v>0</v>
      </c>
      <c r="J1215" s="9">
        <f t="shared" si="415"/>
        <v>0</v>
      </c>
      <c r="K1215" s="10">
        <v>46</v>
      </c>
    </row>
    <row r="1216" spans="1:11">
      <c r="A1216" s="8">
        <v>1210</v>
      </c>
      <c r="B1216" s="10" t="s">
        <v>4</v>
      </c>
      <c r="C1216" s="7">
        <f t="shared" ref="C1216:C1288" si="416">D1216+E1216+F1216+G1216+H1216+I1216+J1216</f>
        <v>0</v>
      </c>
      <c r="D1216" s="6">
        <v>0</v>
      </c>
      <c r="E1216" s="7">
        <v>0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10"/>
    </row>
    <row r="1217" spans="1:11">
      <c r="A1217" s="8">
        <v>1211</v>
      </c>
      <c r="B1217" s="10" t="s">
        <v>5</v>
      </c>
      <c r="C1217" s="7">
        <f>C1221+C1225+C1229+C1233+C1237+C1241</f>
        <v>2043</v>
      </c>
      <c r="D1217" s="7">
        <f t="shared" ref="D1217:J1217" si="417">D1221+D1225+D1229+D1233+D1237+D1241</f>
        <v>1443</v>
      </c>
      <c r="E1217" s="10">
        <f t="shared" si="417"/>
        <v>0</v>
      </c>
      <c r="F1217" s="7">
        <f t="shared" si="417"/>
        <v>100</v>
      </c>
      <c r="G1217" s="7">
        <f>G1221+G1225+G1229+G1233+G1237+G1241+G1245+G1249</f>
        <v>1001.4</v>
      </c>
      <c r="H1217" s="7">
        <f>H1221+H1225+H1229+H1233+H1237+H1241+H1245+H1249+H1253</f>
        <v>345</v>
      </c>
      <c r="I1217" s="7">
        <f t="shared" si="417"/>
        <v>0</v>
      </c>
      <c r="J1217" s="9">
        <f t="shared" si="417"/>
        <v>0</v>
      </c>
      <c r="K1217" s="10"/>
    </row>
    <row r="1218" spans="1:11">
      <c r="A1218" s="8">
        <v>1212</v>
      </c>
      <c r="B1218" s="10" t="s">
        <v>6</v>
      </c>
      <c r="C1218" s="7">
        <f t="shared" si="416"/>
        <v>0</v>
      </c>
      <c r="D1218" s="6">
        <v>0</v>
      </c>
      <c r="E1218" s="7">
        <v>0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10"/>
    </row>
    <row r="1219" spans="1:11">
      <c r="A1219" s="8">
        <v>1213</v>
      </c>
      <c r="B1219" s="14" t="s">
        <v>227</v>
      </c>
      <c r="C1219" s="7">
        <f>C1221</f>
        <v>743</v>
      </c>
      <c r="D1219" s="7">
        <f t="shared" ref="D1219:J1219" si="418">D1221</f>
        <v>743</v>
      </c>
      <c r="E1219" s="10">
        <f t="shared" si="418"/>
        <v>0</v>
      </c>
      <c r="F1219" s="10">
        <f t="shared" si="418"/>
        <v>0</v>
      </c>
      <c r="G1219" s="10">
        <f t="shared" si="418"/>
        <v>0</v>
      </c>
      <c r="H1219" s="10">
        <f t="shared" si="418"/>
        <v>0</v>
      </c>
      <c r="I1219" s="10">
        <f t="shared" si="418"/>
        <v>0</v>
      </c>
      <c r="J1219" s="11">
        <f t="shared" si="418"/>
        <v>0</v>
      </c>
      <c r="K1219" s="10">
        <v>46</v>
      </c>
    </row>
    <row r="1220" spans="1:11">
      <c r="A1220" s="8">
        <v>1214</v>
      </c>
      <c r="B1220" s="10" t="s">
        <v>4</v>
      </c>
      <c r="C1220" s="7">
        <f t="shared" si="416"/>
        <v>0</v>
      </c>
      <c r="D1220" s="6">
        <v>0</v>
      </c>
      <c r="E1220" s="7">
        <v>0</v>
      </c>
      <c r="F1220" s="6">
        <v>0</v>
      </c>
      <c r="G1220" s="6">
        <v>0</v>
      </c>
      <c r="H1220" s="6">
        <v>0</v>
      </c>
      <c r="I1220" s="6">
        <v>0</v>
      </c>
      <c r="J1220" s="6">
        <v>0</v>
      </c>
      <c r="K1220" s="10"/>
    </row>
    <row r="1221" spans="1:11">
      <c r="A1221" s="8">
        <v>1215</v>
      </c>
      <c r="B1221" s="10" t="s">
        <v>5</v>
      </c>
      <c r="C1221" s="7">
        <f t="shared" si="416"/>
        <v>743</v>
      </c>
      <c r="D1221" s="6">
        <v>743</v>
      </c>
      <c r="E1221" s="7">
        <v>0</v>
      </c>
      <c r="F1221" s="7">
        <v>0</v>
      </c>
      <c r="G1221" s="7">
        <v>0</v>
      </c>
      <c r="H1221" s="7">
        <v>0</v>
      </c>
      <c r="I1221" s="7">
        <v>0</v>
      </c>
      <c r="J1221" s="7">
        <v>0</v>
      </c>
      <c r="K1221" s="10"/>
    </row>
    <row r="1222" spans="1:11">
      <c r="A1222" s="8">
        <v>1216</v>
      </c>
      <c r="B1222" s="10" t="s">
        <v>6</v>
      </c>
      <c r="C1222" s="7">
        <f t="shared" si="416"/>
        <v>0</v>
      </c>
      <c r="D1222" s="6">
        <v>0</v>
      </c>
      <c r="E1222" s="7">
        <v>0</v>
      </c>
      <c r="F1222" s="7">
        <v>0</v>
      </c>
      <c r="G1222" s="7">
        <v>0</v>
      </c>
      <c r="H1222" s="7">
        <v>0</v>
      </c>
      <c r="I1222" s="7">
        <v>0</v>
      </c>
      <c r="J1222" s="7">
        <v>0</v>
      </c>
      <c r="K1222" s="10"/>
    </row>
    <row r="1223" spans="1:11" ht="25.5">
      <c r="A1223" s="8">
        <v>1217</v>
      </c>
      <c r="B1223" s="14" t="s">
        <v>228</v>
      </c>
      <c r="C1223" s="7">
        <f>C1225</f>
        <v>100</v>
      </c>
      <c r="D1223" s="7">
        <f t="shared" ref="D1223:J1223" si="419">D1225</f>
        <v>100</v>
      </c>
      <c r="E1223" s="7">
        <f t="shared" si="419"/>
        <v>0</v>
      </c>
      <c r="F1223" s="7">
        <f t="shared" si="419"/>
        <v>0</v>
      </c>
      <c r="G1223" s="7">
        <f t="shared" si="419"/>
        <v>0</v>
      </c>
      <c r="H1223" s="7">
        <f t="shared" si="419"/>
        <v>0</v>
      </c>
      <c r="I1223" s="7">
        <f t="shared" si="419"/>
        <v>0</v>
      </c>
      <c r="J1223" s="9">
        <f t="shared" si="419"/>
        <v>0</v>
      </c>
      <c r="K1223" s="10"/>
    </row>
    <row r="1224" spans="1:11">
      <c r="A1224" s="8">
        <v>1218</v>
      </c>
      <c r="B1224" s="10" t="s">
        <v>4</v>
      </c>
      <c r="C1224" s="7">
        <f t="shared" si="416"/>
        <v>0</v>
      </c>
      <c r="D1224" s="6">
        <v>0</v>
      </c>
      <c r="E1224" s="7">
        <v>0</v>
      </c>
      <c r="F1224" s="7">
        <v>0</v>
      </c>
      <c r="G1224" s="7">
        <v>0</v>
      </c>
      <c r="H1224" s="7">
        <v>0</v>
      </c>
      <c r="I1224" s="7">
        <v>0</v>
      </c>
      <c r="J1224" s="7">
        <v>0</v>
      </c>
      <c r="K1224" s="10"/>
    </row>
    <row r="1225" spans="1:11">
      <c r="A1225" s="8">
        <v>1219</v>
      </c>
      <c r="B1225" s="10" t="s">
        <v>5</v>
      </c>
      <c r="C1225" s="7">
        <f t="shared" si="416"/>
        <v>100</v>
      </c>
      <c r="D1225" s="6">
        <v>100</v>
      </c>
      <c r="E1225" s="7">
        <v>0</v>
      </c>
      <c r="F1225" s="7">
        <v>0</v>
      </c>
      <c r="G1225" s="7">
        <v>0</v>
      </c>
      <c r="H1225" s="7">
        <v>0</v>
      </c>
      <c r="I1225" s="7">
        <v>0</v>
      </c>
      <c r="J1225" s="7">
        <v>0</v>
      </c>
      <c r="K1225" s="10"/>
    </row>
    <row r="1226" spans="1:11">
      <c r="A1226" s="8">
        <v>1220</v>
      </c>
      <c r="B1226" s="10" t="s">
        <v>6</v>
      </c>
      <c r="C1226" s="7">
        <f t="shared" si="416"/>
        <v>0</v>
      </c>
      <c r="D1226" s="6">
        <v>0</v>
      </c>
      <c r="E1226" s="7">
        <v>0</v>
      </c>
      <c r="F1226" s="7">
        <v>0</v>
      </c>
      <c r="G1226" s="7">
        <v>0</v>
      </c>
      <c r="H1226" s="7">
        <v>0</v>
      </c>
      <c r="I1226" s="7">
        <v>0</v>
      </c>
      <c r="J1226" s="7">
        <v>0</v>
      </c>
      <c r="K1226" s="10"/>
    </row>
    <row r="1227" spans="1:11" ht="25.5">
      <c r="A1227" s="8">
        <v>1221</v>
      </c>
      <c r="B1227" s="14" t="s">
        <v>576</v>
      </c>
      <c r="C1227" s="9">
        <f>C1229</f>
        <v>600</v>
      </c>
      <c r="D1227" s="9">
        <f t="shared" ref="D1227:J1227" si="420">D1229</f>
        <v>400</v>
      </c>
      <c r="E1227" s="9">
        <f t="shared" si="420"/>
        <v>0</v>
      </c>
      <c r="F1227" s="9">
        <f t="shared" si="420"/>
        <v>0</v>
      </c>
      <c r="G1227" s="9">
        <f t="shared" si="420"/>
        <v>0</v>
      </c>
      <c r="H1227" s="9">
        <f t="shared" si="420"/>
        <v>200</v>
      </c>
      <c r="I1227" s="9">
        <f t="shared" si="420"/>
        <v>0</v>
      </c>
      <c r="J1227" s="9">
        <f t="shared" si="420"/>
        <v>0</v>
      </c>
      <c r="K1227" s="10"/>
    </row>
    <row r="1228" spans="1:11">
      <c r="A1228" s="8">
        <v>1222</v>
      </c>
      <c r="B1228" s="10" t="s">
        <v>4</v>
      </c>
      <c r="C1228" s="7">
        <f t="shared" si="416"/>
        <v>0</v>
      </c>
      <c r="D1228" s="6">
        <v>0</v>
      </c>
      <c r="E1228" s="7">
        <v>0</v>
      </c>
      <c r="F1228" s="7">
        <v>0</v>
      </c>
      <c r="G1228" s="7">
        <v>0</v>
      </c>
      <c r="H1228" s="7">
        <v>0</v>
      </c>
      <c r="I1228" s="7">
        <v>0</v>
      </c>
      <c r="J1228" s="7">
        <v>0</v>
      </c>
      <c r="K1228" s="10"/>
    </row>
    <row r="1229" spans="1:11">
      <c r="A1229" s="8">
        <v>1223</v>
      </c>
      <c r="B1229" s="10" t="s">
        <v>5</v>
      </c>
      <c r="C1229" s="7">
        <f t="shared" si="416"/>
        <v>600</v>
      </c>
      <c r="D1229" s="6">
        <v>400</v>
      </c>
      <c r="E1229" s="7">
        <v>0</v>
      </c>
      <c r="F1229" s="7">
        <v>0</v>
      </c>
      <c r="G1229" s="7">
        <v>0</v>
      </c>
      <c r="H1229" s="7">
        <v>200</v>
      </c>
      <c r="I1229" s="7">
        <v>0</v>
      </c>
      <c r="J1229" s="7">
        <v>0</v>
      </c>
      <c r="K1229" s="10"/>
    </row>
    <row r="1230" spans="1:11">
      <c r="A1230" s="8">
        <v>1224</v>
      </c>
      <c r="B1230" s="10" t="s">
        <v>6</v>
      </c>
      <c r="C1230" s="7">
        <f t="shared" si="416"/>
        <v>0</v>
      </c>
      <c r="D1230" s="6">
        <v>0</v>
      </c>
      <c r="E1230" s="7">
        <v>0</v>
      </c>
      <c r="F1230" s="7">
        <v>0</v>
      </c>
      <c r="G1230" s="7">
        <v>0</v>
      </c>
      <c r="H1230" s="7">
        <v>0</v>
      </c>
      <c r="I1230" s="7">
        <v>0</v>
      </c>
      <c r="J1230" s="7">
        <v>0</v>
      </c>
      <c r="K1230" s="10"/>
    </row>
    <row r="1231" spans="1:11" ht="25.5">
      <c r="A1231" s="8">
        <v>1225</v>
      </c>
      <c r="B1231" s="14" t="s">
        <v>229</v>
      </c>
      <c r="C1231" s="7">
        <f>C1233</f>
        <v>200</v>
      </c>
      <c r="D1231" s="7">
        <f t="shared" ref="D1231:J1231" si="421">D1233</f>
        <v>100</v>
      </c>
      <c r="E1231" s="7">
        <f t="shared" si="421"/>
        <v>0</v>
      </c>
      <c r="F1231" s="7">
        <f t="shared" si="421"/>
        <v>100</v>
      </c>
      <c r="G1231" s="7">
        <f t="shared" si="421"/>
        <v>0</v>
      </c>
      <c r="H1231" s="7">
        <f t="shared" si="421"/>
        <v>0</v>
      </c>
      <c r="I1231" s="7">
        <f t="shared" si="421"/>
        <v>0</v>
      </c>
      <c r="J1231" s="9">
        <f t="shared" si="421"/>
        <v>0</v>
      </c>
      <c r="K1231" s="10"/>
    </row>
    <row r="1232" spans="1:11">
      <c r="A1232" s="8">
        <v>1226</v>
      </c>
      <c r="B1232" s="10" t="s">
        <v>4</v>
      </c>
      <c r="C1232" s="7">
        <f t="shared" si="416"/>
        <v>0</v>
      </c>
      <c r="D1232" s="6">
        <v>0</v>
      </c>
      <c r="E1232" s="7">
        <v>0</v>
      </c>
      <c r="F1232" s="7">
        <v>0</v>
      </c>
      <c r="G1232" s="7">
        <v>0</v>
      </c>
      <c r="H1232" s="7">
        <v>0</v>
      </c>
      <c r="I1232" s="7">
        <v>0</v>
      </c>
      <c r="J1232" s="7">
        <v>0</v>
      </c>
      <c r="K1232" s="10"/>
    </row>
    <row r="1233" spans="1:11">
      <c r="A1233" s="8">
        <v>1227</v>
      </c>
      <c r="B1233" s="10" t="s">
        <v>5</v>
      </c>
      <c r="C1233" s="7">
        <f t="shared" si="416"/>
        <v>200</v>
      </c>
      <c r="D1233" s="6">
        <v>100</v>
      </c>
      <c r="E1233" s="7">
        <v>0</v>
      </c>
      <c r="F1233" s="7">
        <v>100</v>
      </c>
      <c r="G1233" s="7">
        <v>0</v>
      </c>
      <c r="H1233" s="7">
        <v>0</v>
      </c>
      <c r="I1233" s="7">
        <v>0</v>
      </c>
      <c r="J1233" s="7">
        <v>0</v>
      </c>
      <c r="K1233" s="10"/>
    </row>
    <row r="1234" spans="1:11">
      <c r="A1234" s="8">
        <v>1228</v>
      </c>
      <c r="B1234" s="10" t="s">
        <v>6</v>
      </c>
      <c r="C1234" s="7">
        <f t="shared" si="416"/>
        <v>0</v>
      </c>
      <c r="D1234" s="6">
        <v>0</v>
      </c>
      <c r="E1234" s="7">
        <v>0</v>
      </c>
      <c r="F1234" s="7">
        <v>0</v>
      </c>
      <c r="G1234" s="7">
        <v>0</v>
      </c>
      <c r="H1234" s="7">
        <v>0</v>
      </c>
      <c r="I1234" s="7">
        <v>0</v>
      </c>
      <c r="J1234" s="7">
        <v>0</v>
      </c>
      <c r="K1234" s="10"/>
    </row>
    <row r="1235" spans="1:11" ht="76.5">
      <c r="A1235" s="8">
        <v>1229</v>
      </c>
      <c r="B1235" s="14" t="s">
        <v>230</v>
      </c>
      <c r="C1235" s="7">
        <f>C1237</f>
        <v>100</v>
      </c>
      <c r="D1235" s="7">
        <f t="shared" ref="D1235:J1235" si="422">D1237</f>
        <v>100</v>
      </c>
      <c r="E1235" s="7">
        <f t="shared" si="422"/>
        <v>0</v>
      </c>
      <c r="F1235" s="7">
        <f t="shared" si="422"/>
        <v>0</v>
      </c>
      <c r="G1235" s="7">
        <f t="shared" si="422"/>
        <v>0</v>
      </c>
      <c r="H1235" s="7">
        <f t="shared" si="422"/>
        <v>0</v>
      </c>
      <c r="I1235" s="7">
        <f t="shared" si="422"/>
        <v>0</v>
      </c>
      <c r="J1235" s="9">
        <f t="shared" si="422"/>
        <v>0</v>
      </c>
      <c r="K1235" s="10"/>
    </row>
    <row r="1236" spans="1:11">
      <c r="A1236" s="8">
        <v>1230</v>
      </c>
      <c r="B1236" s="10" t="s">
        <v>4</v>
      </c>
      <c r="C1236" s="7">
        <f t="shared" si="416"/>
        <v>0</v>
      </c>
      <c r="D1236" s="6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0</v>
      </c>
      <c r="J1236" s="7">
        <v>0</v>
      </c>
      <c r="K1236" s="10"/>
    </row>
    <row r="1237" spans="1:11">
      <c r="A1237" s="8">
        <v>1231</v>
      </c>
      <c r="B1237" s="10" t="s">
        <v>5</v>
      </c>
      <c r="C1237" s="7">
        <f t="shared" si="416"/>
        <v>100</v>
      </c>
      <c r="D1237" s="6">
        <v>100</v>
      </c>
      <c r="E1237" s="7">
        <v>0</v>
      </c>
      <c r="F1237" s="7">
        <v>0</v>
      </c>
      <c r="G1237" s="7">
        <v>0</v>
      </c>
      <c r="H1237" s="7">
        <v>0</v>
      </c>
      <c r="I1237" s="7">
        <v>0</v>
      </c>
      <c r="J1237" s="7">
        <v>0</v>
      </c>
      <c r="K1237" s="10"/>
    </row>
    <row r="1238" spans="1:11">
      <c r="A1238" s="8">
        <v>1232</v>
      </c>
      <c r="B1238" s="10" t="s">
        <v>6</v>
      </c>
      <c r="C1238" s="7">
        <f t="shared" si="416"/>
        <v>0</v>
      </c>
      <c r="D1238" s="6">
        <v>0</v>
      </c>
      <c r="E1238" s="7">
        <v>0</v>
      </c>
      <c r="F1238" s="7">
        <v>0</v>
      </c>
      <c r="G1238" s="7">
        <v>0</v>
      </c>
      <c r="H1238" s="7">
        <v>0</v>
      </c>
      <c r="I1238" s="7">
        <v>0</v>
      </c>
      <c r="J1238" s="7">
        <v>0</v>
      </c>
      <c r="K1238" s="10"/>
    </row>
    <row r="1239" spans="1:11" ht="25.5">
      <c r="A1239" s="8">
        <v>1233</v>
      </c>
      <c r="B1239" s="14" t="s">
        <v>231</v>
      </c>
      <c r="C1239" s="7">
        <f>C1241</f>
        <v>300</v>
      </c>
      <c r="D1239" s="7">
        <f t="shared" ref="D1239:J1239" si="423">D1241</f>
        <v>0</v>
      </c>
      <c r="E1239" s="7">
        <f t="shared" si="423"/>
        <v>0</v>
      </c>
      <c r="F1239" s="7">
        <f t="shared" si="423"/>
        <v>0</v>
      </c>
      <c r="G1239" s="7">
        <f t="shared" si="423"/>
        <v>200</v>
      </c>
      <c r="H1239" s="7">
        <f t="shared" si="423"/>
        <v>100</v>
      </c>
      <c r="I1239" s="7">
        <f t="shared" si="423"/>
        <v>0</v>
      </c>
      <c r="J1239" s="9">
        <f t="shared" si="423"/>
        <v>0</v>
      </c>
      <c r="K1239" s="10"/>
    </row>
    <row r="1240" spans="1:11">
      <c r="A1240" s="8">
        <v>1234</v>
      </c>
      <c r="B1240" s="10" t="s">
        <v>4</v>
      </c>
      <c r="C1240" s="7">
        <f t="shared" si="416"/>
        <v>0</v>
      </c>
      <c r="D1240" s="6">
        <v>0</v>
      </c>
      <c r="E1240" s="7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10"/>
    </row>
    <row r="1241" spans="1:11">
      <c r="A1241" s="8">
        <v>1235</v>
      </c>
      <c r="B1241" s="10" t="s">
        <v>5</v>
      </c>
      <c r="C1241" s="7">
        <f t="shared" si="416"/>
        <v>300</v>
      </c>
      <c r="D1241" s="6">
        <v>0</v>
      </c>
      <c r="E1241" s="7">
        <v>0</v>
      </c>
      <c r="F1241" s="6">
        <v>0</v>
      </c>
      <c r="G1241" s="6">
        <v>200</v>
      </c>
      <c r="H1241" s="6">
        <v>100</v>
      </c>
      <c r="I1241" s="6">
        <v>0</v>
      </c>
      <c r="J1241" s="6">
        <v>0</v>
      </c>
      <c r="K1241" s="10"/>
    </row>
    <row r="1242" spans="1:11">
      <c r="A1242" s="8">
        <v>1236</v>
      </c>
      <c r="B1242" s="10" t="s">
        <v>6</v>
      </c>
      <c r="C1242" s="7">
        <f t="shared" si="416"/>
        <v>0</v>
      </c>
      <c r="D1242" s="6">
        <v>0</v>
      </c>
      <c r="E1242" s="7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10"/>
    </row>
    <row r="1243" spans="1:11" ht="51">
      <c r="A1243" s="8">
        <v>1237</v>
      </c>
      <c r="B1243" s="14" t="s">
        <v>454</v>
      </c>
      <c r="C1243" s="9">
        <f t="shared" si="416"/>
        <v>444</v>
      </c>
      <c r="D1243" s="9">
        <v>0</v>
      </c>
      <c r="E1243" s="9">
        <v>0</v>
      </c>
      <c r="F1243" s="9">
        <v>0</v>
      </c>
      <c r="G1243" s="9">
        <v>444</v>
      </c>
      <c r="H1243" s="9">
        <f t="shared" ref="H1243" si="424">I1243+J1243+K1243+L1243+M1243+N1243+O1243</f>
        <v>0</v>
      </c>
      <c r="I1243" s="9">
        <f t="shared" ref="I1243" si="425">J1243+K1243+L1243+M1243+N1243+O1243+P1243</f>
        <v>0</v>
      </c>
      <c r="J1243" s="9">
        <f t="shared" ref="J1243" si="426">K1243+L1243+M1243+N1243+O1243+P1243+Q1243</f>
        <v>0</v>
      </c>
      <c r="K1243" s="10"/>
    </row>
    <row r="1244" spans="1:11">
      <c r="A1244" s="8">
        <v>1238</v>
      </c>
      <c r="B1244" s="10" t="s">
        <v>4</v>
      </c>
      <c r="C1244" s="7">
        <f t="shared" si="416"/>
        <v>0</v>
      </c>
      <c r="D1244" s="6">
        <v>0</v>
      </c>
      <c r="E1244" s="7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10"/>
    </row>
    <row r="1245" spans="1:11">
      <c r="A1245" s="8">
        <v>1239</v>
      </c>
      <c r="B1245" s="10" t="s">
        <v>5</v>
      </c>
      <c r="C1245" s="7">
        <f t="shared" si="416"/>
        <v>444</v>
      </c>
      <c r="D1245" s="7">
        <v>0</v>
      </c>
      <c r="E1245" s="7">
        <v>0</v>
      </c>
      <c r="F1245" s="7">
        <v>0</v>
      </c>
      <c r="G1245" s="7">
        <v>444</v>
      </c>
      <c r="H1245" s="7">
        <f t="shared" ref="H1245" si="427">I1245+J1245+K1245+L1245+M1245+N1245+O1245</f>
        <v>0</v>
      </c>
      <c r="I1245" s="7">
        <f t="shared" ref="I1245" si="428">J1245+K1245+L1245+M1245+N1245+O1245+P1245</f>
        <v>0</v>
      </c>
      <c r="J1245" s="7">
        <f t="shared" ref="J1245" si="429">K1245+L1245+M1245+N1245+O1245+P1245+Q1245</f>
        <v>0</v>
      </c>
      <c r="K1245" s="10"/>
    </row>
    <row r="1246" spans="1:11">
      <c r="A1246" s="8">
        <v>1240</v>
      </c>
      <c r="B1246" s="10" t="s">
        <v>6</v>
      </c>
      <c r="C1246" s="7">
        <f t="shared" si="416"/>
        <v>0</v>
      </c>
      <c r="D1246" s="12">
        <v>0</v>
      </c>
      <c r="E1246" s="7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10"/>
    </row>
    <row r="1247" spans="1:11" ht="38.25">
      <c r="A1247" s="8">
        <v>1241</v>
      </c>
      <c r="B1247" s="14" t="s">
        <v>455</v>
      </c>
      <c r="C1247" s="9">
        <f t="shared" si="416"/>
        <v>379.09999999999997</v>
      </c>
      <c r="D1247" s="9">
        <v>0</v>
      </c>
      <c r="E1247" s="9">
        <v>0</v>
      </c>
      <c r="F1247" s="9">
        <v>0</v>
      </c>
      <c r="G1247" s="9">
        <v>357.4</v>
      </c>
      <c r="H1247" s="9">
        <v>21.7</v>
      </c>
      <c r="I1247" s="9">
        <f t="shared" ref="I1247" si="430">J1247+K1247+L1247+M1247+N1247+O1247+P1247</f>
        <v>0</v>
      </c>
      <c r="J1247" s="9">
        <f t="shared" ref="J1247" si="431">K1247+L1247+M1247+N1247+O1247+P1247+Q1247</f>
        <v>0</v>
      </c>
      <c r="K1247" s="10"/>
    </row>
    <row r="1248" spans="1:11">
      <c r="A1248" s="8">
        <v>1242</v>
      </c>
      <c r="B1248" s="10" t="s">
        <v>4</v>
      </c>
      <c r="C1248" s="7">
        <f t="shared" si="416"/>
        <v>0</v>
      </c>
      <c r="D1248" s="6">
        <v>0</v>
      </c>
      <c r="E1248" s="7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10"/>
    </row>
    <row r="1249" spans="1:11">
      <c r="A1249" s="8">
        <v>1243</v>
      </c>
      <c r="B1249" s="10" t="s">
        <v>5</v>
      </c>
      <c r="C1249" s="7">
        <v>357.4</v>
      </c>
      <c r="D1249" s="6">
        <v>0</v>
      </c>
      <c r="E1249" s="7">
        <v>0</v>
      </c>
      <c r="F1249" s="6">
        <v>0</v>
      </c>
      <c r="G1249" s="6">
        <v>357.4</v>
      </c>
      <c r="H1249" s="6">
        <v>21.7</v>
      </c>
      <c r="I1249" s="6">
        <v>0</v>
      </c>
      <c r="J1249" s="6">
        <v>0</v>
      </c>
      <c r="K1249" s="10"/>
    </row>
    <row r="1250" spans="1:11">
      <c r="A1250" s="8">
        <v>1244</v>
      </c>
      <c r="B1250" s="10" t="s">
        <v>150</v>
      </c>
      <c r="C1250" s="7">
        <v>0</v>
      </c>
      <c r="D1250" s="7">
        <v>0</v>
      </c>
      <c r="E1250" s="7">
        <v>0</v>
      </c>
      <c r="F1250" s="7">
        <v>0</v>
      </c>
      <c r="G1250" s="7">
        <v>0</v>
      </c>
      <c r="H1250" s="7">
        <v>0</v>
      </c>
      <c r="I1250" s="7">
        <v>0</v>
      </c>
      <c r="J1250" s="7">
        <v>0</v>
      </c>
      <c r="K1250" s="10"/>
    </row>
    <row r="1251" spans="1:11" ht="51">
      <c r="A1251" s="8">
        <v>1245</v>
      </c>
      <c r="B1251" s="14" t="s">
        <v>568</v>
      </c>
      <c r="C1251" s="9">
        <v>0</v>
      </c>
      <c r="D1251" s="9">
        <v>0</v>
      </c>
      <c r="E1251" s="9">
        <v>0</v>
      </c>
      <c r="F1251" s="9">
        <v>0</v>
      </c>
      <c r="G1251" s="9">
        <v>0</v>
      </c>
      <c r="H1251" s="9">
        <v>23.3</v>
      </c>
      <c r="I1251" s="9">
        <v>0</v>
      </c>
      <c r="J1251" s="9">
        <v>0</v>
      </c>
      <c r="K1251" s="10"/>
    </row>
    <row r="1252" spans="1:11">
      <c r="A1252" s="8">
        <v>1246</v>
      </c>
      <c r="B1252" s="10" t="s">
        <v>4</v>
      </c>
      <c r="C1252" s="7">
        <v>0</v>
      </c>
      <c r="D1252" s="7">
        <v>0</v>
      </c>
      <c r="E1252" s="7">
        <v>0</v>
      </c>
      <c r="F1252" s="7">
        <v>0</v>
      </c>
      <c r="G1252" s="7">
        <v>0</v>
      </c>
      <c r="H1252" s="7">
        <v>0</v>
      </c>
      <c r="I1252" s="7">
        <v>0</v>
      </c>
      <c r="J1252" s="7">
        <v>0</v>
      </c>
      <c r="K1252" s="10"/>
    </row>
    <row r="1253" spans="1:11">
      <c r="A1253" s="8">
        <v>1247</v>
      </c>
      <c r="B1253" s="10" t="s">
        <v>194</v>
      </c>
      <c r="C1253" s="7">
        <v>0</v>
      </c>
      <c r="D1253" s="7">
        <v>0</v>
      </c>
      <c r="E1253" s="7">
        <v>0</v>
      </c>
      <c r="F1253" s="7">
        <v>0</v>
      </c>
      <c r="G1253" s="7">
        <v>0</v>
      </c>
      <c r="H1253" s="7">
        <v>23.3</v>
      </c>
      <c r="I1253" s="7">
        <v>0</v>
      </c>
      <c r="J1253" s="7">
        <v>0</v>
      </c>
      <c r="K1253" s="10"/>
    </row>
    <row r="1254" spans="1:11">
      <c r="A1254" s="8">
        <v>1248</v>
      </c>
      <c r="B1254" s="10" t="s">
        <v>552</v>
      </c>
      <c r="C1254" s="7">
        <f t="shared" si="416"/>
        <v>0</v>
      </c>
      <c r="D1254" s="6">
        <v>0</v>
      </c>
      <c r="E1254" s="7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10"/>
    </row>
    <row r="1255" spans="1:11" ht="27">
      <c r="A1255" s="8">
        <v>1249</v>
      </c>
      <c r="B1255" s="13" t="s">
        <v>232</v>
      </c>
      <c r="C1255" s="7">
        <f>C1257</f>
        <v>15337.3</v>
      </c>
      <c r="D1255" s="7">
        <f t="shared" ref="D1255:J1255" si="432">D1257</f>
        <v>777</v>
      </c>
      <c r="E1255" s="7">
        <f t="shared" si="432"/>
        <v>1029</v>
      </c>
      <c r="F1255" s="7">
        <f t="shared" si="432"/>
        <v>1146</v>
      </c>
      <c r="G1255" s="11">
        <f t="shared" si="432"/>
        <v>4413.7</v>
      </c>
      <c r="H1255" s="9">
        <f t="shared" si="432"/>
        <v>1966.7</v>
      </c>
      <c r="I1255" s="9">
        <f t="shared" si="432"/>
        <v>3690</v>
      </c>
      <c r="J1255" s="9">
        <f t="shared" si="432"/>
        <v>2314.9</v>
      </c>
      <c r="K1255" s="10">
        <v>46</v>
      </c>
    </row>
    <row r="1256" spans="1:11">
      <c r="A1256" s="8">
        <v>1250</v>
      </c>
      <c r="B1256" s="10" t="s">
        <v>4</v>
      </c>
      <c r="C1256" s="7">
        <f t="shared" si="416"/>
        <v>0</v>
      </c>
      <c r="D1256" s="6"/>
      <c r="E1256" s="7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10"/>
    </row>
    <row r="1257" spans="1:11">
      <c r="A1257" s="8">
        <v>1251</v>
      </c>
      <c r="B1257" s="10" t="s">
        <v>5</v>
      </c>
      <c r="C1257" s="7">
        <f>C1261+C1265+C1269+C1273+C1277+C1281+C1285+C1289</f>
        <v>15337.3</v>
      </c>
      <c r="D1257" s="7">
        <f t="shared" ref="D1257:J1257" si="433">D1261+D1265+D1269+D1273+D1277+D1281+D1285+D1289</f>
        <v>777</v>
      </c>
      <c r="E1257" s="7">
        <f t="shared" si="433"/>
        <v>1029</v>
      </c>
      <c r="F1257" s="7">
        <f t="shared" si="433"/>
        <v>1146</v>
      </c>
      <c r="G1257" s="7">
        <f t="shared" si="433"/>
        <v>4413.7</v>
      </c>
      <c r="H1257" s="7">
        <f>H1273+H1285+H1289+H1281</f>
        <v>1966.7</v>
      </c>
      <c r="I1257" s="7">
        <f t="shared" si="433"/>
        <v>3690</v>
      </c>
      <c r="J1257" s="7">
        <f t="shared" si="433"/>
        <v>2314.9</v>
      </c>
      <c r="K1257" s="10"/>
    </row>
    <row r="1258" spans="1:11">
      <c r="A1258" s="8">
        <v>1252</v>
      </c>
      <c r="B1258" s="10" t="s">
        <v>6</v>
      </c>
      <c r="C1258" s="7">
        <f t="shared" si="416"/>
        <v>0</v>
      </c>
      <c r="D1258" s="7">
        <v>0</v>
      </c>
      <c r="E1258" s="7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10"/>
    </row>
    <row r="1259" spans="1:11" ht="51">
      <c r="A1259" s="8">
        <v>1253</v>
      </c>
      <c r="B1259" s="14" t="s">
        <v>233</v>
      </c>
      <c r="C1259" s="9">
        <f>C1261</f>
        <v>50</v>
      </c>
      <c r="D1259" s="9">
        <f t="shared" ref="D1259:J1259" si="434">D1261</f>
        <v>50</v>
      </c>
      <c r="E1259" s="11">
        <f t="shared" si="434"/>
        <v>0</v>
      </c>
      <c r="F1259" s="11">
        <f t="shared" si="434"/>
        <v>0</v>
      </c>
      <c r="G1259" s="11">
        <f t="shared" si="434"/>
        <v>0</v>
      </c>
      <c r="H1259" s="11">
        <f t="shared" si="434"/>
        <v>0</v>
      </c>
      <c r="I1259" s="11">
        <f t="shared" si="434"/>
        <v>0</v>
      </c>
      <c r="J1259" s="11">
        <f t="shared" si="434"/>
        <v>0</v>
      </c>
      <c r="K1259" s="10">
        <v>50</v>
      </c>
    </row>
    <row r="1260" spans="1:11">
      <c r="A1260" s="8">
        <v>1254</v>
      </c>
      <c r="B1260" s="10" t="s">
        <v>4</v>
      </c>
      <c r="C1260" s="7">
        <f t="shared" si="416"/>
        <v>0</v>
      </c>
      <c r="D1260" s="7">
        <v>0</v>
      </c>
      <c r="E1260" s="7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10"/>
    </row>
    <row r="1261" spans="1:11">
      <c r="A1261" s="8">
        <v>1255</v>
      </c>
      <c r="B1261" s="10" t="s">
        <v>5</v>
      </c>
      <c r="C1261" s="7">
        <f t="shared" si="416"/>
        <v>50</v>
      </c>
      <c r="D1261" s="10">
        <v>50</v>
      </c>
      <c r="E1261" s="7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10"/>
    </row>
    <row r="1262" spans="1:11">
      <c r="A1262" s="8">
        <v>1256</v>
      </c>
      <c r="B1262" s="10" t="s">
        <v>6</v>
      </c>
      <c r="C1262" s="7">
        <f t="shared" si="416"/>
        <v>0</v>
      </c>
      <c r="D1262" s="10">
        <v>0</v>
      </c>
      <c r="E1262" s="7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10"/>
    </row>
    <row r="1263" spans="1:11" ht="51">
      <c r="A1263" s="8">
        <v>1257</v>
      </c>
      <c r="B1263" s="14" t="s">
        <v>526</v>
      </c>
      <c r="C1263" s="9">
        <f>C1265</f>
        <v>3865.8</v>
      </c>
      <c r="D1263" s="9">
        <f t="shared" ref="D1263:J1263" si="435">D1265</f>
        <v>581</v>
      </c>
      <c r="E1263" s="9">
        <f t="shared" si="435"/>
        <v>0</v>
      </c>
      <c r="F1263" s="9">
        <f t="shared" si="435"/>
        <v>0</v>
      </c>
      <c r="G1263" s="9">
        <v>1159.9000000000001</v>
      </c>
      <c r="H1263" s="9">
        <f t="shared" si="435"/>
        <v>0</v>
      </c>
      <c r="I1263" s="9">
        <v>500</v>
      </c>
      <c r="J1263" s="9">
        <f t="shared" si="435"/>
        <v>1624.9</v>
      </c>
      <c r="K1263" s="10"/>
    </row>
    <row r="1264" spans="1:11">
      <c r="A1264" s="8">
        <v>1258</v>
      </c>
      <c r="B1264" s="10" t="s">
        <v>4</v>
      </c>
      <c r="C1264" s="7">
        <f t="shared" si="416"/>
        <v>0</v>
      </c>
      <c r="D1264" s="7">
        <v>0</v>
      </c>
      <c r="E1264" s="7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10"/>
    </row>
    <row r="1265" spans="1:11">
      <c r="A1265" s="8">
        <v>1259</v>
      </c>
      <c r="B1265" s="10" t="s">
        <v>5</v>
      </c>
      <c r="C1265" s="7">
        <f t="shared" si="416"/>
        <v>3865.8</v>
      </c>
      <c r="D1265" s="10">
        <v>581</v>
      </c>
      <c r="E1265" s="7">
        <v>0</v>
      </c>
      <c r="F1265" s="6">
        <v>0</v>
      </c>
      <c r="G1265" s="6">
        <v>1159.9000000000001</v>
      </c>
      <c r="H1265" s="6">
        <v>0</v>
      </c>
      <c r="I1265" s="6">
        <v>500</v>
      </c>
      <c r="J1265" s="6">
        <v>1624.9</v>
      </c>
      <c r="K1265" s="10"/>
    </row>
    <row r="1266" spans="1:11">
      <c r="A1266" s="8">
        <v>1260</v>
      </c>
      <c r="B1266" s="10" t="s">
        <v>6</v>
      </c>
      <c r="C1266" s="7">
        <f t="shared" si="416"/>
        <v>0</v>
      </c>
      <c r="D1266" s="10">
        <v>0</v>
      </c>
      <c r="E1266" s="7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10"/>
    </row>
    <row r="1267" spans="1:11" ht="25.5">
      <c r="A1267" s="8">
        <v>1261</v>
      </c>
      <c r="B1267" s="14" t="s">
        <v>234</v>
      </c>
      <c r="C1267" s="7">
        <f>C1269</f>
        <v>146</v>
      </c>
      <c r="D1267" s="7">
        <f t="shared" ref="D1267:J1267" si="436">D1269</f>
        <v>146</v>
      </c>
      <c r="E1267" s="7">
        <f t="shared" si="436"/>
        <v>0</v>
      </c>
      <c r="F1267" s="7">
        <f t="shared" si="436"/>
        <v>0</v>
      </c>
      <c r="G1267" s="7">
        <f t="shared" si="436"/>
        <v>0</v>
      </c>
      <c r="H1267" s="7">
        <f t="shared" si="436"/>
        <v>0</v>
      </c>
      <c r="I1267" s="7">
        <f t="shared" si="436"/>
        <v>0</v>
      </c>
      <c r="J1267" s="9">
        <f t="shared" si="436"/>
        <v>0</v>
      </c>
      <c r="K1267" s="10"/>
    </row>
    <row r="1268" spans="1:11">
      <c r="A1268" s="8">
        <v>1262</v>
      </c>
      <c r="B1268" s="10" t="s">
        <v>4</v>
      </c>
      <c r="C1268" s="7">
        <f t="shared" si="416"/>
        <v>0</v>
      </c>
      <c r="D1268" s="7">
        <v>0</v>
      </c>
      <c r="E1268" s="7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10"/>
    </row>
    <row r="1269" spans="1:11">
      <c r="A1269" s="8">
        <v>1263</v>
      </c>
      <c r="B1269" s="10" t="s">
        <v>5</v>
      </c>
      <c r="C1269" s="7">
        <f t="shared" si="416"/>
        <v>146</v>
      </c>
      <c r="D1269" s="7">
        <v>146</v>
      </c>
      <c r="E1269" s="7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10"/>
    </row>
    <row r="1270" spans="1:11">
      <c r="A1270" s="8">
        <v>1264</v>
      </c>
      <c r="B1270" s="10" t="s">
        <v>6</v>
      </c>
      <c r="C1270" s="7">
        <f t="shared" si="416"/>
        <v>0</v>
      </c>
      <c r="D1270" s="7">
        <v>0</v>
      </c>
      <c r="E1270" s="7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10"/>
    </row>
    <row r="1271" spans="1:11" ht="52.5" customHeight="1">
      <c r="A1271" s="8">
        <v>1265</v>
      </c>
      <c r="B1271" s="14" t="s">
        <v>527</v>
      </c>
      <c r="C1271" s="9">
        <f>C1273</f>
        <v>5960.8</v>
      </c>
      <c r="D1271" s="9">
        <f t="shared" ref="D1271:J1271" si="437">D1273</f>
        <v>0</v>
      </c>
      <c r="E1271" s="9">
        <f t="shared" si="437"/>
        <v>729</v>
      </c>
      <c r="F1271" s="9">
        <f t="shared" si="437"/>
        <v>1146</v>
      </c>
      <c r="G1271" s="9">
        <v>1266.8</v>
      </c>
      <c r="H1271" s="9">
        <v>1319</v>
      </c>
      <c r="I1271" s="9">
        <v>1500</v>
      </c>
      <c r="J1271" s="11">
        <f t="shared" si="437"/>
        <v>0</v>
      </c>
      <c r="K1271" s="10"/>
    </row>
    <row r="1272" spans="1:11">
      <c r="A1272" s="8">
        <v>1266</v>
      </c>
      <c r="B1272" s="10" t="s">
        <v>4</v>
      </c>
      <c r="C1272" s="7">
        <f t="shared" si="416"/>
        <v>0</v>
      </c>
      <c r="D1272" s="7">
        <v>0</v>
      </c>
      <c r="E1272" s="7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10"/>
    </row>
    <row r="1273" spans="1:11">
      <c r="A1273" s="8">
        <v>1267</v>
      </c>
      <c r="B1273" s="10" t="s">
        <v>5</v>
      </c>
      <c r="C1273" s="7">
        <f t="shared" si="416"/>
        <v>5960.8</v>
      </c>
      <c r="D1273" s="7">
        <v>0</v>
      </c>
      <c r="E1273" s="7">
        <v>729</v>
      </c>
      <c r="F1273" s="6">
        <v>1146</v>
      </c>
      <c r="G1273" s="6">
        <v>1266.8</v>
      </c>
      <c r="H1273" s="6">
        <v>1319</v>
      </c>
      <c r="I1273" s="6">
        <v>1500</v>
      </c>
      <c r="J1273" s="6">
        <v>0</v>
      </c>
      <c r="K1273" s="10"/>
    </row>
    <row r="1274" spans="1:11">
      <c r="A1274" s="8">
        <v>1268</v>
      </c>
      <c r="B1274" s="10" t="s">
        <v>6</v>
      </c>
      <c r="C1274" s="7">
        <f t="shared" si="416"/>
        <v>0</v>
      </c>
      <c r="D1274" s="7">
        <v>0</v>
      </c>
      <c r="E1274" s="7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10"/>
    </row>
    <row r="1275" spans="1:11" ht="25.5">
      <c r="A1275" s="8">
        <v>1269</v>
      </c>
      <c r="B1275" s="14" t="s">
        <v>235</v>
      </c>
      <c r="C1275" s="9">
        <f>C1277</f>
        <v>300</v>
      </c>
      <c r="D1275" s="9">
        <f t="shared" ref="D1275:J1275" si="438">D1277</f>
        <v>0</v>
      </c>
      <c r="E1275" s="9">
        <f t="shared" si="438"/>
        <v>300</v>
      </c>
      <c r="F1275" s="9">
        <f t="shared" si="438"/>
        <v>0</v>
      </c>
      <c r="G1275" s="9">
        <f t="shared" si="438"/>
        <v>0</v>
      </c>
      <c r="H1275" s="9">
        <f t="shared" si="438"/>
        <v>0</v>
      </c>
      <c r="I1275" s="9">
        <f t="shared" si="438"/>
        <v>0</v>
      </c>
      <c r="J1275" s="9">
        <f t="shared" si="438"/>
        <v>0</v>
      </c>
      <c r="K1275" s="10"/>
    </row>
    <row r="1276" spans="1:11">
      <c r="A1276" s="8">
        <v>1270</v>
      </c>
      <c r="B1276" s="10" t="s">
        <v>4</v>
      </c>
      <c r="C1276" s="7">
        <f t="shared" si="416"/>
        <v>0</v>
      </c>
      <c r="D1276" s="7">
        <v>0</v>
      </c>
      <c r="E1276" s="7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10"/>
    </row>
    <row r="1277" spans="1:11">
      <c r="A1277" s="8">
        <v>1271</v>
      </c>
      <c r="B1277" s="10" t="s">
        <v>5</v>
      </c>
      <c r="C1277" s="7">
        <f t="shared" si="416"/>
        <v>300</v>
      </c>
      <c r="D1277" s="7">
        <v>0</v>
      </c>
      <c r="E1277" s="7">
        <v>300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10"/>
    </row>
    <row r="1278" spans="1:11">
      <c r="A1278" s="8">
        <v>1272</v>
      </c>
      <c r="B1278" s="10" t="s">
        <v>6</v>
      </c>
      <c r="C1278" s="7">
        <f t="shared" si="416"/>
        <v>0</v>
      </c>
      <c r="D1278" s="7">
        <v>0</v>
      </c>
      <c r="E1278" s="7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10"/>
    </row>
    <row r="1279" spans="1:11" ht="153">
      <c r="A1279" s="8">
        <v>1273</v>
      </c>
      <c r="B1279" s="14" t="s">
        <v>236</v>
      </c>
      <c r="C1279" s="9">
        <f>C1281</f>
        <v>627</v>
      </c>
      <c r="D1279" s="11">
        <f t="shared" ref="D1279:J1279" si="439">D1281</f>
        <v>0</v>
      </c>
      <c r="E1279" s="9">
        <f t="shared" si="439"/>
        <v>0</v>
      </c>
      <c r="F1279" s="9">
        <f t="shared" si="439"/>
        <v>0</v>
      </c>
      <c r="G1279" s="9">
        <v>297</v>
      </c>
      <c r="H1279" s="9">
        <f t="shared" si="439"/>
        <v>330</v>
      </c>
      <c r="I1279" s="9">
        <f t="shared" si="439"/>
        <v>0</v>
      </c>
      <c r="J1279" s="9">
        <f t="shared" si="439"/>
        <v>0</v>
      </c>
      <c r="K1279" s="10"/>
    </row>
    <row r="1280" spans="1:11">
      <c r="A1280" s="8">
        <v>1274</v>
      </c>
      <c r="B1280" s="10" t="s">
        <v>4</v>
      </c>
      <c r="C1280" s="7">
        <f t="shared" si="416"/>
        <v>0</v>
      </c>
      <c r="D1280" s="7">
        <v>0</v>
      </c>
      <c r="E1280" s="7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10"/>
    </row>
    <row r="1281" spans="1:11">
      <c r="A1281" s="8">
        <v>1275</v>
      </c>
      <c r="B1281" s="10" t="s">
        <v>5</v>
      </c>
      <c r="C1281" s="7">
        <f>D1281+E1281+F1281+G1281+H1281+I1281+J1281</f>
        <v>627</v>
      </c>
      <c r="D1281" s="7"/>
      <c r="E1281" s="7"/>
      <c r="F1281" s="10"/>
      <c r="G1281" s="7">
        <v>297</v>
      </c>
      <c r="H1281" s="7">
        <v>330</v>
      </c>
      <c r="I1281" s="7"/>
      <c r="J1281" s="9"/>
      <c r="K1281" s="10"/>
    </row>
    <row r="1282" spans="1:11">
      <c r="A1282" s="8">
        <v>1276</v>
      </c>
      <c r="B1282" s="10" t="s">
        <v>6</v>
      </c>
      <c r="C1282" s="7">
        <f t="shared" si="416"/>
        <v>0</v>
      </c>
      <c r="D1282" s="7">
        <v>0</v>
      </c>
      <c r="E1282" s="7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10"/>
    </row>
    <row r="1283" spans="1:11" ht="224.25" customHeight="1">
      <c r="A1283" s="8">
        <v>1277</v>
      </c>
      <c r="B1283" s="14" t="s">
        <v>237</v>
      </c>
      <c r="C1283" s="9">
        <f>C1285</f>
        <v>2287.6999999999998</v>
      </c>
      <c r="D1283" s="9">
        <f t="shared" ref="D1283:J1283" si="440">D1285</f>
        <v>0</v>
      </c>
      <c r="E1283" s="9">
        <f t="shared" si="440"/>
        <v>0</v>
      </c>
      <c r="F1283" s="11">
        <f t="shared" si="440"/>
        <v>0</v>
      </c>
      <c r="G1283" s="9">
        <f t="shared" si="440"/>
        <v>690</v>
      </c>
      <c r="H1283" s="9">
        <f>417.7-200</f>
        <v>217.7</v>
      </c>
      <c r="I1283" s="9">
        <f t="shared" si="440"/>
        <v>690</v>
      </c>
      <c r="J1283" s="9">
        <f t="shared" si="440"/>
        <v>690</v>
      </c>
      <c r="K1283" s="10"/>
    </row>
    <row r="1284" spans="1:11">
      <c r="A1284" s="8">
        <v>1278</v>
      </c>
      <c r="B1284" s="10" t="s">
        <v>4</v>
      </c>
      <c r="C1284" s="7">
        <f t="shared" si="416"/>
        <v>0</v>
      </c>
      <c r="D1284" s="7">
        <v>0</v>
      </c>
      <c r="E1284" s="7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10"/>
    </row>
    <row r="1285" spans="1:11">
      <c r="A1285" s="8">
        <v>1279</v>
      </c>
      <c r="B1285" s="10" t="s">
        <v>5</v>
      </c>
      <c r="C1285" s="7">
        <f t="shared" si="416"/>
        <v>2287.6999999999998</v>
      </c>
      <c r="D1285" s="7">
        <v>0</v>
      </c>
      <c r="E1285" s="7">
        <v>0</v>
      </c>
      <c r="F1285" s="6">
        <v>0</v>
      </c>
      <c r="G1285" s="6">
        <v>690</v>
      </c>
      <c r="H1285" s="6">
        <f>417.7-200</f>
        <v>217.7</v>
      </c>
      <c r="I1285" s="6">
        <v>690</v>
      </c>
      <c r="J1285" s="6">
        <v>690</v>
      </c>
      <c r="K1285" s="10"/>
    </row>
    <row r="1286" spans="1:11">
      <c r="A1286" s="8">
        <v>1280</v>
      </c>
      <c r="B1286" s="10" t="s">
        <v>6</v>
      </c>
      <c r="C1286" s="7">
        <f t="shared" si="416"/>
        <v>0</v>
      </c>
      <c r="D1286" s="7">
        <v>0</v>
      </c>
      <c r="E1286" s="7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10"/>
    </row>
    <row r="1287" spans="1:11" ht="25.5">
      <c r="A1287" s="8">
        <v>1281</v>
      </c>
      <c r="B1287" s="14" t="s">
        <v>451</v>
      </c>
      <c r="C1287" s="7">
        <f>C1289</f>
        <v>2100</v>
      </c>
      <c r="D1287" s="7">
        <f t="shared" ref="D1287:J1287" si="441">D1289</f>
        <v>0</v>
      </c>
      <c r="E1287" s="7">
        <f t="shared" si="441"/>
        <v>0</v>
      </c>
      <c r="F1287" s="7">
        <f t="shared" si="441"/>
        <v>0</v>
      </c>
      <c r="G1287" s="7">
        <f t="shared" si="441"/>
        <v>1000</v>
      </c>
      <c r="H1287" s="7">
        <f t="shared" si="441"/>
        <v>100</v>
      </c>
      <c r="I1287" s="7">
        <f t="shared" si="441"/>
        <v>1000</v>
      </c>
      <c r="J1287" s="9">
        <f t="shared" si="441"/>
        <v>0</v>
      </c>
      <c r="K1287" s="10"/>
    </row>
    <row r="1288" spans="1:11">
      <c r="A1288" s="8">
        <v>1282</v>
      </c>
      <c r="B1288" s="10" t="s">
        <v>4</v>
      </c>
      <c r="C1288" s="7">
        <f t="shared" si="416"/>
        <v>0</v>
      </c>
      <c r="D1288" s="7"/>
      <c r="E1288" s="10"/>
      <c r="F1288" s="10"/>
      <c r="G1288" s="10"/>
      <c r="H1288" s="10"/>
      <c r="I1288" s="10"/>
      <c r="J1288" s="10"/>
      <c r="K1288" s="10"/>
    </row>
    <row r="1289" spans="1:11">
      <c r="A1289" s="8">
        <v>1283</v>
      </c>
      <c r="B1289" s="10" t="s">
        <v>5</v>
      </c>
      <c r="C1289" s="7">
        <f>D1289+E1289+F1289+G1289+H1289+I1289+J1289</f>
        <v>2100</v>
      </c>
      <c r="D1289" s="7">
        <v>0</v>
      </c>
      <c r="E1289" s="7">
        <v>0</v>
      </c>
      <c r="F1289" s="7">
        <v>0</v>
      </c>
      <c r="G1289" s="7">
        <v>1000</v>
      </c>
      <c r="H1289" s="7">
        <v>100</v>
      </c>
      <c r="I1289" s="7">
        <v>1000</v>
      </c>
      <c r="J1289" s="7">
        <v>0</v>
      </c>
      <c r="K1289" s="10"/>
    </row>
    <row r="1290" spans="1:11">
      <c r="A1290" s="8">
        <v>1284</v>
      </c>
      <c r="B1290" s="13" t="s">
        <v>238</v>
      </c>
      <c r="C1290" s="7">
        <f>C1292</f>
        <v>221.3</v>
      </c>
      <c r="D1290" s="10">
        <f t="shared" ref="D1290:J1290" si="442">D1292</f>
        <v>221.3</v>
      </c>
      <c r="E1290" s="7">
        <f t="shared" si="442"/>
        <v>0</v>
      </c>
      <c r="F1290" s="7">
        <f t="shared" si="442"/>
        <v>0</v>
      </c>
      <c r="G1290" s="7">
        <f t="shared" si="442"/>
        <v>0</v>
      </c>
      <c r="H1290" s="7">
        <f t="shared" si="442"/>
        <v>0</v>
      </c>
      <c r="I1290" s="7">
        <f t="shared" si="442"/>
        <v>0</v>
      </c>
      <c r="J1290" s="9">
        <f t="shared" si="442"/>
        <v>0</v>
      </c>
      <c r="K1290" s="10"/>
    </row>
    <row r="1291" spans="1:11">
      <c r="A1291" s="8">
        <v>1285</v>
      </c>
      <c r="B1291" s="10" t="s">
        <v>4</v>
      </c>
      <c r="C1291" s="7">
        <f t="shared" ref="C1291:C1294" si="443">D1291+E1291+F1291+G1291+H1291+I1291+J1291</f>
        <v>0</v>
      </c>
      <c r="D1291" s="7">
        <v>0</v>
      </c>
      <c r="E1291" s="7">
        <v>0</v>
      </c>
      <c r="F1291" s="7">
        <v>0</v>
      </c>
      <c r="G1291" s="7">
        <v>0</v>
      </c>
      <c r="H1291" s="7">
        <v>0</v>
      </c>
      <c r="I1291" s="7">
        <v>0</v>
      </c>
      <c r="J1291" s="7">
        <v>0</v>
      </c>
      <c r="K1291" s="10"/>
    </row>
    <row r="1292" spans="1:11">
      <c r="A1292" s="8">
        <v>1286</v>
      </c>
      <c r="B1292" s="10" t="s">
        <v>5</v>
      </c>
      <c r="C1292" s="7">
        <f t="shared" si="443"/>
        <v>221.3</v>
      </c>
      <c r="D1292" s="10">
        <v>221.3</v>
      </c>
      <c r="E1292" s="7">
        <v>0</v>
      </c>
      <c r="F1292" s="7">
        <v>0</v>
      </c>
      <c r="G1292" s="7">
        <v>0</v>
      </c>
      <c r="H1292" s="7">
        <v>0</v>
      </c>
      <c r="I1292" s="7">
        <v>0</v>
      </c>
      <c r="J1292" s="7">
        <v>0</v>
      </c>
      <c r="K1292" s="10"/>
    </row>
    <row r="1293" spans="1:11">
      <c r="A1293" s="8">
        <v>1287</v>
      </c>
      <c r="B1293" s="10" t="s">
        <v>557</v>
      </c>
      <c r="C1293" s="7">
        <f t="shared" si="443"/>
        <v>0</v>
      </c>
      <c r="D1293" s="7">
        <v>0</v>
      </c>
      <c r="E1293" s="7">
        <v>0</v>
      </c>
      <c r="F1293" s="7">
        <v>0</v>
      </c>
      <c r="G1293" s="7">
        <v>0</v>
      </c>
      <c r="H1293" s="7">
        <v>0</v>
      </c>
      <c r="I1293" s="7">
        <v>0</v>
      </c>
      <c r="J1293" s="7">
        <v>0</v>
      </c>
      <c r="K1293" s="10"/>
    </row>
    <row r="1294" spans="1:11" ht="81.75" customHeight="1">
      <c r="A1294" s="8">
        <v>1288</v>
      </c>
      <c r="B1294" s="13" t="s">
        <v>558</v>
      </c>
      <c r="C1294" s="9">
        <f t="shared" si="443"/>
        <v>3874.6</v>
      </c>
      <c r="D1294" s="7">
        <v>0</v>
      </c>
      <c r="E1294" s="7">
        <v>0</v>
      </c>
      <c r="F1294" s="7">
        <v>0</v>
      </c>
      <c r="G1294" s="7">
        <v>0</v>
      </c>
      <c r="H1294" s="9">
        <f>H1296</f>
        <v>3874.6</v>
      </c>
      <c r="I1294" s="7">
        <f t="shared" ref="I1294" si="444">J1294+K1294+L1294+M1294+N1294+O1294+P1294</f>
        <v>0</v>
      </c>
      <c r="J1294" s="7">
        <f t="shared" ref="J1294" si="445">K1294+L1294+M1294+N1294+O1294+P1294+Q1294</f>
        <v>0</v>
      </c>
      <c r="K1294" s="10"/>
    </row>
    <row r="1295" spans="1:11">
      <c r="A1295" s="8">
        <v>1289</v>
      </c>
      <c r="B1295" s="10" t="s">
        <v>4</v>
      </c>
      <c r="C1295" s="7">
        <f t="shared" ref="C1295:C1297" si="446">D1295+E1295+F1295+G1295+H1295+I1295+J1295</f>
        <v>0</v>
      </c>
      <c r="D1295" s="7">
        <f t="shared" ref="D1295:D1297" si="447">E1295+F1295+G1295+H1295+I1295+J1295+K1295</f>
        <v>0</v>
      </c>
      <c r="E1295" s="7">
        <f t="shared" ref="E1295:E1297" si="448">F1295+G1295+H1295+I1295+J1295+K1295+L1295</f>
        <v>0</v>
      </c>
      <c r="F1295" s="7">
        <f t="shared" ref="F1295:F1297" si="449">G1295+H1295+I1295+J1295+K1295+L1295+M1295</f>
        <v>0</v>
      </c>
      <c r="G1295" s="7">
        <f t="shared" ref="G1295:G1297" si="450">H1295+I1295+J1295+K1295+L1295+M1295+N1295</f>
        <v>0</v>
      </c>
      <c r="H1295" s="7">
        <f t="shared" ref="H1295:H1297" si="451">I1295+J1295+K1295+L1295+M1295+N1295+O1295</f>
        <v>0</v>
      </c>
      <c r="I1295" s="7">
        <f t="shared" ref="I1295:I1297" si="452">J1295+K1295+L1295+M1295+N1295+O1295+P1295</f>
        <v>0</v>
      </c>
      <c r="J1295" s="7">
        <f t="shared" ref="J1295:J1297" si="453">K1295+L1295+M1295+N1295+O1295+P1295+Q1295</f>
        <v>0</v>
      </c>
      <c r="K1295" s="10"/>
    </row>
    <row r="1296" spans="1:11">
      <c r="A1296" s="8">
        <v>1290</v>
      </c>
      <c r="B1296" s="10" t="s">
        <v>5</v>
      </c>
      <c r="C1296" s="7">
        <f t="shared" si="446"/>
        <v>3874.6</v>
      </c>
      <c r="D1296" s="7">
        <v>0</v>
      </c>
      <c r="E1296" s="7">
        <v>0</v>
      </c>
      <c r="F1296" s="7">
        <v>0</v>
      </c>
      <c r="G1296" s="7">
        <v>0</v>
      </c>
      <c r="H1296" s="7">
        <v>3874.6</v>
      </c>
      <c r="I1296" s="7">
        <f t="shared" si="452"/>
        <v>0</v>
      </c>
      <c r="J1296" s="7">
        <f t="shared" si="453"/>
        <v>0</v>
      </c>
      <c r="K1296" s="10"/>
    </row>
    <row r="1297" spans="1:11">
      <c r="A1297" s="8">
        <v>1291</v>
      </c>
      <c r="B1297" s="10" t="s">
        <v>557</v>
      </c>
      <c r="C1297" s="7">
        <f t="shared" si="446"/>
        <v>0</v>
      </c>
      <c r="D1297" s="7">
        <f t="shared" si="447"/>
        <v>0</v>
      </c>
      <c r="E1297" s="7">
        <f t="shared" si="448"/>
        <v>0</v>
      </c>
      <c r="F1297" s="7">
        <f t="shared" si="449"/>
        <v>0</v>
      </c>
      <c r="G1297" s="7">
        <f t="shared" si="450"/>
        <v>0</v>
      </c>
      <c r="H1297" s="7">
        <f t="shared" si="451"/>
        <v>0</v>
      </c>
      <c r="I1297" s="7">
        <f t="shared" si="452"/>
        <v>0</v>
      </c>
      <c r="J1297" s="7">
        <f t="shared" si="453"/>
        <v>0</v>
      </c>
      <c r="K1297" s="10"/>
    </row>
    <row r="1298" spans="1:11" ht="15" customHeight="1">
      <c r="A1298" s="8">
        <v>1292</v>
      </c>
      <c r="B1298" s="75" t="s">
        <v>239</v>
      </c>
      <c r="C1298" s="76"/>
      <c r="D1298" s="76"/>
      <c r="E1298" s="76"/>
      <c r="F1298" s="76"/>
      <c r="G1298" s="76"/>
      <c r="H1298" s="76"/>
      <c r="I1298" s="76"/>
      <c r="J1298" s="76"/>
      <c r="K1298" s="77"/>
    </row>
    <row r="1299" spans="1:11">
      <c r="A1299" s="8">
        <v>1293</v>
      </c>
      <c r="B1299" s="66" t="s">
        <v>340</v>
      </c>
      <c r="C1299" s="9">
        <f>C1300+C1301+C1302+C1303</f>
        <v>152099.9</v>
      </c>
      <c r="D1299" s="9">
        <f t="shared" ref="D1299:J1299" si="454">D1300+D1301+D1302+D1303</f>
        <v>109833.79999999999</v>
      </c>
      <c r="E1299" s="9">
        <f t="shared" si="454"/>
        <v>33311.699999999997</v>
      </c>
      <c r="F1299" s="9">
        <f t="shared" si="454"/>
        <v>1177.8</v>
      </c>
      <c r="G1299" s="9">
        <f t="shared" si="454"/>
        <v>9665.6</v>
      </c>
      <c r="H1299" s="9">
        <f t="shared" si="454"/>
        <v>1154.7</v>
      </c>
      <c r="I1299" s="9">
        <f t="shared" si="454"/>
        <v>0</v>
      </c>
      <c r="J1299" s="9">
        <f t="shared" si="454"/>
        <v>1407.2</v>
      </c>
      <c r="K1299" s="10" t="s">
        <v>2</v>
      </c>
    </row>
    <row r="1300" spans="1:11">
      <c r="A1300" s="8">
        <v>1294</v>
      </c>
      <c r="B1300" s="10" t="s">
        <v>3</v>
      </c>
      <c r="C1300" s="7">
        <f>C1306</f>
        <v>25262.6</v>
      </c>
      <c r="D1300" s="7">
        <f t="shared" ref="D1300:J1300" si="455">D1306</f>
        <v>25262.6</v>
      </c>
      <c r="E1300" s="7">
        <f t="shared" si="455"/>
        <v>0</v>
      </c>
      <c r="F1300" s="7">
        <f t="shared" si="455"/>
        <v>0</v>
      </c>
      <c r="G1300" s="7">
        <f t="shared" si="455"/>
        <v>0</v>
      </c>
      <c r="H1300" s="7">
        <f t="shared" si="455"/>
        <v>0</v>
      </c>
      <c r="I1300" s="7">
        <f t="shared" si="455"/>
        <v>0</v>
      </c>
      <c r="J1300" s="7">
        <f t="shared" si="455"/>
        <v>0</v>
      </c>
      <c r="K1300" s="10"/>
    </row>
    <row r="1301" spans="1:11">
      <c r="A1301" s="8">
        <v>1295</v>
      </c>
      <c r="B1301" s="10" t="s">
        <v>4</v>
      </c>
      <c r="C1301" s="7">
        <f>C1307+C1312+C1402</f>
        <v>80386.399999999994</v>
      </c>
      <c r="D1301" s="7">
        <f t="shared" ref="D1301:J1301" si="456">D1307+D1312+D1402</f>
        <v>59759.199999999997</v>
      </c>
      <c r="E1301" s="7">
        <f t="shared" si="456"/>
        <v>20530.2</v>
      </c>
      <c r="F1301" s="7">
        <f t="shared" si="456"/>
        <v>97</v>
      </c>
      <c r="G1301" s="7">
        <f t="shared" si="456"/>
        <v>0</v>
      </c>
      <c r="H1301" s="7">
        <f t="shared" si="456"/>
        <v>0</v>
      </c>
      <c r="I1301" s="7">
        <f t="shared" si="456"/>
        <v>0</v>
      </c>
      <c r="J1301" s="7">
        <f t="shared" si="456"/>
        <v>0</v>
      </c>
      <c r="K1301" s="10" t="s">
        <v>2</v>
      </c>
    </row>
    <row r="1302" spans="1:11">
      <c r="A1302" s="8">
        <v>1296</v>
      </c>
      <c r="B1302" s="10" t="s">
        <v>5</v>
      </c>
      <c r="C1302" s="7">
        <f>C1308+C1313+C1403</f>
        <v>46450.899999999994</v>
      </c>
      <c r="D1302" s="7">
        <f t="shared" ref="D1302:J1302" si="457">D1308+D1313+D1403</f>
        <v>24812</v>
      </c>
      <c r="E1302" s="7">
        <f t="shared" si="457"/>
        <v>12781.5</v>
      </c>
      <c r="F1302" s="7">
        <f t="shared" si="457"/>
        <v>1080.8</v>
      </c>
      <c r="G1302" s="7">
        <f>G1319+G1382+G1407+G1471</f>
        <v>9665.6</v>
      </c>
      <c r="H1302" s="7">
        <f t="shared" si="457"/>
        <v>1154.7</v>
      </c>
      <c r="I1302" s="7">
        <f t="shared" si="457"/>
        <v>0</v>
      </c>
      <c r="J1302" s="7">
        <f t="shared" si="457"/>
        <v>1407.2</v>
      </c>
      <c r="K1302" s="10" t="s">
        <v>2</v>
      </c>
    </row>
    <row r="1303" spans="1:11">
      <c r="A1303" s="8">
        <v>1297</v>
      </c>
      <c r="B1303" s="10" t="s">
        <v>6</v>
      </c>
      <c r="C1303" s="7">
        <f>C1309+C1314+C1320</f>
        <v>0</v>
      </c>
      <c r="D1303" s="7">
        <f t="shared" ref="D1303:J1303" si="458">D1309+D1314+D1320</f>
        <v>0</v>
      </c>
      <c r="E1303" s="7">
        <f t="shared" si="458"/>
        <v>0</v>
      </c>
      <c r="F1303" s="7">
        <f t="shared" si="458"/>
        <v>0</v>
      </c>
      <c r="G1303" s="7">
        <f t="shared" si="458"/>
        <v>0</v>
      </c>
      <c r="H1303" s="7">
        <f t="shared" si="458"/>
        <v>0</v>
      </c>
      <c r="I1303" s="7">
        <f t="shared" si="458"/>
        <v>0</v>
      </c>
      <c r="J1303" s="7">
        <f t="shared" si="458"/>
        <v>0</v>
      </c>
      <c r="K1303" s="10" t="s">
        <v>2</v>
      </c>
    </row>
    <row r="1304" spans="1:11">
      <c r="A1304" s="8">
        <v>1298</v>
      </c>
      <c r="B1304" s="10" t="s">
        <v>10</v>
      </c>
      <c r="C1304" s="10"/>
      <c r="D1304" s="10"/>
      <c r="E1304" s="10"/>
      <c r="F1304" s="10"/>
      <c r="G1304" s="10"/>
      <c r="H1304" s="10"/>
      <c r="I1304" s="10"/>
      <c r="J1304" s="10"/>
      <c r="K1304" s="10"/>
    </row>
    <row r="1305" spans="1:11" ht="25.5">
      <c r="A1305" s="8">
        <v>1299</v>
      </c>
      <c r="B1305" s="54" t="s">
        <v>334</v>
      </c>
      <c r="C1305" s="10">
        <f>C1306+C1307+C1308+C1309</f>
        <v>146189.20000000001</v>
      </c>
      <c r="D1305" s="10">
        <f t="shared" ref="D1305:H1305" si="459">D1306+D1307+D1308+D1309</f>
        <v>107094.49999999999</v>
      </c>
      <c r="E1305" s="10">
        <f t="shared" si="459"/>
        <v>31375.200000000001</v>
      </c>
      <c r="F1305" s="10">
        <f t="shared" si="459"/>
        <v>217.7</v>
      </c>
      <c r="G1305" s="10">
        <f t="shared" si="459"/>
        <v>0</v>
      </c>
      <c r="H1305" s="7">
        <f t="shared" si="459"/>
        <v>0</v>
      </c>
      <c r="I1305" s="10">
        <f>I1306+I1307+I1308+I1309</f>
        <v>0</v>
      </c>
      <c r="J1305" s="10">
        <f t="shared" ref="J1305" si="460">J1306+J1307+J1308+J1309</f>
        <v>1407.2</v>
      </c>
      <c r="K1305" s="10" t="s">
        <v>2</v>
      </c>
    </row>
    <row r="1306" spans="1:11">
      <c r="A1306" s="8">
        <v>1300</v>
      </c>
      <c r="B1306" s="10" t="s">
        <v>3</v>
      </c>
      <c r="C1306" s="10">
        <f t="shared" ref="C1306:C1309" si="461">D1306+E1306+F1306+G1306+H1306+I1306+J1306</f>
        <v>25262.6</v>
      </c>
      <c r="D1306" s="10">
        <v>25262.6</v>
      </c>
      <c r="E1306" s="7">
        <v>0</v>
      </c>
      <c r="F1306" s="10"/>
      <c r="G1306" s="10"/>
      <c r="H1306" s="10"/>
      <c r="I1306" s="10"/>
      <c r="J1306" s="10"/>
      <c r="K1306" s="10"/>
    </row>
    <row r="1307" spans="1:11">
      <c r="A1307" s="8">
        <v>1301</v>
      </c>
      <c r="B1307" s="10" t="s">
        <v>4</v>
      </c>
      <c r="C1307" s="10">
        <f t="shared" si="461"/>
        <v>80386.399999999994</v>
      </c>
      <c r="D1307" s="10">
        <v>59759.199999999997</v>
      </c>
      <c r="E1307" s="7">
        <v>20530.2</v>
      </c>
      <c r="F1307" s="7">
        <v>97</v>
      </c>
      <c r="G1307" s="7">
        <v>0</v>
      </c>
      <c r="H1307" s="7">
        <v>0</v>
      </c>
      <c r="I1307" s="7">
        <v>0</v>
      </c>
      <c r="J1307" s="7">
        <v>0</v>
      </c>
      <c r="K1307" s="10" t="s">
        <v>2</v>
      </c>
    </row>
    <row r="1308" spans="1:11">
      <c r="A1308" s="8">
        <v>1302</v>
      </c>
      <c r="B1308" s="10" t="s">
        <v>5</v>
      </c>
      <c r="C1308" s="9">
        <f>C1313+C1319+C1403</f>
        <v>40540.199999999997</v>
      </c>
      <c r="D1308" s="11">
        <v>22072.7</v>
      </c>
      <c r="E1308" s="9">
        <v>10845</v>
      </c>
      <c r="F1308" s="9">
        <v>120.7</v>
      </c>
      <c r="G1308" s="9"/>
      <c r="H1308" s="9">
        <v>0</v>
      </c>
      <c r="I1308" s="9">
        <v>0</v>
      </c>
      <c r="J1308" s="9">
        <v>1407.2</v>
      </c>
      <c r="K1308" s="10" t="s">
        <v>2</v>
      </c>
    </row>
    <row r="1309" spans="1:11">
      <c r="A1309" s="8">
        <v>1303</v>
      </c>
      <c r="B1309" s="10" t="s">
        <v>6</v>
      </c>
      <c r="C1309" s="10">
        <f t="shared" si="461"/>
        <v>0</v>
      </c>
      <c r="D1309" s="10">
        <v>0</v>
      </c>
      <c r="E1309" s="7">
        <v>0</v>
      </c>
      <c r="F1309" s="7">
        <v>0</v>
      </c>
      <c r="G1309" s="7">
        <v>0</v>
      </c>
      <c r="H1309" s="7">
        <v>0</v>
      </c>
      <c r="I1309" s="7">
        <v>0</v>
      </c>
      <c r="J1309" s="7">
        <v>0</v>
      </c>
      <c r="K1309" s="10" t="s">
        <v>2</v>
      </c>
    </row>
    <row r="1310" spans="1:11" ht="25.5">
      <c r="A1310" s="8">
        <v>1304</v>
      </c>
      <c r="B1310" s="10" t="s">
        <v>11</v>
      </c>
      <c r="C1310" s="10"/>
      <c r="D1310" s="10"/>
      <c r="E1310" s="10"/>
      <c r="F1310" s="10"/>
      <c r="G1310" s="10"/>
      <c r="H1310" s="10"/>
      <c r="I1310" s="10"/>
      <c r="J1310" s="10"/>
      <c r="K1310" s="10"/>
    </row>
    <row r="1311" spans="1:11" ht="25.5">
      <c r="A1311" s="8">
        <v>1305</v>
      </c>
      <c r="B1311" s="54" t="s">
        <v>338</v>
      </c>
      <c r="C1311" s="10"/>
      <c r="D1311" s="10"/>
      <c r="E1311" s="10"/>
      <c r="F1311" s="10"/>
      <c r="G1311" s="10"/>
      <c r="H1311" s="10"/>
      <c r="I1311" s="10"/>
      <c r="J1311" s="10"/>
      <c r="K1311" s="10"/>
    </row>
    <row r="1312" spans="1:11">
      <c r="A1312" s="8">
        <v>1306</v>
      </c>
      <c r="B1312" s="10" t="s">
        <v>4</v>
      </c>
      <c r="C1312" s="7">
        <f>D1312+E1312+F1312+G1312+H1312+I1312+J1312</f>
        <v>0</v>
      </c>
      <c r="D1312" s="7">
        <v>0</v>
      </c>
      <c r="E1312" s="7">
        <v>0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10"/>
    </row>
    <row r="1313" spans="1:11">
      <c r="A1313" s="8">
        <v>1307</v>
      </c>
      <c r="B1313" s="10" t="s">
        <v>5</v>
      </c>
      <c r="C1313" s="7">
        <v>0</v>
      </c>
      <c r="D1313" s="7">
        <v>0</v>
      </c>
      <c r="E1313" s="7">
        <v>0</v>
      </c>
      <c r="F1313" s="7">
        <v>0</v>
      </c>
      <c r="G1313" s="7">
        <v>0</v>
      </c>
      <c r="H1313" s="7">
        <v>0</v>
      </c>
      <c r="I1313" s="7">
        <v>0</v>
      </c>
      <c r="J1313" s="7">
        <v>0</v>
      </c>
      <c r="K1313" s="10"/>
    </row>
    <row r="1314" spans="1:11">
      <c r="A1314" s="8">
        <v>1308</v>
      </c>
      <c r="B1314" s="10" t="s">
        <v>6</v>
      </c>
      <c r="C1314" s="7">
        <v>0</v>
      </c>
      <c r="D1314" s="7">
        <v>0</v>
      </c>
      <c r="E1314" s="7">
        <v>0</v>
      </c>
      <c r="F1314" s="7">
        <v>0</v>
      </c>
      <c r="G1314" s="7">
        <v>0</v>
      </c>
      <c r="H1314" s="7">
        <v>0</v>
      </c>
      <c r="I1314" s="7">
        <v>0</v>
      </c>
      <c r="J1314" s="7">
        <v>0</v>
      </c>
      <c r="K1314" s="10"/>
    </row>
    <row r="1315" spans="1:11">
      <c r="A1315" s="8">
        <v>1309</v>
      </c>
      <c r="B1315" s="54" t="s">
        <v>240</v>
      </c>
      <c r="C1315" s="54"/>
      <c r="D1315" s="54"/>
      <c r="E1315" s="54"/>
      <c r="F1315" s="54"/>
      <c r="G1315" s="54"/>
      <c r="H1315" s="54"/>
      <c r="I1315" s="54"/>
      <c r="J1315" s="54"/>
      <c r="K1315" s="54"/>
    </row>
    <row r="1316" spans="1:11" ht="28.5" customHeight="1">
      <c r="A1316" s="8">
        <v>1310</v>
      </c>
      <c r="B1316" s="13" t="s">
        <v>241</v>
      </c>
      <c r="C1316" s="6">
        <f>D1316+E1316+F1316+G1316+H1316+I1316+J1316</f>
        <v>144266.70000000001</v>
      </c>
      <c r="D1316" s="12">
        <v>107094.5</v>
      </c>
      <c r="E1316" s="6">
        <v>26011.4</v>
      </c>
      <c r="F1316" s="6">
        <v>217.7</v>
      </c>
      <c r="G1316" s="5">
        <v>9535.9</v>
      </c>
      <c r="H1316" s="6">
        <v>0</v>
      </c>
      <c r="I1316" s="6">
        <v>0</v>
      </c>
      <c r="J1316" s="6">
        <v>1407.2</v>
      </c>
      <c r="K1316" s="10"/>
    </row>
    <row r="1317" spans="1:11">
      <c r="A1317" s="8">
        <v>1311</v>
      </c>
      <c r="B1317" s="10" t="s">
        <v>3</v>
      </c>
      <c r="C1317" s="6">
        <f t="shared" ref="C1317:C1319" si="462">D1317+E1317+F1317+G1317+H1317+I1317+J1317</f>
        <v>50525.2</v>
      </c>
      <c r="D1317" s="6">
        <f t="shared" ref="D1317:J1317" si="463">D1326+D1331+D1336+D1341</f>
        <v>50525.2</v>
      </c>
      <c r="E1317" s="6">
        <f t="shared" si="463"/>
        <v>0</v>
      </c>
      <c r="F1317" s="6">
        <f t="shared" si="463"/>
        <v>0</v>
      </c>
      <c r="G1317" s="6">
        <f t="shared" si="463"/>
        <v>0</v>
      </c>
      <c r="H1317" s="6">
        <f t="shared" si="463"/>
        <v>0</v>
      </c>
      <c r="I1317" s="6">
        <f t="shared" si="463"/>
        <v>0</v>
      </c>
      <c r="J1317" s="6">
        <f t="shared" si="463"/>
        <v>0</v>
      </c>
      <c r="K1317" s="10"/>
    </row>
    <row r="1318" spans="1:11">
      <c r="A1318" s="8">
        <v>1312</v>
      </c>
      <c r="B1318" s="10" t="s">
        <v>4</v>
      </c>
      <c r="C1318" s="6">
        <f t="shared" si="462"/>
        <v>131963.19999999998</v>
      </c>
      <c r="D1318" s="6">
        <f t="shared" ref="D1318:J1318" si="464">D1322+D1327+D1332+D1337+D1342+D1357+D1361+D1365+D1369+D1377</f>
        <v>105162.4</v>
      </c>
      <c r="E1318" s="6">
        <f t="shared" si="464"/>
        <v>26703.799999999996</v>
      </c>
      <c r="F1318" s="6">
        <f t="shared" si="464"/>
        <v>97</v>
      </c>
      <c r="G1318" s="6">
        <f t="shared" si="464"/>
        <v>0</v>
      </c>
      <c r="H1318" s="6">
        <f t="shared" si="464"/>
        <v>0</v>
      </c>
      <c r="I1318" s="6">
        <f t="shared" si="464"/>
        <v>0</v>
      </c>
      <c r="J1318" s="6">
        <f t="shared" si="464"/>
        <v>0</v>
      </c>
      <c r="K1318" s="10"/>
    </row>
    <row r="1319" spans="1:11">
      <c r="A1319" s="8">
        <v>1313</v>
      </c>
      <c r="B1319" s="10" t="s">
        <v>5</v>
      </c>
      <c r="C1319" s="6">
        <f t="shared" si="462"/>
        <v>34629.499999999993</v>
      </c>
      <c r="D1319" s="6">
        <f t="shared" ref="D1319:J1319" si="465">D1323+D1328+D1333+D1338+D1343+D1354+D1362+D1366+D1370+D1374+D1378</f>
        <v>21937.899999999998</v>
      </c>
      <c r="E1319" s="6">
        <f t="shared" si="465"/>
        <v>1685</v>
      </c>
      <c r="F1319" s="6">
        <f t="shared" si="465"/>
        <v>63.5</v>
      </c>
      <c r="G1319" s="6">
        <v>9535.9</v>
      </c>
      <c r="H1319" s="6">
        <f t="shared" si="465"/>
        <v>0</v>
      </c>
      <c r="I1319" s="6">
        <f t="shared" si="465"/>
        <v>0</v>
      </c>
      <c r="J1319" s="6">
        <f t="shared" si="465"/>
        <v>1407.2</v>
      </c>
      <c r="K1319" s="10"/>
    </row>
    <row r="1320" spans="1:11">
      <c r="A1320" s="8">
        <v>1314</v>
      </c>
      <c r="B1320" s="10" t="s">
        <v>6</v>
      </c>
      <c r="C1320" s="6">
        <f>D1320+E1320+F1320+G1320+H1320+I1320+J1320</f>
        <v>0</v>
      </c>
      <c r="D1320" s="12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10"/>
    </row>
    <row r="1321" spans="1:11" ht="51">
      <c r="A1321" s="8">
        <v>1315</v>
      </c>
      <c r="B1321" s="14" t="s">
        <v>242</v>
      </c>
      <c r="C1321" s="6">
        <f>D1321+E1321+F1321+G1321+H1321+I1321+J1321</f>
        <v>15066.1</v>
      </c>
      <c r="D1321" s="12">
        <v>15066.1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10">
        <v>51</v>
      </c>
    </row>
    <row r="1322" spans="1:11">
      <c r="A1322" s="8">
        <v>1316</v>
      </c>
      <c r="B1322" s="10" t="s">
        <v>4</v>
      </c>
      <c r="C1322" s="7">
        <f t="shared" ref="C1322:C1385" si="466">D1322+E1322+F1322+G1322+H1322+I1322+J1322</f>
        <v>0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10"/>
    </row>
    <row r="1323" spans="1:11">
      <c r="A1323" s="8">
        <v>1317</v>
      </c>
      <c r="B1323" s="10" t="s">
        <v>5</v>
      </c>
      <c r="C1323" s="7">
        <f t="shared" si="466"/>
        <v>15066.1</v>
      </c>
      <c r="D1323" s="10">
        <v>15066.1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10"/>
    </row>
    <row r="1324" spans="1:11">
      <c r="A1324" s="8">
        <v>1318</v>
      </c>
      <c r="B1324" s="10" t="s">
        <v>243</v>
      </c>
      <c r="C1324" s="7">
        <f t="shared" si="466"/>
        <v>0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10"/>
    </row>
    <row r="1325" spans="1:11" ht="25.5">
      <c r="A1325" s="8">
        <v>1319</v>
      </c>
      <c r="B1325" s="14" t="s">
        <v>244</v>
      </c>
      <c r="C1325" s="7">
        <f t="shared" si="466"/>
        <v>95267.5</v>
      </c>
      <c r="D1325" s="10">
        <v>81166.3</v>
      </c>
      <c r="E1325" s="7">
        <v>14051.9</v>
      </c>
      <c r="F1325" s="7">
        <v>49.3</v>
      </c>
      <c r="G1325" s="7">
        <v>0</v>
      </c>
      <c r="H1325" s="7">
        <v>0</v>
      </c>
      <c r="I1325" s="7">
        <v>0</v>
      </c>
      <c r="J1325" s="7">
        <v>0</v>
      </c>
      <c r="K1325" s="10">
        <v>51</v>
      </c>
    </row>
    <row r="1326" spans="1:11">
      <c r="A1326" s="8">
        <v>1320</v>
      </c>
      <c r="B1326" s="10" t="s">
        <v>3</v>
      </c>
      <c r="C1326" s="7">
        <f t="shared" si="466"/>
        <v>25262.6</v>
      </c>
      <c r="D1326" s="10">
        <v>25262.6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10"/>
    </row>
    <row r="1327" spans="1:11">
      <c r="A1327" s="8">
        <v>1321</v>
      </c>
      <c r="B1327" s="10" t="s">
        <v>4</v>
      </c>
      <c r="C1327" s="7">
        <f t="shared" si="466"/>
        <v>65933.099999999991</v>
      </c>
      <c r="D1327" s="10">
        <v>52581.2</v>
      </c>
      <c r="E1327" s="7">
        <v>13351.9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10"/>
    </row>
    <row r="1328" spans="1:11">
      <c r="A1328" s="8">
        <v>1322</v>
      </c>
      <c r="B1328" s="10" t="s">
        <v>5</v>
      </c>
      <c r="C1328" s="7">
        <f t="shared" si="466"/>
        <v>4071.8</v>
      </c>
      <c r="D1328" s="10">
        <v>3322.5</v>
      </c>
      <c r="E1328" s="7">
        <v>700</v>
      </c>
      <c r="F1328" s="7">
        <v>49.3</v>
      </c>
      <c r="G1328" s="7">
        <v>0</v>
      </c>
      <c r="H1328" s="7">
        <v>0</v>
      </c>
      <c r="I1328" s="7">
        <v>0</v>
      </c>
      <c r="J1328" s="7">
        <v>0</v>
      </c>
      <c r="K1328" s="10"/>
    </row>
    <row r="1329" spans="1:11">
      <c r="A1329" s="8">
        <v>1323</v>
      </c>
      <c r="B1329" s="10" t="s">
        <v>6</v>
      </c>
      <c r="C1329" s="7">
        <f t="shared" si="466"/>
        <v>0</v>
      </c>
      <c r="D1329" s="10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10"/>
    </row>
    <row r="1330" spans="1:11" ht="25.5">
      <c r="A1330" s="8">
        <v>1324</v>
      </c>
      <c r="B1330" s="14" t="s">
        <v>245</v>
      </c>
      <c r="C1330" s="7">
        <f t="shared" si="466"/>
        <v>91294.6</v>
      </c>
      <c r="D1330" s="10">
        <v>80069.3</v>
      </c>
      <c r="E1330" s="7">
        <v>11225.3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10"/>
    </row>
    <row r="1331" spans="1:11">
      <c r="A1331" s="8">
        <v>1325</v>
      </c>
      <c r="B1331" s="10" t="s">
        <v>3</v>
      </c>
      <c r="C1331" s="7">
        <f t="shared" si="466"/>
        <v>25262.6</v>
      </c>
      <c r="D1331" s="10">
        <v>25262.6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10"/>
    </row>
    <row r="1332" spans="1:11">
      <c r="A1332" s="8">
        <v>1326</v>
      </c>
      <c r="B1332" s="10" t="s">
        <v>4</v>
      </c>
      <c r="C1332" s="7">
        <f t="shared" si="466"/>
        <v>62709.5</v>
      </c>
      <c r="D1332" s="10">
        <v>51484.2</v>
      </c>
      <c r="E1332" s="7">
        <v>11225.3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10"/>
    </row>
    <row r="1333" spans="1:11">
      <c r="A1333" s="8">
        <v>1327</v>
      </c>
      <c r="B1333" s="10" t="s">
        <v>5</v>
      </c>
      <c r="C1333" s="7">
        <f t="shared" si="466"/>
        <v>3322.5</v>
      </c>
      <c r="D1333" s="10">
        <v>3322.5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10"/>
    </row>
    <row r="1334" spans="1:11">
      <c r="A1334" s="8">
        <v>1328</v>
      </c>
      <c r="B1334" s="10" t="s">
        <v>150</v>
      </c>
      <c r="C1334" s="7">
        <f t="shared" si="466"/>
        <v>0</v>
      </c>
      <c r="D1334" s="10"/>
      <c r="E1334" s="7"/>
      <c r="F1334" s="7">
        <v>0</v>
      </c>
      <c r="G1334" s="7">
        <v>0</v>
      </c>
      <c r="H1334" s="7"/>
      <c r="I1334" s="7"/>
      <c r="J1334" s="7">
        <v>0</v>
      </c>
      <c r="K1334" s="10"/>
    </row>
    <row r="1335" spans="1:11" ht="38.25">
      <c r="A1335" s="8">
        <v>1329</v>
      </c>
      <c r="B1335" s="14" t="s">
        <v>246</v>
      </c>
      <c r="C1335" s="7">
        <f t="shared" si="466"/>
        <v>2291</v>
      </c>
      <c r="D1335" s="10">
        <v>1097</v>
      </c>
      <c r="E1335" s="7">
        <v>1097</v>
      </c>
      <c r="F1335" s="7">
        <v>97</v>
      </c>
      <c r="G1335" s="7">
        <v>0</v>
      </c>
      <c r="H1335" s="7">
        <v>0</v>
      </c>
      <c r="I1335" s="7">
        <v>0</v>
      </c>
      <c r="J1335" s="7">
        <v>0</v>
      </c>
      <c r="K1335" s="10"/>
    </row>
    <row r="1336" spans="1:11">
      <c r="A1336" s="8">
        <v>1330</v>
      </c>
      <c r="B1336" s="10" t="s">
        <v>3</v>
      </c>
      <c r="C1336" s="7">
        <f t="shared" si="466"/>
        <v>0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10"/>
    </row>
    <row r="1337" spans="1:11">
      <c r="A1337" s="8">
        <v>1331</v>
      </c>
      <c r="B1337" s="10" t="s">
        <v>4</v>
      </c>
      <c r="C1337" s="7">
        <f t="shared" si="466"/>
        <v>2291</v>
      </c>
      <c r="D1337" s="10">
        <v>1097</v>
      </c>
      <c r="E1337" s="7">
        <v>1097</v>
      </c>
      <c r="F1337" s="7">
        <v>97</v>
      </c>
      <c r="G1337" s="7">
        <v>0</v>
      </c>
      <c r="H1337" s="7">
        <v>0</v>
      </c>
      <c r="I1337" s="7">
        <v>0</v>
      </c>
      <c r="J1337" s="7">
        <v>0</v>
      </c>
      <c r="K1337" s="10"/>
    </row>
    <row r="1338" spans="1:11" ht="15.75">
      <c r="A1338" s="8">
        <v>1332</v>
      </c>
      <c r="B1338" s="10" t="s">
        <v>5</v>
      </c>
      <c r="C1338" s="7">
        <f t="shared" si="466"/>
        <v>0</v>
      </c>
      <c r="D1338" s="67"/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10"/>
    </row>
    <row r="1339" spans="1:11">
      <c r="A1339" s="8">
        <v>1333</v>
      </c>
      <c r="B1339" s="10" t="s">
        <v>150</v>
      </c>
      <c r="C1339" s="7">
        <f t="shared" si="466"/>
        <v>0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10"/>
    </row>
    <row r="1340" spans="1:11" ht="25.5">
      <c r="A1340" s="8">
        <v>1334</v>
      </c>
      <c r="B1340" s="14" t="s">
        <v>247</v>
      </c>
      <c r="C1340" s="7">
        <f t="shared" si="466"/>
        <v>1729.6</v>
      </c>
      <c r="D1340" s="10">
        <v>0</v>
      </c>
      <c r="E1340" s="7">
        <v>1729.6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10"/>
    </row>
    <row r="1341" spans="1:11">
      <c r="A1341" s="8">
        <v>1335</v>
      </c>
      <c r="B1341" s="10" t="s">
        <v>3</v>
      </c>
      <c r="C1341" s="7">
        <f t="shared" si="466"/>
        <v>0</v>
      </c>
      <c r="D1341" s="10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10"/>
    </row>
    <row r="1342" spans="1:11">
      <c r="A1342" s="8">
        <v>1336</v>
      </c>
      <c r="B1342" s="10" t="s">
        <v>4</v>
      </c>
      <c r="C1342" s="7">
        <f t="shared" si="466"/>
        <v>1029.5999999999999</v>
      </c>
      <c r="D1342" s="10">
        <v>0</v>
      </c>
      <c r="E1342" s="7">
        <v>1029.5999999999999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10"/>
    </row>
    <row r="1343" spans="1:11">
      <c r="A1343" s="8">
        <v>1337</v>
      </c>
      <c r="B1343" s="10" t="s">
        <v>5</v>
      </c>
      <c r="C1343" s="7">
        <f t="shared" si="466"/>
        <v>700</v>
      </c>
      <c r="D1343" s="10">
        <v>0</v>
      </c>
      <c r="E1343" s="7">
        <v>700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10"/>
    </row>
    <row r="1344" spans="1:11">
      <c r="A1344" s="8">
        <v>1338</v>
      </c>
      <c r="B1344" s="10" t="s">
        <v>150</v>
      </c>
      <c r="C1344" s="7">
        <f t="shared" si="466"/>
        <v>0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10"/>
    </row>
    <row r="1345" spans="1:11" ht="38.25">
      <c r="A1345" s="8">
        <v>1339</v>
      </c>
      <c r="B1345" s="14" t="s">
        <v>248</v>
      </c>
      <c r="C1345" s="7">
        <f t="shared" si="466"/>
        <v>22178.2</v>
      </c>
      <c r="D1345" s="10">
        <v>10478</v>
      </c>
      <c r="E1345" s="7">
        <v>11643</v>
      </c>
      <c r="F1345" s="10">
        <v>57.2</v>
      </c>
      <c r="G1345" s="7">
        <v>0</v>
      </c>
      <c r="H1345" s="7">
        <v>0</v>
      </c>
      <c r="I1345" s="7">
        <v>0</v>
      </c>
      <c r="J1345" s="7">
        <v>0</v>
      </c>
      <c r="K1345" s="10">
        <v>51</v>
      </c>
    </row>
    <row r="1346" spans="1:11">
      <c r="A1346" s="8">
        <v>1340</v>
      </c>
      <c r="B1346" s="10" t="s">
        <v>249</v>
      </c>
      <c r="C1346" s="7">
        <f t="shared" si="466"/>
        <v>14356.3</v>
      </c>
      <c r="D1346" s="10">
        <v>7178</v>
      </c>
      <c r="E1346" s="7">
        <v>7178.3</v>
      </c>
      <c r="F1346" s="7">
        <v>0</v>
      </c>
      <c r="G1346" s="7">
        <v>0</v>
      </c>
      <c r="H1346" s="7">
        <v>0</v>
      </c>
      <c r="I1346" s="7">
        <v>0</v>
      </c>
      <c r="J1346" s="7">
        <v>0</v>
      </c>
      <c r="K1346" s="10"/>
    </row>
    <row r="1347" spans="1:11" ht="51">
      <c r="A1347" s="8">
        <v>1341</v>
      </c>
      <c r="B1347" s="10" t="s">
        <v>250</v>
      </c>
      <c r="C1347" s="7">
        <f t="shared" si="466"/>
        <v>6013.3</v>
      </c>
      <c r="D1347" s="10"/>
      <c r="E1347" s="7">
        <v>6013.3</v>
      </c>
      <c r="F1347" s="7">
        <v>0</v>
      </c>
      <c r="G1347" s="7">
        <v>0</v>
      </c>
      <c r="H1347" s="7">
        <v>0</v>
      </c>
      <c r="I1347" s="7">
        <v>0</v>
      </c>
      <c r="J1347" s="7">
        <v>0</v>
      </c>
      <c r="K1347" s="10"/>
    </row>
    <row r="1348" spans="1:11" ht="38.25">
      <c r="A1348" s="8">
        <v>1342</v>
      </c>
      <c r="B1348" s="10" t="s">
        <v>251</v>
      </c>
      <c r="C1348" s="7">
        <f t="shared" si="466"/>
        <v>1165</v>
      </c>
      <c r="D1348" s="10"/>
      <c r="E1348" s="7">
        <v>1165</v>
      </c>
      <c r="F1348" s="7">
        <v>0</v>
      </c>
      <c r="G1348" s="7">
        <v>0</v>
      </c>
      <c r="H1348" s="7">
        <v>0</v>
      </c>
      <c r="I1348" s="7">
        <v>0</v>
      </c>
      <c r="J1348" s="7">
        <v>0</v>
      </c>
      <c r="K1348" s="10"/>
    </row>
    <row r="1349" spans="1:11">
      <c r="A1349" s="8">
        <v>1343</v>
      </c>
      <c r="B1349" s="10" t="s">
        <v>252</v>
      </c>
      <c r="C1349" s="7">
        <f t="shared" si="466"/>
        <v>7821.9</v>
      </c>
      <c r="D1349" s="10">
        <v>3300</v>
      </c>
      <c r="E1349" s="7">
        <v>4464.7</v>
      </c>
      <c r="F1349" s="7">
        <v>57.2</v>
      </c>
      <c r="G1349" s="7">
        <v>0</v>
      </c>
      <c r="H1349" s="7">
        <v>0</v>
      </c>
      <c r="I1349" s="7">
        <v>0</v>
      </c>
      <c r="J1349" s="7">
        <v>0</v>
      </c>
      <c r="K1349" s="10"/>
    </row>
    <row r="1350" spans="1:11" ht="38.25">
      <c r="A1350" s="8">
        <v>1344</v>
      </c>
      <c r="B1350" s="10" t="s">
        <v>253</v>
      </c>
      <c r="C1350" s="7">
        <f t="shared" si="466"/>
        <v>500</v>
      </c>
      <c r="D1350" s="10"/>
      <c r="E1350" s="7">
        <v>500</v>
      </c>
      <c r="F1350" s="10">
        <v>0</v>
      </c>
      <c r="G1350" s="10">
        <v>0</v>
      </c>
      <c r="H1350" s="7">
        <v>0</v>
      </c>
      <c r="I1350" s="7">
        <v>0</v>
      </c>
      <c r="J1350" s="7">
        <v>0</v>
      </c>
      <c r="K1350" s="10"/>
    </row>
    <row r="1351" spans="1:11">
      <c r="A1351" s="8">
        <v>1345</v>
      </c>
      <c r="B1351" s="10" t="s">
        <v>150</v>
      </c>
      <c r="C1351" s="7">
        <f t="shared" si="466"/>
        <v>0</v>
      </c>
      <c r="D1351" s="7">
        <v>0</v>
      </c>
      <c r="E1351" s="7">
        <v>0</v>
      </c>
      <c r="F1351" s="7">
        <v>0</v>
      </c>
      <c r="G1351" s="7">
        <v>0</v>
      </c>
      <c r="H1351" s="7">
        <v>0</v>
      </c>
      <c r="I1351" s="7">
        <v>0</v>
      </c>
      <c r="J1351" s="7">
        <v>0</v>
      </c>
      <c r="K1351" s="10"/>
    </row>
    <row r="1352" spans="1:11" ht="51">
      <c r="A1352" s="8">
        <v>1346</v>
      </c>
      <c r="B1352" s="14" t="s">
        <v>254</v>
      </c>
      <c r="C1352" s="7">
        <f t="shared" si="466"/>
        <v>226.8</v>
      </c>
      <c r="D1352" s="7">
        <v>226.8</v>
      </c>
      <c r="E1352" s="7">
        <v>0</v>
      </c>
      <c r="F1352" s="7">
        <v>0</v>
      </c>
      <c r="G1352" s="7">
        <v>0</v>
      </c>
      <c r="H1352" s="7">
        <v>0</v>
      </c>
      <c r="I1352" s="7">
        <v>0</v>
      </c>
      <c r="J1352" s="7">
        <v>0</v>
      </c>
      <c r="K1352" s="10"/>
    </row>
    <row r="1353" spans="1:11">
      <c r="A1353" s="8">
        <v>1347</v>
      </c>
      <c r="B1353" s="10" t="s">
        <v>4</v>
      </c>
      <c r="C1353" s="7">
        <f t="shared" si="466"/>
        <v>0</v>
      </c>
      <c r="D1353" s="7"/>
      <c r="E1353" s="7"/>
      <c r="F1353" s="7">
        <v>0</v>
      </c>
      <c r="G1353" s="7">
        <v>0</v>
      </c>
      <c r="H1353" s="7">
        <v>0</v>
      </c>
      <c r="I1353" s="7">
        <v>0</v>
      </c>
      <c r="J1353" s="7">
        <v>0</v>
      </c>
      <c r="K1353" s="10"/>
    </row>
    <row r="1354" spans="1:11">
      <c r="A1354" s="8">
        <v>1348</v>
      </c>
      <c r="B1354" s="10" t="s">
        <v>5</v>
      </c>
      <c r="C1354" s="7">
        <f t="shared" si="466"/>
        <v>226.8</v>
      </c>
      <c r="D1354" s="7">
        <v>226.8</v>
      </c>
      <c r="E1354" s="7">
        <v>0</v>
      </c>
      <c r="F1354" s="7">
        <v>0</v>
      </c>
      <c r="G1354" s="7">
        <v>0</v>
      </c>
      <c r="H1354" s="7">
        <v>0</v>
      </c>
      <c r="I1354" s="7">
        <v>0</v>
      </c>
      <c r="J1354" s="7">
        <v>0</v>
      </c>
      <c r="K1354" s="10"/>
    </row>
    <row r="1355" spans="1:11">
      <c r="A1355" s="8">
        <v>1349</v>
      </c>
      <c r="B1355" s="10" t="s">
        <v>150</v>
      </c>
      <c r="C1355" s="7">
        <f t="shared" si="466"/>
        <v>0</v>
      </c>
      <c r="D1355" s="7"/>
      <c r="E1355" s="7"/>
      <c r="F1355" s="7">
        <v>0</v>
      </c>
      <c r="G1355" s="7">
        <v>0</v>
      </c>
      <c r="H1355" s="7">
        <v>0</v>
      </c>
      <c r="I1355" s="7">
        <v>0</v>
      </c>
      <c r="J1355" s="7">
        <v>0</v>
      </c>
      <c r="K1355" s="10"/>
    </row>
    <row r="1356" spans="1:11" ht="25.5">
      <c r="A1356" s="8">
        <v>1350</v>
      </c>
      <c r="B1356" s="14" t="s">
        <v>255</v>
      </c>
      <c r="C1356" s="7">
        <f t="shared" si="466"/>
        <v>188.8</v>
      </c>
      <c r="D1356" s="7">
        <v>157.30000000000001</v>
      </c>
      <c r="E1356" s="7">
        <v>31.5</v>
      </c>
      <c r="F1356" s="7">
        <v>0</v>
      </c>
      <c r="G1356" s="7">
        <v>0</v>
      </c>
      <c r="H1356" s="7">
        <v>0</v>
      </c>
      <c r="I1356" s="7">
        <v>0</v>
      </c>
      <c r="J1356" s="7">
        <v>0</v>
      </c>
      <c r="K1356" s="10"/>
    </row>
    <row r="1357" spans="1:11">
      <c r="A1357" s="8">
        <v>1351</v>
      </c>
      <c r="B1357" s="10" t="s">
        <v>4</v>
      </c>
      <c r="C1357" s="7">
        <f t="shared" si="466"/>
        <v>0</v>
      </c>
      <c r="D1357" s="7"/>
      <c r="E1357" s="7">
        <v>0</v>
      </c>
      <c r="F1357" s="7">
        <v>0</v>
      </c>
      <c r="G1357" s="7">
        <v>0</v>
      </c>
      <c r="H1357" s="7">
        <v>0</v>
      </c>
      <c r="I1357" s="7">
        <v>0</v>
      </c>
      <c r="J1357" s="7">
        <v>0</v>
      </c>
      <c r="K1357" s="10"/>
    </row>
    <row r="1358" spans="1:11">
      <c r="A1358" s="8">
        <v>1352</v>
      </c>
      <c r="B1358" s="10" t="s">
        <v>5</v>
      </c>
      <c r="C1358" s="7">
        <f t="shared" si="466"/>
        <v>188.8</v>
      </c>
      <c r="D1358" s="7">
        <v>157.30000000000001</v>
      </c>
      <c r="E1358" s="7">
        <v>31.5</v>
      </c>
      <c r="F1358" s="7">
        <v>0</v>
      </c>
      <c r="G1358" s="7">
        <v>0</v>
      </c>
      <c r="H1358" s="7">
        <v>0</v>
      </c>
      <c r="I1358" s="7">
        <v>0</v>
      </c>
      <c r="J1358" s="7">
        <v>0</v>
      </c>
      <c r="K1358" s="10"/>
    </row>
    <row r="1359" spans="1:11">
      <c r="A1359" s="8">
        <v>1353</v>
      </c>
      <c r="B1359" s="10" t="s">
        <v>150</v>
      </c>
      <c r="C1359" s="7">
        <f t="shared" si="466"/>
        <v>0</v>
      </c>
      <c r="D1359" s="7"/>
      <c r="E1359" s="7"/>
      <c r="F1359" s="7">
        <v>0</v>
      </c>
      <c r="G1359" s="7">
        <v>0</v>
      </c>
      <c r="H1359" s="7">
        <v>0</v>
      </c>
      <c r="I1359" s="7">
        <v>0</v>
      </c>
      <c r="J1359" s="7">
        <v>0</v>
      </c>
      <c r="K1359" s="10"/>
    </row>
    <row r="1360" spans="1:11" ht="51">
      <c r="A1360" s="8">
        <v>1354</v>
      </c>
      <c r="B1360" s="14" t="s">
        <v>256</v>
      </c>
      <c r="C1360" s="7">
        <f t="shared" si="466"/>
        <v>150</v>
      </c>
      <c r="D1360" s="7">
        <v>0</v>
      </c>
      <c r="E1360" s="7">
        <v>150</v>
      </c>
      <c r="F1360" s="7">
        <v>0</v>
      </c>
      <c r="G1360" s="7">
        <v>0</v>
      </c>
      <c r="H1360" s="7">
        <v>0</v>
      </c>
      <c r="I1360" s="7">
        <v>0</v>
      </c>
      <c r="J1360" s="7">
        <v>0</v>
      </c>
      <c r="K1360" s="10"/>
    </row>
    <row r="1361" spans="1:11">
      <c r="A1361" s="8">
        <v>1355</v>
      </c>
      <c r="B1361" s="10" t="s">
        <v>4</v>
      </c>
      <c r="C1361" s="7">
        <f t="shared" si="466"/>
        <v>0</v>
      </c>
      <c r="D1361" s="7"/>
      <c r="E1361" s="7">
        <v>0</v>
      </c>
      <c r="F1361" s="7">
        <v>0</v>
      </c>
      <c r="G1361" s="7">
        <v>0</v>
      </c>
      <c r="H1361" s="7">
        <v>0</v>
      </c>
      <c r="I1361" s="7">
        <v>0</v>
      </c>
      <c r="J1361" s="7">
        <v>0</v>
      </c>
      <c r="K1361" s="10"/>
    </row>
    <row r="1362" spans="1:11">
      <c r="A1362" s="8">
        <v>1356</v>
      </c>
      <c r="B1362" s="10" t="s">
        <v>5</v>
      </c>
      <c r="C1362" s="7">
        <f t="shared" si="466"/>
        <v>150</v>
      </c>
      <c r="D1362" s="7">
        <v>0</v>
      </c>
      <c r="E1362" s="7">
        <v>150</v>
      </c>
      <c r="F1362" s="7">
        <v>0</v>
      </c>
      <c r="G1362" s="7">
        <v>0</v>
      </c>
      <c r="H1362" s="7">
        <v>0</v>
      </c>
      <c r="I1362" s="7">
        <v>0</v>
      </c>
      <c r="J1362" s="7">
        <v>0</v>
      </c>
      <c r="K1362" s="10"/>
    </row>
    <row r="1363" spans="1:11">
      <c r="A1363" s="8">
        <v>1357</v>
      </c>
      <c r="B1363" s="10" t="s">
        <v>150</v>
      </c>
      <c r="C1363" s="7">
        <f t="shared" si="466"/>
        <v>0</v>
      </c>
      <c r="D1363" s="7"/>
      <c r="E1363" s="7"/>
      <c r="F1363" s="7">
        <v>0</v>
      </c>
      <c r="G1363" s="7">
        <v>0</v>
      </c>
      <c r="H1363" s="7">
        <v>0</v>
      </c>
      <c r="I1363" s="7">
        <v>0</v>
      </c>
      <c r="J1363" s="7">
        <v>0</v>
      </c>
      <c r="K1363" s="10"/>
    </row>
    <row r="1364" spans="1:11" ht="63.75">
      <c r="A1364" s="8">
        <v>1358</v>
      </c>
      <c r="B1364" s="14" t="s">
        <v>257</v>
      </c>
      <c r="C1364" s="7">
        <f t="shared" si="466"/>
        <v>135</v>
      </c>
      <c r="D1364" s="7">
        <v>0</v>
      </c>
      <c r="E1364" s="7">
        <v>135</v>
      </c>
      <c r="F1364" s="7">
        <v>0</v>
      </c>
      <c r="G1364" s="7">
        <v>0</v>
      </c>
      <c r="H1364" s="7">
        <v>0</v>
      </c>
      <c r="I1364" s="7">
        <v>0</v>
      </c>
      <c r="J1364" s="7">
        <v>0</v>
      </c>
      <c r="K1364" s="10"/>
    </row>
    <row r="1365" spans="1:11">
      <c r="A1365" s="8">
        <v>1359</v>
      </c>
      <c r="B1365" s="10" t="s">
        <v>4</v>
      </c>
      <c r="C1365" s="7">
        <f t="shared" si="466"/>
        <v>0</v>
      </c>
      <c r="D1365" s="7"/>
      <c r="E1365" s="7">
        <v>0</v>
      </c>
      <c r="F1365" s="7">
        <v>0</v>
      </c>
      <c r="G1365" s="7">
        <v>0</v>
      </c>
      <c r="H1365" s="7">
        <v>0</v>
      </c>
      <c r="I1365" s="7">
        <v>0</v>
      </c>
      <c r="J1365" s="7">
        <v>0</v>
      </c>
      <c r="K1365" s="10"/>
    </row>
    <row r="1366" spans="1:11">
      <c r="A1366" s="8">
        <v>1360</v>
      </c>
      <c r="B1366" s="10" t="s">
        <v>5</v>
      </c>
      <c r="C1366" s="7">
        <f t="shared" si="466"/>
        <v>135</v>
      </c>
      <c r="D1366" s="7">
        <v>0</v>
      </c>
      <c r="E1366" s="7">
        <v>135</v>
      </c>
      <c r="F1366" s="7">
        <v>0</v>
      </c>
      <c r="G1366" s="7">
        <v>0</v>
      </c>
      <c r="H1366" s="7">
        <v>0</v>
      </c>
      <c r="I1366" s="7">
        <v>0</v>
      </c>
      <c r="J1366" s="7">
        <v>0</v>
      </c>
      <c r="K1366" s="10"/>
    </row>
    <row r="1367" spans="1:11">
      <c r="A1367" s="8">
        <v>1361</v>
      </c>
      <c r="B1367" s="10" t="s">
        <v>150</v>
      </c>
      <c r="C1367" s="7">
        <f t="shared" si="466"/>
        <v>0</v>
      </c>
      <c r="D1367" s="7"/>
      <c r="E1367" s="7"/>
      <c r="F1367" s="7">
        <v>0</v>
      </c>
      <c r="G1367" s="7">
        <v>0</v>
      </c>
      <c r="H1367" s="7">
        <v>0</v>
      </c>
      <c r="I1367" s="7">
        <v>0</v>
      </c>
      <c r="J1367" s="7">
        <v>0</v>
      </c>
      <c r="K1367" s="10"/>
    </row>
    <row r="1368" spans="1:11" ht="25.5">
      <c r="A1368" s="8">
        <v>1362</v>
      </c>
      <c r="B1368" s="14" t="s">
        <v>258</v>
      </c>
      <c r="C1368" s="7">
        <f t="shared" si="466"/>
        <v>1407.2</v>
      </c>
      <c r="D1368" s="7">
        <v>0</v>
      </c>
      <c r="E1368" s="7">
        <v>0</v>
      </c>
      <c r="F1368" s="7">
        <v>0</v>
      </c>
      <c r="G1368" s="7">
        <v>0</v>
      </c>
      <c r="H1368" s="7">
        <v>0</v>
      </c>
      <c r="I1368" s="7">
        <v>0</v>
      </c>
      <c r="J1368" s="7">
        <v>1407.2</v>
      </c>
      <c r="K1368" s="10">
        <v>51</v>
      </c>
    </row>
    <row r="1369" spans="1:11">
      <c r="A1369" s="8">
        <v>1363</v>
      </c>
      <c r="B1369" s="10" t="s">
        <v>4</v>
      </c>
      <c r="C1369" s="7">
        <f t="shared" si="466"/>
        <v>0</v>
      </c>
      <c r="D1369" s="7">
        <v>0</v>
      </c>
      <c r="E1369" s="7">
        <v>0</v>
      </c>
      <c r="F1369" s="7">
        <v>0</v>
      </c>
      <c r="G1369" s="7">
        <v>0</v>
      </c>
      <c r="H1369" s="7">
        <v>0</v>
      </c>
      <c r="I1369" s="7">
        <v>0</v>
      </c>
      <c r="J1369" s="7">
        <v>0</v>
      </c>
      <c r="K1369" s="10"/>
    </row>
    <row r="1370" spans="1:11">
      <c r="A1370" s="8">
        <v>1364</v>
      </c>
      <c r="B1370" s="10" t="s">
        <v>5</v>
      </c>
      <c r="C1370" s="7">
        <f t="shared" si="466"/>
        <v>1407.2</v>
      </c>
      <c r="D1370" s="7">
        <v>0</v>
      </c>
      <c r="E1370" s="7">
        <v>0</v>
      </c>
      <c r="F1370" s="7">
        <v>0</v>
      </c>
      <c r="G1370" s="7">
        <v>0</v>
      </c>
      <c r="H1370" s="7">
        <v>0</v>
      </c>
      <c r="I1370" s="7">
        <v>0</v>
      </c>
      <c r="J1370" s="7">
        <v>1407.2</v>
      </c>
      <c r="K1370" s="10"/>
    </row>
    <row r="1371" spans="1:11">
      <c r="A1371" s="8">
        <v>1365</v>
      </c>
      <c r="B1371" s="10" t="s">
        <v>150</v>
      </c>
      <c r="C1371" s="7">
        <f t="shared" si="466"/>
        <v>0</v>
      </c>
      <c r="D1371" s="7">
        <v>0</v>
      </c>
      <c r="E1371" s="7">
        <v>0</v>
      </c>
      <c r="F1371" s="7">
        <v>0</v>
      </c>
      <c r="G1371" s="7">
        <v>0</v>
      </c>
      <c r="H1371" s="7">
        <v>0</v>
      </c>
      <c r="I1371" s="7">
        <v>0</v>
      </c>
      <c r="J1371" s="7">
        <v>0</v>
      </c>
      <c r="K1371" s="10"/>
    </row>
    <row r="1372" spans="1:11">
      <c r="A1372" s="8">
        <v>1366</v>
      </c>
      <c r="B1372" s="14" t="s">
        <v>259</v>
      </c>
      <c r="C1372" s="7">
        <f t="shared" si="466"/>
        <v>14.2</v>
      </c>
      <c r="D1372" s="7">
        <v>0</v>
      </c>
      <c r="E1372" s="7">
        <v>0</v>
      </c>
      <c r="F1372" s="7">
        <v>14.2</v>
      </c>
      <c r="G1372" s="7">
        <v>0</v>
      </c>
      <c r="H1372" s="7">
        <v>0</v>
      </c>
      <c r="I1372" s="7">
        <v>0</v>
      </c>
      <c r="J1372" s="7">
        <v>0</v>
      </c>
      <c r="K1372" s="10">
        <v>51</v>
      </c>
    </row>
    <row r="1373" spans="1:11">
      <c r="A1373" s="8">
        <v>1367</v>
      </c>
      <c r="B1373" s="10" t="s">
        <v>4</v>
      </c>
      <c r="C1373" s="7">
        <f t="shared" si="466"/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0</v>
      </c>
      <c r="I1373" s="7">
        <v>0</v>
      </c>
      <c r="J1373" s="7">
        <v>0</v>
      </c>
      <c r="K1373" s="10"/>
    </row>
    <row r="1374" spans="1:11">
      <c r="A1374" s="8">
        <v>1368</v>
      </c>
      <c r="B1374" s="10" t="s">
        <v>5</v>
      </c>
      <c r="C1374" s="7">
        <f t="shared" si="466"/>
        <v>14.2</v>
      </c>
      <c r="D1374" s="7">
        <v>0</v>
      </c>
      <c r="E1374" s="7">
        <v>0</v>
      </c>
      <c r="F1374" s="7">
        <v>14.2</v>
      </c>
      <c r="G1374" s="7">
        <v>0</v>
      </c>
      <c r="H1374" s="7">
        <v>0</v>
      </c>
      <c r="I1374" s="7">
        <v>0</v>
      </c>
      <c r="J1374" s="7">
        <v>0</v>
      </c>
      <c r="K1374" s="10"/>
    </row>
    <row r="1375" spans="1:11">
      <c r="A1375" s="8">
        <v>1369</v>
      </c>
      <c r="B1375" s="10" t="s">
        <v>150</v>
      </c>
      <c r="C1375" s="7">
        <f t="shared" si="466"/>
        <v>0</v>
      </c>
      <c r="D1375" s="7">
        <v>0</v>
      </c>
      <c r="E1375" s="7">
        <v>0</v>
      </c>
      <c r="F1375" s="7">
        <v>0</v>
      </c>
      <c r="G1375" s="7">
        <v>0</v>
      </c>
      <c r="H1375" s="7">
        <v>0</v>
      </c>
      <c r="I1375" s="7">
        <v>0</v>
      </c>
      <c r="J1375" s="7">
        <v>0</v>
      </c>
      <c r="K1375" s="10"/>
    </row>
    <row r="1376" spans="1:11" ht="25.5">
      <c r="A1376" s="8">
        <v>1370</v>
      </c>
      <c r="B1376" s="14" t="s">
        <v>260</v>
      </c>
      <c r="C1376" s="9">
        <f t="shared" si="466"/>
        <v>9535.9</v>
      </c>
      <c r="D1376" s="7">
        <v>0</v>
      </c>
      <c r="E1376" s="7">
        <v>0</v>
      </c>
      <c r="F1376" s="7">
        <v>0</v>
      </c>
      <c r="G1376" s="9">
        <v>9535.9</v>
      </c>
      <c r="H1376" s="7">
        <v>0</v>
      </c>
      <c r="I1376" s="7">
        <v>0</v>
      </c>
      <c r="J1376" s="7">
        <v>0</v>
      </c>
      <c r="K1376" s="10"/>
    </row>
    <row r="1377" spans="1:11">
      <c r="A1377" s="8">
        <v>1371</v>
      </c>
      <c r="B1377" s="10" t="s">
        <v>4</v>
      </c>
      <c r="C1377" s="7">
        <f t="shared" si="466"/>
        <v>0</v>
      </c>
      <c r="D1377" s="7">
        <v>0</v>
      </c>
      <c r="E1377" s="7">
        <v>0</v>
      </c>
      <c r="F1377" s="7">
        <v>0</v>
      </c>
      <c r="G1377" s="7">
        <v>0</v>
      </c>
      <c r="H1377" s="7">
        <v>0</v>
      </c>
      <c r="I1377" s="7">
        <v>0</v>
      </c>
      <c r="J1377" s="7">
        <v>0</v>
      </c>
      <c r="K1377" s="10"/>
    </row>
    <row r="1378" spans="1:11">
      <c r="A1378" s="8">
        <v>1372</v>
      </c>
      <c r="B1378" s="10" t="s">
        <v>5</v>
      </c>
      <c r="C1378" s="7">
        <f t="shared" si="466"/>
        <v>9535.9</v>
      </c>
      <c r="D1378" s="7">
        <v>0</v>
      </c>
      <c r="E1378" s="7">
        <v>0</v>
      </c>
      <c r="F1378" s="7">
        <v>0</v>
      </c>
      <c r="G1378" s="7">
        <v>9535.9</v>
      </c>
      <c r="H1378" s="7">
        <v>0</v>
      </c>
      <c r="I1378" s="7">
        <v>0</v>
      </c>
      <c r="J1378" s="7">
        <v>0</v>
      </c>
      <c r="K1378" s="10"/>
    </row>
    <row r="1379" spans="1:11">
      <c r="A1379" s="8">
        <v>1373</v>
      </c>
      <c r="B1379" s="10" t="s">
        <v>150</v>
      </c>
      <c r="C1379" s="7">
        <f t="shared" si="466"/>
        <v>0</v>
      </c>
      <c r="D1379" s="7"/>
      <c r="E1379" s="7">
        <v>0</v>
      </c>
      <c r="F1379" s="7">
        <v>0</v>
      </c>
      <c r="G1379" s="7"/>
      <c r="H1379" s="7">
        <v>0</v>
      </c>
      <c r="I1379" s="7">
        <v>0</v>
      </c>
      <c r="J1379" s="7">
        <v>0</v>
      </c>
      <c r="K1379" s="10"/>
    </row>
    <row r="1380" spans="1:11" ht="30.75" customHeight="1">
      <c r="A1380" s="8">
        <v>1374</v>
      </c>
      <c r="B1380" s="13" t="s">
        <v>261</v>
      </c>
      <c r="C1380" s="9">
        <f>C1381+C1382+C1383</f>
        <v>5363.8</v>
      </c>
      <c r="D1380" s="9">
        <f t="shared" ref="D1380:J1380" si="467">D1381+D1382+D1383</f>
        <v>0</v>
      </c>
      <c r="E1380" s="9">
        <f t="shared" si="467"/>
        <v>5363.8</v>
      </c>
      <c r="F1380" s="9">
        <f t="shared" si="467"/>
        <v>0</v>
      </c>
      <c r="G1380" s="9">
        <f t="shared" si="467"/>
        <v>0</v>
      </c>
      <c r="H1380" s="9">
        <f t="shared" si="467"/>
        <v>0</v>
      </c>
      <c r="I1380" s="9">
        <f t="shared" si="467"/>
        <v>0</v>
      </c>
      <c r="J1380" s="9">
        <f t="shared" si="467"/>
        <v>0</v>
      </c>
      <c r="K1380" s="10"/>
    </row>
    <row r="1381" spans="1:11">
      <c r="A1381" s="8">
        <v>1375</v>
      </c>
      <c r="B1381" s="10" t="s">
        <v>4</v>
      </c>
      <c r="C1381" s="7">
        <f t="shared" si="466"/>
        <v>0</v>
      </c>
      <c r="D1381" s="7">
        <v>0</v>
      </c>
      <c r="E1381" s="7">
        <v>0</v>
      </c>
      <c r="F1381" s="7">
        <v>0</v>
      </c>
      <c r="G1381" s="7">
        <v>0</v>
      </c>
      <c r="H1381" s="7">
        <v>0</v>
      </c>
      <c r="I1381" s="7">
        <v>0</v>
      </c>
      <c r="J1381" s="7">
        <v>0</v>
      </c>
      <c r="K1381" s="10"/>
    </row>
    <row r="1382" spans="1:11">
      <c r="A1382" s="8">
        <v>1376</v>
      </c>
      <c r="B1382" s="10" t="s">
        <v>5</v>
      </c>
      <c r="C1382" s="7">
        <f>C1386+C1390+C1394+C1398</f>
        <v>5363.8</v>
      </c>
      <c r="D1382" s="7">
        <f t="shared" ref="D1382:J1382" si="468">D1386+D1390+D1394+D1398</f>
        <v>0</v>
      </c>
      <c r="E1382" s="7">
        <f t="shared" si="468"/>
        <v>5363.8</v>
      </c>
      <c r="F1382" s="7">
        <f t="shared" si="468"/>
        <v>0</v>
      </c>
      <c r="G1382" s="7">
        <f t="shared" si="468"/>
        <v>0</v>
      </c>
      <c r="H1382" s="7">
        <v>0</v>
      </c>
      <c r="I1382" s="7">
        <f t="shared" si="468"/>
        <v>0</v>
      </c>
      <c r="J1382" s="7">
        <f t="shared" si="468"/>
        <v>0</v>
      </c>
      <c r="K1382" s="10"/>
    </row>
    <row r="1383" spans="1:11">
      <c r="A1383" s="8">
        <v>1377</v>
      </c>
      <c r="B1383" s="10" t="s">
        <v>6</v>
      </c>
      <c r="C1383" s="7">
        <f t="shared" si="466"/>
        <v>0</v>
      </c>
      <c r="D1383" s="7">
        <v>0</v>
      </c>
      <c r="E1383" s="7">
        <v>0</v>
      </c>
      <c r="F1383" s="7">
        <v>0</v>
      </c>
      <c r="G1383" s="7">
        <v>0</v>
      </c>
      <c r="H1383" s="7">
        <v>0</v>
      </c>
      <c r="I1383" s="7">
        <v>0</v>
      </c>
      <c r="J1383" s="7">
        <v>0</v>
      </c>
      <c r="K1383" s="10"/>
    </row>
    <row r="1384" spans="1:11" ht="25.5">
      <c r="A1384" s="8">
        <v>1378</v>
      </c>
      <c r="B1384" s="14" t="s">
        <v>262</v>
      </c>
      <c r="C1384" s="7">
        <f t="shared" si="466"/>
        <v>0</v>
      </c>
      <c r="D1384" s="7">
        <v>0</v>
      </c>
      <c r="E1384" s="7">
        <v>0</v>
      </c>
      <c r="F1384" s="7">
        <v>0</v>
      </c>
      <c r="G1384" s="7">
        <v>0</v>
      </c>
      <c r="H1384" s="7">
        <v>0</v>
      </c>
      <c r="I1384" s="7">
        <v>0</v>
      </c>
      <c r="J1384" s="7">
        <v>0</v>
      </c>
      <c r="K1384" s="10">
        <v>59</v>
      </c>
    </row>
    <row r="1385" spans="1:11">
      <c r="A1385" s="8">
        <v>1379</v>
      </c>
      <c r="B1385" s="10" t="s">
        <v>4</v>
      </c>
      <c r="C1385" s="7">
        <f t="shared" si="466"/>
        <v>0</v>
      </c>
      <c r="D1385" s="7"/>
      <c r="E1385" s="7">
        <v>0</v>
      </c>
      <c r="F1385" s="7">
        <v>0</v>
      </c>
      <c r="G1385" s="7">
        <v>0</v>
      </c>
      <c r="H1385" s="7">
        <v>0</v>
      </c>
      <c r="I1385" s="7">
        <v>0</v>
      </c>
      <c r="J1385" s="7">
        <v>0</v>
      </c>
      <c r="K1385" s="10"/>
    </row>
    <row r="1386" spans="1:11">
      <c r="A1386" s="8">
        <v>1380</v>
      </c>
      <c r="B1386" s="10" t="s">
        <v>5</v>
      </c>
      <c r="C1386" s="7">
        <f t="shared" ref="C1386:C1399" si="469">D1386+E1386+F1386+G1386+H1386+I1386+J1386</f>
        <v>0</v>
      </c>
      <c r="D1386" s="7">
        <v>0</v>
      </c>
      <c r="E1386" s="7">
        <v>0</v>
      </c>
      <c r="F1386" s="7">
        <v>0</v>
      </c>
      <c r="G1386" s="7">
        <v>0</v>
      </c>
      <c r="H1386" s="7">
        <v>0</v>
      </c>
      <c r="I1386" s="7">
        <v>0</v>
      </c>
      <c r="J1386" s="7">
        <v>0</v>
      </c>
      <c r="K1386" s="10"/>
    </row>
    <row r="1387" spans="1:11">
      <c r="A1387" s="8">
        <v>1381</v>
      </c>
      <c r="B1387" s="10" t="s">
        <v>150</v>
      </c>
      <c r="C1387" s="7">
        <f t="shared" si="469"/>
        <v>0</v>
      </c>
      <c r="D1387" s="7"/>
      <c r="E1387" s="7">
        <v>0</v>
      </c>
      <c r="F1387" s="7"/>
      <c r="G1387" s="7"/>
      <c r="H1387" s="7"/>
      <c r="I1387" s="7"/>
      <c r="J1387" s="7"/>
      <c r="K1387" s="10"/>
    </row>
    <row r="1388" spans="1:11" ht="25.5">
      <c r="A1388" s="8">
        <v>1382</v>
      </c>
      <c r="B1388" s="14" t="s">
        <v>263</v>
      </c>
      <c r="C1388" s="7">
        <f t="shared" si="469"/>
        <v>5203.8</v>
      </c>
      <c r="D1388" s="7">
        <v>0</v>
      </c>
      <c r="E1388" s="7">
        <v>5203.8</v>
      </c>
      <c r="F1388" s="7">
        <v>0</v>
      </c>
      <c r="G1388" s="7">
        <v>0</v>
      </c>
      <c r="H1388" s="7">
        <v>0</v>
      </c>
      <c r="I1388" s="7">
        <v>0</v>
      </c>
      <c r="J1388" s="7">
        <v>0</v>
      </c>
      <c r="K1388" s="10">
        <v>54</v>
      </c>
    </row>
    <row r="1389" spans="1:11">
      <c r="A1389" s="8">
        <v>1383</v>
      </c>
      <c r="B1389" s="10" t="s">
        <v>4</v>
      </c>
      <c r="C1389" s="7">
        <f t="shared" si="469"/>
        <v>0</v>
      </c>
      <c r="D1389" s="7">
        <v>0</v>
      </c>
      <c r="E1389" s="7"/>
      <c r="F1389" s="7">
        <v>0</v>
      </c>
      <c r="G1389" s="7">
        <v>0</v>
      </c>
      <c r="H1389" s="7">
        <v>0</v>
      </c>
      <c r="I1389" s="7">
        <v>0</v>
      </c>
      <c r="J1389" s="7">
        <v>0</v>
      </c>
      <c r="K1389" s="10"/>
    </row>
    <row r="1390" spans="1:11">
      <c r="A1390" s="8">
        <v>1384</v>
      </c>
      <c r="B1390" s="10" t="s">
        <v>5</v>
      </c>
      <c r="C1390" s="7">
        <f t="shared" si="469"/>
        <v>5203.8</v>
      </c>
      <c r="D1390" s="7">
        <v>0</v>
      </c>
      <c r="E1390" s="7">
        <v>5203.8</v>
      </c>
      <c r="F1390" s="7">
        <v>0</v>
      </c>
      <c r="G1390" s="7">
        <v>0</v>
      </c>
      <c r="H1390" s="7">
        <v>0</v>
      </c>
      <c r="I1390" s="7">
        <v>0</v>
      </c>
      <c r="J1390" s="7">
        <v>0</v>
      </c>
      <c r="K1390" s="10"/>
    </row>
    <row r="1391" spans="1:11">
      <c r="A1391" s="8">
        <v>1385</v>
      </c>
      <c r="B1391" s="10" t="s">
        <v>150</v>
      </c>
      <c r="C1391" s="7">
        <f t="shared" si="469"/>
        <v>0</v>
      </c>
      <c r="D1391" s="7"/>
      <c r="E1391" s="7"/>
      <c r="F1391" s="7"/>
      <c r="G1391" s="7"/>
      <c r="H1391" s="7"/>
      <c r="I1391" s="7"/>
      <c r="J1391" s="7"/>
      <c r="K1391" s="10"/>
    </row>
    <row r="1392" spans="1:11" ht="25.5">
      <c r="A1392" s="8">
        <v>1386</v>
      </c>
      <c r="B1392" s="14" t="s">
        <v>264</v>
      </c>
      <c r="C1392" s="7">
        <f t="shared" si="469"/>
        <v>0</v>
      </c>
      <c r="D1392" s="7">
        <v>0</v>
      </c>
      <c r="E1392" s="7">
        <v>0</v>
      </c>
      <c r="F1392" s="7">
        <v>0</v>
      </c>
      <c r="G1392" s="7">
        <v>0</v>
      </c>
      <c r="H1392" s="7">
        <v>0</v>
      </c>
      <c r="I1392" s="7">
        <v>0</v>
      </c>
      <c r="J1392" s="7">
        <v>0</v>
      </c>
      <c r="K1392" s="10">
        <v>52</v>
      </c>
    </row>
    <row r="1393" spans="1:11">
      <c r="A1393" s="8">
        <v>1387</v>
      </c>
      <c r="B1393" s="10" t="s">
        <v>4</v>
      </c>
      <c r="C1393" s="7">
        <f t="shared" si="469"/>
        <v>0</v>
      </c>
      <c r="D1393" s="7">
        <v>0</v>
      </c>
      <c r="E1393" s="7">
        <v>0</v>
      </c>
      <c r="F1393" s="7">
        <v>0</v>
      </c>
      <c r="G1393" s="7">
        <v>0</v>
      </c>
      <c r="H1393" s="7">
        <v>0</v>
      </c>
      <c r="I1393" s="7">
        <v>0</v>
      </c>
      <c r="J1393" s="7">
        <v>0</v>
      </c>
      <c r="K1393" s="10"/>
    </row>
    <row r="1394" spans="1:11">
      <c r="A1394" s="8">
        <v>1388</v>
      </c>
      <c r="B1394" s="10" t="s">
        <v>5</v>
      </c>
      <c r="C1394" s="7">
        <f t="shared" si="469"/>
        <v>0</v>
      </c>
      <c r="D1394" s="7">
        <v>0</v>
      </c>
      <c r="E1394" s="7">
        <v>0</v>
      </c>
      <c r="F1394" s="7">
        <v>0</v>
      </c>
      <c r="G1394" s="7">
        <v>0</v>
      </c>
      <c r="H1394" s="7">
        <v>0</v>
      </c>
      <c r="I1394" s="7">
        <v>0</v>
      </c>
      <c r="J1394" s="7">
        <v>0</v>
      </c>
      <c r="K1394" s="10"/>
    </row>
    <row r="1395" spans="1:11">
      <c r="A1395" s="8">
        <v>1389</v>
      </c>
      <c r="B1395" s="10" t="s">
        <v>150</v>
      </c>
      <c r="C1395" s="7">
        <f t="shared" si="469"/>
        <v>0</v>
      </c>
      <c r="D1395" s="7"/>
      <c r="E1395" s="7">
        <v>0</v>
      </c>
      <c r="F1395" s="7">
        <v>0</v>
      </c>
      <c r="G1395" s="7">
        <v>0</v>
      </c>
      <c r="H1395" s="7">
        <v>0</v>
      </c>
      <c r="I1395" s="7">
        <v>0</v>
      </c>
      <c r="J1395" s="7">
        <v>0</v>
      </c>
      <c r="K1395" s="10"/>
    </row>
    <row r="1396" spans="1:11" ht="38.25">
      <c r="A1396" s="8">
        <v>1390</v>
      </c>
      <c r="B1396" s="14" t="s">
        <v>265</v>
      </c>
      <c r="C1396" s="7">
        <f t="shared" si="469"/>
        <v>160</v>
      </c>
      <c r="D1396" s="7">
        <v>0</v>
      </c>
      <c r="E1396" s="7">
        <v>160</v>
      </c>
      <c r="F1396" s="7">
        <v>0</v>
      </c>
      <c r="G1396" s="7">
        <v>0</v>
      </c>
      <c r="H1396" s="7">
        <v>0</v>
      </c>
      <c r="I1396" s="7">
        <v>0</v>
      </c>
      <c r="J1396" s="7">
        <v>0</v>
      </c>
      <c r="K1396" s="10"/>
    </row>
    <row r="1397" spans="1:11">
      <c r="A1397" s="8">
        <v>1391</v>
      </c>
      <c r="B1397" s="10" t="s">
        <v>4</v>
      </c>
      <c r="C1397" s="7">
        <f t="shared" si="469"/>
        <v>0</v>
      </c>
      <c r="D1397" s="7"/>
      <c r="E1397" s="7">
        <v>0</v>
      </c>
      <c r="F1397" s="7">
        <v>0</v>
      </c>
      <c r="G1397" s="7">
        <v>0</v>
      </c>
      <c r="H1397" s="7">
        <v>0</v>
      </c>
      <c r="I1397" s="7">
        <v>0</v>
      </c>
      <c r="J1397" s="7">
        <v>0</v>
      </c>
      <c r="K1397" s="10"/>
    </row>
    <row r="1398" spans="1:11">
      <c r="A1398" s="8">
        <v>1392</v>
      </c>
      <c r="B1398" s="10" t="s">
        <v>5</v>
      </c>
      <c r="C1398" s="7">
        <f t="shared" si="469"/>
        <v>160</v>
      </c>
      <c r="D1398" s="7">
        <v>0</v>
      </c>
      <c r="E1398" s="7">
        <v>160</v>
      </c>
      <c r="F1398" s="7">
        <v>0</v>
      </c>
      <c r="G1398" s="7">
        <v>0</v>
      </c>
      <c r="H1398" s="7">
        <v>0</v>
      </c>
      <c r="I1398" s="7">
        <v>0</v>
      </c>
      <c r="J1398" s="7">
        <v>0</v>
      </c>
      <c r="K1398" s="10"/>
    </row>
    <row r="1399" spans="1:11">
      <c r="A1399" s="8">
        <v>1393</v>
      </c>
      <c r="B1399" s="10" t="s">
        <v>150</v>
      </c>
      <c r="C1399" s="7">
        <f t="shared" si="469"/>
        <v>0</v>
      </c>
      <c r="D1399" s="7"/>
      <c r="E1399" s="7">
        <v>0</v>
      </c>
      <c r="F1399" s="7">
        <v>0</v>
      </c>
      <c r="G1399" s="7">
        <v>0</v>
      </c>
      <c r="H1399" s="7">
        <v>0</v>
      </c>
      <c r="I1399" s="7">
        <v>0</v>
      </c>
      <c r="J1399" s="7">
        <v>0</v>
      </c>
      <c r="K1399" s="10"/>
    </row>
    <row r="1400" spans="1:11">
      <c r="A1400" s="8">
        <v>1394</v>
      </c>
      <c r="B1400" s="10" t="s">
        <v>22</v>
      </c>
      <c r="C1400" s="10"/>
      <c r="D1400" s="7"/>
      <c r="E1400" s="10"/>
      <c r="F1400" s="10"/>
      <c r="G1400" s="10"/>
      <c r="H1400" s="10"/>
      <c r="I1400" s="10"/>
      <c r="J1400" s="10"/>
      <c r="K1400" s="10"/>
    </row>
    <row r="1401" spans="1:11" ht="25.5">
      <c r="A1401" s="8">
        <v>1395</v>
      </c>
      <c r="B1401" s="54" t="s">
        <v>317</v>
      </c>
      <c r="C1401" s="9">
        <f>C1402+C1403+C1404</f>
        <v>5910.7000000000007</v>
      </c>
      <c r="D1401" s="9">
        <f t="shared" ref="D1401:J1401" si="470">D1402+D1403+D1404</f>
        <v>2739.3</v>
      </c>
      <c r="E1401" s="9">
        <f t="shared" si="470"/>
        <v>1936.5</v>
      </c>
      <c r="F1401" s="9">
        <f t="shared" si="470"/>
        <v>960.1</v>
      </c>
      <c r="G1401" s="9">
        <f t="shared" si="470"/>
        <v>129.69999999999999</v>
      </c>
      <c r="H1401" s="9">
        <f t="shared" si="470"/>
        <v>1154.7</v>
      </c>
      <c r="I1401" s="9">
        <f t="shared" si="470"/>
        <v>0</v>
      </c>
      <c r="J1401" s="9">
        <f t="shared" si="470"/>
        <v>0</v>
      </c>
      <c r="K1401" s="10" t="s">
        <v>2</v>
      </c>
    </row>
    <row r="1402" spans="1:11">
      <c r="A1402" s="8">
        <v>1396</v>
      </c>
      <c r="B1402" s="10" t="s">
        <v>4</v>
      </c>
      <c r="C1402" s="9">
        <f t="shared" ref="C1402:C1468" si="471">D1402+E1402+F1402+G1402+H1402+I1402+J1402</f>
        <v>0</v>
      </c>
      <c r="D1402" s="7">
        <v>0</v>
      </c>
      <c r="E1402" s="7">
        <v>0</v>
      </c>
      <c r="F1402" s="7">
        <v>0</v>
      </c>
      <c r="G1402" s="7">
        <v>0</v>
      </c>
      <c r="H1402" s="7">
        <v>0</v>
      </c>
      <c r="I1402" s="7">
        <v>0</v>
      </c>
      <c r="J1402" s="7">
        <v>0</v>
      </c>
      <c r="K1402" s="10" t="s">
        <v>2</v>
      </c>
    </row>
    <row r="1403" spans="1:11">
      <c r="A1403" s="8">
        <v>1397</v>
      </c>
      <c r="B1403" s="10" t="s">
        <v>5</v>
      </c>
      <c r="C1403" s="9">
        <f>C1407+C1455+C1471</f>
        <v>5910.7000000000007</v>
      </c>
      <c r="D1403" s="9">
        <f t="shared" ref="D1403:J1403" si="472">D1405+D1453+D1469</f>
        <v>2739.3</v>
      </c>
      <c r="E1403" s="9">
        <f t="shared" si="472"/>
        <v>1936.5</v>
      </c>
      <c r="F1403" s="9">
        <f t="shared" si="472"/>
        <v>960.1</v>
      </c>
      <c r="G1403" s="9">
        <f t="shared" si="472"/>
        <v>129.69999999999999</v>
      </c>
      <c r="H1403" s="9">
        <f t="shared" si="472"/>
        <v>1154.7</v>
      </c>
      <c r="I1403" s="9">
        <f t="shared" si="472"/>
        <v>0</v>
      </c>
      <c r="J1403" s="9">
        <f t="shared" si="472"/>
        <v>0</v>
      </c>
      <c r="K1403" s="10" t="s">
        <v>2</v>
      </c>
    </row>
    <row r="1404" spans="1:11">
      <c r="A1404" s="8">
        <v>1398</v>
      </c>
      <c r="B1404" s="10" t="s">
        <v>150</v>
      </c>
      <c r="C1404" s="9">
        <f t="shared" si="471"/>
        <v>0</v>
      </c>
      <c r="D1404" s="10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0</v>
      </c>
      <c r="J1404" s="7">
        <v>0</v>
      </c>
      <c r="K1404" s="10"/>
    </row>
    <row r="1405" spans="1:11" ht="27">
      <c r="A1405" s="8">
        <v>1399</v>
      </c>
      <c r="B1405" s="13" t="s">
        <v>266</v>
      </c>
      <c r="C1405" s="9">
        <f>C1406+C1407+C1408</f>
        <v>2965.8</v>
      </c>
      <c r="D1405" s="9">
        <f t="shared" ref="D1405:J1405" si="473">D1406+D1407+D1408</f>
        <v>1484</v>
      </c>
      <c r="E1405" s="9">
        <f t="shared" si="473"/>
        <v>548.79999999999995</v>
      </c>
      <c r="F1405" s="9">
        <f t="shared" si="473"/>
        <v>658.2</v>
      </c>
      <c r="G1405" s="9">
        <f t="shared" si="473"/>
        <v>129.69999999999999</v>
      </c>
      <c r="H1405" s="9">
        <f t="shared" si="473"/>
        <v>1154.7</v>
      </c>
      <c r="I1405" s="9">
        <f t="shared" si="473"/>
        <v>0</v>
      </c>
      <c r="J1405" s="9">
        <f t="shared" si="473"/>
        <v>0</v>
      </c>
      <c r="K1405" s="10"/>
    </row>
    <row r="1406" spans="1:11">
      <c r="A1406" s="8">
        <v>1400</v>
      </c>
      <c r="B1406" s="10" t="s">
        <v>4</v>
      </c>
      <c r="C1406" s="9">
        <f t="shared" si="471"/>
        <v>0</v>
      </c>
      <c r="D1406" s="7">
        <v>0</v>
      </c>
      <c r="E1406" s="7">
        <v>0</v>
      </c>
      <c r="F1406" s="7">
        <v>0</v>
      </c>
      <c r="G1406" s="7">
        <v>0</v>
      </c>
      <c r="H1406" s="7">
        <v>0</v>
      </c>
      <c r="I1406" s="7">
        <v>0</v>
      </c>
      <c r="J1406" s="7">
        <v>0</v>
      </c>
      <c r="K1406" s="10"/>
    </row>
    <row r="1407" spans="1:11">
      <c r="A1407" s="8">
        <v>1401</v>
      </c>
      <c r="B1407" s="10" t="s">
        <v>5</v>
      </c>
      <c r="C1407" s="9">
        <f>C1411+C1415+C1419+C1423+C1427+C1431+C1435+C1439+C1443+C1447</f>
        <v>2965.8</v>
      </c>
      <c r="D1407" s="9">
        <f t="shared" ref="D1407:J1407" si="474">D1411+D1415+D1419+D1423+D1427+D1431+D1439+D1443+D1447</f>
        <v>1484</v>
      </c>
      <c r="E1407" s="9">
        <f t="shared" si="474"/>
        <v>548.79999999999995</v>
      </c>
      <c r="F1407" s="9">
        <f t="shared" si="474"/>
        <v>658.2</v>
      </c>
      <c r="G1407" s="9">
        <f>G1411+G1415+G1419+G1423+G1427+G1431+G1439+G1443+G1447</f>
        <v>129.69999999999999</v>
      </c>
      <c r="H1407" s="9">
        <f>H1411+H1415+H1419+H1423+H1427+H1431+H1439+H1443+H1447+H1451</f>
        <v>1154.7</v>
      </c>
      <c r="I1407" s="9">
        <f t="shared" si="474"/>
        <v>0</v>
      </c>
      <c r="J1407" s="9">
        <f t="shared" si="474"/>
        <v>0</v>
      </c>
      <c r="K1407" s="10"/>
    </row>
    <row r="1408" spans="1:11">
      <c r="A1408" s="8">
        <v>1402</v>
      </c>
      <c r="B1408" s="10" t="s">
        <v>6</v>
      </c>
      <c r="C1408" s="9">
        <f t="shared" si="471"/>
        <v>0</v>
      </c>
      <c r="D1408" s="10">
        <v>0</v>
      </c>
      <c r="E1408" s="7">
        <v>0</v>
      </c>
      <c r="F1408" s="7">
        <v>0</v>
      </c>
      <c r="G1408" s="7">
        <v>0</v>
      </c>
      <c r="H1408" s="7">
        <v>0</v>
      </c>
      <c r="I1408" s="7">
        <v>0</v>
      </c>
      <c r="J1408" s="7">
        <v>0</v>
      </c>
      <c r="K1408" s="10"/>
    </row>
    <row r="1409" spans="1:11" ht="51">
      <c r="A1409" s="8">
        <v>1403</v>
      </c>
      <c r="B1409" s="14" t="s">
        <v>267</v>
      </c>
      <c r="C1409" s="9">
        <f t="shared" si="471"/>
        <v>550</v>
      </c>
      <c r="D1409" s="10">
        <v>450</v>
      </c>
      <c r="E1409" s="7">
        <v>100</v>
      </c>
      <c r="F1409" s="7">
        <v>0</v>
      </c>
      <c r="G1409" s="7">
        <v>0</v>
      </c>
      <c r="H1409" s="7">
        <v>0</v>
      </c>
      <c r="I1409" s="7">
        <v>0</v>
      </c>
      <c r="J1409" s="7">
        <v>0</v>
      </c>
      <c r="K1409" s="10"/>
    </row>
    <row r="1410" spans="1:11">
      <c r="A1410" s="8">
        <v>1404</v>
      </c>
      <c r="B1410" s="10" t="s">
        <v>268</v>
      </c>
      <c r="C1410" s="9">
        <f t="shared" si="471"/>
        <v>0</v>
      </c>
      <c r="D1410" s="7">
        <v>0</v>
      </c>
      <c r="E1410" s="7">
        <v>0</v>
      </c>
      <c r="F1410" s="7">
        <v>0</v>
      </c>
      <c r="G1410" s="7">
        <v>0</v>
      </c>
      <c r="H1410" s="7">
        <v>0</v>
      </c>
      <c r="I1410" s="7">
        <v>0</v>
      </c>
      <c r="J1410" s="7">
        <v>0</v>
      </c>
      <c r="K1410" s="10"/>
    </row>
    <row r="1411" spans="1:11">
      <c r="A1411" s="8">
        <v>1405</v>
      </c>
      <c r="B1411" s="10" t="s">
        <v>269</v>
      </c>
      <c r="C1411" s="9">
        <f t="shared" si="471"/>
        <v>550</v>
      </c>
      <c r="D1411" s="7">
        <v>450</v>
      </c>
      <c r="E1411" s="7">
        <v>100</v>
      </c>
      <c r="F1411" s="7">
        <v>0</v>
      </c>
      <c r="G1411" s="7">
        <v>0</v>
      </c>
      <c r="H1411" s="7">
        <v>0</v>
      </c>
      <c r="I1411" s="7">
        <v>0</v>
      </c>
      <c r="J1411" s="7">
        <v>0</v>
      </c>
      <c r="K1411" s="10"/>
    </row>
    <row r="1412" spans="1:11">
      <c r="A1412" s="8">
        <v>1406</v>
      </c>
      <c r="B1412" s="10" t="s">
        <v>79</v>
      </c>
      <c r="C1412" s="9">
        <f t="shared" si="471"/>
        <v>0</v>
      </c>
      <c r="D1412" s="7">
        <v>0</v>
      </c>
      <c r="E1412" s="7">
        <v>0</v>
      </c>
      <c r="F1412" s="7">
        <v>0</v>
      </c>
      <c r="G1412" s="7">
        <v>0</v>
      </c>
      <c r="H1412" s="7">
        <v>0</v>
      </c>
      <c r="I1412" s="7">
        <v>0</v>
      </c>
      <c r="J1412" s="7">
        <v>0</v>
      </c>
      <c r="K1412" s="10"/>
    </row>
    <row r="1413" spans="1:11" ht="51">
      <c r="A1413" s="8">
        <v>1407</v>
      </c>
      <c r="B1413" s="14" t="s">
        <v>270</v>
      </c>
      <c r="C1413" s="9">
        <f t="shared" si="471"/>
        <v>319</v>
      </c>
      <c r="D1413" s="7">
        <v>319</v>
      </c>
      <c r="E1413" s="7">
        <v>0</v>
      </c>
      <c r="F1413" s="7">
        <v>0</v>
      </c>
      <c r="G1413" s="7">
        <v>0</v>
      </c>
      <c r="H1413" s="7">
        <v>0</v>
      </c>
      <c r="I1413" s="7">
        <v>0</v>
      </c>
      <c r="J1413" s="7">
        <v>0</v>
      </c>
      <c r="K1413" s="10"/>
    </row>
    <row r="1414" spans="1:11">
      <c r="A1414" s="8">
        <v>1408</v>
      </c>
      <c r="B1414" s="10" t="s">
        <v>268</v>
      </c>
      <c r="C1414" s="9">
        <f t="shared" si="471"/>
        <v>0</v>
      </c>
      <c r="D1414" s="7"/>
      <c r="E1414" s="7">
        <v>0</v>
      </c>
      <c r="F1414" s="7">
        <v>0</v>
      </c>
      <c r="G1414" s="7">
        <v>0</v>
      </c>
      <c r="H1414" s="7">
        <v>0</v>
      </c>
      <c r="I1414" s="7">
        <v>0</v>
      </c>
      <c r="J1414" s="7">
        <v>0</v>
      </c>
      <c r="K1414" s="10"/>
    </row>
    <row r="1415" spans="1:11">
      <c r="A1415" s="8">
        <v>1409</v>
      </c>
      <c r="B1415" s="10" t="s">
        <v>269</v>
      </c>
      <c r="C1415" s="9">
        <f t="shared" si="471"/>
        <v>319</v>
      </c>
      <c r="D1415" s="7">
        <v>319</v>
      </c>
      <c r="E1415" s="7">
        <v>0</v>
      </c>
      <c r="F1415" s="7">
        <v>0</v>
      </c>
      <c r="G1415" s="7">
        <v>0</v>
      </c>
      <c r="H1415" s="7">
        <v>0</v>
      </c>
      <c r="I1415" s="7">
        <v>0</v>
      </c>
      <c r="J1415" s="7">
        <v>0</v>
      </c>
      <c r="K1415" s="10"/>
    </row>
    <row r="1416" spans="1:11">
      <c r="A1416" s="8">
        <v>1410</v>
      </c>
      <c r="B1416" s="10" t="s">
        <v>79</v>
      </c>
      <c r="C1416" s="9">
        <f t="shared" si="471"/>
        <v>0</v>
      </c>
      <c r="D1416" s="7">
        <v>0</v>
      </c>
      <c r="E1416" s="7">
        <v>0</v>
      </c>
      <c r="F1416" s="7">
        <v>0</v>
      </c>
      <c r="G1416" s="7">
        <v>0</v>
      </c>
      <c r="H1416" s="7">
        <v>0</v>
      </c>
      <c r="I1416" s="7">
        <v>0</v>
      </c>
      <c r="J1416" s="7">
        <v>0</v>
      </c>
      <c r="K1416" s="10"/>
    </row>
    <row r="1417" spans="1:11" ht="51">
      <c r="A1417" s="8">
        <v>1411</v>
      </c>
      <c r="B1417" s="14" t="s">
        <v>271</v>
      </c>
      <c r="C1417" s="9">
        <f t="shared" si="471"/>
        <v>231</v>
      </c>
      <c r="D1417" s="7">
        <v>131</v>
      </c>
      <c r="E1417" s="7">
        <v>100</v>
      </c>
      <c r="F1417" s="7">
        <v>0</v>
      </c>
      <c r="G1417" s="7">
        <v>0</v>
      </c>
      <c r="H1417" s="7">
        <v>0</v>
      </c>
      <c r="I1417" s="7">
        <v>0</v>
      </c>
      <c r="J1417" s="7">
        <v>0</v>
      </c>
      <c r="K1417" s="10"/>
    </row>
    <row r="1418" spans="1:11">
      <c r="A1418" s="8">
        <v>1412</v>
      </c>
      <c r="B1418" s="10" t="s">
        <v>268</v>
      </c>
      <c r="C1418" s="9">
        <f t="shared" si="471"/>
        <v>0</v>
      </c>
      <c r="D1418" s="7">
        <v>0</v>
      </c>
      <c r="E1418" s="7">
        <v>0</v>
      </c>
      <c r="F1418" s="7">
        <v>0</v>
      </c>
      <c r="G1418" s="7">
        <v>0</v>
      </c>
      <c r="H1418" s="7">
        <v>0</v>
      </c>
      <c r="I1418" s="7">
        <v>0</v>
      </c>
      <c r="J1418" s="7">
        <v>0</v>
      </c>
      <c r="K1418" s="10"/>
    </row>
    <row r="1419" spans="1:11">
      <c r="A1419" s="8">
        <v>1413</v>
      </c>
      <c r="B1419" s="10" t="s">
        <v>269</v>
      </c>
      <c r="C1419" s="9">
        <f t="shared" si="471"/>
        <v>231</v>
      </c>
      <c r="D1419" s="7">
        <v>131</v>
      </c>
      <c r="E1419" s="7">
        <v>100</v>
      </c>
      <c r="F1419" s="7">
        <v>0</v>
      </c>
      <c r="G1419" s="7">
        <v>0</v>
      </c>
      <c r="H1419" s="7">
        <v>0</v>
      </c>
      <c r="I1419" s="7">
        <v>0</v>
      </c>
      <c r="J1419" s="7">
        <v>0</v>
      </c>
      <c r="K1419" s="10"/>
    </row>
    <row r="1420" spans="1:11">
      <c r="A1420" s="8">
        <v>1414</v>
      </c>
      <c r="B1420" s="10" t="s">
        <v>79</v>
      </c>
      <c r="C1420" s="9">
        <f t="shared" si="471"/>
        <v>0</v>
      </c>
      <c r="D1420" s="7">
        <v>0</v>
      </c>
      <c r="E1420" s="7">
        <v>0</v>
      </c>
      <c r="F1420" s="7">
        <v>0</v>
      </c>
      <c r="G1420" s="7">
        <v>0</v>
      </c>
      <c r="H1420" s="7">
        <v>0</v>
      </c>
      <c r="I1420" s="7">
        <v>0</v>
      </c>
      <c r="J1420" s="7">
        <v>0</v>
      </c>
      <c r="K1420" s="10"/>
    </row>
    <row r="1421" spans="1:11" ht="38.25">
      <c r="A1421" s="8">
        <v>1415</v>
      </c>
      <c r="B1421" s="14" t="s">
        <v>272</v>
      </c>
      <c r="C1421" s="9">
        <f t="shared" si="471"/>
        <v>962</v>
      </c>
      <c r="D1421" s="7">
        <v>250</v>
      </c>
      <c r="E1421" s="7">
        <v>212</v>
      </c>
      <c r="F1421" s="7">
        <v>500</v>
      </c>
      <c r="G1421" s="7">
        <v>0</v>
      </c>
      <c r="H1421" s="7">
        <v>0</v>
      </c>
      <c r="I1421" s="7">
        <v>0</v>
      </c>
      <c r="J1421" s="7">
        <v>0</v>
      </c>
      <c r="K1421" s="10"/>
    </row>
    <row r="1422" spans="1:11">
      <c r="A1422" s="8">
        <v>1416</v>
      </c>
      <c r="B1422" s="10" t="s">
        <v>268</v>
      </c>
      <c r="C1422" s="9">
        <f t="shared" si="471"/>
        <v>0</v>
      </c>
      <c r="D1422" s="7">
        <v>0</v>
      </c>
      <c r="E1422" s="7">
        <v>0</v>
      </c>
      <c r="F1422" s="7">
        <v>0</v>
      </c>
      <c r="G1422" s="7">
        <v>0</v>
      </c>
      <c r="H1422" s="7">
        <v>0</v>
      </c>
      <c r="I1422" s="7">
        <v>0</v>
      </c>
      <c r="J1422" s="7">
        <v>0</v>
      </c>
      <c r="K1422" s="10"/>
    </row>
    <row r="1423" spans="1:11">
      <c r="A1423" s="8">
        <v>1417</v>
      </c>
      <c r="B1423" s="10" t="s">
        <v>269</v>
      </c>
      <c r="C1423" s="9">
        <f t="shared" si="471"/>
        <v>962</v>
      </c>
      <c r="D1423" s="7">
        <v>250</v>
      </c>
      <c r="E1423" s="7">
        <v>212</v>
      </c>
      <c r="F1423" s="7">
        <v>500</v>
      </c>
      <c r="G1423" s="7">
        <v>0</v>
      </c>
      <c r="H1423" s="7">
        <v>0</v>
      </c>
      <c r="I1423" s="7">
        <v>0</v>
      </c>
      <c r="J1423" s="7">
        <v>0</v>
      </c>
      <c r="K1423" s="10"/>
    </row>
    <row r="1424" spans="1:11">
      <c r="A1424" s="8">
        <v>1418</v>
      </c>
      <c r="B1424" s="10" t="s">
        <v>79</v>
      </c>
      <c r="C1424" s="9">
        <f t="shared" si="471"/>
        <v>0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0</v>
      </c>
      <c r="J1424" s="7">
        <v>0</v>
      </c>
      <c r="K1424" s="10"/>
    </row>
    <row r="1425" spans="1:11" ht="38.25">
      <c r="A1425" s="8">
        <v>1419</v>
      </c>
      <c r="B1425" s="14" t="s">
        <v>273</v>
      </c>
      <c r="C1425" s="9">
        <f t="shared" si="471"/>
        <v>449.4</v>
      </c>
      <c r="D1425" s="9">
        <v>120</v>
      </c>
      <c r="E1425" s="9">
        <v>136.80000000000001</v>
      </c>
      <c r="F1425" s="9">
        <v>83.2</v>
      </c>
      <c r="G1425" s="9">
        <v>54.7</v>
      </c>
      <c r="H1425" s="9">
        <v>54.7</v>
      </c>
      <c r="I1425" s="9">
        <v>0</v>
      </c>
      <c r="J1425" s="9">
        <v>0</v>
      </c>
      <c r="K1425" s="10"/>
    </row>
    <row r="1426" spans="1:11">
      <c r="A1426" s="8">
        <v>1420</v>
      </c>
      <c r="B1426" s="10" t="s">
        <v>268</v>
      </c>
      <c r="C1426" s="9">
        <f t="shared" si="471"/>
        <v>0</v>
      </c>
      <c r="D1426" s="7">
        <v>0</v>
      </c>
      <c r="E1426" s="7">
        <v>0</v>
      </c>
      <c r="F1426" s="7">
        <v>0</v>
      </c>
      <c r="G1426" s="7">
        <v>0</v>
      </c>
      <c r="H1426" s="7">
        <v>0</v>
      </c>
      <c r="I1426" s="7">
        <v>0</v>
      </c>
      <c r="J1426" s="7">
        <v>0</v>
      </c>
      <c r="K1426" s="10"/>
    </row>
    <row r="1427" spans="1:11">
      <c r="A1427" s="8">
        <v>1421</v>
      </c>
      <c r="B1427" s="10" t="s">
        <v>269</v>
      </c>
      <c r="C1427" s="9">
        <f t="shared" si="471"/>
        <v>449.4</v>
      </c>
      <c r="D1427" s="7">
        <v>120</v>
      </c>
      <c r="E1427" s="7">
        <v>136.80000000000001</v>
      </c>
      <c r="F1427" s="7">
        <v>83.2</v>
      </c>
      <c r="G1427" s="7">
        <v>54.7</v>
      </c>
      <c r="H1427" s="7">
        <v>54.7</v>
      </c>
      <c r="I1427" s="7">
        <v>0</v>
      </c>
      <c r="J1427" s="7">
        <v>0</v>
      </c>
      <c r="K1427" s="10"/>
    </row>
    <row r="1428" spans="1:11">
      <c r="A1428" s="8">
        <v>1422</v>
      </c>
      <c r="B1428" s="10" t="s">
        <v>79</v>
      </c>
      <c r="C1428" s="9">
        <f t="shared" si="471"/>
        <v>0</v>
      </c>
      <c r="D1428" s="7">
        <v>0</v>
      </c>
      <c r="E1428" s="7">
        <v>0</v>
      </c>
      <c r="F1428" s="7">
        <v>0</v>
      </c>
      <c r="G1428" s="7">
        <v>0</v>
      </c>
      <c r="H1428" s="7">
        <v>0</v>
      </c>
      <c r="I1428" s="7">
        <v>0</v>
      </c>
      <c r="J1428" s="7">
        <v>0</v>
      </c>
      <c r="K1428" s="10"/>
    </row>
    <row r="1429" spans="1:11" ht="27.75" customHeight="1">
      <c r="A1429" s="8">
        <v>1423</v>
      </c>
      <c r="B1429" s="14" t="s">
        <v>274</v>
      </c>
      <c r="C1429" s="9">
        <f t="shared" si="471"/>
        <v>20</v>
      </c>
      <c r="D1429" s="7">
        <v>20</v>
      </c>
      <c r="E1429" s="7">
        <v>0</v>
      </c>
      <c r="F1429" s="7">
        <v>0</v>
      </c>
      <c r="G1429" s="7">
        <v>0</v>
      </c>
      <c r="H1429" s="7">
        <v>0</v>
      </c>
      <c r="I1429" s="7">
        <v>0</v>
      </c>
      <c r="J1429" s="7">
        <v>0</v>
      </c>
      <c r="K1429" s="10"/>
    </row>
    <row r="1430" spans="1:11">
      <c r="A1430" s="8">
        <v>1424</v>
      </c>
      <c r="B1430" s="10" t="s">
        <v>268</v>
      </c>
      <c r="C1430" s="9">
        <f t="shared" si="471"/>
        <v>0</v>
      </c>
      <c r="D1430" s="7">
        <v>0</v>
      </c>
      <c r="E1430" s="7">
        <v>0</v>
      </c>
      <c r="F1430" s="7">
        <v>0</v>
      </c>
      <c r="G1430" s="7">
        <v>0</v>
      </c>
      <c r="H1430" s="7">
        <v>0</v>
      </c>
      <c r="I1430" s="7">
        <v>0</v>
      </c>
      <c r="J1430" s="7">
        <v>0</v>
      </c>
      <c r="K1430" s="10"/>
    </row>
    <row r="1431" spans="1:11">
      <c r="A1431" s="8">
        <v>1425</v>
      </c>
      <c r="B1431" s="10" t="s">
        <v>269</v>
      </c>
      <c r="C1431" s="9">
        <f t="shared" si="471"/>
        <v>20</v>
      </c>
      <c r="D1431" s="7">
        <v>20</v>
      </c>
      <c r="E1431" s="7">
        <v>0</v>
      </c>
      <c r="F1431" s="7">
        <v>0</v>
      </c>
      <c r="G1431" s="7">
        <v>0</v>
      </c>
      <c r="H1431" s="7">
        <v>0</v>
      </c>
      <c r="I1431" s="7">
        <v>0</v>
      </c>
      <c r="J1431" s="7">
        <v>0</v>
      </c>
      <c r="K1431" s="10"/>
    </row>
    <row r="1432" spans="1:11">
      <c r="A1432" s="8">
        <v>1426</v>
      </c>
      <c r="B1432" s="10" t="s">
        <v>79</v>
      </c>
      <c r="C1432" s="9">
        <f t="shared" si="471"/>
        <v>0</v>
      </c>
      <c r="D1432" s="7">
        <v>0</v>
      </c>
      <c r="E1432" s="7">
        <v>0</v>
      </c>
      <c r="F1432" s="7">
        <v>0</v>
      </c>
      <c r="G1432" s="7">
        <v>0</v>
      </c>
      <c r="H1432" s="7">
        <v>0</v>
      </c>
      <c r="I1432" s="7">
        <v>0</v>
      </c>
      <c r="J1432" s="7">
        <v>0</v>
      </c>
      <c r="K1432" s="10"/>
    </row>
    <row r="1433" spans="1:11" ht="44.25" customHeight="1">
      <c r="A1433" s="8">
        <v>1427</v>
      </c>
      <c r="B1433" s="14" t="s">
        <v>275</v>
      </c>
      <c r="C1433" s="9">
        <f t="shared" si="471"/>
        <v>15.4</v>
      </c>
      <c r="D1433" s="7">
        <v>15.4</v>
      </c>
      <c r="E1433" s="7"/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10"/>
    </row>
    <row r="1434" spans="1:11">
      <c r="A1434" s="8">
        <v>1428</v>
      </c>
      <c r="B1434" s="10" t="s">
        <v>268</v>
      </c>
      <c r="C1434" s="9">
        <f t="shared" si="471"/>
        <v>0</v>
      </c>
      <c r="D1434" s="7">
        <v>0</v>
      </c>
      <c r="E1434" s="7">
        <v>0</v>
      </c>
      <c r="F1434" s="7">
        <v>0</v>
      </c>
      <c r="G1434" s="7">
        <v>0</v>
      </c>
      <c r="H1434" s="7">
        <v>0</v>
      </c>
      <c r="I1434" s="7">
        <v>0</v>
      </c>
      <c r="J1434" s="7">
        <v>0</v>
      </c>
      <c r="K1434" s="10"/>
    </row>
    <row r="1435" spans="1:11">
      <c r="A1435" s="8">
        <v>1429</v>
      </c>
      <c r="B1435" s="10" t="s">
        <v>269</v>
      </c>
      <c r="C1435" s="9">
        <f t="shared" si="471"/>
        <v>15.4</v>
      </c>
      <c r="D1435" s="7">
        <v>15.4</v>
      </c>
      <c r="E1435" s="7"/>
      <c r="F1435" s="7">
        <v>0</v>
      </c>
      <c r="G1435" s="7">
        <v>0</v>
      </c>
      <c r="H1435" s="7">
        <v>0</v>
      </c>
      <c r="I1435" s="7">
        <v>0</v>
      </c>
      <c r="J1435" s="7">
        <v>0</v>
      </c>
      <c r="K1435" s="10"/>
    </row>
    <row r="1436" spans="1:11">
      <c r="A1436" s="8">
        <v>1430</v>
      </c>
      <c r="B1436" s="10" t="s">
        <v>79</v>
      </c>
      <c r="C1436" s="9">
        <f t="shared" si="471"/>
        <v>0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0</v>
      </c>
      <c r="J1436" s="7">
        <v>0</v>
      </c>
      <c r="K1436" s="10"/>
    </row>
    <row r="1437" spans="1:11" ht="38.25">
      <c r="A1437" s="8">
        <v>1431</v>
      </c>
      <c r="B1437" s="14" t="s">
        <v>276</v>
      </c>
      <c r="C1437" s="9">
        <f t="shared" si="471"/>
        <v>94</v>
      </c>
      <c r="D1437" s="7">
        <v>94</v>
      </c>
      <c r="E1437" s="7">
        <v>0</v>
      </c>
      <c r="F1437" s="7">
        <v>0</v>
      </c>
      <c r="G1437" s="7">
        <v>0</v>
      </c>
      <c r="H1437" s="7">
        <v>0</v>
      </c>
      <c r="I1437" s="7">
        <v>0</v>
      </c>
      <c r="J1437" s="7">
        <v>0</v>
      </c>
      <c r="K1437" s="10"/>
    </row>
    <row r="1438" spans="1:11">
      <c r="A1438" s="8">
        <v>1432</v>
      </c>
      <c r="B1438" s="10" t="s">
        <v>268</v>
      </c>
      <c r="C1438" s="9">
        <f t="shared" si="471"/>
        <v>0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0</v>
      </c>
      <c r="K1438" s="10"/>
    </row>
    <row r="1439" spans="1:11">
      <c r="A1439" s="8">
        <v>1433</v>
      </c>
      <c r="B1439" s="10" t="s">
        <v>269</v>
      </c>
      <c r="C1439" s="9">
        <f t="shared" si="471"/>
        <v>94</v>
      </c>
      <c r="D1439" s="7">
        <v>94</v>
      </c>
      <c r="E1439" s="7">
        <v>0</v>
      </c>
      <c r="F1439" s="7">
        <v>0</v>
      </c>
      <c r="G1439" s="7">
        <v>0</v>
      </c>
      <c r="H1439" s="7">
        <v>0</v>
      </c>
      <c r="I1439" s="7">
        <v>0</v>
      </c>
      <c r="J1439" s="7">
        <v>0</v>
      </c>
      <c r="K1439" s="10"/>
    </row>
    <row r="1440" spans="1:11">
      <c r="A1440" s="8">
        <v>1434</v>
      </c>
      <c r="B1440" s="10" t="s">
        <v>79</v>
      </c>
      <c r="C1440" s="9">
        <f t="shared" si="471"/>
        <v>0</v>
      </c>
      <c r="D1440" s="7">
        <v>0</v>
      </c>
      <c r="E1440" s="7">
        <v>0</v>
      </c>
      <c r="F1440" s="7">
        <v>0</v>
      </c>
      <c r="G1440" s="7">
        <v>0</v>
      </c>
      <c r="H1440" s="7">
        <v>0</v>
      </c>
      <c r="I1440" s="7">
        <v>0</v>
      </c>
      <c r="J1440" s="7">
        <v>0</v>
      </c>
      <c r="K1440" s="10"/>
    </row>
    <row r="1441" spans="1:11" ht="38.25">
      <c r="A1441" s="8">
        <v>1435</v>
      </c>
      <c r="B1441" s="14" t="s">
        <v>277</v>
      </c>
      <c r="C1441" s="9">
        <f t="shared" si="471"/>
        <v>100</v>
      </c>
      <c r="D1441" s="7">
        <v>100</v>
      </c>
      <c r="E1441" s="7">
        <v>0</v>
      </c>
      <c r="F1441" s="7">
        <v>0</v>
      </c>
      <c r="G1441" s="7">
        <v>0</v>
      </c>
      <c r="H1441" s="7">
        <v>0</v>
      </c>
      <c r="I1441" s="7">
        <v>0</v>
      </c>
      <c r="J1441" s="7">
        <v>0</v>
      </c>
      <c r="K1441" s="10"/>
    </row>
    <row r="1442" spans="1:11">
      <c r="A1442" s="8">
        <v>1436</v>
      </c>
      <c r="B1442" s="10" t="s">
        <v>268</v>
      </c>
      <c r="C1442" s="9">
        <f t="shared" si="471"/>
        <v>0</v>
      </c>
      <c r="D1442" s="7">
        <v>0</v>
      </c>
      <c r="E1442" s="7">
        <v>0</v>
      </c>
      <c r="F1442" s="7">
        <v>0</v>
      </c>
      <c r="G1442" s="7">
        <v>0</v>
      </c>
      <c r="H1442" s="7">
        <v>0</v>
      </c>
      <c r="I1442" s="7">
        <v>0</v>
      </c>
      <c r="J1442" s="7">
        <v>0</v>
      </c>
      <c r="K1442" s="10"/>
    </row>
    <row r="1443" spans="1:11">
      <c r="A1443" s="8">
        <v>1437</v>
      </c>
      <c r="B1443" s="10" t="s">
        <v>269</v>
      </c>
      <c r="C1443" s="9">
        <f t="shared" si="471"/>
        <v>100</v>
      </c>
      <c r="D1443" s="7">
        <v>100</v>
      </c>
      <c r="E1443" s="7">
        <v>0</v>
      </c>
      <c r="F1443" s="7">
        <v>0</v>
      </c>
      <c r="G1443" s="7">
        <v>0</v>
      </c>
      <c r="H1443" s="7">
        <v>0</v>
      </c>
      <c r="I1443" s="7">
        <v>0</v>
      </c>
      <c r="J1443" s="7">
        <v>0</v>
      </c>
      <c r="K1443" s="10"/>
    </row>
    <row r="1444" spans="1:11">
      <c r="A1444" s="8">
        <v>1438</v>
      </c>
      <c r="B1444" s="10" t="s">
        <v>79</v>
      </c>
      <c r="C1444" s="9">
        <f t="shared" si="471"/>
        <v>0</v>
      </c>
      <c r="D1444" s="7">
        <v>0</v>
      </c>
      <c r="E1444" s="7">
        <v>0</v>
      </c>
      <c r="F1444" s="7">
        <v>0</v>
      </c>
      <c r="G1444" s="7">
        <v>0</v>
      </c>
      <c r="H1444" s="7">
        <v>0</v>
      </c>
      <c r="I1444" s="7">
        <v>0</v>
      </c>
      <c r="J1444" s="7">
        <v>0</v>
      </c>
      <c r="K1444" s="10"/>
    </row>
    <row r="1445" spans="1:11" ht="42.75" customHeight="1">
      <c r="A1445" s="8">
        <v>1439</v>
      </c>
      <c r="B1445" s="14" t="s">
        <v>278</v>
      </c>
      <c r="C1445" s="9">
        <f t="shared" si="471"/>
        <v>225</v>
      </c>
      <c r="D1445" s="9">
        <v>0</v>
      </c>
      <c r="E1445" s="9">
        <v>0</v>
      </c>
      <c r="F1445" s="9">
        <v>75</v>
      </c>
      <c r="G1445" s="9">
        <v>75</v>
      </c>
      <c r="H1445" s="9">
        <v>75</v>
      </c>
      <c r="I1445" s="9">
        <v>0</v>
      </c>
      <c r="J1445" s="9">
        <v>0</v>
      </c>
      <c r="K1445" s="10"/>
    </row>
    <row r="1446" spans="1:11">
      <c r="A1446" s="8">
        <v>1440</v>
      </c>
      <c r="B1446" s="10" t="s">
        <v>268</v>
      </c>
      <c r="C1446" s="9">
        <f t="shared" si="471"/>
        <v>0</v>
      </c>
      <c r="D1446" s="7">
        <v>0</v>
      </c>
      <c r="E1446" s="7">
        <v>0</v>
      </c>
      <c r="F1446" s="7">
        <v>0</v>
      </c>
      <c r="G1446" s="7">
        <v>0</v>
      </c>
      <c r="H1446" s="7">
        <v>0</v>
      </c>
      <c r="I1446" s="7">
        <v>0</v>
      </c>
      <c r="J1446" s="7">
        <v>0</v>
      </c>
      <c r="K1446" s="10"/>
    </row>
    <row r="1447" spans="1:11">
      <c r="A1447" s="8">
        <v>1441</v>
      </c>
      <c r="B1447" s="10" t="s">
        <v>269</v>
      </c>
      <c r="C1447" s="9">
        <f t="shared" si="471"/>
        <v>225</v>
      </c>
      <c r="D1447" s="7"/>
      <c r="E1447" s="7">
        <v>0</v>
      </c>
      <c r="F1447" s="7">
        <v>75</v>
      </c>
      <c r="G1447" s="7">
        <v>75</v>
      </c>
      <c r="H1447" s="7">
        <v>75</v>
      </c>
      <c r="I1447" s="7">
        <v>0</v>
      </c>
      <c r="J1447" s="7">
        <v>0</v>
      </c>
      <c r="K1447" s="10"/>
    </row>
    <row r="1448" spans="1:11">
      <c r="A1448" s="8">
        <v>1442</v>
      </c>
      <c r="B1448" s="10" t="s">
        <v>79</v>
      </c>
      <c r="C1448" s="9">
        <f t="shared" si="471"/>
        <v>0</v>
      </c>
      <c r="D1448" s="7"/>
      <c r="E1448" s="7">
        <v>0</v>
      </c>
      <c r="F1448" s="7">
        <v>0</v>
      </c>
      <c r="G1448" s="7">
        <v>0</v>
      </c>
      <c r="H1448" s="7">
        <v>0</v>
      </c>
      <c r="I1448" s="7">
        <v>0</v>
      </c>
      <c r="J1448" s="7">
        <v>0</v>
      </c>
      <c r="K1448" s="10"/>
    </row>
    <row r="1449" spans="1:11" ht="38.25">
      <c r="A1449" s="8">
        <v>1443</v>
      </c>
      <c r="B1449" s="14" t="s">
        <v>551</v>
      </c>
      <c r="C1449" s="9">
        <f t="shared" si="471"/>
        <v>1025</v>
      </c>
      <c r="D1449" s="9">
        <v>0</v>
      </c>
      <c r="E1449" s="9">
        <v>0</v>
      </c>
      <c r="F1449" s="9">
        <v>0</v>
      </c>
      <c r="G1449" s="9">
        <v>0</v>
      </c>
      <c r="H1449" s="9">
        <f>H1451</f>
        <v>1025</v>
      </c>
      <c r="I1449" s="9">
        <f t="shared" ref="I1449" si="475">J1449+K1449+L1449+M1449+N1449+O1449+P1449</f>
        <v>0</v>
      </c>
      <c r="J1449" s="9">
        <f t="shared" ref="J1449" si="476">K1449+L1449+M1449+N1449+O1449+P1449+Q1449</f>
        <v>0</v>
      </c>
      <c r="K1449" s="10"/>
    </row>
    <row r="1450" spans="1:11">
      <c r="A1450" s="8">
        <v>1444</v>
      </c>
      <c r="B1450" s="10" t="s">
        <v>268</v>
      </c>
      <c r="C1450" s="7">
        <f t="shared" ref="C1450:C1452" si="477">D1450+E1450+F1450+G1450+H1450+I1450+J1450</f>
        <v>0</v>
      </c>
      <c r="D1450" s="7">
        <f t="shared" ref="D1450:D1452" si="478">E1450+F1450+G1450+H1450+I1450+J1450+K1450</f>
        <v>0</v>
      </c>
      <c r="E1450" s="7">
        <f t="shared" ref="E1450:E1452" si="479">F1450+G1450+H1450+I1450+J1450+K1450+L1450</f>
        <v>0</v>
      </c>
      <c r="F1450" s="7">
        <f t="shared" ref="F1450:F1452" si="480">G1450+H1450+I1450+J1450+K1450+L1450+M1450</f>
        <v>0</v>
      </c>
      <c r="G1450" s="7">
        <f t="shared" ref="G1450:G1452" si="481">H1450+I1450+J1450+K1450+L1450+M1450+N1450</f>
        <v>0</v>
      </c>
      <c r="H1450" s="7">
        <f t="shared" ref="H1450:H1452" si="482">I1450+J1450+K1450+L1450+M1450+N1450+O1450</f>
        <v>0</v>
      </c>
      <c r="I1450" s="7">
        <f t="shared" ref="I1450:I1452" si="483">J1450+K1450+L1450+M1450+N1450+O1450+P1450</f>
        <v>0</v>
      </c>
      <c r="J1450" s="7">
        <f t="shared" ref="J1450:J1452" si="484">K1450+L1450+M1450+N1450+O1450+P1450+Q1450</f>
        <v>0</v>
      </c>
      <c r="K1450" s="10"/>
    </row>
    <row r="1451" spans="1:11">
      <c r="A1451" s="8">
        <v>1445</v>
      </c>
      <c r="B1451" s="10" t="s">
        <v>269</v>
      </c>
      <c r="C1451" s="7">
        <f t="shared" si="477"/>
        <v>1025</v>
      </c>
      <c r="D1451" s="7">
        <v>0</v>
      </c>
      <c r="E1451" s="7">
        <v>0</v>
      </c>
      <c r="F1451" s="7">
        <v>0</v>
      </c>
      <c r="G1451" s="7">
        <v>0</v>
      </c>
      <c r="H1451" s="7">
        <f>1450-425</f>
        <v>1025</v>
      </c>
      <c r="I1451" s="7">
        <f t="shared" si="483"/>
        <v>0</v>
      </c>
      <c r="J1451" s="7">
        <f t="shared" si="484"/>
        <v>0</v>
      </c>
      <c r="K1451" s="10"/>
    </row>
    <row r="1452" spans="1:11">
      <c r="A1452" s="8">
        <v>1446</v>
      </c>
      <c r="B1452" s="10" t="s">
        <v>79</v>
      </c>
      <c r="C1452" s="7">
        <f t="shared" si="477"/>
        <v>0</v>
      </c>
      <c r="D1452" s="7">
        <f t="shared" si="478"/>
        <v>0</v>
      </c>
      <c r="E1452" s="7">
        <f t="shared" si="479"/>
        <v>0</v>
      </c>
      <c r="F1452" s="7">
        <f t="shared" si="480"/>
        <v>0</v>
      </c>
      <c r="G1452" s="7">
        <f t="shared" si="481"/>
        <v>0</v>
      </c>
      <c r="H1452" s="7">
        <f t="shared" si="482"/>
        <v>0</v>
      </c>
      <c r="I1452" s="7">
        <f t="shared" si="483"/>
        <v>0</v>
      </c>
      <c r="J1452" s="7">
        <f t="shared" si="484"/>
        <v>0</v>
      </c>
      <c r="K1452" s="10"/>
    </row>
    <row r="1453" spans="1:11" ht="27">
      <c r="A1453" s="8">
        <v>1447</v>
      </c>
      <c r="B1453" s="13" t="s">
        <v>279</v>
      </c>
      <c r="C1453" s="9">
        <f>C1454+C1455+C1456</f>
        <v>930.4</v>
      </c>
      <c r="D1453" s="9">
        <f t="shared" ref="D1453:J1453" si="485">D1454+D1455+D1456</f>
        <v>517.70000000000005</v>
      </c>
      <c r="E1453" s="9">
        <f t="shared" si="485"/>
        <v>412.7</v>
      </c>
      <c r="F1453" s="9">
        <f t="shared" si="485"/>
        <v>0</v>
      </c>
      <c r="G1453" s="9">
        <f t="shared" si="485"/>
        <v>0</v>
      </c>
      <c r="H1453" s="9">
        <f t="shared" si="485"/>
        <v>0</v>
      </c>
      <c r="I1453" s="9">
        <f t="shared" si="485"/>
        <v>0</v>
      </c>
      <c r="J1453" s="9">
        <f t="shared" si="485"/>
        <v>0</v>
      </c>
      <c r="K1453" s="10"/>
    </row>
    <row r="1454" spans="1:11">
      <c r="A1454" s="8">
        <v>1448</v>
      </c>
      <c r="B1454" s="10" t="s">
        <v>4</v>
      </c>
      <c r="C1454" s="9">
        <f t="shared" si="471"/>
        <v>0</v>
      </c>
      <c r="D1454" s="10">
        <v>0</v>
      </c>
      <c r="E1454" s="7">
        <v>0</v>
      </c>
      <c r="F1454" s="7">
        <v>0</v>
      </c>
      <c r="G1454" s="7">
        <v>0</v>
      </c>
      <c r="H1454" s="7">
        <v>0</v>
      </c>
      <c r="I1454" s="7">
        <v>0</v>
      </c>
      <c r="J1454" s="7">
        <v>0</v>
      </c>
      <c r="K1454" s="10"/>
    </row>
    <row r="1455" spans="1:11">
      <c r="A1455" s="8">
        <v>1449</v>
      </c>
      <c r="B1455" s="10" t="s">
        <v>5</v>
      </c>
      <c r="C1455" s="9">
        <f>C1459+C1463+C1467</f>
        <v>930.4</v>
      </c>
      <c r="D1455" s="9">
        <f t="shared" ref="D1455:J1455" si="486">D1459+D1463+D1467</f>
        <v>517.70000000000005</v>
      </c>
      <c r="E1455" s="9">
        <f t="shared" si="486"/>
        <v>412.7</v>
      </c>
      <c r="F1455" s="9">
        <f t="shared" si="486"/>
        <v>0</v>
      </c>
      <c r="G1455" s="9">
        <f t="shared" si="486"/>
        <v>0</v>
      </c>
      <c r="H1455" s="9">
        <f t="shared" si="486"/>
        <v>0</v>
      </c>
      <c r="I1455" s="9">
        <f t="shared" si="486"/>
        <v>0</v>
      </c>
      <c r="J1455" s="9">
        <f t="shared" si="486"/>
        <v>0</v>
      </c>
      <c r="K1455" s="10"/>
    </row>
    <row r="1456" spans="1:11">
      <c r="A1456" s="8">
        <v>1450</v>
      </c>
      <c r="B1456" s="10" t="s">
        <v>6</v>
      </c>
      <c r="C1456" s="9">
        <f t="shared" si="471"/>
        <v>0</v>
      </c>
      <c r="D1456" s="10">
        <v>0</v>
      </c>
      <c r="E1456" s="7">
        <v>0</v>
      </c>
      <c r="F1456" s="7">
        <v>0</v>
      </c>
      <c r="G1456" s="7">
        <v>0</v>
      </c>
      <c r="H1456" s="7">
        <v>0</v>
      </c>
      <c r="I1456" s="7">
        <v>0</v>
      </c>
      <c r="J1456" s="7">
        <v>0</v>
      </c>
      <c r="K1456" s="10"/>
    </row>
    <row r="1457" spans="1:11" ht="63.75">
      <c r="A1457" s="8">
        <v>1451</v>
      </c>
      <c r="B1457" s="14" t="s">
        <v>280</v>
      </c>
      <c r="C1457" s="9">
        <f t="shared" si="471"/>
        <v>635.4</v>
      </c>
      <c r="D1457" s="10">
        <v>317.7</v>
      </c>
      <c r="E1457" s="7">
        <v>317.7</v>
      </c>
      <c r="F1457" s="7">
        <v>0</v>
      </c>
      <c r="G1457" s="7">
        <v>0</v>
      </c>
      <c r="H1457" s="7">
        <v>0</v>
      </c>
      <c r="I1457" s="7">
        <v>0</v>
      </c>
      <c r="J1457" s="7">
        <v>0</v>
      </c>
      <c r="K1457" s="10"/>
    </row>
    <row r="1458" spans="1:11">
      <c r="A1458" s="8">
        <v>1452</v>
      </c>
      <c r="B1458" s="10" t="s">
        <v>268</v>
      </c>
      <c r="C1458" s="9">
        <f t="shared" si="471"/>
        <v>0</v>
      </c>
      <c r="D1458" s="7">
        <v>0</v>
      </c>
      <c r="E1458" s="7">
        <v>0</v>
      </c>
      <c r="F1458" s="7">
        <v>0</v>
      </c>
      <c r="G1458" s="7">
        <v>0</v>
      </c>
      <c r="H1458" s="7">
        <v>0</v>
      </c>
      <c r="I1458" s="7">
        <v>0</v>
      </c>
      <c r="J1458" s="7">
        <v>0</v>
      </c>
      <c r="K1458" s="10"/>
    </row>
    <row r="1459" spans="1:11">
      <c r="A1459" s="8">
        <v>1453</v>
      </c>
      <c r="B1459" s="10" t="s">
        <v>269</v>
      </c>
      <c r="C1459" s="9">
        <f t="shared" si="471"/>
        <v>635.4</v>
      </c>
      <c r="D1459" s="7">
        <v>317.7</v>
      </c>
      <c r="E1459" s="7">
        <v>317.7</v>
      </c>
      <c r="F1459" s="7">
        <v>0</v>
      </c>
      <c r="G1459" s="7">
        <v>0</v>
      </c>
      <c r="H1459" s="7">
        <v>0</v>
      </c>
      <c r="I1459" s="7">
        <v>0</v>
      </c>
      <c r="J1459" s="7">
        <v>0</v>
      </c>
      <c r="K1459" s="10"/>
    </row>
    <row r="1460" spans="1:11">
      <c r="A1460" s="8">
        <v>1454</v>
      </c>
      <c r="B1460" s="10" t="s">
        <v>79</v>
      </c>
      <c r="C1460" s="9">
        <f t="shared" si="471"/>
        <v>0</v>
      </c>
      <c r="D1460" s="7">
        <v>0</v>
      </c>
      <c r="E1460" s="7">
        <v>0</v>
      </c>
      <c r="F1460" s="7">
        <v>0</v>
      </c>
      <c r="G1460" s="7">
        <v>0</v>
      </c>
      <c r="H1460" s="7">
        <v>0</v>
      </c>
      <c r="I1460" s="7">
        <v>0</v>
      </c>
      <c r="J1460" s="7">
        <v>0</v>
      </c>
      <c r="K1460" s="10"/>
    </row>
    <row r="1461" spans="1:11" ht="63.75">
      <c r="A1461" s="8">
        <v>1455</v>
      </c>
      <c r="B1461" s="14" t="s">
        <v>281</v>
      </c>
      <c r="C1461" s="9">
        <f t="shared" si="471"/>
        <v>195</v>
      </c>
      <c r="D1461" s="7">
        <v>100</v>
      </c>
      <c r="E1461" s="7">
        <v>95</v>
      </c>
      <c r="F1461" s="7">
        <v>0</v>
      </c>
      <c r="G1461" s="7">
        <v>0</v>
      </c>
      <c r="H1461" s="7">
        <v>0</v>
      </c>
      <c r="I1461" s="7">
        <v>0</v>
      </c>
      <c r="J1461" s="7">
        <v>0</v>
      </c>
      <c r="K1461" s="10"/>
    </row>
    <row r="1462" spans="1:11">
      <c r="A1462" s="8">
        <v>1456</v>
      </c>
      <c r="B1462" s="10" t="s">
        <v>268</v>
      </c>
      <c r="C1462" s="9">
        <f t="shared" si="471"/>
        <v>0</v>
      </c>
      <c r="D1462" s="7">
        <v>0</v>
      </c>
      <c r="E1462" s="7">
        <v>0</v>
      </c>
      <c r="F1462" s="7">
        <v>0</v>
      </c>
      <c r="G1462" s="7">
        <v>0</v>
      </c>
      <c r="H1462" s="7">
        <v>0</v>
      </c>
      <c r="I1462" s="7">
        <v>0</v>
      </c>
      <c r="J1462" s="7">
        <v>0</v>
      </c>
      <c r="K1462" s="10"/>
    </row>
    <row r="1463" spans="1:11">
      <c r="A1463" s="8">
        <v>1457</v>
      </c>
      <c r="B1463" s="10" t="s">
        <v>269</v>
      </c>
      <c r="C1463" s="9">
        <f t="shared" si="471"/>
        <v>195</v>
      </c>
      <c r="D1463" s="7">
        <v>100</v>
      </c>
      <c r="E1463" s="7">
        <v>95</v>
      </c>
      <c r="F1463" s="7">
        <v>0</v>
      </c>
      <c r="G1463" s="7">
        <v>0</v>
      </c>
      <c r="H1463" s="7">
        <v>0</v>
      </c>
      <c r="I1463" s="7">
        <v>0</v>
      </c>
      <c r="J1463" s="7">
        <v>0</v>
      </c>
      <c r="K1463" s="10"/>
    </row>
    <row r="1464" spans="1:11">
      <c r="A1464" s="8">
        <v>1458</v>
      </c>
      <c r="B1464" s="10" t="s">
        <v>79</v>
      </c>
      <c r="C1464" s="9">
        <f t="shared" si="471"/>
        <v>0</v>
      </c>
      <c r="D1464" s="7">
        <v>0</v>
      </c>
      <c r="E1464" s="7">
        <v>0</v>
      </c>
      <c r="F1464" s="7">
        <v>0</v>
      </c>
      <c r="G1464" s="7">
        <v>0</v>
      </c>
      <c r="H1464" s="7">
        <v>0</v>
      </c>
      <c r="I1464" s="7">
        <v>0</v>
      </c>
      <c r="J1464" s="7">
        <v>0</v>
      </c>
      <c r="K1464" s="10"/>
    </row>
    <row r="1465" spans="1:11" ht="51">
      <c r="A1465" s="8">
        <v>1459</v>
      </c>
      <c r="B1465" s="14" t="s">
        <v>282</v>
      </c>
      <c r="C1465" s="9">
        <f t="shared" si="471"/>
        <v>100</v>
      </c>
      <c r="D1465" s="7">
        <v>100</v>
      </c>
      <c r="E1465" s="7">
        <v>0</v>
      </c>
      <c r="F1465" s="7">
        <v>0</v>
      </c>
      <c r="G1465" s="7">
        <v>0</v>
      </c>
      <c r="H1465" s="7">
        <v>0</v>
      </c>
      <c r="I1465" s="7">
        <v>0</v>
      </c>
      <c r="J1465" s="7">
        <v>0</v>
      </c>
      <c r="K1465" s="10"/>
    </row>
    <row r="1466" spans="1:11">
      <c r="A1466" s="8">
        <v>1460</v>
      </c>
      <c r="B1466" s="10" t="s">
        <v>268</v>
      </c>
      <c r="C1466" s="9">
        <f t="shared" si="471"/>
        <v>0</v>
      </c>
      <c r="D1466" s="7">
        <v>0</v>
      </c>
      <c r="E1466" s="7">
        <v>0</v>
      </c>
      <c r="F1466" s="7">
        <v>0</v>
      </c>
      <c r="G1466" s="7">
        <v>0</v>
      </c>
      <c r="H1466" s="7">
        <v>0</v>
      </c>
      <c r="I1466" s="7">
        <v>0</v>
      </c>
      <c r="J1466" s="7">
        <v>0</v>
      </c>
      <c r="K1466" s="10"/>
    </row>
    <row r="1467" spans="1:11">
      <c r="A1467" s="8">
        <v>1461</v>
      </c>
      <c r="B1467" s="10" t="s">
        <v>269</v>
      </c>
      <c r="C1467" s="9">
        <f t="shared" si="471"/>
        <v>100</v>
      </c>
      <c r="D1467" s="7">
        <v>100</v>
      </c>
      <c r="E1467" s="7">
        <v>0</v>
      </c>
      <c r="F1467" s="7">
        <v>0</v>
      </c>
      <c r="G1467" s="7">
        <v>0</v>
      </c>
      <c r="H1467" s="7">
        <v>0</v>
      </c>
      <c r="I1467" s="7">
        <v>0</v>
      </c>
      <c r="J1467" s="7">
        <v>0</v>
      </c>
      <c r="K1467" s="10"/>
    </row>
    <row r="1468" spans="1:11">
      <c r="A1468" s="8">
        <v>1462</v>
      </c>
      <c r="B1468" s="10" t="s">
        <v>79</v>
      </c>
      <c r="C1468" s="9">
        <f t="shared" si="471"/>
        <v>0</v>
      </c>
      <c r="D1468" s="7"/>
      <c r="E1468" s="7">
        <v>0</v>
      </c>
      <c r="F1468" s="7">
        <v>0</v>
      </c>
      <c r="G1468" s="7">
        <v>0</v>
      </c>
      <c r="H1468" s="7">
        <v>0</v>
      </c>
      <c r="I1468" s="7">
        <v>0</v>
      </c>
      <c r="J1468" s="7">
        <v>0</v>
      </c>
      <c r="K1468" s="10"/>
    </row>
    <row r="1469" spans="1:11" ht="27">
      <c r="A1469" s="8">
        <v>1463</v>
      </c>
      <c r="B1469" s="13" t="s">
        <v>283</v>
      </c>
      <c r="C1469" s="9">
        <f>C1470+C1471+C1472</f>
        <v>2014.5</v>
      </c>
      <c r="D1469" s="9">
        <f t="shared" ref="D1469:J1469" si="487">D1470+D1471+D1472</f>
        <v>737.6</v>
      </c>
      <c r="E1469" s="9">
        <f t="shared" si="487"/>
        <v>975</v>
      </c>
      <c r="F1469" s="9">
        <f t="shared" si="487"/>
        <v>301.89999999999998</v>
      </c>
      <c r="G1469" s="9">
        <f t="shared" si="487"/>
        <v>0</v>
      </c>
      <c r="H1469" s="9">
        <f t="shared" si="487"/>
        <v>0</v>
      </c>
      <c r="I1469" s="9">
        <f t="shared" si="487"/>
        <v>0</v>
      </c>
      <c r="J1469" s="9">
        <f t="shared" si="487"/>
        <v>0</v>
      </c>
      <c r="K1469" s="10"/>
    </row>
    <row r="1470" spans="1:11">
      <c r="A1470" s="8">
        <v>1464</v>
      </c>
      <c r="B1470" s="10" t="s">
        <v>4</v>
      </c>
      <c r="C1470" s="9">
        <f t="shared" ref="C1470:C1504" si="488">D1470+E1470+F1470+G1470+H1470+I1470+J1470</f>
        <v>0</v>
      </c>
      <c r="D1470" s="7">
        <v>0</v>
      </c>
      <c r="E1470" s="7">
        <v>0</v>
      </c>
      <c r="F1470" s="7">
        <v>0</v>
      </c>
      <c r="G1470" s="7">
        <v>0</v>
      </c>
      <c r="H1470" s="7">
        <v>0</v>
      </c>
      <c r="I1470" s="7">
        <v>0</v>
      </c>
      <c r="J1470" s="7">
        <v>0</v>
      </c>
      <c r="K1470" s="10"/>
    </row>
    <row r="1471" spans="1:11">
      <c r="A1471" s="8">
        <v>1465</v>
      </c>
      <c r="B1471" s="10" t="s">
        <v>5</v>
      </c>
      <c r="C1471" s="9">
        <f>C1475+C1479+C1483+C1487+C1491+C1495+C1499+C1503</f>
        <v>2014.5</v>
      </c>
      <c r="D1471" s="9">
        <f t="shared" ref="D1471:J1471" si="489">D1475+D1479+D1483+D1487+D1491+D1495+D1499+D1503</f>
        <v>737.6</v>
      </c>
      <c r="E1471" s="9">
        <f t="shared" si="489"/>
        <v>975</v>
      </c>
      <c r="F1471" s="9">
        <f t="shared" si="489"/>
        <v>301.89999999999998</v>
      </c>
      <c r="G1471" s="9">
        <f t="shared" si="489"/>
        <v>0</v>
      </c>
      <c r="H1471" s="9">
        <f t="shared" si="489"/>
        <v>0</v>
      </c>
      <c r="I1471" s="9">
        <f t="shared" si="489"/>
        <v>0</v>
      </c>
      <c r="J1471" s="9">
        <f t="shared" si="489"/>
        <v>0</v>
      </c>
      <c r="K1471" s="10"/>
    </row>
    <row r="1472" spans="1:11">
      <c r="A1472" s="8">
        <v>1466</v>
      </c>
      <c r="B1472" s="10" t="s">
        <v>6</v>
      </c>
      <c r="C1472" s="9">
        <f t="shared" si="488"/>
        <v>0</v>
      </c>
      <c r="D1472" s="7">
        <v>0</v>
      </c>
      <c r="E1472" s="7">
        <v>0</v>
      </c>
      <c r="F1472" s="7">
        <v>0</v>
      </c>
      <c r="G1472" s="7">
        <v>0</v>
      </c>
      <c r="H1472" s="7">
        <v>0</v>
      </c>
      <c r="I1472" s="7">
        <v>0</v>
      </c>
      <c r="J1472" s="7">
        <v>0</v>
      </c>
      <c r="K1472" s="10"/>
    </row>
    <row r="1473" spans="1:11" ht="25.5">
      <c r="A1473" s="8">
        <v>1467</v>
      </c>
      <c r="B1473" s="14" t="s">
        <v>284</v>
      </c>
      <c r="C1473" s="9">
        <f t="shared" si="488"/>
        <v>116</v>
      </c>
      <c r="D1473" s="7">
        <v>100</v>
      </c>
      <c r="E1473" s="7">
        <v>16</v>
      </c>
      <c r="F1473" s="7">
        <v>0</v>
      </c>
      <c r="G1473" s="7">
        <v>0</v>
      </c>
      <c r="H1473" s="7">
        <v>0</v>
      </c>
      <c r="I1473" s="7">
        <v>0</v>
      </c>
      <c r="J1473" s="7">
        <v>0</v>
      </c>
      <c r="K1473" s="10"/>
    </row>
    <row r="1474" spans="1:11">
      <c r="A1474" s="8">
        <v>1468</v>
      </c>
      <c r="B1474" s="10" t="s">
        <v>268</v>
      </c>
      <c r="C1474" s="9">
        <f t="shared" si="488"/>
        <v>0</v>
      </c>
      <c r="D1474" s="7">
        <v>0</v>
      </c>
      <c r="E1474" s="7">
        <v>0</v>
      </c>
      <c r="F1474" s="7">
        <v>0</v>
      </c>
      <c r="G1474" s="7">
        <v>0</v>
      </c>
      <c r="H1474" s="7">
        <v>0</v>
      </c>
      <c r="I1474" s="7">
        <v>0</v>
      </c>
      <c r="J1474" s="7">
        <v>0</v>
      </c>
      <c r="K1474" s="10"/>
    </row>
    <row r="1475" spans="1:11">
      <c r="A1475" s="8">
        <v>1469</v>
      </c>
      <c r="B1475" s="10" t="s">
        <v>269</v>
      </c>
      <c r="C1475" s="9">
        <f t="shared" si="488"/>
        <v>116</v>
      </c>
      <c r="D1475" s="7">
        <v>100</v>
      </c>
      <c r="E1475" s="7">
        <v>16</v>
      </c>
      <c r="F1475" s="7">
        <v>0</v>
      </c>
      <c r="G1475" s="7">
        <v>0</v>
      </c>
      <c r="H1475" s="7">
        <v>0</v>
      </c>
      <c r="I1475" s="7">
        <v>0</v>
      </c>
      <c r="J1475" s="7">
        <v>0</v>
      </c>
      <c r="K1475" s="10"/>
    </row>
    <row r="1476" spans="1:11">
      <c r="A1476" s="8">
        <v>1470</v>
      </c>
      <c r="B1476" s="10" t="s">
        <v>79</v>
      </c>
      <c r="C1476" s="9">
        <f t="shared" si="488"/>
        <v>0</v>
      </c>
      <c r="D1476" s="7">
        <v>0</v>
      </c>
      <c r="E1476" s="7">
        <v>0</v>
      </c>
      <c r="F1476" s="7">
        <v>0</v>
      </c>
      <c r="G1476" s="7">
        <v>0</v>
      </c>
      <c r="H1476" s="7">
        <v>0</v>
      </c>
      <c r="I1476" s="7">
        <v>0</v>
      </c>
      <c r="J1476" s="7">
        <v>0</v>
      </c>
      <c r="K1476" s="10"/>
    </row>
    <row r="1477" spans="1:11" ht="38.25">
      <c r="A1477" s="8">
        <v>1471</v>
      </c>
      <c r="B1477" s="14" t="s">
        <v>285</v>
      </c>
      <c r="C1477" s="9">
        <f t="shared" si="488"/>
        <v>100</v>
      </c>
      <c r="D1477" s="7">
        <v>100</v>
      </c>
      <c r="E1477" s="7">
        <v>0</v>
      </c>
      <c r="F1477" s="7">
        <v>0</v>
      </c>
      <c r="G1477" s="7">
        <v>0</v>
      </c>
      <c r="H1477" s="7">
        <v>0</v>
      </c>
      <c r="I1477" s="7">
        <v>0</v>
      </c>
      <c r="J1477" s="7">
        <v>0</v>
      </c>
      <c r="K1477" s="10"/>
    </row>
    <row r="1478" spans="1:11">
      <c r="A1478" s="8">
        <v>1472</v>
      </c>
      <c r="B1478" s="10" t="s">
        <v>268</v>
      </c>
      <c r="C1478" s="9">
        <f t="shared" si="488"/>
        <v>0</v>
      </c>
      <c r="D1478" s="7">
        <v>0</v>
      </c>
      <c r="E1478" s="7">
        <v>0</v>
      </c>
      <c r="F1478" s="7">
        <v>0</v>
      </c>
      <c r="G1478" s="7">
        <v>0</v>
      </c>
      <c r="H1478" s="7">
        <v>0</v>
      </c>
      <c r="I1478" s="7">
        <v>0</v>
      </c>
      <c r="J1478" s="7">
        <v>0</v>
      </c>
      <c r="K1478" s="10"/>
    </row>
    <row r="1479" spans="1:11">
      <c r="A1479" s="8">
        <v>1473</v>
      </c>
      <c r="B1479" s="10" t="s">
        <v>269</v>
      </c>
      <c r="C1479" s="9">
        <f t="shared" si="488"/>
        <v>100</v>
      </c>
      <c r="D1479" s="7">
        <v>100</v>
      </c>
      <c r="E1479" s="7">
        <v>0</v>
      </c>
      <c r="F1479" s="7">
        <v>0</v>
      </c>
      <c r="G1479" s="7">
        <v>0</v>
      </c>
      <c r="H1479" s="7">
        <v>0</v>
      </c>
      <c r="I1479" s="7">
        <v>0</v>
      </c>
      <c r="J1479" s="7">
        <v>0</v>
      </c>
      <c r="K1479" s="10"/>
    </row>
    <row r="1480" spans="1:11">
      <c r="A1480" s="8">
        <v>1474</v>
      </c>
      <c r="B1480" s="10" t="s">
        <v>79</v>
      </c>
      <c r="C1480" s="9">
        <f t="shared" si="488"/>
        <v>0</v>
      </c>
      <c r="D1480" s="7">
        <v>0</v>
      </c>
      <c r="E1480" s="7">
        <v>0</v>
      </c>
      <c r="F1480" s="7">
        <v>0</v>
      </c>
      <c r="G1480" s="7">
        <v>0</v>
      </c>
      <c r="H1480" s="7">
        <v>0</v>
      </c>
      <c r="I1480" s="7">
        <v>0</v>
      </c>
      <c r="J1480" s="7">
        <v>0</v>
      </c>
      <c r="K1480" s="10"/>
    </row>
    <row r="1481" spans="1:11" ht="38.25">
      <c r="A1481" s="8">
        <v>1475</v>
      </c>
      <c r="B1481" s="14" t="s">
        <v>286</v>
      </c>
      <c r="C1481" s="9">
        <f t="shared" si="488"/>
        <v>24.3</v>
      </c>
      <c r="D1481" s="7">
        <v>0</v>
      </c>
      <c r="E1481" s="7">
        <v>24.3</v>
      </c>
      <c r="F1481" s="7">
        <v>0</v>
      </c>
      <c r="G1481" s="7">
        <v>0</v>
      </c>
      <c r="H1481" s="7">
        <v>0</v>
      </c>
      <c r="I1481" s="7">
        <v>0</v>
      </c>
      <c r="J1481" s="7">
        <v>0</v>
      </c>
      <c r="K1481" s="10"/>
    </row>
    <row r="1482" spans="1:11">
      <c r="A1482" s="8">
        <v>1476</v>
      </c>
      <c r="B1482" s="10" t="s">
        <v>193</v>
      </c>
      <c r="C1482" s="9">
        <f t="shared" si="488"/>
        <v>0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0</v>
      </c>
      <c r="J1482" s="7">
        <v>0</v>
      </c>
      <c r="K1482" s="10"/>
    </row>
    <row r="1483" spans="1:11">
      <c r="A1483" s="8">
        <v>1477</v>
      </c>
      <c r="B1483" s="10" t="s">
        <v>194</v>
      </c>
      <c r="C1483" s="9">
        <f t="shared" si="488"/>
        <v>24.3</v>
      </c>
      <c r="D1483" s="7">
        <v>0</v>
      </c>
      <c r="E1483" s="7">
        <v>24.3</v>
      </c>
      <c r="F1483" s="7">
        <v>0</v>
      </c>
      <c r="G1483" s="7">
        <v>0</v>
      </c>
      <c r="H1483" s="7">
        <v>0</v>
      </c>
      <c r="I1483" s="7">
        <v>0</v>
      </c>
      <c r="J1483" s="7">
        <v>0</v>
      </c>
      <c r="K1483" s="10"/>
    </row>
    <row r="1484" spans="1:11">
      <c r="A1484" s="8">
        <v>1478</v>
      </c>
      <c r="B1484" s="10" t="s">
        <v>6</v>
      </c>
      <c r="C1484" s="9">
        <f t="shared" si="488"/>
        <v>0</v>
      </c>
      <c r="D1484" s="7">
        <v>0</v>
      </c>
      <c r="E1484" s="7">
        <v>0</v>
      </c>
      <c r="F1484" s="7">
        <v>0</v>
      </c>
      <c r="G1484" s="7">
        <v>0</v>
      </c>
      <c r="H1484" s="7">
        <v>0</v>
      </c>
      <c r="I1484" s="7">
        <v>0</v>
      </c>
      <c r="J1484" s="7">
        <v>0</v>
      </c>
      <c r="K1484" s="10"/>
    </row>
    <row r="1485" spans="1:11" ht="38.25">
      <c r="A1485" s="8">
        <v>1479</v>
      </c>
      <c r="B1485" s="14" t="s">
        <v>287</v>
      </c>
      <c r="C1485" s="9">
        <f t="shared" si="488"/>
        <v>25</v>
      </c>
      <c r="D1485" s="7">
        <v>0</v>
      </c>
      <c r="E1485" s="7">
        <v>25</v>
      </c>
      <c r="F1485" s="7">
        <v>0</v>
      </c>
      <c r="G1485" s="7">
        <v>0</v>
      </c>
      <c r="H1485" s="7">
        <v>0</v>
      </c>
      <c r="I1485" s="7">
        <v>0</v>
      </c>
      <c r="J1485" s="7">
        <v>0</v>
      </c>
      <c r="K1485" s="10"/>
    </row>
    <row r="1486" spans="1:11">
      <c r="A1486" s="8">
        <v>1480</v>
      </c>
      <c r="B1486" s="10" t="s">
        <v>193</v>
      </c>
      <c r="C1486" s="9">
        <f t="shared" si="488"/>
        <v>0</v>
      </c>
      <c r="D1486" s="7"/>
      <c r="E1486" s="7">
        <v>0</v>
      </c>
      <c r="F1486" s="7">
        <v>0</v>
      </c>
      <c r="G1486" s="7">
        <v>0</v>
      </c>
      <c r="H1486" s="7">
        <v>0</v>
      </c>
      <c r="I1486" s="7">
        <v>0</v>
      </c>
      <c r="J1486" s="7">
        <v>0</v>
      </c>
      <c r="K1486" s="10"/>
    </row>
    <row r="1487" spans="1:11">
      <c r="A1487" s="8">
        <v>1481</v>
      </c>
      <c r="B1487" s="10" t="s">
        <v>194</v>
      </c>
      <c r="C1487" s="9">
        <f t="shared" si="488"/>
        <v>25</v>
      </c>
      <c r="D1487" s="7"/>
      <c r="E1487" s="7">
        <v>25</v>
      </c>
      <c r="F1487" s="7">
        <v>0</v>
      </c>
      <c r="G1487" s="7">
        <v>0</v>
      </c>
      <c r="H1487" s="7">
        <v>0</v>
      </c>
      <c r="I1487" s="7">
        <v>0</v>
      </c>
      <c r="J1487" s="7">
        <v>0</v>
      </c>
      <c r="K1487" s="10"/>
    </row>
    <row r="1488" spans="1:11">
      <c r="A1488" s="8">
        <v>1482</v>
      </c>
      <c r="B1488" s="10" t="s">
        <v>6</v>
      </c>
      <c r="C1488" s="9">
        <f t="shared" si="488"/>
        <v>0</v>
      </c>
      <c r="D1488" s="7"/>
      <c r="E1488" s="7">
        <v>0</v>
      </c>
      <c r="F1488" s="7">
        <v>0</v>
      </c>
      <c r="G1488" s="7">
        <v>0</v>
      </c>
      <c r="H1488" s="7">
        <v>0</v>
      </c>
      <c r="I1488" s="7">
        <v>0</v>
      </c>
      <c r="J1488" s="7">
        <v>0</v>
      </c>
      <c r="K1488" s="10"/>
    </row>
    <row r="1489" spans="1:11" ht="76.5">
      <c r="A1489" s="8">
        <v>1483</v>
      </c>
      <c r="B1489" s="14" t="s">
        <v>348</v>
      </c>
      <c r="C1489" s="9">
        <f t="shared" si="488"/>
        <v>1448.5</v>
      </c>
      <c r="D1489" s="7">
        <v>537.6</v>
      </c>
      <c r="E1489" s="7">
        <v>609</v>
      </c>
      <c r="F1489" s="7">
        <v>301.89999999999998</v>
      </c>
      <c r="G1489" s="7">
        <v>0</v>
      </c>
      <c r="H1489" s="7">
        <v>0</v>
      </c>
      <c r="I1489" s="7">
        <v>0</v>
      </c>
      <c r="J1489" s="7">
        <v>0</v>
      </c>
      <c r="K1489" s="10"/>
    </row>
    <row r="1490" spans="1:11">
      <c r="A1490" s="8">
        <v>1484</v>
      </c>
      <c r="B1490" s="10" t="s">
        <v>268</v>
      </c>
      <c r="C1490" s="9">
        <f t="shared" si="488"/>
        <v>0</v>
      </c>
      <c r="D1490" s="7">
        <v>0</v>
      </c>
      <c r="E1490" s="7">
        <v>0</v>
      </c>
      <c r="F1490" s="7">
        <v>0</v>
      </c>
      <c r="G1490" s="7">
        <v>0</v>
      </c>
      <c r="H1490" s="7">
        <v>0</v>
      </c>
      <c r="I1490" s="7">
        <v>0</v>
      </c>
      <c r="J1490" s="7">
        <v>0</v>
      </c>
      <c r="K1490" s="10"/>
    </row>
    <row r="1491" spans="1:11">
      <c r="A1491" s="8">
        <v>1485</v>
      </c>
      <c r="B1491" s="10" t="s">
        <v>269</v>
      </c>
      <c r="C1491" s="9">
        <f t="shared" si="488"/>
        <v>1448.5</v>
      </c>
      <c r="D1491" s="7">
        <v>537.6</v>
      </c>
      <c r="E1491" s="7">
        <v>609</v>
      </c>
      <c r="F1491" s="7">
        <v>301.89999999999998</v>
      </c>
      <c r="G1491" s="7">
        <v>0</v>
      </c>
      <c r="H1491" s="7">
        <v>0</v>
      </c>
      <c r="I1491" s="7">
        <v>0</v>
      </c>
      <c r="J1491" s="7">
        <v>0</v>
      </c>
      <c r="K1491" s="10"/>
    </row>
    <row r="1492" spans="1:11">
      <c r="A1492" s="8">
        <v>1486</v>
      </c>
      <c r="B1492" s="10" t="s">
        <v>79</v>
      </c>
      <c r="C1492" s="9">
        <f t="shared" si="488"/>
        <v>0</v>
      </c>
      <c r="D1492" s="7">
        <v>0</v>
      </c>
      <c r="E1492" s="7">
        <v>0</v>
      </c>
      <c r="F1492" s="7">
        <v>0</v>
      </c>
      <c r="G1492" s="7">
        <v>0</v>
      </c>
      <c r="H1492" s="7">
        <v>0</v>
      </c>
      <c r="I1492" s="7">
        <v>0</v>
      </c>
      <c r="J1492" s="7">
        <v>0</v>
      </c>
      <c r="K1492" s="10"/>
    </row>
    <row r="1493" spans="1:11" ht="51">
      <c r="A1493" s="8">
        <v>1487</v>
      </c>
      <c r="B1493" s="14" t="s">
        <v>288</v>
      </c>
      <c r="C1493" s="9">
        <f t="shared" si="488"/>
        <v>25</v>
      </c>
      <c r="D1493" s="7">
        <v>0</v>
      </c>
      <c r="E1493" s="7">
        <v>25</v>
      </c>
      <c r="F1493" s="7">
        <v>0</v>
      </c>
      <c r="G1493" s="7">
        <v>0</v>
      </c>
      <c r="H1493" s="7">
        <v>0</v>
      </c>
      <c r="I1493" s="7">
        <v>0</v>
      </c>
      <c r="J1493" s="7">
        <v>0</v>
      </c>
      <c r="K1493" s="10"/>
    </row>
    <row r="1494" spans="1:11">
      <c r="A1494" s="8">
        <v>1488</v>
      </c>
      <c r="B1494" s="10" t="s">
        <v>193</v>
      </c>
      <c r="C1494" s="9">
        <f t="shared" si="488"/>
        <v>0</v>
      </c>
      <c r="D1494" s="7">
        <v>0</v>
      </c>
      <c r="E1494" s="7">
        <v>0</v>
      </c>
      <c r="F1494" s="7">
        <v>0</v>
      </c>
      <c r="G1494" s="7">
        <v>0</v>
      </c>
      <c r="H1494" s="7">
        <v>0</v>
      </c>
      <c r="I1494" s="7">
        <v>0</v>
      </c>
      <c r="J1494" s="7">
        <v>0</v>
      </c>
      <c r="K1494" s="10"/>
    </row>
    <row r="1495" spans="1:11">
      <c r="A1495" s="8">
        <v>1489</v>
      </c>
      <c r="B1495" s="10" t="s">
        <v>194</v>
      </c>
      <c r="C1495" s="9">
        <f t="shared" si="488"/>
        <v>25</v>
      </c>
      <c r="D1495" s="7">
        <v>0</v>
      </c>
      <c r="E1495" s="7">
        <v>25</v>
      </c>
      <c r="F1495" s="7">
        <v>0</v>
      </c>
      <c r="G1495" s="7">
        <v>0</v>
      </c>
      <c r="H1495" s="7">
        <v>0</v>
      </c>
      <c r="I1495" s="7">
        <v>0</v>
      </c>
      <c r="J1495" s="7">
        <v>0</v>
      </c>
      <c r="K1495" s="10"/>
    </row>
    <row r="1496" spans="1:11">
      <c r="A1496" s="8">
        <v>1490</v>
      </c>
      <c r="B1496" s="10" t="s">
        <v>6</v>
      </c>
      <c r="C1496" s="9">
        <f t="shared" si="488"/>
        <v>0</v>
      </c>
      <c r="D1496" s="7">
        <v>0</v>
      </c>
      <c r="E1496" s="7">
        <v>0</v>
      </c>
      <c r="F1496" s="7">
        <v>0</v>
      </c>
      <c r="G1496" s="7">
        <v>0</v>
      </c>
      <c r="H1496" s="7">
        <v>0</v>
      </c>
      <c r="I1496" s="7">
        <v>0</v>
      </c>
      <c r="J1496" s="7">
        <v>0</v>
      </c>
      <c r="K1496" s="10"/>
    </row>
    <row r="1497" spans="1:11" ht="38.25">
      <c r="A1497" s="8">
        <v>1491</v>
      </c>
      <c r="B1497" s="14" t="s">
        <v>289</v>
      </c>
      <c r="C1497" s="9">
        <f t="shared" si="488"/>
        <v>155.69999999999999</v>
      </c>
      <c r="D1497" s="7">
        <v>0</v>
      </c>
      <c r="E1497" s="7">
        <v>155.69999999999999</v>
      </c>
      <c r="F1497" s="7">
        <v>0</v>
      </c>
      <c r="G1497" s="7">
        <v>0</v>
      </c>
      <c r="H1497" s="7">
        <v>0</v>
      </c>
      <c r="I1497" s="7">
        <v>0</v>
      </c>
      <c r="J1497" s="7">
        <v>0</v>
      </c>
      <c r="K1497" s="10"/>
    </row>
    <row r="1498" spans="1:11">
      <c r="A1498" s="8">
        <v>1492</v>
      </c>
      <c r="B1498" s="10" t="s">
        <v>193</v>
      </c>
      <c r="C1498" s="9">
        <f t="shared" si="488"/>
        <v>0</v>
      </c>
      <c r="D1498" s="7">
        <v>0</v>
      </c>
      <c r="E1498" s="7">
        <v>0</v>
      </c>
      <c r="F1498" s="7">
        <v>0</v>
      </c>
      <c r="G1498" s="7">
        <v>0</v>
      </c>
      <c r="H1498" s="7">
        <v>0</v>
      </c>
      <c r="I1498" s="7">
        <v>0</v>
      </c>
      <c r="J1498" s="7">
        <v>0</v>
      </c>
      <c r="K1498" s="10"/>
    </row>
    <row r="1499" spans="1:11">
      <c r="A1499" s="8">
        <v>1493</v>
      </c>
      <c r="B1499" s="10" t="s">
        <v>194</v>
      </c>
      <c r="C1499" s="9">
        <f t="shared" si="488"/>
        <v>155.69999999999999</v>
      </c>
      <c r="D1499" s="7">
        <v>0</v>
      </c>
      <c r="E1499" s="7">
        <v>155.69999999999999</v>
      </c>
      <c r="F1499" s="7">
        <v>0</v>
      </c>
      <c r="G1499" s="7">
        <v>0</v>
      </c>
      <c r="H1499" s="7">
        <v>0</v>
      </c>
      <c r="I1499" s="7">
        <v>0</v>
      </c>
      <c r="J1499" s="7">
        <v>0</v>
      </c>
      <c r="K1499" s="10"/>
    </row>
    <row r="1500" spans="1:11">
      <c r="A1500" s="8">
        <v>1494</v>
      </c>
      <c r="B1500" s="10" t="s">
        <v>6</v>
      </c>
      <c r="C1500" s="9">
        <f t="shared" si="488"/>
        <v>0</v>
      </c>
      <c r="D1500" s="7">
        <v>0</v>
      </c>
      <c r="E1500" s="7">
        <v>0</v>
      </c>
      <c r="F1500" s="7">
        <v>0</v>
      </c>
      <c r="G1500" s="7">
        <v>0</v>
      </c>
      <c r="H1500" s="7">
        <v>0</v>
      </c>
      <c r="I1500" s="7">
        <v>0</v>
      </c>
      <c r="J1500" s="7">
        <v>0</v>
      </c>
      <c r="K1500" s="10"/>
    </row>
    <row r="1501" spans="1:11" ht="38.25">
      <c r="A1501" s="8">
        <v>1495</v>
      </c>
      <c r="B1501" s="14" t="s">
        <v>290</v>
      </c>
      <c r="C1501" s="9">
        <f t="shared" si="488"/>
        <v>120</v>
      </c>
      <c r="D1501" s="7">
        <v>0</v>
      </c>
      <c r="E1501" s="7">
        <v>120</v>
      </c>
      <c r="F1501" s="7">
        <v>0</v>
      </c>
      <c r="G1501" s="7">
        <v>0</v>
      </c>
      <c r="H1501" s="7">
        <v>0</v>
      </c>
      <c r="I1501" s="7">
        <v>0</v>
      </c>
      <c r="J1501" s="7">
        <v>0</v>
      </c>
      <c r="K1501" s="10"/>
    </row>
    <row r="1502" spans="1:11">
      <c r="A1502" s="8">
        <v>1496</v>
      </c>
      <c r="B1502" s="10" t="s">
        <v>193</v>
      </c>
      <c r="C1502" s="9">
        <f t="shared" si="488"/>
        <v>0</v>
      </c>
      <c r="D1502" s="7">
        <v>0</v>
      </c>
      <c r="E1502" s="7">
        <v>0</v>
      </c>
      <c r="F1502" s="7">
        <v>0</v>
      </c>
      <c r="G1502" s="7">
        <v>0</v>
      </c>
      <c r="H1502" s="7">
        <v>0</v>
      </c>
      <c r="I1502" s="7">
        <v>0</v>
      </c>
      <c r="J1502" s="7">
        <v>0</v>
      </c>
      <c r="K1502" s="10"/>
    </row>
    <row r="1503" spans="1:11">
      <c r="A1503" s="8">
        <v>1497</v>
      </c>
      <c r="B1503" s="10" t="s">
        <v>194</v>
      </c>
      <c r="C1503" s="9">
        <f t="shared" si="488"/>
        <v>120</v>
      </c>
      <c r="D1503" s="7">
        <v>0</v>
      </c>
      <c r="E1503" s="7">
        <v>120</v>
      </c>
      <c r="F1503" s="7">
        <v>0</v>
      </c>
      <c r="G1503" s="7">
        <v>0</v>
      </c>
      <c r="H1503" s="7">
        <v>0</v>
      </c>
      <c r="I1503" s="7">
        <v>0</v>
      </c>
      <c r="J1503" s="7">
        <v>0</v>
      </c>
      <c r="K1503" s="10"/>
    </row>
    <row r="1504" spans="1:11">
      <c r="A1504" s="8">
        <v>1498</v>
      </c>
      <c r="B1504" s="10" t="s">
        <v>6</v>
      </c>
      <c r="C1504" s="9">
        <f t="shared" si="488"/>
        <v>0</v>
      </c>
      <c r="D1504" s="7">
        <v>0</v>
      </c>
      <c r="E1504" s="7">
        <v>0</v>
      </c>
      <c r="F1504" s="7">
        <v>0</v>
      </c>
      <c r="G1504" s="7">
        <v>0</v>
      </c>
      <c r="H1504" s="7">
        <v>0</v>
      </c>
      <c r="I1504" s="7">
        <v>0</v>
      </c>
      <c r="J1504" s="7">
        <v>0</v>
      </c>
      <c r="K1504" s="10"/>
    </row>
    <row r="1505" spans="1:11" ht="15" customHeight="1">
      <c r="A1505" s="8">
        <v>1499</v>
      </c>
      <c r="B1505" s="78" t="s">
        <v>291</v>
      </c>
      <c r="C1505" s="79"/>
      <c r="D1505" s="79"/>
      <c r="E1505" s="79"/>
      <c r="F1505" s="79"/>
      <c r="G1505" s="79"/>
      <c r="H1505" s="79"/>
      <c r="I1505" s="79"/>
      <c r="J1505" s="79"/>
      <c r="K1505" s="80"/>
    </row>
    <row r="1506" spans="1:11">
      <c r="A1506" s="8">
        <v>1500</v>
      </c>
      <c r="B1506" s="54" t="s">
        <v>341</v>
      </c>
      <c r="C1506" s="11">
        <f>D1506+E1506+F1506+G1506+H1506+I1506+J1506</f>
        <v>177638.90000000002</v>
      </c>
      <c r="D1506" s="11">
        <f>D1507+D1508</f>
        <v>2319.3999999999996</v>
      </c>
      <c r="E1506" s="11">
        <f t="shared" ref="E1506:J1506" si="490">E1507+E1508</f>
        <v>13337.1</v>
      </c>
      <c r="F1506" s="11">
        <f t="shared" si="490"/>
        <v>24597.4</v>
      </c>
      <c r="G1506" s="9">
        <f>G1507+G1508</f>
        <v>30406.7</v>
      </c>
      <c r="H1506" s="11">
        <f t="shared" si="490"/>
        <v>42515.3</v>
      </c>
      <c r="I1506" s="11">
        <f t="shared" si="490"/>
        <v>30957.5</v>
      </c>
      <c r="J1506" s="11">
        <f t="shared" si="490"/>
        <v>33505.5</v>
      </c>
      <c r="K1506" s="10"/>
    </row>
    <row r="1507" spans="1:11">
      <c r="A1507" s="8">
        <v>1501</v>
      </c>
      <c r="B1507" s="10" t="s">
        <v>4</v>
      </c>
      <c r="C1507" s="11">
        <f t="shared" ref="C1507:C1509" si="491">D1507+E1507+F1507+G1507+H1507+I1507+J1507</f>
        <v>2350.1999999999998</v>
      </c>
      <c r="D1507" s="10">
        <v>120.2</v>
      </c>
      <c r="E1507" s="7">
        <v>0</v>
      </c>
      <c r="F1507" s="7">
        <v>0</v>
      </c>
      <c r="G1507" s="7">
        <v>0</v>
      </c>
      <c r="H1507" s="7">
        <f>H1512</f>
        <v>1942</v>
      </c>
      <c r="I1507" s="7">
        <f>I1512</f>
        <v>144</v>
      </c>
      <c r="J1507" s="10">
        <v>144</v>
      </c>
      <c r="K1507" s="10"/>
    </row>
    <row r="1508" spans="1:11">
      <c r="A1508" s="8">
        <v>1502</v>
      </c>
      <c r="B1508" s="10" t="s">
        <v>5</v>
      </c>
      <c r="C1508" s="11">
        <f t="shared" si="491"/>
        <v>175288.7</v>
      </c>
      <c r="D1508" s="10">
        <v>2199.1999999999998</v>
      </c>
      <c r="E1508" s="10">
        <v>13337.1</v>
      </c>
      <c r="F1508" s="10">
        <v>24597.4</v>
      </c>
      <c r="G1508" s="7">
        <f>G1517+G1521+G1537+G1541+G1549+G1553+G1581+G1585+G1597</f>
        <v>30406.7</v>
      </c>
      <c r="H1508" s="7">
        <f>H1513</f>
        <v>40573.300000000003</v>
      </c>
      <c r="I1508" s="7">
        <f>I1513</f>
        <v>30813.5</v>
      </c>
      <c r="J1508" s="7">
        <f>J1513</f>
        <v>33361.5</v>
      </c>
      <c r="K1508" s="10"/>
    </row>
    <row r="1509" spans="1:11">
      <c r="A1509" s="8">
        <v>1503</v>
      </c>
      <c r="B1509" s="10" t="s">
        <v>150</v>
      </c>
      <c r="C1509" s="9">
        <f t="shared" si="491"/>
        <v>0</v>
      </c>
      <c r="D1509" s="7">
        <v>0</v>
      </c>
      <c r="E1509" s="7">
        <v>0</v>
      </c>
      <c r="F1509" s="7">
        <v>0</v>
      </c>
      <c r="G1509" s="7">
        <v>0</v>
      </c>
      <c r="H1509" s="7">
        <v>0</v>
      </c>
      <c r="I1509" s="7">
        <v>0</v>
      </c>
      <c r="J1509" s="7">
        <v>0</v>
      </c>
      <c r="K1509" s="10"/>
    </row>
    <row r="1510" spans="1:11">
      <c r="A1510" s="8">
        <v>1504</v>
      </c>
      <c r="B1510" s="10" t="s">
        <v>78</v>
      </c>
      <c r="C1510" s="10"/>
      <c r="D1510" s="10"/>
      <c r="E1510" s="10"/>
      <c r="F1510" s="10"/>
      <c r="G1510" s="10"/>
      <c r="H1510" s="10"/>
      <c r="I1510" s="10"/>
      <c r="J1510" s="10"/>
      <c r="K1510" s="10"/>
    </row>
    <row r="1511" spans="1:11" ht="25.5">
      <c r="A1511" s="8">
        <v>1505</v>
      </c>
      <c r="B1511" s="54" t="s">
        <v>317</v>
      </c>
      <c r="C1511" s="11">
        <f>D1511+E1511+F1511+G1511+H1511+I1511+J1511</f>
        <v>177638.90000000002</v>
      </c>
      <c r="D1511" s="11">
        <v>2319.4</v>
      </c>
      <c r="E1511" s="11">
        <v>13337.1</v>
      </c>
      <c r="F1511" s="11">
        <v>24597.4</v>
      </c>
      <c r="G1511" s="9">
        <f>G1515+G1519+G1535+G1539+G1547+G1551+G1579+G1583+G1595</f>
        <v>30406.7</v>
      </c>
      <c r="H1511" s="9">
        <f>H1512+H1513</f>
        <v>42515.3</v>
      </c>
      <c r="I1511" s="9">
        <f>I1512+I1513</f>
        <v>30957.5</v>
      </c>
      <c r="J1511" s="9">
        <f>J1512+J1513</f>
        <v>33505.5</v>
      </c>
      <c r="K1511" s="10"/>
    </row>
    <row r="1512" spans="1:11">
      <c r="A1512" s="8">
        <v>1506</v>
      </c>
      <c r="B1512" s="10" t="s">
        <v>4</v>
      </c>
      <c r="C1512" s="11">
        <f t="shared" ref="C1512:C1586" si="492">D1512+E1512+F1512+G1512+H1512+I1512+J1512</f>
        <v>2350.1999999999998</v>
      </c>
      <c r="D1512" s="10">
        <v>120.2</v>
      </c>
      <c r="E1512" s="7">
        <v>0</v>
      </c>
      <c r="F1512" s="7">
        <v>0</v>
      </c>
      <c r="G1512" s="7">
        <v>0</v>
      </c>
      <c r="H1512" s="7">
        <f>H1516+H1520+H1536+H1540+H1548+H1552</f>
        <v>1942</v>
      </c>
      <c r="I1512" s="7">
        <v>144</v>
      </c>
      <c r="J1512" s="7">
        <v>144</v>
      </c>
      <c r="K1512" s="7"/>
    </row>
    <row r="1513" spans="1:11">
      <c r="A1513" s="8">
        <v>1507</v>
      </c>
      <c r="B1513" s="10" t="s">
        <v>5</v>
      </c>
      <c r="C1513" s="11">
        <f t="shared" si="492"/>
        <v>175288.7</v>
      </c>
      <c r="D1513" s="10">
        <v>2199.1999999999998</v>
      </c>
      <c r="E1513" s="10">
        <v>13337.1</v>
      </c>
      <c r="F1513" s="10">
        <v>24597.4</v>
      </c>
      <c r="G1513" s="7">
        <f>G1517+G1521+G1537+G1541+G1549+G1553+G1581+G1585+G1597</f>
        <v>30406.7</v>
      </c>
      <c r="H1513" s="7">
        <f>H1517+H1521+H1537+H1541+H1549+H1553+H1581+H1585+H1597+H1601+H1605+H1609</f>
        <v>40573.300000000003</v>
      </c>
      <c r="I1513" s="7">
        <f>I1517+I1521+I1525+I1529+I1533+I1537+I1541+I1549+I1553+I1581+I1585+I1597</f>
        <v>30813.5</v>
      </c>
      <c r="J1513" s="7">
        <f>J1517+J1521+J1537+J1541+J1549+J1553+J1581+J1585+J1597</f>
        <v>33361.5</v>
      </c>
      <c r="K1513" s="7"/>
    </row>
    <row r="1514" spans="1:11">
      <c r="A1514" s="8">
        <v>1508</v>
      </c>
      <c r="B1514" s="10" t="s">
        <v>150</v>
      </c>
      <c r="C1514" s="9">
        <f t="shared" si="492"/>
        <v>0</v>
      </c>
      <c r="D1514" s="7">
        <v>0</v>
      </c>
      <c r="E1514" s="7">
        <v>0</v>
      </c>
      <c r="F1514" s="7">
        <v>0</v>
      </c>
      <c r="G1514" s="7">
        <v>0</v>
      </c>
      <c r="H1514" s="7">
        <v>0</v>
      </c>
      <c r="I1514" s="7">
        <v>0</v>
      </c>
      <c r="J1514" s="7">
        <v>0</v>
      </c>
      <c r="K1514" s="10"/>
    </row>
    <row r="1515" spans="1:11" ht="40.5">
      <c r="A1515" s="8">
        <v>1509</v>
      </c>
      <c r="B1515" s="13" t="s">
        <v>292</v>
      </c>
      <c r="C1515" s="11">
        <f t="shared" si="492"/>
        <v>2004.1999999999998</v>
      </c>
      <c r="D1515" s="9">
        <v>60</v>
      </c>
      <c r="E1515" s="9">
        <v>420.8</v>
      </c>
      <c r="F1515" s="9">
        <v>214</v>
      </c>
      <c r="G1515" s="9">
        <v>145.4</v>
      </c>
      <c r="H1515" s="9">
        <v>252</v>
      </c>
      <c r="I1515" s="9">
        <v>352</v>
      </c>
      <c r="J1515" s="9">
        <v>560</v>
      </c>
      <c r="K1515" s="10">
        <v>63</v>
      </c>
    </row>
    <row r="1516" spans="1:11">
      <c r="A1516" s="8">
        <v>1510</v>
      </c>
      <c r="B1516" s="10" t="s">
        <v>268</v>
      </c>
      <c r="C1516" s="9">
        <f t="shared" si="492"/>
        <v>0</v>
      </c>
      <c r="D1516" s="7">
        <v>0</v>
      </c>
      <c r="E1516" s="7">
        <v>0</v>
      </c>
      <c r="F1516" s="7">
        <v>0</v>
      </c>
      <c r="G1516" s="7">
        <v>0</v>
      </c>
      <c r="H1516" s="7">
        <v>0</v>
      </c>
      <c r="I1516" s="7">
        <v>0</v>
      </c>
      <c r="J1516" s="7">
        <v>0</v>
      </c>
      <c r="K1516" s="10"/>
    </row>
    <row r="1517" spans="1:11">
      <c r="A1517" s="8">
        <v>1511</v>
      </c>
      <c r="B1517" s="10" t="s">
        <v>269</v>
      </c>
      <c r="C1517" s="9">
        <f t="shared" si="492"/>
        <v>2004.1999999999998</v>
      </c>
      <c r="D1517" s="7">
        <v>60</v>
      </c>
      <c r="E1517" s="7">
        <v>420.8</v>
      </c>
      <c r="F1517" s="7">
        <v>214</v>
      </c>
      <c r="G1517" s="7">
        <v>145.4</v>
      </c>
      <c r="H1517" s="7">
        <v>252</v>
      </c>
      <c r="I1517" s="7">
        <v>352</v>
      </c>
      <c r="J1517" s="7">
        <v>560</v>
      </c>
      <c r="K1517" s="10"/>
    </row>
    <row r="1518" spans="1:11">
      <c r="A1518" s="8">
        <v>1512</v>
      </c>
      <c r="B1518" s="10" t="s">
        <v>79</v>
      </c>
      <c r="C1518" s="9">
        <f t="shared" si="492"/>
        <v>0</v>
      </c>
      <c r="D1518" s="7">
        <v>0</v>
      </c>
      <c r="E1518" s="7">
        <v>0</v>
      </c>
      <c r="F1518" s="7">
        <v>0</v>
      </c>
      <c r="G1518" s="7">
        <v>0</v>
      </c>
      <c r="H1518" s="7">
        <v>0</v>
      </c>
      <c r="I1518" s="7">
        <v>0</v>
      </c>
      <c r="J1518" s="7">
        <v>0</v>
      </c>
      <c r="K1518" s="10"/>
    </row>
    <row r="1519" spans="1:11" ht="67.5">
      <c r="A1519" s="8">
        <v>1513</v>
      </c>
      <c r="B1519" s="13" t="s">
        <v>293</v>
      </c>
      <c r="C1519" s="9">
        <f t="shared" si="492"/>
        <v>5133.3</v>
      </c>
      <c r="D1519" s="9">
        <v>2000</v>
      </c>
      <c r="E1519" s="9">
        <v>0</v>
      </c>
      <c r="F1519" s="9">
        <v>0</v>
      </c>
      <c r="G1519" s="9">
        <f>G1525+G1529+G1533</f>
        <v>793.3</v>
      </c>
      <c r="H1519" s="9">
        <v>0</v>
      </c>
      <c r="I1519" s="9">
        <v>0</v>
      </c>
      <c r="J1519" s="9">
        <v>2340</v>
      </c>
      <c r="K1519" s="10">
        <v>61</v>
      </c>
    </row>
    <row r="1520" spans="1:11">
      <c r="A1520" s="8">
        <v>1514</v>
      </c>
      <c r="B1520" s="10" t="s">
        <v>268</v>
      </c>
      <c r="C1520" s="9">
        <f t="shared" si="492"/>
        <v>0</v>
      </c>
      <c r="D1520" s="7">
        <v>0</v>
      </c>
      <c r="E1520" s="7">
        <v>0</v>
      </c>
      <c r="F1520" s="7">
        <v>0</v>
      </c>
      <c r="G1520" s="7">
        <v>0</v>
      </c>
      <c r="H1520" s="7">
        <v>0</v>
      </c>
      <c r="I1520" s="7">
        <v>0</v>
      </c>
      <c r="J1520" s="7">
        <v>0</v>
      </c>
      <c r="K1520" s="10"/>
    </row>
    <row r="1521" spans="1:11">
      <c r="A1521" s="8">
        <v>1515</v>
      </c>
      <c r="B1521" s="10" t="s">
        <v>269</v>
      </c>
      <c r="C1521" s="9">
        <f t="shared" si="492"/>
        <v>5133.3</v>
      </c>
      <c r="D1521" s="7">
        <v>2000</v>
      </c>
      <c r="E1521" s="7">
        <v>0</v>
      </c>
      <c r="F1521" s="7">
        <v>0</v>
      </c>
      <c r="G1521" s="7">
        <v>793.3</v>
      </c>
      <c r="H1521" s="7">
        <v>0</v>
      </c>
      <c r="I1521" s="7">
        <v>0</v>
      </c>
      <c r="J1521" s="7">
        <v>2340</v>
      </c>
      <c r="K1521" s="10"/>
    </row>
    <row r="1522" spans="1:11">
      <c r="A1522" s="8">
        <v>1516</v>
      </c>
      <c r="B1522" s="10" t="s">
        <v>79</v>
      </c>
      <c r="C1522" s="9">
        <f t="shared" si="492"/>
        <v>0</v>
      </c>
      <c r="D1522" s="7">
        <v>0</v>
      </c>
      <c r="E1522" s="7">
        <v>0</v>
      </c>
      <c r="F1522" s="7">
        <v>0</v>
      </c>
      <c r="G1522" s="7">
        <v>0</v>
      </c>
      <c r="H1522" s="7">
        <v>0</v>
      </c>
      <c r="I1522" s="7">
        <v>0</v>
      </c>
      <c r="J1522" s="7">
        <v>0</v>
      </c>
      <c r="K1522" s="10"/>
    </row>
    <row r="1523" spans="1:11" ht="51">
      <c r="A1523" s="8">
        <v>1517</v>
      </c>
      <c r="B1523" s="14" t="s">
        <v>294</v>
      </c>
      <c r="C1523" s="9">
        <f t="shared" si="492"/>
        <v>2400</v>
      </c>
      <c r="D1523" s="7">
        <v>1100</v>
      </c>
      <c r="E1523" s="7">
        <v>0</v>
      </c>
      <c r="F1523" s="7">
        <v>0</v>
      </c>
      <c r="G1523" s="7">
        <f>G1524+G1525+G1526</f>
        <v>0</v>
      </c>
      <c r="H1523" s="7">
        <v>0</v>
      </c>
      <c r="I1523" s="7">
        <v>0</v>
      </c>
      <c r="J1523" s="7">
        <v>1300</v>
      </c>
      <c r="K1523" s="10">
        <v>61</v>
      </c>
    </row>
    <row r="1524" spans="1:11">
      <c r="A1524" s="8">
        <v>1518</v>
      </c>
      <c r="B1524" s="10" t="s">
        <v>268</v>
      </c>
      <c r="C1524" s="9">
        <f t="shared" si="492"/>
        <v>0</v>
      </c>
      <c r="D1524" s="7">
        <v>0</v>
      </c>
      <c r="E1524" s="7">
        <v>0</v>
      </c>
      <c r="F1524" s="7">
        <v>0</v>
      </c>
      <c r="G1524" s="7">
        <v>0</v>
      </c>
      <c r="H1524" s="7">
        <v>0</v>
      </c>
      <c r="I1524" s="7">
        <v>0</v>
      </c>
      <c r="J1524" s="7">
        <v>0</v>
      </c>
      <c r="K1524" s="10"/>
    </row>
    <row r="1525" spans="1:11">
      <c r="A1525" s="8">
        <v>1519</v>
      </c>
      <c r="B1525" s="10" t="s">
        <v>269</v>
      </c>
      <c r="C1525" s="9">
        <f t="shared" si="492"/>
        <v>2400</v>
      </c>
      <c r="D1525" s="7">
        <v>1100</v>
      </c>
      <c r="E1525" s="7">
        <v>0</v>
      </c>
      <c r="F1525" s="7">
        <v>0</v>
      </c>
      <c r="G1525" s="7">
        <v>0</v>
      </c>
      <c r="H1525" s="7">
        <v>0</v>
      </c>
      <c r="I1525" s="7">
        <v>0</v>
      </c>
      <c r="J1525" s="7">
        <v>1300</v>
      </c>
      <c r="K1525" s="10"/>
    </row>
    <row r="1526" spans="1:11">
      <c r="A1526" s="8">
        <v>1520</v>
      </c>
      <c r="B1526" s="10" t="s">
        <v>79</v>
      </c>
      <c r="C1526" s="9">
        <f t="shared" si="492"/>
        <v>0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0</v>
      </c>
      <c r="J1526" s="7">
        <v>0</v>
      </c>
      <c r="K1526" s="10"/>
    </row>
    <row r="1527" spans="1:11" ht="63.75">
      <c r="A1527" s="8">
        <v>1521</v>
      </c>
      <c r="B1527" s="14" t="s">
        <v>295</v>
      </c>
      <c r="C1527" s="9">
        <f t="shared" si="492"/>
        <v>1940</v>
      </c>
      <c r="D1527" s="7">
        <v>900</v>
      </c>
      <c r="E1527" s="7">
        <v>0</v>
      </c>
      <c r="F1527" s="7">
        <v>0</v>
      </c>
      <c r="G1527" s="7">
        <f>G1528+G1529+G1530</f>
        <v>0</v>
      </c>
      <c r="H1527" s="7">
        <v>0</v>
      </c>
      <c r="I1527" s="7">
        <v>0</v>
      </c>
      <c r="J1527" s="7">
        <v>1040</v>
      </c>
      <c r="K1527" s="10">
        <v>64</v>
      </c>
    </row>
    <row r="1528" spans="1:11">
      <c r="A1528" s="8">
        <v>1522</v>
      </c>
      <c r="B1528" s="10" t="s">
        <v>268</v>
      </c>
      <c r="C1528" s="9">
        <f t="shared" si="492"/>
        <v>0</v>
      </c>
      <c r="D1528" s="7">
        <v>0</v>
      </c>
      <c r="E1528" s="7">
        <v>0</v>
      </c>
      <c r="F1528" s="7">
        <v>0</v>
      </c>
      <c r="G1528" s="7">
        <v>0</v>
      </c>
      <c r="H1528" s="7">
        <v>0</v>
      </c>
      <c r="I1528" s="7">
        <v>0</v>
      </c>
      <c r="J1528" s="7">
        <v>0</v>
      </c>
      <c r="K1528" s="10"/>
    </row>
    <row r="1529" spans="1:11">
      <c r="A1529" s="8">
        <v>1523</v>
      </c>
      <c r="B1529" s="10" t="s">
        <v>269</v>
      </c>
      <c r="C1529" s="9">
        <f t="shared" si="492"/>
        <v>1940</v>
      </c>
      <c r="D1529" s="7">
        <v>900</v>
      </c>
      <c r="E1529" s="7">
        <v>0</v>
      </c>
      <c r="F1529" s="7">
        <v>0</v>
      </c>
      <c r="G1529" s="7">
        <v>0</v>
      </c>
      <c r="H1529" s="7">
        <v>0</v>
      </c>
      <c r="I1529" s="7">
        <v>0</v>
      </c>
      <c r="J1529" s="7">
        <v>1040</v>
      </c>
      <c r="K1529" s="10"/>
    </row>
    <row r="1530" spans="1:11">
      <c r="A1530" s="8">
        <v>1524</v>
      </c>
      <c r="B1530" s="10" t="s">
        <v>79</v>
      </c>
      <c r="C1530" s="9">
        <f t="shared" si="492"/>
        <v>0</v>
      </c>
      <c r="D1530" s="7">
        <v>0</v>
      </c>
      <c r="E1530" s="7">
        <v>0</v>
      </c>
      <c r="F1530" s="7">
        <v>0</v>
      </c>
      <c r="G1530" s="7">
        <v>0</v>
      </c>
      <c r="H1530" s="7">
        <v>0</v>
      </c>
      <c r="I1530" s="7">
        <v>0</v>
      </c>
      <c r="J1530" s="7">
        <v>0</v>
      </c>
      <c r="K1530" s="10"/>
    </row>
    <row r="1531" spans="1:11" ht="63.75">
      <c r="A1531" s="8">
        <v>1525</v>
      </c>
      <c r="B1531" s="14" t="s">
        <v>458</v>
      </c>
      <c r="C1531" s="9">
        <f t="shared" si="492"/>
        <v>793.3</v>
      </c>
      <c r="D1531" s="9">
        <v>0</v>
      </c>
      <c r="E1531" s="9">
        <v>0</v>
      </c>
      <c r="F1531" s="9">
        <v>0</v>
      </c>
      <c r="G1531" s="11">
        <f>+G1533</f>
        <v>793.3</v>
      </c>
      <c r="H1531" s="9">
        <f t="shared" ref="H1531" si="493">I1531+J1531+K1531+L1531+M1531+N1531+O1531</f>
        <v>0</v>
      </c>
      <c r="I1531" s="9">
        <f t="shared" ref="I1531" si="494">J1531+K1531+L1531+M1531+N1531+O1531+P1531</f>
        <v>0</v>
      </c>
      <c r="J1531" s="9">
        <f t="shared" ref="J1531" si="495">K1531+L1531+M1531+N1531+O1531+P1531+Q1531</f>
        <v>0</v>
      </c>
      <c r="K1531" s="10"/>
    </row>
    <row r="1532" spans="1:11">
      <c r="A1532" s="8">
        <v>1526</v>
      </c>
      <c r="B1532" s="10" t="s">
        <v>268</v>
      </c>
      <c r="C1532" s="9">
        <f t="shared" ref="C1532:C1534" si="496">D1532+E1532+F1532+G1532+H1532+I1532+J1532</f>
        <v>0</v>
      </c>
      <c r="D1532" s="9">
        <f t="shared" ref="D1532:D1534" si="497">E1532+F1532+G1532+H1532+I1532+J1532+K1532</f>
        <v>0</v>
      </c>
      <c r="E1532" s="9">
        <f t="shared" ref="E1532:E1534" si="498">F1532+G1532+H1532+I1532+J1532+K1532+L1532</f>
        <v>0</v>
      </c>
      <c r="F1532" s="9">
        <f t="shared" ref="F1532:F1534" si="499">G1532+H1532+I1532+J1532+K1532+L1532+M1532</f>
        <v>0</v>
      </c>
      <c r="G1532" s="11">
        <f t="shared" ref="G1532:G1534" si="500">H1532+I1532+J1532+K1532+L1532+M1532+N1532</f>
        <v>0</v>
      </c>
      <c r="H1532" s="9">
        <f t="shared" ref="H1532:H1534" si="501">I1532+J1532+K1532+L1532+M1532+N1532+O1532</f>
        <v>0</v>
      </c>
      <c r="I1532" s="9">
        <f t="shared" ref="I1532:I1534" si="502">J1532+K1532+L1532+M1532+N1532+O1532+P1532</f>
        <v>0</v>
      </c>
      <c r="J1532" s="9">
        <f t="shared" ref="J1532:J1534" si="503">K1532+L1532+M1532+N1532+O1532+P1532+Q1532</f>
        <v>0</v>
      </c>
      <c r="K1532" s="10"/>
    </row>
    <row r="1533" spans="1:11">
      <c r="A1533" s="8">
        <v>1527</v>
      </c>
      <c r="B1533" s="10" t="s">
        <v>269</v>
      </c>
      <c r="C1533" s="9">
        <f t="shared" si="496"/>
        <v>793.3</v>
      </c>
      <c r="D1533" s="9">
        <v>0</v>
      </c>
      <c r="E1533" s="9">
        <v>0</v>
      </c>
      <c r="F1533" s="9">
        <v>0</v>
      </c>
      <c r="G1533" s="11">
        <v>793.3</v>
      </c>
      <c r="H1533" s="9">
        <f t="shared" si="501"/>
        <v>0</v>
      </c>
      <c r="I1533" s="9">
        <f t="shared" si="502"/>
        <v>0</v>
      </c>
      <c r="J1533" s="9">
        <f t="shared" si="503"/>
        <v>0</v>
      </c>
      <c r="K1533" s="10"/>
    </row>
    <row r="1534" spans="1:11">
      <c r="A1534" s="8">
        <v>1528</v>
      </c>
      <c r="B1534" s="10" t="s">
        <v>79</v>
      </c>
      <c r="C1534" s="9">
        <f t="shared" si="496"/>
        <v>0</v>
      </c>
      <c r="D1534" s="9">
        <f t="shared" si="497"/>
        <v>0</v>
      </c>
      <c r="E1534" s="9">
        <f t="shared" si="498"/>
        <v>0</v>
      </c>
      <c r="F1534" s="9">
        <f t="shared" si="499"/>
        <v>0</v>
      </c>
      <c r="G1534" s="11">
        <f t="shared" si="500"/>
        <v>0</v>
      </c>
      <c r="H1534" s="9">
        <f t="shared" si="501"/>
        <v>0</v>
      </c>
      <c r="I1534" s="9">
        <f t="shared" si="502"/>
        <v>0</v>
      </c>
      <c r="J1534" s="9">
        <f t="shared" si="503"/>
        <v>0</v>
      </c>
      <c r="K1534" s="10"/>
    </row>
    <row r="1535" spans="1:11" ht="82.5" customHeight="1">
      <c r="A1535" s="8">
        <v>1529</v>
      </c>
      <c r="B1535" s="13" t="s">
        <v>296</v>
      </c>
      <c r="C1535" s="9">
        <f t="shared" si="492"/>
        <v>408.2</v>
      </c>
      <c r="D1535" s="9">
        <v>120.2</v>
      </c>
      <c r="E1535" s="9">
        <v>0</v>
      </c>
      <c r="F1535" s="9">
        <v>0</v>
      </c>
      <c r="G1535" s="9">
        <f>G1536+G1537+G1538</f>
        <v>0</v>
      </c>
      <c r="H1535" s="9">
        <v>0</v>
      </c>
      <c r="I1535" s="9">
        <v>144</v>
      </c>
      <c r="J1535" s="9">
        <v>144</v>
      </c>
      <c r="K1535" s="10"/>
    </row>
    <row r="1536" spans="1:11">
      <c r="A1536" s="8">
        <v>1530</v>
      </c>
      <c r="B1536" s="10" t="s">
        <v>268</v>
      </c>
      <c r="C1536" s="9">
        <f t="shared" si="492"/>
        <v>408.2</v>
      </c>
      <c r="D1536" s="7">
        <v>120.2</v>
      </c>
      <c r="E1536" s="7">
        <v>0</v>
      </c>
      <c r="F1536" s="7">
        <v>0</v>
      </c>
      <c r="G1536" s="7">
        <v>0</v>
      </c>
      <c r="H1536" s="7">
        <v>0</v>
      </c>
      <c r="I1536" s="7">
        <v>144</v>
      </c>
      <c r="J1536" s="7">
        <v>144</v>
      </c>
      <c r="K1536" s="10"/>
    </row>
    <row r="1537" spans="1:11">
      <c r="A1537" s="8">
        <v>1531</v>
      </c>
      <c r="B1537" s="10" t="s">
        <v>269</v>
      </c>
      <c r="C1537" s="9">
        <f t="shared" si="492"/>
        <v>0</v>
      </c>
      <c r="D1537" s="7">
        <v>0</v>
      </c>
      <c r="E1537" s="7">
        <v>0</v>
      </c>
      <c r="F1537" s="7">
        <v>0</v>
      </c>
      <c r="G1537" s="7">
        <v>0</v>
      </c>
      <c r="H1537" s="7">
        <v>0</v>
      </c>
      <c r="I1537" s="7">
        <v>0</v>
      </c>
      <c r="J1537" s="7">
        <v>0</v>
      </c>
      <c r="K1537" s="10"/>
    </row>
    <row r="1538" spans="1:11">
      <c r="A1538" s="8">
        <v>1532</v>
      </c>
      <c r="B1538" s="10" t="s">
        <v>79</v>
      </c>
      <c r="C1538" s="9">
        <f t="shared" si="492"/>
        <v>0</v>
      </c>
      <c r="D1538" s="7">
        <v>0</v>
      </c>
      <c r="E1538" s="7">
        <v>0</v>
      </c>
      <c r="F1538" s="7">
        <v>0</v>
      </c>
      <c r="G1538" s="7">
        <v>0</v>
      </c>
      <c r="H1538" s="7">
        <v>0</v>
      </c>
      <c r="I1538" s="7">
        <v>0</v>
      </c>
      <c r="J1538" s="7">
        <v>0</v>
      </c>
      <c r="K1538" s="10"/>
    </row>
    <row r="1539" spans="1:11" ht="121.5" customHeight="1">
      <c r="A1539" s="8">
        <v>1533</v>
      </c>
      <c r="B1539" s="13" t="s">
        <v>297</v>
      </c>
      <c r="C1539" s="9">
        <f t="shared" si="492"/>
        <v>2271.1</v>
      </c>
      <c r="D1539" s="9">
        <v>139.19999999999999</v>
      </c>
      <c r="E1539" s="9">
        <v>139.19999999999999</v>
      </c>
      <c r="F1539" s="9">
        <v>175.7</v>
      </c>
      <c r="G1539" s="9">
        <v>1457</v>
      </c>
      <c r="H1539" s="9">
        <v>0</v>
      </c>
      <c r="I1539" s="9">
        <v>180</v>
      </c>
      <c r="J1539" s="9">
        <v>180</v>
      </c>
      <c r="K1539" s="10"/>
    </row>
    <row r="1540" spans="1:11">
      <c r="A1540" s="8">
        <v>1534</v>
      </c>
      <c r="B1540" s="10" t="s">
        <v>268</v>
      </c>
      <c r="C1540" s="9">
        <f t="shared" si="492"/>
        <v>0</v>
      </c>
      <c r="D1540" s="7">
        <v>0</v>
      </c>
      <c r="E1540" s="7">
        <v>0</v>
      </c>
      <c r="F1540" s="7">
        <v>0</v>
      </c>
      <c r="G1540" s="7">
        <v>0</v>
      </c>
      <c r="H1540" s="7">
        <v>0</v>
      </c>
      <c r="I1540" s="7">
        <v>0</v>
      </c>
      <c r="J1540" s="7">
        <v>0</v>
      </c>
      <c r="K1540" s="10"/>
    </row>
    <row r="1541" spans="1:11">
      <c r="A1541" s="8">
        <v>1535</v>
      </c>
      <c r="B1541" s="10" t="s">
        <v>269</v>
      </c>
      <c r="C1541" s="9">
        <f t="shared" si="492"/>
        <v>2271.1</v>
      </c>
      <c r="D1541" s="7">
        <v>139.19999999999999</v>
      </c>
      <c r="E1541" s="7">
        <v>139.19999999999999</v>
      </c>
      <c r="F1541" s="7">
        <v>175.7</v>
      </c>
      <c r="G1541" s="7">
        <v>1457</v>
      </c>
      <c r="H1541" s="7">
        <v>0</v>
      </c>
      <c r="I1541" s="7">
        <v>180</v>
      </c>
      <c r="J1541" s="7">
        <v>180</v>
      </c>
      <c r="K1541" s="10"/>
    </row>
    <row r="1542" spans="1:11">
      <c r="A1542" s="8">
        <v>1536</v>
      </c>
      <c r="B1542" s="10" t="s">
        <v>79</v>
      </c>
      <c r="C1542" s="9">
        <f t="shared" si="492"/>
        <v>0</v>
      </c>
      <c r="D1542" s="7">
        <v>0</v>
      </c>
      <c r="E1542" s="7">
        <v>0</v>
      </c>
      <c r="F1542" s="9"/>
      <c r="G1542" s="9"/>
      <c r="H1542" s="7"/>
      <c r="I1542" s="7"/>
      <c r="J1542" s="7"/>
      <c r="K1542" s="10"/>
    </row>
    <row r="1543" spans="1:11" ht="38.25">
      <c r="A1543" s="8">
        <v>1537</v>
      </c>
      <c r="B1543" s="14" t="s">
        <v>298</v>
      </c>
      <c r="C1543" s="9">
        <f t="shared" si="492"/>
        <v>3371.6</v>
      </c>
      <c r="D1543" s="7">
        <v>139.19999999999999</v>
      </c>
      <c r="E1543" s="7">
        <v>139.19999999999999</v>
      </c>
      <c r="F1543" s="7">
        <v>1456.2</v>
      </c>
      <c r="G1543" s="7">
        <v>1457</v>
      </c>
      <c r="H1543" s="7">
        <v>0</v>
      </c>
      <c r="I1543" s="7">
        <v>180</v>
      </c>
      <c r="J1543" s="7">
        <v>0</v>
      </c>
      <c r="K1543" s="10"/>
    </row>
    <row r="1544" spans="1:11">
      <c r="A1544" s="8">
        <v>1538</v>
      </c>
      <c r="B1544" s="10" t="s">
        <v>268</v>
      </c>
      <c r="C1544" s="9">
        <f t="shared" si="492"/>
        <v>0</v>
      </c>
      <c r="D1544" s="7">
        <v>0</v>
      </c>
      <c r="E1544" s="7">
        <v>0</v>
      </c>
      <c r="F1544" s="7">
        <v>0</v>
      </c>
      <c r="G1544" s="7">
        <v>0</v>
      </c>
      <c r="H1544" s="7">
        <v>0</v>
      </c>
      <c r="I1544" s="7">
        <v>0</v>
      </c>
      <c r="J1544" s="7">
        <v>0</v>
      </c>
      <c r="K1544" s="10"/>
    </row>
    <row r="1545" spans="1:11">
      <c r="A1545" s="8">
        <v>1539</v>
      </c>
      <c r="B1545" s="10" t="s">
        <v>269</v>
      </c>
      <c r="C1545" s="9">
        <f t="shared" si="492"/>
        <v>3371.6</v>
      </c>
      <c r="D1545" s="7">
        <v>139.19999999999999</v>
      </c>
      <c r="E1545" s="7">
        <v>139.19999999999999</v>
      </c>
      <c r="F1545" s="7">
        <v>1456.2</v>
      </c>
      <c r="G1545" s="7">
        <v>1457</v>
      </c>
      <c r="H1545" s="7">
        <v>0</v>
      </c>
      <c r="I1545" s="7">
        <v>180</v>
      </c>
      <c r="J1545" s="7">
        <v>0</v>
      </c>
      <c r="K1545" s="10"/>
    </row>
    <row r="1546" spans="1:11">
      <c r="A1546" s="8">
        <v>1540</v>
      </c>
      <c r="B1546" s="10" t="s">
        <v>79</v>
      </c>
      <c r="C1546" s="9">
        <f t="shared" si="492"/>
        <v>0</v>
      </c>
      <c r="D1546" s="9">
        <v>0</v>
      </c>
      <c r="E1546" s="9">
        <v>0</v>
      </c>
      <c r="F1546" s="9">
        <v>0</v>
      </c>
      <c r="G1546" s="9">
        <v>0</v>
      </c>
      <c r="H1546" s="7">
        <v>0</v>
      </c>
      <c r="I1546" s="7">
        <v>0</v>
      </c>
      <c r="J1546" s="7">
        <v>0</v>
      </c>
      <c r="K1546" s="10"/>
    </row>
    <row r="1547" spans="1:11" ht="27">
      <c r="A1547" s="8">
        <v>1541</v>
      </c>
      <c r="B1547" s="13" t="s">
        <v>299</v>
      </c>
      <c r="C1547" s="9">
        <f t="shared" si="492"/>
        <v>142630</v>
      </c>
      <c r="D1547" s="9">
        <v>0</v>
      </c>
      <c r="E1547" s="9">
        <v>12777.1</v>
      </c>
      <c r="F1547" s="9">
        <v>20330.099999999999</v>
      </c>
      <c r="G1547" s="9">
        <f>G1549</f>
        <v>23625.5</v>
      </c>
      <c r="H1547" s="9">
        <f>H1548+H1549+H1550</f>
        <v>33334.300000000003</v>
      </c>
      <c r="I1547" s="9">
        <f>I1549</f>
        <v>26281.5</v>
      </c>
      <c r="J1547" s="9">
        <f>J1549</f>
        <v>26281.5</v>
      </c>
      <c r="K1547" s="10"/>
    </row>
    <row r="1548" spans="1:11">
      <c r="A1548" s="8">
        <v>1542</v>
      </c>
      <c r="B1548" s="10" t="s">
        <v>4</v>
      </c>
      <c r="C1548" s="9">
        <f t="shared" si="492"/>
        <v>1942</v>
      </c>
      <c r="D1548" s="7">
        <v>0</v>
      </c>
      <c r="E1548" s="7">
        <v>0</v>
      </c>
      <c r="F1548" s="7">
        <v>0</v>
      </c>
      <c r="G1548" s="7">
        <v>0</v>
      </c>
      <c r="H1548" s="7">
        <f>1150+550+242</f>
        <v>1942</v>
      </c>
      <c r="I1548" s="7">
        <v>0</v>
      </c>
      <c r="J1548" s="7">
        <v>0</v>
      </c>
      <c r="K1548" s="10"/>
    </row>
    <row r="1549" spans="1:11">
      <c r="A1549" s="8">
        <v>1543</v>
      </c>
      <c r="B1549" s="10" t="s">
        <v>5</v>
      </c>
      <c r="C1549" s="9">
        <f t="shared" si="492"/>
        <v>140688</v>
      </c>
      <c r="D1549" s="7">
        <v>0</v>
      </c>
      <c r="E1549" s="7">
        <v>12777.1</v>
      </c>
      <c r="F1549" s="7">
        <v>20330.099999999999</v>
      </c>
      <c r="G1549" s="7">
        <v>23625.5</v>
      </c>
      <c r="H1549" s="7">
        <f>26576.4+2931.1+581+470.3+200+368+175.2+90.3</f>
        <v>31392.3</v>
      </c>
      <c r="I1549" s="6">
        <v>26281.5</v>
      </c>
      <c r="J1549" s="7">
        <v>26281.5</v>
      </c>
      <c r="K1549" s="10"/>
    </row>
    <row r="1550" spans="1:11">
      <c r="A1550" s="8">
        <v>1544</v>
      </c>
      <c r="B1550" s="10" t="s">
        <v>6</v>
      </c>
      <c r="C1550" s="9">
        <f t="shared" si="492"/>
        <v>0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10"/>
    </row>
    <row r="1551" spans="1:11" ht="33" customHeight="1">
      <c r="A1551" s="8">
        <v>1545</v>
      </c>
      <c r="B1551" s="13" t="s">
        <v>487</v>
      </c>
      <c r="C1551" s="9">
        <f t="shared" si="492"/>
        <v>7002.1</v>
      </c>
      <c r="D1551" s="9">
        <v>0</v>
      </c>
      <c r="E1551" s="9">
        <v>0</v>
      </c>
      <c r="F1551" s="9">
        <v>3677.6</v>
      </c>
      <c r="G1551" s="9">
        <f>G1552+G1553+G1554</f>
        <v>600.5</v>
      </c>
      <c r="H1551" s="9">
        <f>H1553</f>
        <v>2724</v>
      </c>
      <c r="I1551" s="7">
        <v>0</v>
      </c>
      <c r="J1551" s="7">
        <v>0</v>
      </c>
      <c r="K1551" s="10"/>
    </row>
    <row r="1552" spans="1:11">
      <c r="A1552" s="8">
        <v>1546</v>
      </c>
      <c r="B1552" s="10" t="s">
        <v>4</v>
      </c>
      <c r="C1552" s="9">
        <f t="shared" si="492"/>
        <v>0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10"/>
    </row>
    <row r="1553" spans="1:11">
      <c r="A1553" s="8">
        <v>1547</v>
      </c>
      <c r="B1553" s="10" t="s">
        <v>5</v>
      </c>
      <c r="C1553" s="9">
        <f t="shared" si="492"/>
        <v>7002.1</v>
      </c>
      <c r="D1553" s="7">
        <v>0</v>
      </c>
      <c r="E1553" s="7">
        <v>0</v>
      </c>
      <c r="F1553" s="7">
        <v>3677.6</v>
      </c>
      <c r="G1553" s="7">
        <f>G1557+G1561+G1565+G1569</f>
        <v>600.5</v>
      </c>
      <c r="H1553" s="7">
        <f>H1573+H1577</f>
        <v>2724</v>
      </c>
      <c r="I1553" s="7">
        <v>0</v>
      </c>
      <c r="J1553" s="7">
        <v>0</v>
      </c>
      <c r="K1553" s="10"/>
    </row>
    <row r="1554" spans="1:11">
      <c r="A1554" s="8">
        <v>1548</v>
      </c>
      <c r="B1554" s="10" t="s">
        <v>6</v>
      </c>
      <c r="C1554" s="9">
        <f t="shared" si="492"/>
        <v>0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10"/>
    </row>
    <row r="1555" spans="1:11" ht="39.75" customHeight="1">
      <c r="A1555" s="8">
        <v>1549</v>
      </c>
      <c r="B1555" s="14" t="s">
        <v>485</v>
      </c>
      <c r="C1555" s="9">
        <f>D1555+E1555+F1555+G1555+H1555+I1555+J1555</f>
        <v>85.5</v>
      </c>
      <c r="D1555" s="9">
        <v>0</v>
      </c>
      <c r="E1555" s="11">
        <v>0</v>
      </c>
      <c r="F1555" s="11">
        <v>0</v>
      </c>
      <c r="G1555" s="11">
        <v>85.5</v>
      </c>
      <c r="H1555" s="11">
        <f t="shared" ref="H1555:J1555" si="504">I1555+J1555+K1555+L1555+M1555+N1555+O1555</f>
        <v>0</v>
      </c>
      <c r="I1555" s="11">
        <f t="shared" si="504"/>
        <v>0</v>
      </c>
      <c r="J1555" s="11">
        <f t="shared" si="504"/>
        <v>0</v>
      </c>
      <c r="K1555" s="10"/>
    </row>
    <row r="1556" spans="1:11">
      <c r="A1556" s="8">
        <v>1550</v>
      </c>
      <c r="B1556" s="10" t="s">
        <v>4</v>
      </c>
      <c r="C1556" s="7">
        <f t="shared" ref="C1556:C1563" si="505">D1556+E1556+F1556+G1556+H1556+I1556+J1556</f>
        <v>0</v>
      </c>
      <c r="D1556" s="7">
        <f t="shared" ref="D1556:D1562" si="506">E1556+F1556+G1556+H1556+I1556+J1556+K1556</f>
        <v>0</v>
      </c>
      <c r="E1556" s="7">
        <f t="shared" ref="E1556:E1562" si="507">F1556+G1556+H1556+I1556+J1556+K1556+L1556</f>
        <v>0</v>
      </c>
      <c r="F1556" s="7">
        <f t="shared" ref="F1556:F1562" si="508">G1556+H1556+I1556+J1556+K1556+L1556+M1556</f>
        <v>0</v>
      </c>
      <c r="G1556" s="7">
        <f t="shared" ref="G1556:G1562" si="509">H1556+I1556+J1556+K1556+L1556+M1556+N1556</f>
        <v>0</v>
      </c>
      <c r="H1556" s="7">
        <f t="shared" ref="H1556:H1563" si="510">I1556+J1556+K1556+L1556+M1556+N1556+O1556</f>
        <v>0</v>
      </c>
      <c r="I1556" s="7">
        <f t="shared" ref="I1556:I1563" si="511">J1556+K1556+L1556+M1556+N1556+O1556+P1556</f>
        <v>0</v>
      </c>
      <c r="J1556" s="7">
        <f t="shared" ref="J1556:J1563" si="512">K1556+L1556+M1556+N1556+O1556+P1556+Q1556</f>
        <v>0</v>
      </c>
      <c r="K1556" s="10"/>
    </row>
    <row r="1557" spans="1:11">
      <c r="A1557" s="8">
        <v>1551</v>
      </c>
      <c r="B1557" s="10" t="s">
        <v>5</v>
      </c>
      <c r="C1557" s="7">
        <f t="shared" si="505"/>
        <v>85.5</v>
      </c>
      <c r="D1557" s="7">
        <v>0</v>
      </c>
      <c r="E1557" s="10">
        <v>0</v>
      </c>
      <c r="F1557" s="10">
        <v>0</v>
      </c>
      <c r="G1557" s="10">
        <v>85.5</v>
      </c>
      <c r="H1557" s="7">
        <f t="shared" si="510"/>
        <v>0</v>
      </c>
      <c r="I1557" s="7">
        <f t="shared" si="511"/>
        <v>0</v>
      </c>
      <c r="J1557" s="7">
        <f t="shared" si="512"/>
        <v>0</v>
      </c>
      <c r="K1557" s="10"/>
    </row>
    <row r="1558" spans="1:11">
      <c r="A1558" s="8">
        <v>1552</v>
      </c>
      <c r="B1558" s="10" t="s">
        <v>6</v>
      </c>
      <c r="C1558" s="7">
        <f t="shared" si="505"/>
        <v>0</v>
      </c>
      <c r="D1558" s="7">
        <f t="shared" si="506"/>
        <v>0</v>
      </c>
      <c r="E1558" s="10">
        <f t="shared" si="507"/>
        <v>0</v>
      </c>
      <c r="F1558" s="10">
        <f t="shared" si="508"/>
        <v>0</v>
      </c>
      <c r="G1558" s="10">
        <f t="shared" si="509"/>
        <v>0</v>
      </c>
      <c r="H1558" s="7">
        <f t="shared" si="510"/>
        <v>0</v>
      </c>
      <c r="I1558" s="7">
        <f t="shared" si="511"/>
        <v>0</v>
      </c>
      <c r="J1558" s="7">
        <f t="shared" si="512"/>
        <v>0</v>
      </c>
      <c r="K1558" s="10"/>
    </row>
    <row r="1559" spans="1:11" ht="25.5">
      <c r="A1559" s="8">
        <v>1553</v>
      </c>
      <c r="B1559" s="14" t="s">
        <v>486</v>
      </c>
      <c r="C1559" s="9">
        <f t="shared" si="505"/>
        <v>330</v>
      </c>
      <c r="D1559" s="9">
        <v>0</v>
      </c>
      <c r="E1559" s="9">
        <v>0</v>
      </c>
      <c r="F1559" s="9">
        <v>0</v>
      </c>
      <c r="G1559" s="9">
        <v>330</v>
      </c>
      <c r="H1559" s="9">
        <f t="shared" si="510"/>
        <v>0</v>
      </c>
      <c r="I1559" s="9">
        <f t="shared" si="511"/>
        <v>0</v>
      </c>
      <c r="J1559" s="9">
        <f t="shared" si="512"/>
        <v>0</v>
      </c>
      <c r="K1559" s="10"/>
    </row>
    <row r="1560" spans="1:11">
      <c r="A1560" s="8">
        <v>1554</v>
      </c>
      <c r="B1560" s="10" t="s">
        <v>4</v>
      </c>
      <c r="C1560" s="7">
        <f t="shared" si="505"/>
        <v>0</v>
      </c>
      <c r="D1560" s="7">
        <f t="shared" si="506"/>
        <v>0</v>
      </c>
      <c r="E1560" s="7">
        <f t="shared" si="507"/>
        <v>0</v>
      </c>
      <c r="F1560" s="7">
        <f t="shared" si="508"/>
        <v>0</v>
      </c>
      <c r="G1560" s="7">
        <f t="shared" si="509"/>
        <v>0</v>
      </c>
      <c r="H1560" s="7">
        <f t="shared" si="510"/>
        <v>0</v>
      </c>
      <c r="I1560" s="7">
        <f t="shared" si="511"/>
        <v>0</v>
      </c>
      <c r="J1560" s="7">
        <f t="shared" si="512"/>
        <v>0</v>
      </c>
      <c r="K1560" s="10"/>
    </row>
    <row r="1561" spans="1:11">
      <c r="A1561" s="8">
        <v>1555</v>
      </c>
      <c r="B1561" s="10" t="s">
        <v>5</v>
      </c>
      <c r="C1561" s="7">
        <f t="shared" si="505"/>
        <v>330</v>
      </c>
      <c r="D1561" s="7">
        <v>0</v>
      </c>
      <c r="E1561" s="7">
        <v>0</v>
      </c>
      <c r="F1561" s="7">
        <v>0</v>
      </c>
      <c r="G1561" s="7">
        <v>330</v>
      </c>
      <c r="H1561" s="7">
        <f t="shared" si="510"/>
        <v>0</v>
      </c>
      <c r="I1561" s="7">
        <f t="shared" si="511"/>
        <v>0</v>
      </c>
      <c r="J1561" s="7">
        <f t="shared" si="512"/>
        <v>0</v>
      </c>
      <c r="K1561" s="10"/>
    </row>
    <row r="1562" spans="1:11">
      <c r="A1562" s="8">
        <v>1556</v>
      </c>
      <c r="B1562" s="10" t="s">
        <v>6</v>
      </c>
      <c r="C1562" s="7">
        <f t="shared" si="505"/>
        <v>0</v>
      </c>
      <c r="D1562" s="7">
        <f t="shared" si="506"/>
        <v>0</v>
      </c>
      <c r="E1562" s="10">
        <f t="shared" si="507"/>
        <v>0</v>
      </c>
      <c r="F1562" s="10">
        <f t="shared" si="508"/>
        <v>0</v>
      </c>
      <c r="G1562" s="10">
        <f t="shared" si="509"/>
        <v>0</v>
      </c>
      <c r="H1562" s="7">
        <f t="shared" si="510"/>
        <v>0</v>
      </c>
      <c r="I1562" s="7">
        <f t="shared" si="511"/>
        <v>0</v>
      </c>
      <c r="J1562" s="7">
        <f t="shared" si="512"/>
        <v>0</v>
      </c>
      <c r="K1562" s="10"/>
    </row>
    <row r="1563" spans="1:11" ht="25.5">
      <c r="A1563" s="8">
        <v>1557</v>
      </c>
      <c r="B1563" s="14" t="s">
        <v>488</v>
      </c>
      <c r="C1563" s="9">
        <f t="shared" si="505"/>
        <v>150</v>
      </c>
      <c r="D1563" s="9">
        <v>0</v>
      </c>
      <c r="E1563" s="9">
        <v>0</v>
      </c>
      <c r="F1563" s="9">
        <v>0</v>
      </c>
      <c r="G1563" s="9">
        <v>150</v>
      </c>
      <c r="H1563" s="9">
        <f t="shared" si="510"/>
        <v>0</v>
      </c>
      <c r="I1563" s="9">
        <f t="shared" si="511"/>
        <v>0</v>
      </c>
      <c r="J1563" s="9">
        <f t="shared" si="512"/>
        <v>0</v>
      </c>
      <c r="K1563" s="10"/>
    </row>
    <row r="1564" spans="1:11">
      <c r="A1564" s="8">
        <v>1558</v>
      </c>
      <c r="B1564" s="10" t="s">
        <v>4</v>
      </c>
      <c r="C1564" s="7">
        <f t="shared" ref="C1564:C1571" si="513">D1564+E1564+F1564+G1564+H1564+I1564+J1564</f>
        <v>0</v>
      </c>
      <c r="D1564" s="7">
        <f t="shared" ref="D1564:D1570" si="514">E1564+F1564+G1564+H1564+I1564+J1564+K1564</f>
        <v>0</v>
      </c>
      <c r="E1564" s="7">
        <f t="shared" ref="E1564:E1570" si="515">F1564+G1564+H1564+I1564+J1564+K1564+L1564</f>
        <v>0</v>
      </c>
      <c r="F1564" s="7">
        <f t="shared" ref="F1564:F1570" si="516">G1564+H1564+I1564+J1564+K1564+L1564+M1564</f>
        <v>0</v>
      </c>
      <c r="G1564" s="7">
        <f t="shared" ref="G1564:G1570" si="517">H1564+I1564+J1564+K1564+L1564+M1564+N1564</f>
        <v>0</v>
      </c>
      <c r="H1564" s="7">
        <f t="shared" ref="H1564:H1570" si="518">I1564+J1564+K1564+L1564+M1564+N1564+O1564</f>
        <v>0</v>
      </c>
      <c r="I1564" s="7">
        <f t="shared" ref="I1564:I1571" si="519">J1564+K1564+L1564+M1564+N1564+O1564+P1564</f>
        <v>0</v>
      </c>
      <c r="J1564" s="7">
        <f t="shared" ref="J1564:J1571" si="520">K1564+L1564+M1564+N1564+O1564+P1564+Q1564</f>
        <v>0</v>
      </c>
      <c r="K1564" s="10"/>
    </row>
    <row r="1565" spans="1:11">
      <c r="A1565" s="8">
        <v>1559</v>
      </c>
      <c r="B1565" s="10" t="s">
        <v>5</v>
      </c>
      <c r="C1565" s="7">
        <f t="shared" si="513"/>
        <v>150</v>
      </c>
      <c r="D1565" s="7">
        <v>0</v>
      </c>
      <c r="E1565" s="7">
        <v>0</v>
      </c>
      <c r="F1565" s="7">
        <v>0</v>
      </c>
      <c r="G1565" s="7">
        <v>150</v>
      </c>
      <c r="H1565" s="7">
        <f t="shared" si="518"/>
        <v>0</v>
      </c>
      <c r="I1565" s="7">
        <f t="shared" si="519"/>
        <v>0</v>
      </c>
      <c r="J1565" s="7">
        <f t="shared" si="520"/>
        <v>0</v>
      </c>
      <c r="K1565" s="10"/>
    </row>
    <row r="1566" spans="1:11">
      <c r="A1566" s="8">
        <v>1560</v>
      </c>
      <c r="B1566" s="10" t="s">
        <v>6</v>
      </c>
      <c r="C1566" s="7">
        <f t="shared" si="513"/>
        <v>0</v>
      </c>
      <c r="D1566" s="7">
        <f t="shared" si="514"/>
        <v>0</v>
      </c>
      <c r="E1566" s="7">
        <f t="shared" si="515"/>
        <v>0</v>
      </c>
      <c r="F1566" s="7">
        <f t="shared" si="516"/>
        <v>0</v>
      </c>
      <c r="G1566" s="7">
        <f t="shared" si="517"/>
        <v>0</v>
      </c>
      <c r="H1566" s="7">
        <f t="shared" si="518"/>
        <v>0</v>
      </c>
      <c r="I1566" s="7">
        <f t="shared" si="519"/>
        <v>0</v>
      </c>
      <c r="J1566" s="7">
        <f t="shared" si="520"/>
        <v>0</v>
      </c>
      <c r="K1566" s="10"/>
    </row>
    <row r="1567" spans="1:11" ht="25.5">
      <c r="A1567" s="8">
        <v>1561</v>
      </c>
      <c r="B1567" s="14" t="s">
        <v>489</v>
      </c>
      <c r="C1567" s="9">
        <f t="shared" si="513"/>
        <v>35</v>
      </c>
      <c r="D1567" s="9">
        <v>0</v>
      </c>
      <c r="E1567" s="9">
        <v>0</v>
      </c>
      <c r="F1567" s="9">
        <v>0</v>
      </c>
      <c r="G1567" s="9">
        <v>35</v>
      </c>
      <c r="H1567" s="9">
        <f t="shared" si="518"/>
        <v>0</v>
      </c>
      <c r="I1567" s="9">
        <f t="shared" si="519"/>
        <v>0</v>
      </c>
      <c r="J1567" s="9">
        <f t="shared" si="520"/>
        <v>0</v>
      </c>
      <c r="K1567" s="10"/>
    </row>
    <row r="1568" spans="1:11">
      <c r="A1568" s="8">
        <v>1562</v>
      </c>
      <c r="B1568" s="10" t="s">
        <v>4</v>
      </c>
      <c r="C1568" s="7">
        <f t="shared" si="513"/>
        <v>0</v>
      </c>
      <c r="D1568" s="7">
        <f t="shared" si="514"/>
        <v>0</v>
      </c>
      <c r="E1568" s="7">
        <f t="shared" si="515"/>
        <v>0</v>
      </c>
      <c r="F1568" s="7">
        <f t="shared" si="516"/>
        <v>0</v>
      </c>
      <c r="G1568" s="7">
        <f t="shared" si="517"/>
        <v>0</v>
      </c>
      <c r="H1568" s="7">
        <f t="shared" si="518"/>
        <v>0</v>
      </c>
      <c r="I1568" s="7">
        <f t="shared" si="519"/>
        <v>0</v>
      </c>
      <c r="J1568" s="7">
        <f t="shared" si="520"/>
        <v>0</v>
      </c>
      <c r="K1568" s="10"/>
    </row>
    <row r="1569" spans="1:11">
      <c r="A1569" s="8">
        <v>1563</v>
      </c>
      <c r="B1569" s="10" t="s">
        <v>5</v>
      </c>
      <c r="C1569" s="7">
        <f t="shared" si="513"/>
        <v>35</v>
      </c>
      <c r="D1569" s="7">
        <v>0</v>
      </c>
      <c r="E1569" s="7">
        <v>0</v>
      </c>
      <c r="F1569" s="7">
        <v>0</v>
      </c>
      <c r="G1569" s="7">
        <v>35</v>
      </c>
      <c r="H1569" s="7">
        <f t="shared" si="518"/>
        <v>0</v>
      </c>
      <c r="I1569" s="7">
        <f t="shared" si="519"/>
        <v>0</v>
      </c>
      <c r="J1569" s="7">
        <f t="shared" si="520"/>
        <v>0</v>
      </c>
      <c r="K1569" s="10"/>
    </row>
    <row r="1570" spans="1:11">
      <c r="A1570" s="8">
        <v>1564</v>
      </c>
      <c r="B1570" s="10" t="s">
        <v>6</v>
      </c>
      <c r="C1570" s="7">
        <f t="shared" si="513"/>
        <v>0</v>
      </c>
      <c r="D1570" s="7">
        <f t="shared" si="514"/>
        <v>0</v>
      </c>
      <c r="E1570" s="7">
        <f t="shared" si="515"/>
        <v>0</v>
      </c>
      <c r="F1570" s="7">
        <f t="shared" si="516"/>
        <v>0</v>
      </c>
      <c r="G1570" s="7">
        <f t="shared" si="517"/>
        <v>0</v>
      </c>
      <c r="H1570" s="7">
        <f t="shared" si="518"/>
        <v>0</v>
      </c>
      <c r="I1570" s="7">
        <f t="shared" si="519"/>
        <v>0</v>
      </c>
      <c r="J1570" s="7">
        <f t="shared" si="520"/>
        <v>0</v>
      </c>
      <c r="K1570" s="10"/>
    </row>
    <row r="1571" spans="1:11">
      <c r="A1571" s="8">
        <v>1565</v>
      </c>
      <c r="B1571" s="14" t="s">
        <v>543</v>
      </c>
      <c r="C1571" s="9">
        <f t="shared" si="513"/>
        <v>675</v>
      </c>
      <c r="D1571" s="9">
        <v>0</v>
      </c>
      <c r="E1571" s="9">
        <v>0</v>
      </c>
      <c r="F1571" s="9">
        <v>0</v>
      </c>
      <c r="G1571" s="9">
        <v>0</v>
      </c>
      <c r="H1571" s="9">
        <f>824-149</f>
        <v>675</v>
      </c>
      <c r="I1571" s="9">
        <f t="shared" si="519"/>
        <v>0</v>
      </c>
      <c r="J1571" s="9">
        <f t="shared" si="520"/>
        <v>0</v>
      </c>
      <c r="K1571" s="11"/>
    </row>
    <row r="1572" spans="1:11">
      <c r="A1572" s="8">
        <v>1566</v>
      </c>
      <c r="B1572" s="10" t="s">
        <v>4</v>
      </c>
      <c r="C1572" s="7">
        <f t="shared" ref="C1572:C1578" si="521">D1572+E1572+F1572+G1572+H1572+I1572+J1572</f>
        <v>0</v>
      </c>
      <c r="D1572" s="7">
        <f t="shared" ref="D1572" si="522">E1572+F1572+G1572+H1572+I1572+J1572+K1572</f>
        <v>0</v>
      </c>
      <c r="E1572" s="7">
        <f t="shared" ref="E1572" si="523">F1572+G1572+H1572+I1572+J1572+K1572+L1572</f>
        <v>0</v>
      </c>
      <c r="F1572" s="7">
        <f t="shared" ref="F1572" si="524">G1572+H1572+I1572+J1572+K1572+L1572+M1572</f>
        <v>0</v>
      </c>
      <c r="G1572" s="7">
        <f t="shared" ref="G1572" si="525">H1572+I1572+J1572+K1572+L1572+M1572+N1572</f>
        <v>0</v>
      </c>
      <c r="H1572" s="7">
        <f t="shared" ref="H1572" si="526">I1572+J1572+K1572+L1572+M1572+N1572+O1572</f>
        <v>0</v>
      </c>
      <c r="I1572" s="7">
        <f t="shared" ref="I1572:I1578" si="527">J1572+K1572+L1572+M1572+N1572+O1572+P1572</f>
        <v>0</v>
      </c>
      <c r="J1572" s="7">
        <f t="shared" ref="J1572:J1578" si="528">K1572+L1572+M1572+N1572+O1572+P1572+Q1572</f>
        <v>0</v>
      </c>
      <c r="K1572" s="10"/>
    </row>
    <row r="1573" spans="1:11">
      <c r="A1573" s="8">
        <v>1567</v>
      </c>
      <c r="B1573" s="10" t="s">
        <v>5</v>
      </c>
      <c r="C1573" s="7">
        <f t="shared" si="521"/>
        <v>675</v>
      </c>
      <c r="D1573" s="7">
        <v>0</v>
      </c>
      <c r="E1573" s="7">
        <v>0</v>
      </c>
      <c r="F1573" s="7">
        <v>0</v>
      </c>
      <c r="G1573" s="7">
        <v>0</v>
      </c>
      <c r="H1573" s="7">
        <f>824-149</f>
        <v>675</v>
      </c>
      <c r="I1573" s="7">
        <f t="shared" si="527"/>
        <v>0</v>
      </c>
      <c r="J1573" s="7">
        <f t="shared" si="528"/>
        <v>0</v>
      </c>
      <c r="K1573" s="10"/>
    </row>
    <row r="1574" spans="1:11">
      <c r="A1574" s="8">
        <v>1568</v>
      </c>
      <c r="B1574" s="10" t="s">
        <v>6</v>
      </c>
      <c r="C1574" s="7">
        <f t="shared" si="521"/>
        <v>0</v>
      </c>
      <c r="D1574" s="7">
        <f t="shared" ref="D1574:D1578" si="529">E1574+F1574+G1574+H1574+I1574+J1574+K1574</f>
        <v>0</v>
      </c>
      <c r="E1574" s="7">
        <f t="shared" ref="E1574:E1578" si="530">F1574+G1574+H1574+I1574+J1574+K1574+L1574</f>
        <v>0</v>
      </c>
      <c r="F1574" s="7">
        <f t="shared" ref="F1574:F1578" si="531">G1574+H1574+I1574+J1574+K1574+L1574+M1574</f>
        <v>0</v>
      </c>
      <c r="G1574" s="7">
        <f t="shared" ref="G1574:G1578" si="532">H1574+I1574+J1574+K1574+L1574+M1574+N1574</f>
        <v>0</v>
      </c>
      <c r="H1574" s="7">
        <f t="shared" ref="H1574:H1578" si="533">I1574+J1574+K1574+L1574+M1574+N1574+O1574</f>
        <v>0</v>
      </c>
      <c r="I1574" s="7">
        <f t="shared" si="527"/>
        <v>0</v>
      </c>
      <c r="J1574" s="7">
        <f t="shared" si="528"/>
        <v>0</v>
      </c>
      <c r="K1574" s="10"/>
    </row>
    <row r="1575" spans="1:11">
      <c r="A1575" s="8">
        <v>1569</v>
      </c>
      <c r="B1575" s="14" t="s">
        <v>561</v>
      </c>
      <c r="C1575" s="9">
        <f t="shared" si="521"/>
        <v>2049</v>
      </c>
      <c r="D1575" s="9">
        <v>0</v>
      </c>
      <c r="E1575" s="9">
        <v>0</v>
      </c>
      <c r="F1575" s="9">
        <v>0</v>
      </c>
      <c r="G1575" s="9">
        <v>0</v>
      </c>
      <c r="H1575" s="9">
        <f>H1576+H1577+H1578</f>
        <v>2049</v>
      </c>
      <c r="I1575" s="9">
        <f t="shared" si="527"/>
        <v>0</v>
      </c>
      <c r="J1575" s="9">
        <f t="shared" si="528"/>
        <v>0</v>
      </c>
      <c r="K1575" s="10"/>
    </row>
    <row r="1576" spans="1:11">
      <c r="A1576" s="8">
        <v>1570</v>
      </c>
      <c r="B1576" s="10" t="s">
        <v>4</v>
      </c>
      <c r="C1576" s="7">
        <f t="shared" si="521"/>
        <v>0</v>
      </c>
      <c r="D1576" s="7">
        <f t="shared" si="529"/>
        <v>0</v>
      </c>
      <c r="E1576" s="7">
        <f t="shared" si="530"/>
        <v>0</v>
      </c>
      <c r="F1576" s="7">
        <f t="shared" si="531"/>
        <v>0</v>
      </c>
      <c r="G1576" s="7">
        <f t="shared" si="532"/>
        <v>0</v>
      </c>
      <c r="H1576" s="7">
        <f t="shared" si="533"/>
        <v>0</v>
      </c>
      <c r="I1576" s="7">
        <f t="shared" si="527"/>
        <v>0</v>
      </c>
      <c r="J1576" s="7">
        <f t="shared" si="528"/>
        <v>0</v>
      </c>
      <c r="K1576" s="10"/>
    </row>
    <row r="1577" spans="1:11">
      <c r="A1577" s="8">
        <v>1571</v>
      </c>
      <c r="B1577" s="10" t="s">
        <v>5</v>
      </c>
      <c r="C1577" s="7">
        <f t="shared" si="521"/>
        <v>2049</v>
      </c>
      <c r="D1577" s="7">
        <v>0</v>
      </c>
      <c r="E1577" s="7">
        <v>0</v>
      </c>
      <c r="F1577" s="7">
        <v>0</v>
      </c>
      <c r="G1577" s="7">
        <v>0</v>
      </c>
      <c r="H1577" s="7">
        <f>1900+149</f>
        <v>2049</v>
      </c>
      <c r="I1577" s="7">
        <f t="shared" si="527"/>
        <v>0</v>
      </c>
      <c r="J1577" s="7">
        <f t="shared" si="528"/>
        <v>0</v>
      </c>
      <c r="K1577" s="10"/>
    </row>
    <row r="1578" spans="1:11">
      <c r="A1578" s="8">
        <v>1572</v>
      </c>
      <c r="B1578" s="10" t="s">
        <v>6</v>
      </c>
      <c r="C1578" s="7">
        <f t="shared" si="521"/>
        <v>0</v>
      </c>
      <c r="D1578" s="7">
        <f t="shared" si="529"/>
        <v>0</v>
      </c>
      <c r="E1578" s="7">
        <f t="shared" si="530"/>
        <v>0</v>
      </c>
      <c r="F1578" s="7">
        <f t="shared" si="531"/>
        <v>0</v>
      </c>
      <c r="G1578" s="7">
        <f t="shared" si="532"/>
        <v>0</v>
      </c>
      <c r="H1578" s="7">
        <f t="shared" si="533"/>
        <v>0</v>
      </c>
      <c r="I1578" s="7">
        <f t="shared" si="527"/>
        <v>0</v>
      </c>
      <c r="J1578" s="7">
        <f t="shared" si="528"/>
        <v>0</v>
      </c>
      <c r="K1578" s="10"/>
    </row>
    <row r="1579" spans="1:11" ht="54">
      <c r="A1579" s="8">
        <v>1573</v>
      </c>
      <c r="B1579" s="13" t="s">
        <v>300</v>
      </c>
      <c r="C1579" s="9">
        <f t="shared" si="492"/>
        <v>431</v>
      </c>
      <c r="D1579" s="9">
        <v>0</v>
      </c>
      <c r="E1579" s="9">
        <v>0</v>
      </c>
      <c r="F1579" s="9">
        <v>200</v>
      </c>
      <c r="G1579" s="9">
        <v>231</v>
      </c>
      <c r="H1579" s="9">
        <v>0</v>
      </c>
      <c r="I1579" s="9">
        <v>0</v>
      </c>
      <c r="J1579" s="9">
        <v>0</v>
      </c>
      <c r="K1579" s="10"/>
    </row>
    <row r="1580" spans="1:11">
      <c r="A1580" s="8">
        <v>1574</v>
      </c>
      <c r="B1580" s="10" t="s">
        <v>4</v>
      </c>
      <c r="C1580" s="9">
        <f t="shared" si="492"/>
        <v>0</v>
      </c>
      <c r="D1580" s="7">
        <v>0</v>
      </c>
      <c r="E1580" s="7">
        <v>0</v>
      </c>
      <c r="F1580" s="7">
        <v>0</v>
      </c>
      <c r="G1580" s="7">
        <v>0</v>
      </c>
      <c r="H1580" s="7">
        <v>0</v>
      </c>
      <c r="I1580" s="7">
        <v>0</v>
      </c>
      <c r="J1580" s="7">
        <v>0</v>
      </c>
      <c r="K1580" s="10"/>
    </row>
    <row r="1581" spans="1:11">
      <c r="A1581" s="8">
        <v>1575</v>
      </c>
      <c r="B1581" s="10" t="s">
        <v>5</v>
      </c>
      <c r="C1581" s="9">
        <f t="shared" si="492"/>
        <v>431</v>
      </c>
      <c r="D1581" s="7">
        <v>0</v>
      </c>
      <c r="E1581" s="7">
        <v>0</v>
      </c>
      <c r="F1581" s="7">
        <v>200</v>
      </c>
      <c r="G1581" s="7">
        <v>231</v>
      </c>
      <c r="H1581" s="7">
        <v>0</v>
      </c>
      <c r="I1581" s="7">
        <v>0</v>
      </c>
      <c r="J1581" s="7">
        <v>0</v>
      </c>
      <c r="K1581" s="10"/>
    </row>
    <row r="1582" spans="1:11">
      <c r="A1582" s="8">
        <v>1576</v>
      </c>
      <c r="B1582" s="10" t="s">
        <v>6</v>
      </c>
      <c r="C1582" s="9">
        <f t="shared" si="492"/>
        <v>0</v>
      </c>
      <c r="D1582" s="7">
        <v>0</v>
      </c>
      <c r="E1582" s="7">
        <v>0</v>
      </c>
      <c r="F1582" s="7">
        <v>0</v>
      </c>
      <c r="G1582" s="7">
        <v>0</v>
      </c>
      <c r="H1582" s="7">
        <v>0</v>
      </c>
      <c r="I1582" s="7">
        <v>0</v>
      </c>
      <c r="J1582" s="7">
        <v>0</v>
      </c>
      <c r="K1582" s="10"/>
    </row>
    <row r="1583" spans="1:11" ht="40.5">
      <c r="A1583" s="8">
        <v>1577</v>
      </c>
      <c r="B1583" s="13" t="s">
        <v>301</v>
      </c>
      <c r="C1583" s="9">
        <f t="shared" si="492"/>
        <v>14000</v>
      </c>
      <c r="D1583" s="7">
        <v>0</v>
      </c>
      <c r="E1583" s="7">
        <v>0</v>
      </c>
      <c r="F1583" s="7">
        <v>0</v>
      </c>
      <c r="G1583" s="9">
        <f>G1585</f>
        <v>3000</v>
      </c>
      <c r="H1583" s="9">
        <f>H1585</f>
        <v>3000</v>
      </c>
      <c r="I1583" s="9">
        <f>I1585</f>
        <v>4000</v>
      </c>
      <c r="J1583" s="9">
        <f>J1585</f>
        <v>4000</v>
      </c>
      <c r="K1583" s="10"/>
    </row>
    <row r="1584" spans="1:11">
      <c r="A1584" s="8">
        <v>1578</v>
      </c>
      <c r="B1584" s="10" t="s">
        <v>4</v>
      </c>
      <c r="C1584" s="9">
        <f t="shared" si="492"/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0</v>
      </c>
      <c r="J1584" s="7">
        <v>0</v>
      </c>
      <c r="K1584" s="10"/>
    </row>
    <row r="1585" spans="1:11">
      <c r="A1585" s="8">
        <v>1579</v>
      </c>
      <c r="B1585" s="10" t="s">
        <v>5</v>
      </c>
      <c r="C1585" s="9">
        <f t="shared" si="492"/>
        <v>14000</v>
      </c>
      <c r="D1585" s="7">
        <v>0</v>
      </c>
      <c r="E1585" s="7">
        <v>0</v>
      </c>
      <c r="F1585" s="7">
        <v>0</v>
      </c>
      <c r="G1585" s="7">
        <v>3000</v>
      </c>
      <c r="H1585" s="7">
        <f>H1589+H1593</f>
        <v>3000</v>
      </c>
      <c r="I1585" s="7">
        <f>I1589+I1593</f>
        <v>4000</v>
      </c>
      <c r="J1585" s="7">
        <f>J1589+J1593</f>
        <v>4000</v>
      </c>
      <c r="K1585" s="10"/>
    </row>
    <row r="1586" spans="1:11">
      <c r="A1586" s="8">
        <v>1580</v>
      </c>
      <c r="B1586" s="10" t="s">
        <v>6</v>
      </c>
      <c r="C1586" s="9">
        <f t="shared" si="492"/>
        <v>0</v>
      </c>
      <c r="D1586" s="7">
        <v>0</v>
      </c>
      <c r="E1586" s="7">
        <v>0</v>
      </c>
      <c r="F1586" s="7">
        <v>0</v>
      </c>
      <c r="G1586" s="7"/>
      <c r="H1586" s="7">
        <v>0</v>
      </c>
      <c r="I1586" s="7">
        <v>0</v>
      </c>
      <c r="J1586" s="7">
        <v>0</v>
      </c>
      <c r="K1586" s="10"/>
    </row>
    <row r="1587" spans="1:11" ht="25.5" customHeight="1">
      <c r="A1587" s="8">
        <v>1581</v>
      </c>
      <c r="B1587" s="14" t="s">
        <v>302</v>
      </c>
      <c r="C1587" s="9">
        <f t="shared" ref="C1587:C1595" si="534">D1587+E1587+F1587+G1587+H1587+I1587+J1587</f>
        <v>12000</v>
      </c>
      <c r="D1587" s="7">
        <v>0</v>
      </c>
      <c r="E1587" s="7">
        <v>0</v>
      </c>
      <c r="F1587" s="7">
        <v>0</v>
      </c>
      <c r="G1587" s="9">
        <v>3000</v>
      </c>
      <c r="H1587" s="9">
        <v>3000</v>
      </c>
      <c r="I1587" s="9">
        <v>3000</v>
      </c>
      <c r="J1587" s="9">
        <v>3000</v>
      </c>
      <c r="K1587" s="10"/>
    </row>
    <row r="1588" spans="1:11">
      <c r="A1588" s="8">
        <v>1582</v>
      </c>
      <c r="B1588" s="10" t="s">
        <v>4</v>
      </c>
      <c r="C1588" s="9">
        <f t="shared" si="534"/>
        <v>0</v>
      </c>
      <c r="D1588" s="7">
        <v>0</v>
      </c>
      <c r="E1588" s="7">
        <v>0</v>
      </c>
      <c r="F1588" s="7">
        <v>0</v>
      </c>
      <c r="G1588" s="7">
        <v>0</v>
      </c>
      <c r="H1588" s="7">
        <v>0</v>
      </c>
      <c r="I1588" s="7">
        <v>0</v>
      </c>
      <c r="J1588" s="7">
        <v>0</v>
      </c>
      <c r="K1588" s="10"/>
    </row>
    <row r="1589" spans="1:11">
      <c r="A1589" s="8">
        <v>1583</v>
      </c>
      <c r="B1589" s="10" t="s">
        <v>5</v>
      </c>
      <c r="C1589" s="9">
        <f t="shared" si="534"/>
        <v>12000</v>
      </c>
      <c r="D1589" s="7">
        <v>0</v>
      </c>
      <c r="E1589" s="7">
        <v>0</v>
      </c>
      <c r="F1589" s="7">
        <v>0</v>
      </c>
      <c r="G1589" s="7">
        <v>3000</v>
      </c>
      <c r="H1589" s="7">
        <v>3000</v>
      </c>
      <c r="I1589" s="7">
        <v>3000</v>
      </c>
      <c r="J1589" s="7">
        <v>3000</v>
      </c>
      <c r="K1589" s="10"/>
    </row>
    <row r="1590" spans="1:11">
      <c r="A1590" s="8">
        <v>1584</v>
      </c>
      <c r="B1590" s="10" t="s">
        <v>150</v>
      </c>
      <c r="C1590" s="9">
        <f t="shared" si="534"/>
        <v>0</v>
      </c>
      <c r="D1590" s="7">
        <v>0</v>
      </c>
      <c r="E1590" s="7">
        <v>0</v>
      </c>
      <c r="F1590" s="7">
        <v>0</v>
      </c>
      <c r="G1590" s="7">
        <v>0</v>
      </c>
      <c r="H1590" s="7">
        <v>0</v>
      </c>
      <c r="I1590" s="7">
        <v>0</v>
      </c>
      <c r="J1590" s="7">
        <v>0</v>
      </c>
      <c r="K1590" s="10"/>
    </row>
    <row r="1591" spans="1:11" ht="25.5">
      <c r="A1591" s="8">
        <v>1585</v>
      </c>
      <c r="B1591" s="14" t="s">
        <v>508</v>
      </c>
      <c r="C1591" s="9">
        <f t="shared" si="534"/>
        <v>2000</v>
      </c>
      <c r="D1591" s="9">
        <v>0</v>
      </c>
      <c r="E1591" s="9">
        <v>0</v>
      </c>
      <c r="F1591" s="9">
        <v>0</v>
      </c>
      <c r="G1591" s="9">
        <v>0</v>
      </c>
      <c r="H1591" s="9">
        <v>0</v>
      </c>
      <c r="I1591" s="9">
        <v>1000</v>
      </c>
      <c r="J1591" s="9">
        <v>1000</v>
      </c>
      <c r="K1591" s="10"/>
    </row>
    <row r="1592" spans="1:11">
      <c r="A1592" s="8">
        <v>1586</v>
      </c>
      <c r="B1592" s="10" t="s">
        <v>4</v>
      </c>
      <c r="C1592" s="9">
        <f t="shared" si="534"/>
        <v>0</v>
      </c>
      <c r="D1592" s="7">
        <v>0</v>
      </c>
      <c r="E1592" s="7">
        <v>0</v>
      </c>
      <c r="F1592" s="7">
        <v>0</v>
      </c>
      <c r="G1592" s="7">
        <v>0</v>
      </c>
      <c r="H1592" s="7">
        <v>0</v>
      </c>
      <c r="I1592" s="7">
        <v>0</v>
      </c>
      <c r="J1592" s="7">
        <v>0</v>
      </c>
      <c r="K1592" s="10"/>
    </row>
    <row r="1593" spans="1:11">
      <c r="A1593" s="8">
        <v>1587</v>
      </c>
      <c r="B1593" s="10" t="s">
        <v>5</v>
      </c>
      <c r="C1593" s="9">
        <f t="shared" si="534"/>
        <v>2000</v>
      </c>
      <c r="D1593" s="9">
        <v>0</v>
      </c>
      <c r="E1593" s="9">
        <v>0</v>
      </c>
      <c r="F1593" s="9">
        <v>0</v>
      </c>
      <c r="G1593" s="9">
        <v>0</v>
      </c>
      <c r="H1593" s="9">
        <v>0</v>
      </c>
      <c r="I1593" s="9">
        <v>1000</v>
      </c>
      <c r="J1593" s="9">
        <v>1000</v>
      </c>
      <c r="K1593" s="10"/>
    </row>
    <row r="1594" spans="1:11">
      <c r="A1594" s="8">
        <v>1588</v>
      </c>
      <c r="B1594" s="10" t="s">
        <v>150</v>
      </c>
      <c r="C1594" s="9">
        <f t="shared" si="534"/>
        <v>0</v>
      </c>
      <c r="D1594" s="7">
        <v>0</v>
      </c>
      <c r="E1594" s="7">
        <v>0</v>
      </c>
      <c r="F1594" s="7">
        <v>0</v>
      </c>
      <c r="G1594" s="7"/>
      <c r="H1594" s="7">
        <v>0</v>
      </c>
      <c r="I1594" s="7">
        <v>0</v>
      </c>
      <c r="J1594" s="7">
        <v>0</v>
      </c>
      <c r="K1594" s="10"/>
    </row>
    <row r="1595" spans="1:11" ht="40.5">
      <c r="A1595" s="8">
        <v>1589</v>
      </c>
      <c r="B1595" s="13" t="s">
        <v>459</v>
      </c>
      <c r="C1595" s="9">
        <f t="shared" si="534"/>
        <v>554</v>
      </c>
      <c r="D1595" s="9">
        <v>0</v>
      </c>
      <c r="E1595" s="9">
        <v>0</v>
      </c>
      <c r="F1595" s="9">
        <v>0</v>
      </c>
      <c r="G1595" s="9">
        <f>G1597</f>
        <v>554</v>
      </c>
      <c r="H1595" s="9">
        <f>H1596+H1597+H1598</f>
        <v>0</v>
      </c>
      <c r="I1595" s="9">
        <f t="shared" ref="I1595" si="535">J1595+K1595+L1595+M1595+N1595+O1595+P1595</f>
        <v>0</v>
      </c>
      <c r="J1595" s="9">
        <f t="shared" ref="J1595" si="536">K1595+L1595+M1595+N1595+O1595+P1595+Q1595</f>
        <v>0</v>
      </c>
      <c r="K1595" s="10"/>
    </row>
    <row r="1596" spans="1:11">
      <c r="A1596" s="8">
        <v>1590</v>
      </c>
      <c r="B1596" s="10" t="s">
        <v>4</v>
      </c>
      <c r="C1596" s="9">
        <f t="shared" ref="C1596:C1598" si="537">D1596+E1596+F1596+G1596+H1596+I1596+J1596</f>
        <v>0</v>
      </c>
      <c r="D1596" s="9">
        <f t="shared" ref="D1596" si="538">E1596+F1596+G1596+H1596+I1596+J1596+K1596</f>
        <v>0</v>
      </c>
      <c r="E1596" s="9">
        <f t="shared" ref="E1596" si="539">F1596+G1596+H1596+I1596+J1596+K1596+L1596</f>
        <v>0</v>
      </c>
      <c r="F1596" s="9">
        <f t="shared" ref="F1596" si="540">G1596+H1596+I1596+J1596+K1596+L1596+M1596</f>
        <v>0</v>
      </c>
      <c r="G1596" s="9">
        <f t="shared" ref="G1596" si="541">H1596+I1596+J1596+K1596+L1596+M1596+N1596</f>
        <v>0</v>
      </c>
      <c r="H1596" s="9">
        <f t="shared" ref="H1596:H1598" si="542">I1596+J1596+K1596+L1596+M1596+N1596+O1596</f>
        <v>0</v>
      </c>
      <c r="I1596" s="9">
        <f t="shared" ref="I1596:I1598" si="543">J1596+K1596+L1596+M1596+N1596+O1596+P1596</f>
        <v>0</v>
      </c>
      <c r="J1596" s="9">
        <f t="shared" ref="J1596:J1598" si="544">K1596+L1596+M1596+N1596+O1596+P1596+Q1596</f>
        <v>0</v>
      </c>
      <c r="K1596" s="10"/>
    </row>
    <row r="1597" spans="1:11">
      <c r="A1597" s="8">
        <v>1591</v>
      </c>
      <c r="B1597" s="10" t="s">
        <v>5</v>
      </c>
      <c r="C1597" s="9">
        <f t="shared" si="537"/>
        <v>554</v>
      </c>
      <c r="D1597" s="9">
        <v>0</v>
      </c>
      <c r="E1597" s="9">
        <v>0</v>
      </c>
      <c r="F1597" s="9">
        <v>0</v>
      </c>
      <c r="G1597" s="9">
        <v>554</v>
      </c>
      <c r="H1597" s="9">
        <v>0</v>
      </c>
      <c r="I1597" s="9">
        <f t="shared" si="543"/>
        <v>0</v>
      </c>
      <c r="J1597" s="9">
        <f t="shared" si="544"/>
        <v>0</v>
      </c>
      <c r="K1597" s="10"/>
    </row>
    <row r="1598" spans="1:11">
      <c r="A1598" s="8">
        <v>1592</v>
      </c>
      <c r="B1598" s="10" t="s">
        <v>552</v>
      </c>
      <c r="C1598" s="7">
        <f t="shared" si="537"/>
        <v>0</v>
      </c>
      <c r="D1598" s="7">
        <f t="shared" ref="D1598" si="545">E1598+F1598+G1598+H1598+I1598+J1598+K1598</f>
        <v>0</v>
      </c>
      <c r="E1598" s="7">
        <f t="shared" ref="E1598" si="546">F1598+G1598+H1598+I1598+J1598+K1598+L1598</f>
        <v>0</v>
      </c>
      <c r="F1598" s="7">
        <f t="shared" ref="F1598" si="547">G1598+H1598+I1598+J1598+K1598+L1598+M1598</f>
        <v>0</v>
      </c>
      <c r="G1598" s="7">
        <f t="shared" ref="G1598" si="548">H1598+I1598+J1598+K1598+L1598+M1598+N1598</f>
        <v>0</v>
      </c>
      <c r="H1598" s="7">
        <f t="shared" si="542"/>
        <v>0</v>
      </c>
      <c r="I1598" s="7">
        <f t="shared" si="543"/>
        <v>0</v>
      </c>
      <c r="J1598" s="7">
        <f t="shared" si="544"/>
        <v>0</v>
      </c>
      <c r="K1598" s="10"/>
    </row>
    <row r="1599" spans="1:11" ht="27">
      <c r="A1599" s="8">
        <v>1593</v>
      </c>
      <c r="B1599" s="13" t="s">
        <v>553</v>
      </c>
      <c r="C1599" s="9">
        <v>2500</v>
      </c>
      <c r="D1599" s="9">
        <v>0</v>
      </c>
      <c r="E1599" s="9">
        <v>0</v>
      </c>
      <c r="F1599" s="9">
        <v>0</v>
      </c>
      <c r="G1599" s="9">
        <v>0</v>
      </c>
      <c r="H1599" s="9">
        <v>2500</v>
      </c>
      <c r="I1599" s="9">
        <v>2500</v>
      </c>
      <c r="J1599" s="9">
        <v>2500</v>
      </c>
      <c r="K1599" s="10"/>
    </row>
    <row r="1600" spans="1:11">
      <c r="A1600" s="8">
        <v>1594</v>
      </c>
      <c r="B1600" s="10" t="s">
        <v>4</v>
      </c>
      <c r="C1600" s="7">
        <f t="shared" ref="C1600:C1610" si="549">D1600+E1600+F1600+G1600+H1600+I1600+J1600</f>
        <v>0</v>
      </c>
      <c r="D1600" s="7">
        <f t="shared" ref="D1600" si="550">E1600+F1600+G1600+H1600+I1600+J1600+K1600</f>
        <v>0</v>
      </c>
      <c r="E1600" s="7">
        <f t="shared" ref="E1600" si="551">F1600+G1600+H1600+I1600+J1600+K1600+L1600</f>
        <v>0</v>
      </c>
      <c r="F1600" s="7">
        <f t="shared" ref="F1600" si="552">G1600+H1600+I1600+J1600+K1600+L1600+M1600</f>
        <v>0</v>
      </c>
      <c r="G1600" s="7">
        <f t="shared" ref="G1600" si="553">H1600+I1600+J1600+K1600+L1600+M1600+N1600</f>
        <v>0</v>
      </c>
      <c r="H1600" s="7">
        <f t="shared" ref="H1600" si="554">I1600+J1600+K1600+L1600+M1600+N1600+O1600</f>
        <v>0</v>
      </c>
      <c r="I1600" s="7">
        <f t="shared" ref="I1600:I1601" si="555">J1600+K1600+L1600+M1600+N1600+O1600+P1600</f>
        <v>0</v>
      </c>
      <c r="J1600" s="7">
        <f t="shared" ref="J1600:J1601" si="556">K1600+L1600+M1600+N1600+O1600+P1600+Q1600</f>
        <v>0</v>
      </c>
      <c r="K1600" s="10"/>
    </row>
    <row r="1601" spans="1:11">
      <c r="A1601" s="8">
        <v>1595</v>
      </c>
      <c r="B1601" s="10" t="s">
        <v>5</v>
      </c>
      <c r="C1601" s="7">
        <f t="shared" si="549"/>
        <v>2500</v>
      </c>
      <c r="D1601" s="7">
        <v>0</v>
      </c>
      <c r="E1601" s="7">
        <v>0</v>
      </c>
      <c r="F1601" s="7">
        <v>0</v>
      </c>
      <c r="G1601" s="7">
        <v>0</v>
      </c>
      <c r="H1601" s="7">
        <v>2500</v>
      </c>
      <c r="I1601" s="7">
        <f t="shared" si="555"/>
        <v>0</v>
      </c>
      <c r="J1601" s="7">
        <f t="shared" si="556"/>
        <v>0</v>
      </c>
      <c r="K1601" s="10"/>
    </row>
    <row r="1602" spans="1:11">
      <c r="A1602" s="8">
        <v>1596</v>
      </c>
      <c r="B1602" s="10" t="s">
        <v>552</v>
      </c>
      <c r="C1602" s="7">
        <f t="shared" si="549"/>
        <v>0</v>
      </c>
      <c r="D1602" s="7">
        <v>0</v>
      </c>
      <c r="E1602" s="7">
        <v>0</v>
      </c>
      <c r="F1602" s="7">
        <v>0</v>
      </c>
      <c r="G1602" s="7">
        <v>0</v>
      </c>
      <c r="H1602" s="7">
        <v>0</v>
      </c>
      <c r="I1602" s="7">
        <v>0</v>
      </c>
      <c r="J1602" s="7">
        <v>0</v>
      </c>
      <c r="K1602" s="10"/>
    </row>
    <row r="1603" spans="1:11" ht="47.25" customHeight="1">
      <c r="A1603" s="8">
        <v>1597</v>
      </c>
      <c r="B1603" s="13" t="s">
        <v>555</v>
      </c>
      <c r="C1603" s="9">
        <f t="shared" si="549"/>
        <v>335</v>
      </c>
      <c r="D1603" s="9">
        <v>0</v>
      </c>
      <c r="E1603" s="9">
        <v>0</v>
      </c>
      <c r="F1603" s="9">
        <v>0</v>
      </c>
      <c r="G1603" s="9">
        <v>0</v>
      </c>
      <c r="H1603" s="9">
        <f>H1604+H1605+H1606</f>
        <v>335</v>
      </c>
      <c r="I1603" s="9">
        <f t="shared" ref="I1603:I1610" si="557">J1603+K1603+L1603+M1603+N1603+O1603+P1603</f>
        <v>0</v>
      </c>
      <c r="J1603" s="9">
        <f t="shared" ref="J1603:J1610" si="558">K1603+L1603+M1603+N1603+O1603+P1603+Q1603</f>
        <v>0</v>
      </c>
      <c r="K1603" s="10"/>
    </row>
    <row r="1604" spans="1:11">
      <c r="A1604" s="8">
        <v>1598</v>
      </c>
      <c r="B1604" s="10" t="s">
        <v>4</v>
      </c>
      <c r="C1604" s="7">
        <f t="shared" si="549"/>
        <v>0</v>
      </c>
      <c r="D1604" s="7">
        <f t="shared" ref="D1604:D1610" si="559">E1604+F1604+G1604+H1604+I1604+J1604+K1604</f>
        <v>0</v>
      </c>
      <c r="E1604" s="7">
        <f t="shared" ref="E1604:E1610" si="560">F1604+G1604+H1604+I1604+J1604+K1604+L1604</f>
        <v>0</v>
      </c>
      <c r="F1604" s="7">
        <f t="shared" ref="F1604:F1610" si="561">G1604+H1604+I1604+J1604+K1604+L1604+M1604</f>
        <v>0</v>
      </c>
      <c r="G1604" s="7">
        <f t="shared" ref="G1604:G1610" si="562">H1604+I1604+J1604+K1604+L1604+M1604+N1604</f>
        <v>0</v>
      </c>
      <c r="H1604" s="7">
        <f t="shared" ref="H1604:H1610" si="563">I1604+J1604+K1604+L1604+M1604+N1604+O1604</f>
        <v>0</v>
      </c>
      <c r="I1604" s="7">
        <f t="shared" si="557"/>
        <v>0</v>
      </c>
      <c r="J1604" s="7">
        <f t="shared" si="558"/>
        <v>0</v>
      </c>
      <c r="K1604" s="10"/>
    </row>
    <row r="1605" spans="1:11">
      <c r="A1605" s="8">
        <v>1599</v>
      </c>
      <c r="B1605" s="10" t="s">
        <v>575</v>
      </c>
      <c r="C1605" s="7">
        <f t="shared" si="549"/>
        <v>335</v>
      </c>
      <c r="D1605" s="7">
        <v>0</v>
      </c>
      <c r="E1605" s="7">
        <v>0</v>
      </c>
      <c r="F1605" s="7">
        <v>0</v>
      </c>
      <c r="G1605" s="7">
        <v>0</v>
      </c>
      <c r="H1605" s="7">
        <v>335</v>
      </c>
      <c r="I1605" s="7">
        <f t="shared" si="557"/>
        <v>0</v>
      </c>
      <c r="J1605" s="7">
        <f t="shared" si="558"/>
        <v>0</v>
      </c>
      <c r="K1605" s="10"/>
    </row>
    <row r="1606" spans="1:11">
      <c r="A1606" s="8">
        <v>1600</v>
      </c>
      <c r="B1606" s="10" t="s">
        <v>552</v>
      </c>
      <c r="C1606" s="7">
        <f t="shared" si="549"/>
        <v>0</v>
      </c>
      <c r="D1606" s="7">
        <f t="shared" si="559"/>
        <v>0</v>
      </c>
      <c r="E1606" s="7">
        <f t="shared" si="560"/>
        <v>0</v>
      </c>
      <c r="F1606" s="7">
        <f t="shared" si="561"/>
        <v>0</v>
      </c>
      <c r="G1606" s="7">
        <f t="shared" si="562"/>
        <v>0</v>
      </c>
      <c r="H1606" s="7">
        <f t="shared" si="563"/>
        <v>0</v>
      </c>
      <c r="I1606" s="7">
        <f t="shared" si="557"/>
        <v>0</v>
      </c>
      <c r="J1606" s="7">
        <f t="shared" si="558"/>
        <v>0</v>
      </c>
      <c r="K1606" s="10"/>
    </row>
    <row r="1607" spans="1:11" ht="40.5">
      <c r="A1607" s="8">
        <v>1601</v>
      </c>
      <c r="B1607" s="13" t="s">
        <v>574</v>
      </c>
      <c r="C1607" s="9">
        <f t="shared" si="549"/>
        <v>370</v>
      </c>
      <c r="D1607" s="9">
        <v>0</v>
      </c>
      <c r="E1607" s="9">
        <v>0</v>
      </c>
      <c r="F1607" s="9">
        <v>0</v>
      </c>
      <c r="G1607" s="9">
        <v>0</v>
      </c>
      <c r="H1607" s="9">
        <f>H1608+H1609+H1610</f>
        <v>370</v>
      </c>
      <c r="I1607" s="9">
        <f t="shared" si="557"/>
        <v>0</v>
      </c>
      <c r="J1607" s="9">
        <f t="shared" si="558"/>
        <v>0</v>
      </c>
      <c r="K1607" s="10"/>
    </row>
    <row r="1608" spans="1:11">
      <c r="A1608" s="8">
        <v>1602</v>
      </c>
      <c r="B1608" s="10" t="s">
        <v>193</v>
      </c>
      <c r="C1608" s="7">
        <f t="shared" si="549"/>
        <v>0</v>
      </c>
      <c r="D1608" s="7">
        <f t="shared" si="559"/>
        <v>0</v>
      </c>
      <c r="E1608" s="7">
        <f t="shared" si="560"/>
        <v>0</v>
      </c>
      <c r="F1608" s="7">
        <f t="shared" si="561"/>
        <v>0</v>
      </c>
      <c r="G1608" s="7">
        <f t="shared" si="562"/>
        <v>0</v>
      </c>
      <c r="H1608" s="7">
        <f t="shared" si="563"/>
        <v>0</v>
      </c>
      <c r="I1608" s="7">
        <f t="shared" si="557"/>
        <v>0</v>
      </c>
      <c r="J1608" s="7">
        <f t="shared" si="558"/>
        <v>0</v>
      </c>
      <c r="K1608" s="10"/>
    </row>
    <row r="1609" spans="1:11">
      <c r="A1609" s="8">
        <v>1603</v>
      </c>
      <c r="B1609" s="10" t="s">
        <v>194</v>
      </c>
      <c r="C1609" s="7">
        <f t="shared" si="549"/>
        <v>370</v>
      </c>
      <c r="D1609" s="7">
        <v>0</v>
      </c>
      <c r="E1609" s="7">
        <v>0</v>
      </c>
      <c r="F1609" s="7">
        <v>0</v>
      </c>
      <c r="G1609" s="7">
        <v>0</v>
      </c>
      <c r="H1609" s="7">
        <v>370</v>
      </c>
      <c r="I1609" s="7">
        <f t="shared" si="557"/>
        <v>0</v>
      </c>
      <c r="J1609" s="7">
        <f t="shared" si="558"/>
        <v>0</v>
      </c>
      <c r="K1609" s="10"/>
    </row>
    <row r="1610" spans="1:11">
      <c r="A1610" s="8">
        <v>1604</v>
      </c>
      <c r="B1610" s="10" t="s">
        <v>150</v>
      </c>
      <c r="C1610" s="7">
        <f t="shared" si="549"/>
        <v>0</v>
      </c>
      <c r="D1610" s="7">
        <f t="shared" si="559"/>
        <v>0</v>
      </c>
      <c r="E1610" s="7">
        <f t="shared" si="560"/>
        <v>0</v>
      </c>
      <c r="F1610" s="7">
        <f t="shared" si="561"/>
        <v>0</v>
      </c>
      <c r="G1610" s="7">
        <f t="shared" si="562"/>
        <v>0</v>
      </c>
      <c r="H1610" s="7">
        <f t="shared" si="563"/>
        <v>0</v>
      </c>
      <c r="I1610" s="7">
        <f t="shared" si="557"/>
        <v>0</v>
      </c>
      <c r="J1610" s="7">
        <f t="shared" si="558"/>
        <v>0</v>
      </c>
      <c r="K1610" s="10"/>
    </row>
    <row r="1611" spans="1:11" ht="15" customHeight="1">
      <c r="A1611" s="8">
        <v>1605</v>
      </c>
      <c r="B1611" s="78" t="s">
        <v>505</v>
      </c>
      <c r="C1611" s="79"/>
      <c r="D1611" s="79"/>
      <c r="E1611" s="79"/>
      <c r="F1611" s="79"/>
      <c r="G1611" s="79"/>
      <c r="H1611" s="79"/>
      <c r="I1611" s="79"/>
      <c r="J1611" s="79"/>
      <c r="K1611" s="80"/>
    </row>
    <row r="1612" spans="1:11">
      <c r="A1612" s="8">
        <v>1606</v>
      </c>
      <c r="B1612" s="53" t="s">
        <v>341</v>
      </c>
      <c r="C1612" s="5">
        <f>C1614+C1613</f>
        <v>57071.499999999993</v>
      </c>
      <c r="D1612" s="5">
        <f t="shared" ref="D1612:J1612" si="564">D1614+D1613</f>
        <v>0</v>
      </c>
      <c r="E1612" s="5">
        <f t="shared" si="564"/>
        <v>7609.4</v>
      </c>
      <c r="F1612" s="5">
        <f t="shared" si="564"/>
        <v>6185.4</v>
      </c>
      <c r="G1612" s="5">
        <f>G1621+G1633+G1641+G1649+G1732</f>
        <v>9135.3000000000011</v>
      </c>
      <c r="H1612" s="5">
        <f t="shared" si="564"/>
        <v>11847.400000000001</v>
      </c>
      <c r="I1612" s="5">
        <f t="shared" si="564"/>
        <v>13213.5</v>
      </c>
      <c r="J1612" s="5">
        <f t="shared" si="564"/>
        <v>9080.5</v>
      </c>
      <c r="K1612" s="10"/>
    </row>
    <row r="1613" spans="1:11">
      <c r="A1613" s="8">
        <v>1607</v>
      </c>
      <c r="B1613" s="10" t="s">
        <v>4</v>
      </c>
      <c r="C1613" s="5">
        <f t="shared" ref="C1613:C1676" si="565">D1613+E1613+F1613+G1613+H1613+I1613+J1613</f>
        <v>1799.6</v>
      </c>
      <c r="D1613" s="5">
        <v>0</v>
      </c>
      <c r="E1613" s="7">
        <v>122.7</v>
      </c>
      <c r="F1613" s="6">
        <v>340.5</v>
      </c>
      <c r="G1613" s="6">
        <v>331.2</v>
      </c>
      <c r="H1613" s="6">
        <f>H1618</f>
        <v>324.2</v>
      </c>
      <c r="I1613" s="6">
        <v>340.5</v>
      </c>
      <c r="J1613" s="6">
        <f>J1618</f>
        <v>340.5</v>
      </c>
      <c r="K1613" s="10"/>
    </row>
    <row r="1614" spans="1:11">
      <c r="A1614" s="8">
        <v>1608</v>
      </c>
      <c r="B1614" s="10" t="s">
        <v>5</v>
      </c>
      <c r="C1614" s="5">
        <f t="shared" si="565"/>
        <v>55271.899999999994</v>
      </c>
      <c r="D1614" s="5">
        <v>0</v>
      </c>
      <c r="E1614" s="7">
        <v>7486.7</v>
      </c>
      <c r="F1614" s="6">
        <v>5844.9</v>
      </c>
      <c r="G1614" s="6">
        <f>G1623+G1635+G1643+G1651+G1734</f>
        <v>8804.1</v>
      </c>
      <c r="H1614" s="6">
        <f>H1623+H1635+H1643+H1651+H1734</f>
        <v>11523.2</v>
      </c>
      <c r="I1614" s="6">
        <f>I1623+I1635+I1643+I1651+I1734</f>
        <v>12873</v>
      </c>
      <c r="J1614" s="6">
        <f>J1619</f>
        <v>8740</v>
      </c>
      <c r="K1614" s="10"/>
    </row>
    <row r="1615" spans="1:11">
      <c r="A1615" s="8">
        <v>1609</v>
      </c>
      <c r="B1615" s="10" t="s">
        <v>150</v>
      </c>
      <c r="C1615" s="5">
        <f t="shared" si="565"/>
        <v>0</v>
      </c>
      <c r="D1615" s="5">
        <v>0</v>
      </c>
      <c r="E1615" s="7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10"/>
    </row>
    <row r="1616" spans="1:11">
      <c r="A1616" s="8">
        <v>1610</v>
      </c>
      <c r="B1616" s="10" t="s">
        <v>78</v>
      </c>
      <c r="C1616" s="5">
        <f t="shared" si="565"/>
        <v>0</v>
      </c>
      <c r="D1616" s="10"/>
      <c r="E1616" s="10"/>
      <c r="F1616" s="10"/>
      <c r="G1616" s="10"/>
      <c r="H1616" s="10"/>
      <c r="I1616" s="10"/>
      <c r="J1616" s="10"/>
      <c r="K1616" s="10"/>
    </row>
    <row r="1617" spans="1:11" ht="25.5">
      <c r="A1617" s="8">
        <v>1611</v>
      </c>
      <c r="B1617" s="54" t="s">
        <v>317</v>
      </c>
      <c r="C1617" s="5">
        <f>D1617+E1617+F1617+G1617+H1617+I1617+J1617</f>
        <v>57071.5</v>
      </c>
      <c r="D1617" s="5">
        <f t="shared" ref="D1617:F1617" si="566">D1618+D1619+D1620</f>
        <v>0</v>
      </c>
      <c r="E1617" s="5">
        <f t="shared" si="566"/>
        <v>7609.4</v>
      </c>
      <c r="F1617" s="5">
        <f t="shared" si="566"/>
        <v>6185.4</v>
      </c>
      <c r="G1617" s="5">
        <f>G1618+G1619</f>
        <v>9135.3000000000011</v>
      </c>
      <c r="H1617" s="5">
        <f>H1619+H1618</f>
        <v>11847.400000000001</v>
      </c>
      <c r="I1617" s="5">
        <f>I1619+I1618</f>
        <v>13213.5</v>
      </c>
      <c r="J1617" s="5">
        <f>J1618+J1619</f>
        <v>9080.5</v>
      </c>
      <c r="K1617" s="10"/>
    </row>
    <row r="1618" spans="1:11">
      <c r="A1618" s="8">
        <v>1612</v>
      </c>
      <c r="B1618" s="10" t="s">
        <v>4</v>
      </c>
      <c r="C1618" s="5">
        <f t="shared" si="565"/>
        <v>1799.6</v>
      </c>
      <c r="D1618" s="6">
        <v>0</v>
      </c>
      <c r="E1618" s="7">
        <v>122.7</v>
      </c>
      <c r="F1618" s="6">
        <v>340.5</v>
      </c>
      <c r="G1618" s="6">
        <v>331.2</v>
      </c>
      <c r="H1618" s="6">
        <f>H1733</f>
        <v>324.2</v>
      </c>
      <c r="I1618" s="6">
        <v>340.5</v>
      </c>
      <c r="J1618" s="6">
        <f>J1733</f>
        <v>340.5</v>
      </c>
      <c r="K1618" s="10"/>
    </row>
    <row r="1619" spans="1:11">
      <c r="A1619" s="8">
        <v>1613</v>
      </c>
      <c r="B1619" s="10" t="s">
        <v>5</v>
      </c>
      <c r="C1619" s="5">
        <f t="shared" si="565"/>
        <v>55271.899999999994</v>
      </c>
      <c r="D1619" s="6">
        <v>0</v>
      </c>
      <c r="E1619" s="7">
        <v>7486.7</v>
      </c>
      <c r="F1619" s="6">
        <v>5844.9</v>
      </c>
      <c r="G1619" s="6">
        <f>G1623+G1635+G1643+G1651+G1734</f>
        <v>8804.1</v>
      </c>
      <c r="H1619" s="6">
        <f>H1623+H1635+H1643+H1651+H1734</f>
        <v>11523.2</v>
      </c>
      <c r="I1619" s="6">
        <f>I1623+I1635+I1643+I1651+I1734</f>
        <v>12873</v>
      </c>
      <c r="J1619" s="6">
        <f>J1623+J1635+J1643+J1651+J1734</f>
        <v>8740</v>
      </c>
      <c r="K1619" s="10"/>
    </row>
    <row r="1620" spans="1:11">
      <c r="A1620" s="8">
        <v>1614</v>
      </c>
      <c r="B1620" s="10" t="s">
        <v>150</v>
      </c>
      <c r="C1620" s="5">
        <f t="shared" si="565"/>
        <v>0</v>
      </c>
      <c r="D1620" s="6">
        <v>0</v>
      </c>
      <c r="E1620" s="7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10"/>
    </row>
    <row r="1621" spans="1:11" ht="12" customHeight="1">
      <c r="A1621" s="8">
        <v>1615</v>
      </c>
      <c r="B1621" s="68" t="s">
        <v>303</v>
      </c>
      <c r="C1621" s="5">
        <f>D1621+E1621+F1621+G1621+H1621+I1621+J1621</f>
        <v>26900</v>
      </c>
      <c r="D1621" s="6">
        <v>0</v>
      </c>
      <c r="E1621" s="9">
        <v>3808.5</v>
      </c>
      <c r="F1621" s="5">
        <v>3682.9</v>
      </c>
      <c r="G1621" s="5">
        <v>5333.6</v>
      </c>
      <c r="H1621" s="5">
        <f>H1623</f>
        <v>4937.5</v>
      </c>
      <c r="I1621" s="5">
        <v>5437.5</v>
      </c>
      <c r="J1621" s="5">
        <f>J1623</f>
        <v>3700</v>
      </c>
      <c r="K1621" s="51"/>
    </row>
    <row r="1622" spans="1:11">
      <c r="A1622" s="8">
        <v>1616</v>
      </c>
      <c r="B1622" s="10" t="s">
        <v>268</v>
      </c>
      <c r="C1622" s="5">
        <f t="shared" si="565"/>
        <v>0</v>
      </c>
      <c r="D1622" s="6">
        <v>0</v>
      </c>
      <c r="E1622" s="7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10"/>
    </row>
    <row r="1623" spans="1:11" ht="15.75">
      <c r="A1623" s="8">
        <v>1617</v>
      </c>
      <c r="B1623" s="10" t="s">
        <v>269</v>
      </c>
      <c r="C1623" s="5">
        <f t="shared" si="565"/>
        <v>26900</v>
      </c>
      <c r="D1623" s="6">
        <v>0</v>
      </c>
      <c r="E1623" s="7">
        <v>3808.5</v>
      </c>
      <c r="F1623" s="6">
        <v>3682.9</v>
      </c>
      <c r="G1623" s="6">
        <v>5333.6</v>
      </c>
      <c r="H1623" s="6">
        <v>4937.5</v>
      </c>
      <c r="I1623" s="6">
        <v>5437.5</v>
      </c>
      <c r="J1623" s="6">
        <f>J1627+J1631</f>
        <v>3700</v>
      </c>
      <c r="K1623" s="51"/>
    </row>
    <row r="1624" spans="1:11">
      <c r="A1624" s="8">
        <v>1618</v>
      </c>
      <c r="B1624" s="10" t="s">
        <v>79</v>
      </c>
      <c r="C1624" s="5">
        <f t="shared" si="565"/>
        <v>0</v>
      </c>
      <c r="D1624" s="6">
        <v>0</v>
      </c>
      <c r="E1624" s="7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10"/>
    </row>
    <row r="1625" spans="1:11" ht="30.75" customHeight="1">
      <c r="A1625" s="8">
        <v>1619</v>
      </c>
      <c r="B1625" s="15" t="s">
        <v>528</v>
      </c>
      <c r="C1625" s="5">
        <f t="shared" si="565"/>
        <v>21155.1</v>
      </c>
      <c r="D1625" s="6">
        <v>0</v>
      </c>
      <c r="E1625" s="7">
        <v>3300</v>
      </c>
      <c r="F1625" s="6">
        <v>3145.4</v>
      </c>
      <c r="G1625" s="6">
        <v>4809.7</v>
      </c>
      <c r="H1625" s="6">
        <v>3700</v>
      </c>
      <c r="I1625" s="6">
        <v>3700</v>
      </c>
      <c r="J1625" s="6">
        <v>2500</v>
      </c>
      <c r="K1625" s="51"/>
    </row>
    <row r="1626" spans="1:11">
      <c r="A1626" s="8">
        <v>1620</v>
      </c>
      <c r="B1626" s="10" t="s">
        <v>268</v>
      </c>
      <c r="C1626" s="5">
        <f t="shared" si="565"/>
        <v>0</v>
      </c>
      <c r="D1626" s="6">
        <v>0</v>
      </c>
      <c r="E1626" s="7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10"/>
    </row>
    <row r="1627" spans="1:11" ht="15.75">
      <c r="A1627" s="8">
        <v>1621</v>
      </c>
      <c r="B1627" s="10" t="s">
        <v>269</v>
      </c>
      <c r="C1627" s="5">
        <f t="shared" si="565"/>
        <v>21155.1</v>
      </c>
      <c r="D1627" s="6">
        <v>0</v>
      </c>
      <c r="E1627" s="7">
        <v>3300</v>
      </c>
      <c r="F1627" s="6">
        <v>3145.4</v>
      </c>
      <c r="G1627" s="6">
        <v>4809.7</v>
      </c>
      <c r="H1627" s="6">
        <v>3700</v>
      </c>
      <c r="I1627" s="6">
        <v>3700</v>
      </c>
      <c r="J1627" s="6">
        <v>2500</v>
      </c>
      <c r="K1627" s="51"/>
    </row>
    <row r="1628" spans="1:11">
      <c r="A1628" s="8">
        <v>1622</v>
      </c>
      <c r="B1628" s="10" t="s">
        <v>79</v>
      </c>
      <c r="C1628" s="5">
        <f t="shared" si="565"/>
        <v>0</v>
      </c>
      <c r="D1628" s="6">
        <v>0</v>
      </c>
      <c r="E1628" s="7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10"/>
    </row>
    <row r="1629" spans="1:11" ht="51">
      <c r="A1629" s="8">
        <v>1623</v>
      </c>
      <c r="B1629" s="14" t="s">
        <v>529</v>
      </c>
      <c r="C1629" s="5">
        <f t="shared" si="565"/>
        <v>5744.9</v>
      </c>
      <c r="D1629" s="6">
        <v>0</v>
      </c>
      <c r="E1629" s="7">
        <v>508.5</v>
      </c>
      <c r="F1629" s="6">
        <v>537.5</v>
      </c>
      <c r="G1629" s="6">
        <v>523.9</v>
      </c>
      <c r="H1629" s="6">
        <v>1237.5</v>
      </c>
      <c r="I1629" s="6">
        <v>1737.5</v>
      </c>
      <c r="J1629" s="6">
        <v>1200</v>
      </c>
      <c r="K1629" s="51"/>
    </row>
    <row r="1630" spans="1:11">
      <c r="A1630" s="8">
        <v>1624</v>
      </c>
      <c r="B1630" s="10" t="s">
        <v>268</v>
      </c>
      <c r="C1630" s="5">
        <f t="shared" si="565"/>
        <v>0</v>
      </c>
      <c r="D1630" s="6">
        <v>0</v>
      </c>
      <c r="E1630" s="7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10"/>
    </row>
    <row r="1631" spans="1:11" ht="15.75">
      <c r="A1631" s="8">
        <v>1625</v>
      </c>
      <c r="B1631" s="10" t="s">
        <v>269</v>
      </c>
      <c r="C1631" s="5">
        <f t="shared" si="565"/>
        <v>5744.9</v>
      </c>
      <c r="D1631" s="6">
        <v>0</v>
      </c>
      <c r="E1631" s="7">
        <v>508.5</v>
      </c>
      <c r="F1631" s="6">
        <v>537.5</v>
      </c>
      <c r="G1631" s="6">
        <v>523.9</v>
      </c>
      <c r="H1631" s="6">
        <v>1237.5</v>
      </c>
      <c r="I1631" s="6">
        <v>1737.5</v>
      </c>
      <c r="J1631" s="6">
        <v>1200</v>
      </c>
      <c r="K1631" s="51"/>
    </row>
    <row r="1632" spans="1:11">
      <c r="A1632" s="8">
        <v>1626</v>
      </c>
      <c r="B1632" s="10" t="s">
        <v>79</v>
      </c>
      <c r="C1632" s="5">
        <f t="shared" si="565"/>
        <v>0</v>
      </c>
      <c r="D1632" s="6">
        <v>0</v>
      </c>
      <c r="E1632" s="7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10"/>
    </row>
    <row r="1633" spans="1:11" ht="27">
      <c r="A1633" s="8">
        <v>1627</v>
      </c>
      <c r="B1633" s="68" t="s">
        <v>304</v>
      </c>
      <c r="C1633" s="5">
        <f t="shared" si="565"/>
        <v>1015.3</v>
      </c>
      <c r="D1633" s="6">
        <v>0</v>
      </c>
      <c r="E1633" s="9">
        <v>420.3</v>
      </c>
      <c r="F1633" s="5">
        <v>100</v>
      </c>
      <c r="G1633" s="5">
        <f>G1635</f>
        <v>105</v>
      </c>
      <c r="H1633" s="5">
        <f>H1635</f>
        <v>90</v>
      </c>
      <c r="I1633" s="5">
        <v>150</v>
      </c>
      <c r="J1633" s="5">
        <v>150</v>
      </c>
      <c r="K1633" s="51"/>
    </row>
    <row r="1634" spans="1:11">
      <c r="A1634" s="8">
        <v>1628</v>
      </c>
      <c r="B1634" s="10" t="s">
        <v>268</v>
      </c>
      <c r="C1634" s="5">
        <f t="shared" si="565"/>
        <v>0</v>
      </c>
      <c r="D1634" s="6">
        <v>0</v>
      </c>
      <c r="E1634" s="7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10"/>
    </row>
    <row r="1635" spans="1:11" ht="15.75">
      <c r="A1635" s="8">
        <v>1629</v>
      </c>
      <c r="B1635" s="10" t="s">
        <v>269</v>
      </c>
      <c r="C1635" s="5">
        <f t="shared" si="565"/>
        <v>1015.3</v>
      </c>
      <c r="D1635" s="6">
        <v>0</v>
      </c>
      <c r="E1635" s="7">
        <v>420.3</v>
      </c>
      <c r="F1635" s="6">
        <v>100</v>
      </c>
      <c r="G1635" s="6">
        <f>G1637</f>
        <v>105</v>
      </c>
      <c r="H1635" s="6">
        <f>H1639</f>
        <v>90</v>
      </c>
      <c r="I1635" s="6">
        <v>150</v>
      </c>
      <c r="J1635" s="6">
        <v>150</v>
      </c>
      <c r="K1635" s="51"/>
    </row>
    <row r="1636" spans="1:11">
      <c r="A1636" s="8">
        <v>1630</v>
      </c>
      <c r="B1636" s="10" t="s">
        <v>79</v>
      </c>
      <c r="C1636" s="5">
        <f t="shared" si="565"/>
        <v>0</v>
      </c>
      <c r="D1636" s="6">
        <v>0</v>
      </c>
      <c r="E1636" s="7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10"/>
    </row>
    <row r="1637" spans="1:11" ht="26.25">
      <c r="A1637" s="8">
        <v>1631</v>
      </c>
      <c r="B1637" s="15" t="s">
        <v>534</v>
      </c>
      <c r="C1637" s="5">
        <f t="shared" si="565"/>
        <v>1015.3</v>
      </c>
      <c r="D1637" s="5">
        <v>0</v>
      </c>
      <c r="E1637" s="9">
        <v>420.3</v>
      </c>
      <c r="F1637" s="5">
        <v>100</v>
      </c>
      <c r="G1637" s="5">
        <v>105</v>
      </c>
      <c r="H1637" s="5">
        <v>90</v>
      </c>
      <c r="I1637" s="5">
        <v>150</v>
      </c>
      <c r="J1637" s="5">
        <v>150</v>
      </c>
      <c r="K1637" s="51"/>
    </row>
    <row r="1638" spans="1:11">
      <c r="A1638" s="8">
        <v>1632</v>
      </c>
      <c r="B1638" s="10" t="s">
        <v>268</v>
      </c>
      <c r="C1638" s="5">
        <f t="shared" si="565"/>
        <v>0</v>
      </c>
      <c r="D1638" s="6">
        <v>0</v>
      </c>
      <c r="E1638" s="7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10"/>
    </row>
    <row r="1639" spans="1:11" ht="15.75">
      <c r="A1639" s="8">
        <v>1633</v>
      </c>
      <c r="B1639" s="10" t="s">
        <v>269</v>
      </c>
      <c r="C1639" s="5">
        <f t="shared" si="565"/>
        <v>1015.3</v>
      </c>
      <c r="D1639" s="6">
        <v>0</v>
      </c>
      <c r="E1639" s="7">
        <v>420.3</v>
      </c>
      <c r="F1639" s="6">
        <v>100</v>
      </c>
      <c r="G1639" s="6">
        <v>105</v>
      </c>
      <c r="H1639" s="6">
        <v>90</v>
      </c>
      <c r="I1639" s="6">
        <v>150</v>
      </c>
      <c r="J1639" s="6">
        <v>150</v>
      </c>
      <c r="K1639" s="51"/>
    </row>
    <row r="1640" spans="1:11">
      <c r="A1640" s="8">
        <v>1634</v>
      </c>
      <c r="B1640" s="10" t="s">
        <v>79</v>
      </c>
      <c r="C1640" s="5">
        <f t="shared" si="565"/>
        <v>0</v>
      </c>
      <c r="D1640" s="6">
        <v>0</v>
      </c>
      <c r="E1640" s="7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10"/>
    </row>
    <row r="1641" spans="1:11" ht="15.75">
      <c r="A1641" s="8">
        <v>1635</v>
      </c>
      <c r="B1641" s="68" t="s">
        <v>305</v>
      </c>
      <c r="C1641" s="5">
        <f t="shared" si="565"/>
        <v>982.4</v>
      </c>
      <c r="D1641" s="6">
        <v>0</v>
      </c>
      <c r="E1641" s="9">
        <v>300</v>
      </c>
      <c r="F1641" s="5">
        <v>82.4</v>
      </c>
      <c r="G1641" s="5">
        <f>G1643</f>
        <v>200</v>
      </c>
      <c r="H1641" s="5">
        <v>0</v>
      </c>
      <c r="I1641" s="5">
        <v>200</v>
      </c>
      <c r="J1641" s="5">
        <v>200</v>
      </c>
      <c r="K1641" s="51"/>
    </row>
    <row r="1642" spans="1:11">
      <c r="A1642" s="8">
        <v>1636</v>
      </c>
      <c r="B1642" s="10" t="s">
        <v>268</v>
      </c>
      <c r="C1642" s="5">
        <f t="shared" si="565"/>
        <v>0</v>
      </c>
      <c r="D1642" s="6">
        <v>0</v>
      </c>
      <c r="E1642" s="7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10"/>
    </row>
    <row r="1643" spans="1:11" ht="15.75">
      <c r="A1643" s="8">
        <v>1637</v>
      </c>
      <c r="B1643" s="10" t="s">
        <v>269</v>
      </c>
      <c r="C1643" s="5">
        <f t="shared" si="565"/>
        <v>982.4</v>
      </c>
      <c r="D1643" s="6">
        <v>0</v>
      </c>
      <c r="E1643" s="7">
        <v>300</v>
      </c>
      <c r="F1643" s="6">
        <v>82.4</v>
      </c>
      <c r="G1643" s="6">
        <v>200</v>
      </c>
      <c r="H1643" s="6">
        <v>0</v>
      </c>
      <c r="I1643" s="6">
        <v>200</v>
      </c>
      <c r="J1643" s="6">
        <v>200</v>
      </c>
      <c r="K1643" s="51"/>
    </row>
    <row r="1644" spans="1:11">
      <c r="A1644" s="8">
        <v>1638</v>
      </c>
      <c r="B1644" s="10" t="s">
        <v>79</v>
      </c>
      <c r="C1644" s="5">
        <f t="shared" si="565"/>
        <v>0</v>
      </c>
      <c r="D1644" s="6">
        <v>0</v>
      </c>
      <c r="E1644" s="7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10"/>
    </row>
    <row r="1645" spans="1:11" ht="15.75">
      <c r="A1645" s="8">
        <v>1639</v>
      </c>
      <c r="B1645" s="15" t="s">
        <v>530</v>
      </c>
      <c r="C1645" s="5">
        <f t="shared" si="565"/>
        <v>982.4</v>
      </c>
      <c r="D1645" s="6">
        <v>0</v>
      </c>
      <c r="E1645" s="7">
        <v>300</v>
      </c>
      <c r="F1645" s="6">
        <v>82.4</v>
      </c>
      <c r="G1645" s="5">
        <v>200</v>
      </c>
      <c r="H1645" s="6">
        <v>0</v>
      </c>
      <c r="I1645" s="6">
        <v>200</v>
      </c>
      <c r="J1645" s="6">
        <v>200</v>
      </c>
      <c r="K1645" s="51"/>
    </row>
    <row r="1646" spans="1:11">
      <c r="A1646" s="8">
        <v>1640</v>
      </c>
      <c r="B1646" s="10" t="s">
        <v>268</v>
      </c>
      <c r="C1646" s="5">
        <f t="shared" si="565"/>
        <v>0</v>
      </c>
      <c r="D1646" s="6">
        <v>0</v>
      </c>
      <c r="E1646" s="7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10"/>
    </row>
    <row r="1647" spans="1:11" ht="15.75">
      <c r="A1647" s="8">
        <v>1641</v>
      </c>
      <c r="B1647" s="10" t="s">
        <v>269</v>
      </c>
      <c r="C1647" s="5">
        <f t="shared" si="565"/>
        <v>982.4</v>
      </c>
      <c r="D1647" s="6">
        <v>0</v>
      </c>
      <c r="E1647" s="7">
        <v>300</v>
      </c>
      <c r="F1647" s="6">
        <v>82.4</v>
      </c>
      <c r="G1647" s="6">
        <v>200</v>
      </c>
      <c r="H1647" s="6">
        <v>0</v>
      </c>
      <c r="I1647" s="6">
        <v>200</v>
      </c>
      <c r="J1647" s="6">
        <v>200</v>
      </c>
      <c r="K1647" s="51"/>
    </row>
    <row r="1648" spans="1:11">
      <c r="A1648" s="8">
        <v>1642</v>
      </c>
      <c r="B1648" s="10" t="s">
        <v>79</v>
      </c>
      <c r="C1648" s="5">
        <f t="shared" si="565"/>
        <v>0</v>
      </c>
      <c r="D1648" s="6">
        <v>0</v>
      </c>
      <c r="E1648" s="7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10"/>
    </row>
    <row r="1649" spans="1:11" ht="40.5">
      <c r="A1649" s="8">
        <v>1643</v>
      </c>
      <c r="B1649" s="68" t="s">
        <v>306</v>
      </c>
      <c r="C1649" s="5">
        <f t="shared" si="565"/>
        <v>26374.2</v>
      </c>
      <c r="D1649" s="6">
        <v>0</v>
      </c>
      <c r="E1649" s="9">
        <v>2957.9</v>
      </c>
      <c r="F1649" s="5">
        <v>1979.6</v>
      </c>
      <c r="G1649" s="5">
        <f>G1651</f>
        <v>3165.5</v>
      </c>
      <c r="H1649" s="5">
        <f>H1651</f>
        <v>6495.7</v>
      </c>
      <c r="I1649" s="5">
        <f>I1651</f>
        <v>7085.5</v>
      </c>
      <c r="J1649" s="5">
        <f>J1651</f>
        <v>4690</v>
      </c>
      <c r="K1649" s="51"/>
    </row>
    <row r="1650" spans="1:11">
      <c r="A1650" s="8">
        <v>1644</v>
      </c>
      <c r="B1650" s="10" t="s">
        <v>268</v>
      </c>
      <c r="C1650" s="5">
        <f t="shared" si="565"/>
        <v>0</v>
      </c>
      <c r="D1650" s="6">
        <v>0</v>
      </c>
      <c r="E1650" s="7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10"/>
    </row>
    <row r="1651" spans="1:11" ht="15.75">
      <c r="A1651" s="8">
        <v>1645</v>
      </c>
      <c r="B1651" s="10" t="s">
        <v>269</v>
      </c>
      <c r="C1651" s="5">
        <f t="shared" si="565"/>
        <v>26374.2</v>
      </c>
      <c r="D1651" s="6">
        <v>0</v>
      </c>
      <c r="E1651" s="7">
        <v>2957.9</v>
      </c>
      <c r="F1651" s="6">
        <v>1979.6</v>
      </c>
      <c r="G1651" s="6">
        <f>G1655+G1659+G1663+G1667+G1671+G1675+G1679+G1683+G1687+G1691+G1695+G1699+G1703+G1707+G1711+G1715+G1719+G1722+G1726</f>
        <v>3165.5</v>
      </c>
      <c r="H1651" s="6">
        <f>H1655+H1659+H1663+H1667+H1671+H1675+H1679+H1683+H1687+H1691+H1695+H1699+H1703+H1707+H1711+H1715+H1719+H1722+H1726+H1730</f>
        <v>6495.7</v>
      </c>
      <c r="I1651" s="6">
        <f>I1655+I1659+I1663+I1667+I1671+I1675+I1679+I1683+I1687+I1691+I1695+I1699+I1703+I1707+I1711+I1715+I1719+I1722+I1726</f>
        <v>7085.5</v>
      </c>
      <c r="J1651" s="6">
        <f>J1655+J1659+J1663+J1667+J1671+J1675+J1679+J1683+J1687+J1691+J1695+J1699+J1703+J1707+J1711+J1715+J1719+J1722+J1726</f>
        <v>4690</v>
      </c>
      <c r="K1651" s="51"/>
    </row>
    <row r="1652" spans="1:11">
      <c r="A1652" s="8">
        <v>1646</v>
      </c>
      <c r="B1652" s="10" t="s">
        <v>79</v>
      </c>
      <c r="C1652" s="5">
        <f t="shared" si="565"/>
        <v>0</v>
      </c>
      <c r="D1652" s="6">
        <v>0</v>
      </c>
      <c r="E1652" s="7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10"/>
    </row>
    <row r="1653" spans="1:11" ht="25.5">
      <c r="A1653" s="8">
        <v>1647</v>
      </c>
      <c r="B1653" s="14" t="s">
        <v>531</v>
      </c>
      <c r="C1653" s="5">
        <f t="shared" si="565"/>
        <v>4695.3999999999996</v>
      </c>
      <c r="D1653" s="5">
        <v>0</v>
      </c>
      <c r="E1653" s="9">
        <v>800</v>
      </c>
      <c r="F1653" s="5">
        <v>763.6</v>
      </c>
      <c r="G1653" s="5">
        <v>1400</v>
      </c>
      <c r="H1653" s="5">
        <f>H1654+H1655+H1656</f>
        <v>1631.8</v>
      </c>
      <c r="I1653" s="5">
        <v>0</v>
      </c>
      <c r="J1653" s="5">
        <v>100</v>
      </c>
      <c r="K1653" s="51"/>
    </row>
    <row r="1654" spans="1:11">
      <c r="A1654" s="8">
        <v>1648</v>
      </c>
      <c r="B1654" s="10" t="s">
        <v>268</v>
      </c>
      <c r="C1654" s="5">
        <f t="shared" si="565"/>
        <v>0</v>
      </c>
      <c r="D1654" s="6">
        <v>0</v>
      </c>
      <c r="E1654" s="7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10"/>
    </row>
    <row r="1655" spans="1:11" ht="15.75">
      <c r="A1655" s="8">
        <v>1649</v>
      </c>
      <c r="B1655" s="10" t="s">
        <v>269</v>
      </c>
      <c r="C1655" s="5">
        <f t="shared" si="565"/>
        <v>4695.3999999999996</v>
      </c>
      <c r="D1655" s="6">
        <v>0</v>
      </c>
      <c r="E1655" s="7">
        <v>800</v>
      </c>
      <c r="F1655" s="6">
        <v>763.6</v>
      </c>
      <c r="G1655" s="6">
        <v>1400</v>
      </c>
      <c r="H1655" s="6">
        <v>1631.8</v>
      </c>
      <c r="I1655" s="6">
        <v>0</v>
      </c>
      <c r="J1655" s="6">
        <v>100</v>
      </c>
      <c r="K1655" s="51"/>
    </row>
    <row r="1656" spans="1:11">
      <c r="A1656" s="8">
        <v>1650</v>
      </c>
      <c r="B1656" s="10" t="s">
        <v>79</v>
      </c>
      <c r="C1656" s="5">
        <f t="shared" si="565"/>
        <v>0</v>
      </c>
      <c r="D1656" s="6">
        <v>0</v>
      </c>
      <c r="E1656" s="7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10"/>
    </row>
    <row r="1657" spans="1:11" ht="26.25">
      <c r="A1657" s="8">
        <v>1651</v>
      </c>
      <c r="B1657" s="15" t="s">
        <v>535</v>
      </c>
      <c r="C1657" s="5">
        <f t="shared" si="565"/>
        <v>1190</v>
      </c>
      <c r="D1657" s="5">
        <v>0</v>
      </c>
      <c r="E1657" s="9">
        <v>340</v>
      </c>
      <c r="F1657" s="5">
        <v>240</v>
      </c>
      <c r="G1657" s="5">
        <v>40</v>
      </c>
      <c r="H1657" s="5">
        <f>H1658+H1659+H1660</f>
        <v>130</v>
      </c>
      <c r="I1657" s="5">
        <v>340</v>
      </c>
      <c r="J1657" s="5">
        <v>100</v>
      </c>
      <c r="K1657" s="51"/>
    </row>
    <row r="1658" spans="1:11">
      <c r="A1658" s="8">
        <v>1652</v>
      </c>
      <c r="B1658" s="10" t="s">
        <v>268</v>
      </c>
      <c r="C1658" s="5">
        <f t="shared" si="565"/>
        <v>0</v>
      </c>
      <c r="D1658" s="6">
        <v>0</v>
      </c>
      <c r="E1658" s="7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10"/>
    </row>
    <row r="1659" spans="1:11" ht="15.75">
      <c r="A1659" s="8">
        <v>1653</v>
      </c>
      <c r="B1659" s="10" t="s">
        <v>269</v>
      </c>
      <c r="C1659" s="5">
        <f t="shared" si="565"/>
        <v>1190</v>
      </c>
      <c r="D1659" s="6">
        <v>0</v>
      </c>
      <c r="E1659" s="7">
        <v>340</v>
      </c>
      <c r="F1659" s="6">
        <v>240</v>
      </c>
      <c r="G1659" s="6">
        <v>40</v>
      </c>
      <c r="H1659" s="6">
        <f>300-38.2-131.8</f>
        <v>130</v>
      </c>
      <c r="I1659" s="6">
        <v>340</v>
      </c>
      <c r="J1659" s="6">
        <v>100</v>
      </c>
      <c r="K1659" s="51"/>
    </row>
    <row r="1660" spans="1:11">
      <c r="A1660" s="8">
        <v>1654</v>
      </c>
      <c r="B1660" s="10" t="s">
        <v>79</v>
      </c>
      <c r="C1660" s="5">
        <f t="shared" si="565"/>
        <v>0</v>
      </c>
      <c r="D1660" s="6">
        <v>0</v>
      </c>
      <c r="E1660" s="7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10"/>
    </row>
    <row r="1661" spans="1:11" ht="26.25">
      <c r="A1661" s="8">
        <v>1655</v>
      </c>
      <c r="B1661" s="15" t="s">
        <v>536</v>
      </c>
      <c r="C1661" s="5">
        <f t="shared" si="565"/>
        <v>1285.2</v>
      </c>
      <c r="D1661" s="5">
        <v>0</v>
      </c>
      <c r="E1661" s="9">
        <v>310</v>
      </c>
      <c r="F1661" s="5">
        <v>140</v>
      </c>
      <c r="G1661" s="5">
        <v>310</v>
      </c>
      <c r="H1661" s="5">
        <f>H1662+H1663+H1664</f>
        <v>55.2</v>
      </c>
      <c r="I1661" s="5">
        <v>310</v>
      </c>
      <c r="J1661" s="5">
        <v>160</v>
      </c>
      <c r="K1661" s="51"/>
    </row>
    <row r="1662" spans="1:11">
      <c r="A1662" s="8">
        <v>1656</v>
      </c>
      <c r="B1662" s="10" t="s">
        <v>268</v>
      </c>
      <c r="C1662" s="5">
        <f t="shared" si="565"/>
        <v>0</v>
      </c>
      <c r="D1662" s="6">
        <v>0</v>
      </c>
      <c r="E1662" s="7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10"/>
    </row>
    <row r="1663" spans="1:11" ht="15.75">
      <c r="A1663" s="8">
        <v>1657</v>
      </c>
      <c r="B1663" s="10" t="s">
        <v>269</v>
      </c>
      <c r="C1663" s="5">
        <f t="shared" si="565"/>
        <v>1285.2</v>
      </c>
      <c r="D1663" s="6">
        <v>0</v>
      </c>
      <c r="E1663" s="7">
        <v>310</v>
      </c>
      <c r="F1663" s="6">
        <v>140</v>
      </c>
      <c r="G1663" s="6">
        <v>310</v>
      </c>
      <c r="H1663" s="6">
        <v>55.2</v>
      </c>
      <c r="I1663" s="6">
        <v>310</v>
      </c>
      <c r="J1663" s="6">
        <v>160</v>
      </c>
      <c r="K1663" s="51"/>
    </row>
    <row r="1664" spans="1:11">
      <c r="A1664" s="8">
        <v>1658</v>
      </c>
      <c r="B1664" s="10" t="s">
        <v>79</v>
      </c>
      <c r="C1664" s="5">
        <f t="shared" si="565"/>
        <v>0</v>
      </c>
      <c r="D1664" s="6">
        <v>0</v>
      </c>
      <c r="E1664" s="7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10"/>
    </row>
    <row r="1665" spans="1:12" ht="26.25">
      <c r="A1665" s="8">
        <v>1659</v>
      </c>
      <c r="B1665" s="15" t="s">
        <v>533</v>
      </c>
      <c r="C1665" s="5">
        <f t="shared" si="565"/>
        <v>1371.8</v>
      </c>
      <c r="D1665" s="5">
        <v>0</v>
      </c>
      <c r="E1665" s="9">
        <v>200</v>
      </c>
      <c r="F1665" s="5">
        <v>121.8</v>
      </c>
      <c r="G1665" s="5">
        <v>400</v>
      </c>
      <c r="H1665" s="5">
        <v>0</v>
      </c>
      <c r="I1665" s="5">
        <v>400</v>
      </c>
      <c r="J1665" s="5">
        <v>250</v>
      </c>
      <c r="K1665" s="74"/>
    </row>
    <row r="1666" spans="1:12">
      <c r="A1666" s="8">
        <v>1660</v>
      </c>
      <c r="B1666" s="10" t="s">
        <v>268</v>
      </c>
      <c r="C1666" s="5">
        <f t="shared" si="565"/>
        <v>0</v>
      </c>
      <c r="D1666" s="6">
        <v>0</v>
      </c>
      <c r="E1666" s="7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10"/>
    </row>
    <row r="1667" spans="1:12" ht="15.75">
      <c r="A1667" s="8">
        <v>1661</v>
      </c>
      <c r="B1667" s="10" t="s">
        <v>269</v>
      </c>
      <c r="C1667" s="5">
        <f t="shared" si="565"/>
        <v>1371.8</v>
      </c>
      <c r="D1667" s="6">
        <v>0</v>
      </c>
      <c r="E1667" s="12">
        <v>200</v>
      </c>
      <c r="F1667" s="12">
        <v>121.8</v>
      </c>
      <c r="G1667" s="12">
        <v>400</v>
      </c>
      <c r="H1667" s="6">
        <v>0</v>
      </c>
      <c r="I1667" s="12">
        <v>400</v>
      </c>
      <c r="J1667" s="12">
        <v>250</v>
      </c>
      <c r="K1667" s="51"/>
    </row>
    <row r="1668" spans="1:12">
      <c r="A1668" s="8">
        <v>1662</v>
      </c>
      <c r="B1668" s="10" t="s">
        <v>79</v>
      </c>
      <c r="C1668" s="5">
        <f t="shared" si="565"/>
        <v>0</v>
      </c>
      <c r="D1668" s="6">
        <v>0</v>
      </c>
      <c r="E1668" s="7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10"/>
    </row>
    <row r="1669" spans="1:12" ht="39">
      <c r="A1669" s="8">
        <v>1663</v>
      </c>
      <c r="B1669" s="15" t="s">
        <v>532</v>
      </c>
      <c r="C1669" s="5">
        <f t="shared" si="565"/>
        <v>2273.1</v>
      </c>
      <c r="D1669" s="5">
        <v>0</v>
      </c>
      <c r="E1669" s="9">
        <v>400</v>
      </c>
      <c r="F1669" s="5">
        <v>300</v>
      </c>
      <c r="G1669" s="5">
        <v>0</v>
      </c>
      <c r="H1669" s="5">
        <v>1273.0999999999999</v>
      </c>
      <c r="I1669" s="5">
        <v>0</v>
      </c>
      <c r="J1669" s="5">
        <v>300</v>
      </c>
      <c r="K1669" s="51"/>
      <c r="L1669" s="72"/>
    </row>
    <row r="1670" spans="1:12">
      <c r="A1670" s="8">
        <v>1664</v>
      </c>
      <c r="B1670" s="10" t="s">
        <v>268</v>
      </c>
      <c r="C1670" s="5">
        <f t="shared" si="565"/>
        <v>0</v>
      </c>
      <c r="D1670" s="6">
        <v>0</v>
      </c>
      <c r="E1670" s="7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10"/>
    </row>
    <row r="1671" spans="1:12" ht="15.75">
      <c r="A1671" s="8">
        <v>1665</v>
      </c>
      <c r="B1671" s="10" t="s">
        <v>269</v>
      </c>
      <c r="C1671" s="5">
        <f t="shared" si="565"/>
        <v>2273.1</v>
      </c>
      <c r="D1671" s="6">
        <v>0</v>
      </c>
      <c r="E1671" s="7">
        <v>400</v>
      </c>
      <c r="F1671" s="6">
        <v>300</v>
      </c>
      <c r="G1671" s="6">
        <v>0</v>
      </c>
      <c r="H1671" s="6">
        <v>1273.0999999999999</v>
      </c>
      <c r="I1671" s="6">
        <v>0</v>
      </c>
      <c r="J1671" s="6">
        <v>300</v>
      </c>
      <c r="K1671" s="51"/>
    </row>
    <row r="1672" spans="1:12">
      <c r="A1672" s="8">
        <v>1666</v>
      </c>
      <c r="B1672" s="10" t="s">
        <v>79</v>
      </c>
      <c r="C1672" s="5">
        <f t="shared" si="565"/>
        <v>0</v>
      </c>
      <c r="D1672" s="6">
        <v>0</v>
      </c>
      <c r="E1672" s="7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10"/>
    </row>
    <row r="1673" spans="1:12" ht="15.75">
      <c r="A1673" s="8">
        <v>1667</v>
      </c>
      <c r="B1673" s="15" t="s">
        <v>307</v>
      </c>
      <c r="C1673" s="5">
        <f t="shared" si="565"/>
        <v>729.4</v>
      </c>
      <c r="D1673" s="5">
        <v>0</v>
      </c>
      <c r="E1673" s="9">
        <v>139.69999999999999</v>
      </c>
      <c r="F1673" s="5">
        <v>139.69999999999999</v>
      </c>
      <c r="G1673" s="5">
        <v>100</v>
      </c>
      <c r="H1673" s="5">
        <v>100</v>
      </c>
      <c r="I1673" s="5">
        <v>100</v>
      </c>
      <c r="J1673" s="5">
        <v>150</v>
      </c>
      <c r="K1673" s="51"/>
    </row>
    <row r="1674" spans="1:12">
      <c r="A1674" s="8">
        <v>1668</v>
      </c>
      <c r="B1674" s="10" t="s">
        <v>268</v>
      </c>
      <c r="C1674" s="5">
        <f t="shared" si="565"/>
        <v>0</v>
      </c>
      <c r="D1674" s="6">
        <v>0</v>
      </c>
      <c r="E1674" s="7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10"/>
    </row>
    <row r="1675" spans="1:12" ht="15.75">
      <c r="A1675" s="8">
        <v>1669</v>
      </c>
      <c r="B1675" s="10" t="s">
        <v>269</v>
      </c>
      <c r="C1675" s="5">
        <f t="shared" si="565"/>
        <v>729.4</v>
      </c>
      <c r="D1675" s="6">
        <v>0</v>
      </c>
      <c r="E1675" s="7">
        <v>139.69999999999999</v>
      </c>
      <c r="F1675" s="6">
        <v>139.69999999999999</v>
      </c>
      <c r="G1675" s="6">
        <v>100</v>
      </c>
      <c r="H1675" s="6">
        <v>100</v>
      </c>
      <c r="I1675" s="6">
        <v>100</v>
      </c>
      <c r="J1675" s="6">
        <v>150</v>
      </c>
      <c r="K1675" s="51"/>
    </row>
    <row r="1676" spans="1:12">
      <c r="A1676" s="8">
        <v>1670</v>
      </c>
      <c r="B1676" s="10" t="s">
        <v>79</v>
      </c>
      <c r="C1676" s="5">
        <f t="shared" si="565"/>
        <v>0</v>
      </c>
      <c r="D1676" s="6">
        <v>0</v>
      </c>
      <c r="E1676" s="7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10"/>
    </row>
    <row r="1677" spans="1:12" ht="15.75">
      <c r="A1677" s="8">
        <v>1671</v>
      </c>
      <c r="B1677" s="15" t="s">
        <v>308</v>
      </c>
      <c r="C1677" s="5">
        <f t="shared" ref="C1677:C1735" si="567">D1677+E1677+F1677+G1677+H1677+I1677+J1677</f>
        <v>51.5</v>
      </c>
      <c r="D1677" s="6">
        <v>0</v>
      </c>
      <c r="E1677" s="7">
        <v>1.5</v>
      </c>
      <c r="F1677" s="6">
        <v>0</v>
      </c>
      <c r="G1677" s="6">
        <v>0</v>
      </c>
      <c r="H1677" s="6">
        <v>0</v>
      </c>
      <c r="I1677" s="6">
        <v>0</v>
      </c>
      <c r="J1677" s="6">
        <v>50</v>
      </c>
      <c r="K1677" s="51"/>
    </row>
    <row r="1678" spans="1:12">
      <c r="A1678" s="8">
        <v>1672</v>
      </c>
      <c r="B1678" s="10" t="s">
        <v>268</v>
      </c>
      <c r="C1678" s="5">
        <f t="shared" si="567"/>
        <v>0</v>
      </c>
      <c r="D1678" s="6">
        <v>0</v>
      </c>
      <c r="E1678" s="7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10"/>
    </row>
    <row r="1679" spans="1:12" ht="15.75">
      <c r="A1679" s="8">
        <v>1673</v>
      </c>
      <c r="B1679" s="10" t="s">
        <v>269</v>
      </c>
      <c r="C1679" s="5">
        <f t="shared" si="567"/>
        <v>51.5</v>
      </c>
      <c r="D1679" s="6">
        <v>0</v>
      </c>
      <c r="E1679" s="7">
        <v>1.5</v>
      </c>
      <c r="F1679" s="6">
        <v>0</v>
      </c>
      <c r="G1679" s="6">
        <v>0</v>
      </c>
      <c r="H1679" s="6">
        <v>0</v>
      </c>
      <c r="I1679" s="6">
        <v>0</v>
      </c>
      <c r="J1679" s="6">
        <v>50</v>
      </c>
      <c r="K1679" s="51"/>
    </row>
    <row r="1680" spans="1:12">
      <c r="A1680" s="8">
        <v>1674</v>
      </c>
      <c r="B1680" s="10" t="s">
        <v>79</v>
      </c>
      <c r="C1680" s="5">
        <f t="shared" si="567"/>
        <v>0</v>
      </c>
      <c r="D1680" s="6">
        <v>0</v>
      </c>
      <c r="E1680" s="7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10"/>
    </row>
    <row r="1681" spans="1:11" ht="15.75">
      <c r="A1681" s="8">
        <v>1675</v>
      </c>
      <c r="B1681" s="15" t="s">
        <v>309</v>
      </c>
      <c r="C1681" s="5">
        <f t="shared" si="567"/>
        <v>50</v>
      </c>
      <c r="D1681" s="6">
        <v>0</v>
      </c>
      <c r="E1681" s="7">
        <v>25</v>
      </c>
      <c r="F1681" s="6">
        <v>0</v>
      </c>
      <c r="G1681" s="6">
        <v>0</v>
      </c>
      <c r="H1681" s="6">
        <v>0</v>
      </c>
      <c r="I1681" s="6">
        <v>0</v>
      </c>
      <c r="J1681" s="6">
        <v>25</v>
      </c>
      <c r="K1681" s="51"/>
    </row>
    <row r="1682" spans="1:11">
      <c r="A1682" s="8">
        <v>1676</v>
      </c>
      <c r="B1682" s="10" t="s">
        <v>268</v>
      </c>
      <c r="C1682" s="5">
        <f t="shared" si="567"/>
        <v>0</v>
      </c>
      <c r="D1682" s="6">
        <v>0</v>
      </c>
      <c r="E1682" s="7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10"/>
    </row>
    <row r="1683" spans="1:11" ht="15.75">
      <c r="A1683" s="8">
        <v>1677</v>
      </c>
      <c r="B1683" s="10" t="s">
        <v>269</v>
      </c>
      <c r="C1683" s="5">
        <f t="shared" si="567"/>
        <v>50</v>
      </c>
      <c r="D1683" s="6">
        <v>0</v>
      </c>
      <c r="E1683" s="7">
        <v>25</v>
      </c>
      <c r="F1683" s="6">
        <v>0</v>
      </c>
      <c r="G1683" s="6">
        <v>0</v>
      </c>
      <c r="H1683" s="6">
        <v>0</v>
      </c>
      <c r="I1683" s="6">
        <v>0</v>
      </c>
      <c r="J1683" s="6">
        <v>25</v>
      </c>
      <c r="K1683" s="51"/>
    </row>
    <row r="1684" spans="1:11">
      <c r="A1684" s="8">
        <v>1678</v>
      </c>
      <c r="B1684" s="10" t="s">
        <v>79</v>
      </c>
      <c r="C1684" s="5">
        <f t="shared" si="567"/>
        <v>0</v>
      </c>
      <c r="D1684" s="6">
        <v>0</v>
      </c>
      <c r="E1684" s="7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10"/>
    </row>
    <row r="1685" spans="1:11" ht="26.25">
      <c r="A1685" s="8">
        <v>1679</v>
      </c>
      <c r="B1685" s="15" t="s">
        <v>537</v>
      </c>
      <c r="C1685" s="5">
        <f t="shared" si="567"/>
        <v>546.5</v>
      </c>
      <c r="D1685" s="5">
        <v>0</v>
      </c>
      <c r="E1685" s="9">
        <v>80</v>
      </c>
      <c r="F1685" s="5">
        <v>80</v>
      </c>
      <c r="G1685" s="5">
        <v>85.5</v>
      </c>
      <c r="H1685" s="5">
        <v>85.5</v>
      </c>
      <c r="I1685" s="5">
        <v>135.5</v>
      </c>
      <c r="J1685" s="5">
        <v>80</v>
      </c>
      <c r="K1685" s="74"/>
    </row>
    <row r="1686" spans="1:11">
      <c r="A1686" s="8">
        <v>1680</v>
      </c>
      <c r="B1686" s="10" t="s">
        <v>268</v>
      </c>
      <c r="C1686" s="5">
        <f t="shared" si="567"/>
        <v>0</v>
      </c>
      <c r="D1686" s="6">
        <v>0</v>
      </c>
      <c r="E1686" s="7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10"/>
    </row>
    <row r="1687" spans="1:11" ht="15.75">
      <c r="A1687" s="8">
        <v>1681</v>
      </c>
      <c r="B1687" s="10" t="s">
        <v>269</v>
      </c>
      <c r="C1687" s="5">
        <f t="shared" si="567"/>
        <v>546.5</v>
      </c>
      <c r="D1687" s="6">
        <v>0</v>
      </c>
      <c r="E1687" s="7">
        <v>80</v>
      </c>
      <c r="F1687" s="6">
        <v>80</v>
      </c>
      <c r="G1687" s="6">
        <v>85.5</v>
      </c>
      <c r="H1687" s="6">
        <v>85.5</v>
      </c>
      <c r="I1687" s="6">
        <v>135.5</v>
      </c>
      <c r="J1687" s="6">
        <v>80</v>
      </c>
      <c r="K1687" s="51"/>
    </row>
    <row r="1688" spans="1:11">
      <c r="A1688" s="8">
        <v>1682</v>
      </c>
      <c r="B1688" s="10" t="s">
        <v>79</v>
      </c>
      <c r="C1688" s="5">
        <f t="shared" si="567"/>
        <v>0</v>
      </c>
      <c r="D1688" s="6">
        <v>0</v>
      </c>
      <c r="E1688" s="7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10"/>
    </row>
    <row r="1689" spans="1:11" ht="26.25">
      <c r="A1689" s="8">
        <v>1683</v>
      </c>
      <c r="B1689" s="15" t="s">
        <v>310</v>
      </c>
      <c r="C1689" s="5">
        <f t="shared" si="567"/>
        <v>794.5</v>
      </c>
      <c r="D1689" s="5">
        <v>0</v>
      </c>
      <c r="E1689" s="9">
        <v>200</v>
      </c>
      <c r="F1689" s="5">
        <v>94.5</v>
      </c>
      <c r="G1689" s="5">
        <v>100</v>
      </c>
      <c r="H1689" s="5">
        <v>0</v>
      </c>
      <c r="I1689" s="5">
        <v>200</v>
      </c>
      <c r="J1689" s="5">
        <v>200</v>
      </c>
      <c r="K1689" s="51"/>
    </row>
    <row r="1690" spans="1:11">
      <c r="A1690" s="8">
        <v>1684</v>
      </c>
      <c r="B1690" s="10" t="s">
        <v>268</v>
      </c>
      <c r="C1690" s="5">
        <f t="shared" si="567"/>
        <v>0</v>
      </c>
      <c r="D1690" s="6">
        <v>0</v>
      </c>
      <c r="E1690" s="7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10"/>
    </row>
    <row r="1691" spans="1:11" ht="15.75">
      <c r="A1691" s="8">
        <v>1685</v>
      </c>
      <c r="B1691" s="10" t="s">
        <v>269</v>
      </c>
      <c r="C1691" s="5">
        <f t="shared" si="567"/>
        <v>794.5</v>
      </c>
      <c r="D1691" s="6">
        <v>0</v>
      </c>
      <c r="E1691" s="7">
        <v>200</v>
      </c>
      <c r="F1691" s="6">
        <v>94.5</v>
      </c>
      <c r="G1691" s="6">
        <v>100</v>
      </c>
      <c r="H1691" s="6">
        <v>0</v>
      </c>
      <c r="I1691" s="6">
        <v>200</v>
      </c>
      <c r="J1691" s="6">
        <v>200</v>
      </c>
      <c r="K1691" s="51"/>
    </row>
    <row r="1692" spans="1:11">
      <c r="A1692" s="8">
        <v>1686</v>
      </c>
      <c r="B1692" s="10" t="s">
        <v>79</v>
      </c>
      <c r="C1692" s="5">
        <f t="shared" si="567"/>
        <v>0</v>
      </c>
      <c r="D1692" s="6">
        <v>0</v>
      </c>
      <c r="E1692" s="7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10"/>
    </row>
    <row r="1693" spans="1:11" ht="15.75">
      <c r="A1693" s="8">
        <v>1687</v>
      </c>
      <c r="B1693" s="15" t="s">
        <v>311</v>
      </c>
      <c r="C1693" s="5">
        <f t="shared" si="567"/>
        <v>1075</v>
      </c>
      <c r="D1693" s="5">
        <v>0</v>
      </c>
      <c r="E1693" s="9">
        <v>0</v>
      </c>
      <c r="F1693" s="5">
        <v>0</v>
      </c>
      <c r="G1693" s="5">
        <v>0</v>
      </c>
      <c r="H1693" s="5">
        <v>0</v>
      </c>
      <c r="I1693" s="5">
        <v>800</v>
      </c>
      <c r="J1693" s="5">
        <v>275</v>
      </c>
      <c r="K1693" s="51"/>
    </row>
    <row r="1694" spans="1:11">
      <c r="A1694" s="8">
        <v>1688</v>
      </c>
      <c r="B1694" s="10" t="s">
        <v>268</v>
      </c>
      <c r="C1694" s="5">
        <f t="shared" si="567"/>
        <v>0</v>
      </c>
      <c r="D1694" s="6">
        <v>0</v>
      </c>
      <c r="E1694" s="7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10"/>
    </row>
    <row r="1695" spans="1:11" ht="15.75">
      <c r="A1695" s="8">
        <v>1689</v>
      </c>
      <c r="B1695" s="10" t="s">
        <v>269</v>
      </c>
      <c r="C1695" s="5">
        <f t="shared" si="567"/>
        <v>1075</v>
      </c>
      <c r="D1695" s="6">
        <v>0</v>
      </c>
      <c r="E1695" s="7">
        <v>0</v>
      </c>
      <c r="F1695" s="6">
        <v>0</v>
      </c>
      <c r="G1695" s="6">
        <v>0</v>
      </c>
      <c r="H1695" s="6">
        <v>0</v>
      </c>
      <c r="I1695" s="6">
        <v>800</v>
      </c>
      <c r="J1695" s="6">
        <v>275</v>
      </c>
      <c r="K1695" s="51"/>
    </row>
    <row r="1696" spans="1:11">
      <c r="A1696" s="8">
        <v>1690</v>
      </c>
      <c r="B1696" s="10" t="s">
        <v>79</v>
      </c>
      <c r="C1696" s="5">
        <f t="shared" si="567"/>
        <v>0</v>
      </c>
      <c r="D1696" s="6">
        <v>0</v>
      </c>
      <c r="E1696" s="7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10"/>
    </row>
    <row r="1697" spans="1:11" ht="26.25">
      <c r="A1697" s="8">
        <v>1691</v>
      </c>
      <c r="B1697" s="15" t="s">
        <v>538</v>
      </c>
      <c r="C1697" s="5">
        <f t="shared" si="567"/>
        <v>1797</v>
      </c>
      <c r="D1697" s="5">
        <v>0</v>
      </c>
      <c r="E1697" s="9">
        <v>397</v>
      </c>
      <c r="F1697" s="5">
        <v>0</v>
      </c>
      <c r="G1697" s="5">
        <v>0</v>
      </c>
      <c r="H1697" s="5">
        <v>0</v>
      </c>
      <c r="I1697" s="5">
        <f>I1698+I1699+I1700</f>
        <v>700</v>
      </c>
      <c r="J1697" s="5">
        <v>700</v>
      </c>
      <c r="K1697" s="51"/>
    </row>
    <row r="1698" spans="1:11">
      <c r="A1698" s="8">
        <v>1692</v>
      </c>
      <c r="B1698" s="10" t="s">
        <v>268</v>
      </c>
      <c r="C1698" s="5">
        <f t="shared" si="567"/>
        <v>0</v>
      </c>
      <c r="D1698" s="6">
        <v>0</v>
      </c>
      <c r="E1698" s="7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10"/>
    </row>
    <row r="1699" spans="1:11" ht="15.75">
      <c r="A1699" s="8">
        <v>1693</v>
      </c>
      <c r="B1699" s="10" t="s">
        <v>269</v>
      </c>
      <c r="C1699" s="5">
        <f t="shared" si="567"/>
        <v>1797</v>
      </c>
      <c r="D1699" s="6">
        <v>0</v>
      </c>
      <c r="E1699" s="7">
        <v>397</v>
      </c>
      <c r="F1699" s="6">
        <v>0</v>
      </c>
      <c r="G1699" s="6">
        <v>0</v>
      </c>
      <c r="H1699" s="6">
        <v>0</v>
      </c>
      <c r="I1699" s="6">
        <v>700</v>
      </c>
      <c r="J1699" s="6">
        <v>700</v>
      </c>
      <c r="K1699" s="51"/>
    </row>
    <row r="1700" spans="1:11">
      <c r="A1700" s="8">
        <v>1694</v>
      </c>
      <c r="B1700" s="10" t="s">
        <v>79</v>
      </c>
      <c r="C1700" s="5">
        <f t="shared" si="567"/>
        <v>0</v>
      </c>
      <c r="D1700" s="6">
        <v>0</v>
      </c>
      <c r="E1700" s="7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10"/>
    </row>
    <row r="1701" spans="1:11" ht="39">
      <c r="A1701" s="8">
        <v>1695</v>
      </c>
      <c r="B1701" s="15" t="s">
        <v>312</v>
      </c>
      <c r="C1701" s="5">
        <f t="shared" si="567"/>
        <v>229.7</v>
      </c>
      <c r="D1701" s="5">
        <v>0</v>
      </c>
      <c r="E1701" s="9">
        <v>29.7</v>
      </c>
      <c r="F1701" s="5">
        <v>0</v>
      </c>
      <c r="G1701" s="5">
        <v>0</v>
      </c>
      <c r="H1701" s="5">
        <v>0</v>
      </c>
      <c r="I1701" s="5">
        <v>100</v>
      </c>
      <c r="J1701" s="5">
        <v>100</v>
      </c>
      <c r="K1701" s="51"/>
    </row>
    <row r="1702" spans="1:11">
      <c r="A1702" s="8">
        <v>1696</v>
      </c>
      <c r="B1702" s="10" t="s">
        <v>268</v>
      </c>
      <c r="C1702" s="5">
        <f t="shared" si="567"/>
        <v>0</v>
      </c>
      <c r="D1702" s="6">
        <v>0</v>
      </c>
      <c r="E1702" s="7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10"/>
    </row>
    <row r="1703" spans="1:11" ht="15.75">
      <c r="A1703" s="8">
        <v>1697</v>
      </c>
      <c r="B1703" s="10" t="s">
        <v>269</v>
      </c>
      <c r="C1703" s="5">
        <f t="shared" si="567"/>
        <v>229.7</v>
      </c>
      <c r="D1703" s="6">
        <v>0</v>
      </c>
      <c r="E1703" s="7">
        <v>29.7</v>
      </c>
      <c r="F1703" s="6">
        <v>0</v>
      </c>
      <c r="G1703" s="6">
        <v>0</v>
      </c>
      <c r="H1703" s="6">
        <v>0</v>
      </c>
      <c r="I1703" s="6">
        <v>100</v>
      </c>
      <c r="J1703" s="6">
        <v>100</v>
      </c>
      <c r="K1703" s="51"/>
    </row>
    <row r="1704" spans="1:11">
      <c r="A1704" s="8">
        <v>1698</v>
      </c>
      <c r="B1704" s="10" t="s">
        <v>79</v>
      </c>
      <c r="C1704" s="5">
        <f t="shared" si="567"/>
        <v>0</v>
      </c>
      <c r="D1704" s="6">
        <v>0</v>
      </c>
      <c r="E1704" s="7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10"/>
    </row>
    <row r="1705" spans="1:11" ht="38.25">
      <c r="A1705" s="8">
        <v>1699</v>
      </c>
      <c r="B1705" s="14" t="s">
        <v>313</v>
      </c>
      <c r="C1705" s="5">
        <f t="shared" si="567"/>
        <v>600</v>
      </c>
      <c r="D1705" s="6">
        <v>0</v>
      </c>
      <c r="E1705" s="9">
        <f t="shared" ref="E1705" si="568">E1706+E1707+E1708</f>
        <v>0</v>
      </c>
      <c r="F1705" s="9">
        <f t="shared" ref="F1705" si="569">F1706+F1707+F1708</f>
        <v>100</v>
      </c>
      <c r="G1705" s="9">
        <v>50</v>
      </c>
      <c r="H1705" s="9">
        <f t="shared" ref="H1705" si="570">H1706+H1707+H1708</f>
        <v>50</v>
      </c>
      <c r="I1705" s="9">
        <f t="shared" ref="I1705" si="571">I1706+I1707+I1708</f>
        <v>200</v>
      </c>
      <c r="J1705" s="9">
        <f t="shared" ref="J1705" si="572">J1706+J1707+J1708</f>
        <v>200</v>
      </c>
      <c r="K1705" s="69"/>
    </row>
    <row r="1706" spans="1:11">
      <c r="A1706" s="8">
        <v>1700</v>
      </c>
      <c r="B1706" s="10" t="s">
        <v>268</v>
      </c>
      <c r="C1706" s="5">
        <f t="shared" si="567"/>
        <v>0</v>
      </c>
      <c r="D1706" s="6">
        <v>0</v>
      </c>
      <c r="E1706" s="7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10"/>
    </row>
    <row r="1707" spans="1:11" ht="15.75">
      <c r="A1707" s="8">
        <v>1701</v>
      </c>
      <c r="B1707" s="10" t="s">
        <v>269</v>
      </c>
      <c r="C1707" s="5">
        <f t="shared" si="567"/>
        <v>600</v>
      </c>
      <c r="D1707" s="6">
        <v>0</v>
      </c>
      <c r="E1707" s="7">
        <v>0</v>
      </c>
      <c r="F1707" s="6">
        <v>100</v>
      </c>
      <c r="G1707" s="6">
        <v>50</v>
      </c>
      <c r="H1707" s="6">
        <v>50</v>
      </c>
      <c r="I1707" s="6">
        <v>200</v>
      </c>
      <c r="J1707" s="6">
        <v>200</v>
      </c>
      <c r="K1707" s="51"/>
    </row>
    <row r="1708" spans="1:11">
      <c r="A1708" s="8">
        <v>1702</v>
      </c>
      <c r="B1708" s="10" t="s">
        <v>79</v>
      </c>
      <c r="C1708" s="5">
        <f t="shared" si="567"/>
        <v>0</v>
      </c>
      <c r="D1708" s="6">
        <v>0</v>
      </c>
      <c r="E1708" s="7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10"/>
    </row>
    <row r="1709" spans="1:11" ht="38.25">
      <c r="A1709" s="8">
        <v>1703</v>
      </c>
      <c r="B1709" s="14" t="s">
        <v>314</v>
      </c>
      <c r="C1709" s="5">
        <f t="shared" si="567"/>
        <v>35</v>
      </c>
      <c r="D1709" s="6">
        <v>0</v>
      </c>
      <c r="E1709" s="9">
        <f t="shared" ref="E1709" si="573">E1710+E1711+E1712</f>
        <v>35</v>
      </c>
      <c r="F1709" s="9">
        <f t="shared" ref="F1709" si="574">F1710+F1711+F1712</f>
        <v>0</v>
      </c>
      <c r="G1709" s="9">
        <f t="shared" ref="G1709" si="575">G1710+G1711+G1712</f>
        <v>0</v>
      </c>
      <c r="H1709" s="9">
        <f t="shared" ref="H1709" si="576">H1710+H1711+H1712</f>
        <v>0</v>
      </c>
      <c r="I1709" s="9">
        <f t="shared" ref="I1709" si="577">I1710+I1711+I1712</f>
        <v>0</v>
      </c>
      <c r="J1709" s="9">
        <f t="shared" ref="J1709" si="578">J1710+J1711+J1712</f>
        <v>0</v>
      </c>
      <c r="K1709" s="10"/>
    </row>
    <row r="1710" spans="1:11">
      <c r="A1710" s="8">
        <v>1704</v>
      </c>
      <c r="B1710" s="10" t="s">
        <v>268</v>
      </c>
      <c r="C1710" s="5">
        <f t="shared" si="567"/>
        <v>0</v>
      </c>
      <c r="D1710" s="6">
        <v>0</v>
      </c>
      <c r="E1710" s="7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10"/>
    </row>
    <row r="1711" spans="1:11">
      <c r="A1711" s="8">
        <v>1705</v>
      </c>
      <c r="B1711" s="10" t="s">
        <v>269</v>
      </c>
      <c r="C1711" s="5">
        <f t="shared" si="567"/>
        <v>35</v>
      </c>
      <c r="D1711" s="6">
        <v>0</v>
      </c>
      <c r="E1711" s="7">
        <v>35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10"/>
    </row>
    <row r="1712" spans="1:11">
      <c r="A1712" s="8">
        <v>1706</v>
      </c>
      <c r="B1712" s="10" t="s">
        <v>79</v>
      </c>
      <c r="C1712" s="5">
        <f t="shared" si="567"/>
        <v>0</v>
      </c>
      <c r="D1712" s="6">
        <v>0</v>
      </c>
      <c r="E1712" s="7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10"/>
    </row>
    <row r="1713" spans="1:11" ht="25.5">
      <c r="A1713" s="8">
        <v>1707</v>
      </c>
      <c r="B1713" s="14" t="s">
        <v>579</v>
      </c>
      <c r="C1713" s="5">
        <f t="shared" si="567"/>
        <v>0</v>
      </c>
      <c r="D1713" s="5">
        <v>0</v>
      </c>
      <c r="E1713" s="9">
        <f t="shared" ref="E1713" si="579">E1714+E1715+E1716</f>
        <v>0</v>
      </c>
      <c r="F1713" s="9">
        <f t="shared" ref="F1713" si="580">F1714+F1715+F1716</f>
        <v>0</v>
      </c>
      <c r="G1713" s="9">
        <v>0</v>
      </c>
      <c r="H1713" s="9">
        <f t="shared" ref="H1713" si="581">H1714+H1715+H1716</f>
        <v>0</v>
      </c>
      <c r="I1713" s="9">
        <f t="shared" ref="I1713" si="582">I1714+I1715+I1716</f>
        <v>0</v>
      </c>
      <c r="J1713" s="9">
        <f t="shared" ref="J1713" si="583">J1714+J1715+J1716</f>
        <v>0</v>
      </c>
      <c r="K1713" s="10"/>
    </row>
    <row r="1714" spans="1:11">
      <c r="A1714" s="8">
        <v>1708</v>
      </c>
      <c r="B1714" s="10" t="s">
        <v>268</v>
      </c>
      <c r="C1714" s="5">
        <f t="shared" si="567"/>
        <v>0</v>
      </c>
      <c r="D1714" s="6">
        <v>0</v>
      </c>
      <c r="E1714" s="7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10"/>
    </row>
    <row r="1715" spans="1:11">
      <c r="A1715" s="8">
        <v>1709</v>
      </c>
      <c r="B1715" s="10" t="s">
        <v>269</v>
      </c>
      <c r="C1715" s="5">
        <f t="shared" si="567"/>
        <v>0</v>
      </c>
      <c r="D1715" s="6">
        <v>0</v>
      </c>
      <c r="E1715" s="7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10"/>
    </row>
    <row r="1716" spans="1:11">
      <c r="A1716" s="8">
        <v>1710</v>
      </c>
      <c r="B1716" s="10" t="s">
        <v>79</v>
      </c>
      <c r="C1716" s="5">
        <f t="shared" si="567"/>
        <v>0</v>
      </c>
      <c r="D1716" s="6">
        <v>0</v>
      </c>
      <c r="E1716" s="7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10"/>
    </row>
    <row r="1717" spans="1:11">
      <c r="A1717" s="8">
        <v>1711</v>
      </c>
      <c r="B1717" s="14" t="s">
        <v>315</v>
      </c>
      <c r="C1717" s="5">
        <f t="shared" si="567"/>
        <v>280</v>
      </c>
      <c r="D1717" s="6">
        <v>0</v>
      </c>
      <c r="E1717" s="9">
        <f>E1718+E1719+E1723</f>
        <v>0</v>
      </c>
      <c r="F1717" s="9">
        <f>F1718+F1719+F1723</f>
        <v>0</v>
      </c>
      <c r="G1717" s="9">
        <v>280</v>
      </c>
      <c r="H1717" s="9">
        <f>H1718+H1719+H1723</f>
        <v>0</v>
      </c>
      <c r="I1717" s="9">
        <f>I1718+I1719+I1723</f>
        <v>0</v>
      </c>
      <c r="J1717" s="9">
        <f>J1718+J1719+J1723</f>
        <v>0</v>
      </c>
      <c r="K1717" s="10"/>
    </row>
    <row r="1718" spans="1:11">
      <c r="A1718" s="8">
        <v>1712</v>
      </c>
      <c r="B1718" s="10" t="s">
        <v>268</v>
      </c>
      <c r="C1718" s="5">
        <f t="shared" si="567"/>
        <v>0</v>
      </c>
      <c r="D1718" s="6">
        <v>0</v>
      </c>
      <c r="E1718" s="7">
        <v>0</v>
      </c>
      <c r="F1718" s="7">
        <v>0</v>
      </c>
      <c r="G1718" s="7">
        <v>0</v>
      </c>
      <c r="H1718" s="7">
        <v>0</v>
      </c>
      <c r="I1718" s="7">
        <v>0</v>
      </c>
      <c r="J1718" s="7">
        <v>0</v>
      </c>
      <c r="K1718" s="10"/>
    </row>
    <row r="1719" spans="1:11">
      <c r="A1719" s="8">
        <v>1713</v>
      </c>
      <c r="B1719" s="10" t="s">
        <v>269</v>
      </c>
      <c r="C1719" s="5">
        <f t="shared" si="567"/>
        <v>280</v>
      </c>
      <c r="D1719" s="6">
        <v>0</v>
      </c>
      <c r="E1719" s="7">
        <v>0</v>
      </c>
      <c r="F1719" s="7">
        <v>0</v>
      </c>
      <c r="G1719" s="7">
        <v>280</v>
      </c>
      <c r="H1719" s="7">
        <v>0</v>
      </c>
      <c r="I1719" s="7">
        <v>0</v>
      </c>
      <c r="J1719" s="7">
        <v>0</v>
      </c>
      <c r="K1719" s="10"/>
    </row>
    <row r="1720" spans="1:11" ht="38.25">
      <c r="A1720" s="8">
        <v>1714</v>
      </c>
      <c r="B1720" s="14" t="s">
        <v>452</v>
      </c>
      <c r="C1720" s="5">
        <f t="shared" si="567"/>
        <v>200</v>
      </c>
      <c r="D1720" s="5">
        <v>0</v>
      </c>
      <c r="E1720" s="5">
        <v>0</v>
      </c>
      <c r="F1720" s="5">
        <v>0</v>
      </c>
      <c r="G1720" s="5">
        <v>200</v>
      </c>
      <c r="H1720" s="5">
        <f t="shared" ref="H1720" si="584">I1720+J1720+K1720+L1720+M1720+N1720+O1720</f>
        <v>0</v>
      </c>
      <c r="I1720" s="5">
        <f t="shared" ref="I1720" si="585">J1720+K1720+L1720+M1720+N1720+O1720+P1720</f>
        <v>0</v>
      </c>
      <c r="J1720" s="5">
        <f t="shared" ref="J1720" si="586">K1720+L1720+M1720+N1720+O1720+P1720+Q1720</f>
        <v>0</v>
      </c>
      <c r="K1720" s="10"/>
    </row>
    <row r="1721" spans="1:11">
      <c r="A1721" s="8">
        <v>1715</v>
      </c>
      <c r="B1721" s="10" t="s">
        <v>268</v>
      </c>
      <c r="C1721" s="5">
        <f t="shared" si="567"/>
        <v>0</v>
      </c>
      <c r="D1721" s="6">
        <v>0</v>
      </c>
      <c r="E1721" s="7">
        <v>0</v>
      </c>
      <c r="F1721" s="7">
        <v>0</v>
      </c>
      <c r="G1721" s="7">
        <v>0</v>
      </c>
      <c r="H1721" s="7">
        <v>0</v>
      </c>
      <c r="I1721" s="7">
        <v>0</v>
      </c>
      <c r="J1721" s="7">
        <v>0</v>
      </c>
      <c r="K1721" s="10"/>
    </row>
    <row r="1722" spans="1:11">
      <c r="A1722" s="8">
        <v>1716</v>
      </c>
      <c r="B1722" s="10" t="s">
        <v>269</v>
      </c>
      <c r="C1722" s="5">
        <f t="shared" si="567"/>
        <v>200</v>
      </c>
      <c r="D1722" s="5">
        <v>0</v>
      </c>
      <c r="E1722" s="5">
        <v>0</v>
      </c>
      <c r="F1722" s="5">
        <v>0</v>
      </c>
      <c r="G1722" s="5">
        <v>200</v>
      </c>
      <c r="H1722" s="5">
        <f t="shared" ref="H1722" si="587">I1722+J1722+K1722+L1722+M1722+N1722+O1722</f>
        <v>0</v>
      </c>
      <c r="I1722" s="5">
        <f t="shared" ref="I1722" si="588">J1722+K1722+L1722+M1722+N1722+O1722+P1722</f>
        <v>0</v>
      </c>
      <c r="J1722" s="5">
        <f t="shared" ref="J1722" si="589">K1722+L1722+M1722+N1722+O1722+P1722+Q1722</f>
        <v>0</v>
      </c>
      <c r="K1722" s="10"/>
    </row>
    <row r="1723" spans="1:11">
      <c r="A1723" s="8">
        <v>1717</v>
      </c>
      <c r="B1723" s="10" t="s">
        <v>79</v>
      </c>
      <c r="C1723" s="5">
        <f t="shared" si="567"/>
        <v>0</v>
      </c>
      <c r="D1723" s="6">
        <v>0</v>
      </c>
      <c r="E1723" s="7">
        <v>0</v>
      </c>
      <c r="F1723" s="7">
        <v>0</v>
      </c>
      <c r="G1723" s="7">
        <v>0</v>
      </c>
      <c r="H1723" s="7">
        <v>0</v>
      </c>
      <c r="I1723" s="7">
        <v>0</v>
      </c>
      <c r="J1723" s="7">
        <v>0</v>
      </c>
      <c r="K1723" s="10"/>
    </row>
    <row r="1724" spans="1:11" ht="39">
      <c r="A1724" s="8">
        <v>1718</v>
      </c>
      <c r="B1724" s="70" t="s">
        <v>539</v>
      </c>
      <c r="C1724" s="5">
        <f t="shared" si="567"/>
        <v>9020.4</v>
      </c>
      <c r="D1724" s="5">
        <v>0</v>
      </c>
      <c r="E1724" s="5">
        <v>0</v>
      </c>
      <c r="F1724" s="5">
        <v>0</v>
      </c>
      <c r="G1724" s="5">
        <v>200</v>
      </c>
      <c r="H1724" s="5">
        <f>H1725+H1726+H1727</f>
        <v>3020.4</v>
      </c>
      <c r="I1724" s="5">
        <f>I1725+I1726+I1727</f>
        <v>3800</v>
      </c>
      <c r="J1724" s="5">
        <v>2000</v>
      </c>
      <c r="K1724" s="10"/>
    </row>
    <row r="1725" spans="1:11">
      <c r="A1725" s="8">
        <v>1719</v>
      </c>
      <c r="B1725" s="10" t="s">
        <v>268</v>
      </c>
      <c r="C1725" s="6">
        <f t="shared" si="567"/>
        <v>0</v>
      </c>
      <c r="D1725" s="6">
        <f t="shared" ref="D1725:D1727" si="590">E1725+F1725+G1725+H1725+I1725+J1725+K1725</f>
        <v>0</v>
      </c>
      <c r="E1725" s="6">
        <f t="shared" ref="E1725:E1727" si="591">F1725+G1725+H1725+I1725+J1725+K1725+L1725</f>
        <v>0</v>
      </c>
      <c r="F1725" s="6">
        <f t="shared" ref="F1725:F1727" si="592">G1725+H1725+I1725+J1725+K1725+L1725+M1725</f>
        <v>0</v>
      </c>
      <c r="G1725" s="6">
        <f t="shared" ref="G1725:G1727" si="593">H1725+I1725+J1725+K1725+L1725+M1725+N1725</f>
        <v>0</v>
      </c>
      <c r="H1725" s="6">
        <f t="shared" ref="H1725:H1727" si="594">I1725+J1725+K1725+L1725+M1725+N1725+O1725</f>
        <v>0</v>
      </c>
      <c r="I1725" s="6">
        <f t="shared" ref="I1725:I1728" si="595">J1725+K1725+L1725+M1725+N1725+O1725+P1725</f>
        <v>0</v>
      </c>
      <c r="J1725" s="6">
        <f t="shared" ref="J1725:J1728" si="596">K1725+L1725+M1725+N1725+O1725+P1725+Q1725</f>
        <v>0</v>
      </c>
      <c r="K1725" s="10"/>
    </row>
    <row r="1726" spans="1:11">
      <c r="A1726" s="8">
        <v>1720</v>
      </c>
      <c r="B1726" s="10" t="s">
        <v>269</v>
      </c>
      <c r="C1726" s="6">
        <f t="shared" si="567"/>
        <v>9020.4</v>
      </c>
      <c r="D1726" s="6">
        <v>0</v>
      </c>
      <c r="E1726" s="6">
        <v>0</v>
      </c>
      <c r="F1726" s="6">
        <v>0</v>
      </c>
      <c r="G1726" s="6">
        <v>200</v>
      </c>
      <c r="H1726" s="6">
        <v>3020.4</v>
      </c>
      <c r="I1726" s="6">
        <f>2000+1800</f>
        <v>3800</v>
      </c>
      <c r="J1726" s="6">
        <v>2000</v>
      </c>
      <c r="K1726" s="10"/>
    </row>
    <row r="1727" spans="1:11">
      <c r="A1727" s="8">
        <v>1721</v>
      </c>
      <c r="B1727" s="10" t="s">
        <v>79</v>
      </c>
      <c r="C1727" s="6">
        <f t="shared" si="567"/>
        <v>0</v>
      </c>
      <c r="D1727" s="6">
        <f t="shared" si="590"/>
        <v>0</v>
      </c>
      <c r="E1727" s="6">
        <f t="shared" si="591"/>
        <v>0</v>
      </c>
      <c r="F1727" s="6">
        <f t="shared" si="592"/>
        <v>0</v>
      </c>
      <c r="G1727" s="6">
        <f t="shared" si="593"/>
        <v>0</v>
      </c>
      <c r="H1727" s="6">
        <f t="shared" si="594"/>
        <v>0</v>
      </c>
      <c r="I1727" s="6">
        <f t="shared" si="595"/>
        <v>0</v>
      </c>
      <c r="J1727" s="6">
        <f t="shared" si="596"/>
        <v>0</v>
      </c>
      <c r="K1727" s="10"/>
    </row>
    <row r="1728" spans="1:11" ht="30" customHeight="1">
      <c r="A1728" s="8">
        <v>1722</v>
      </c>
      <c r="B1728" s="14" t="s">
        <v>548</v>
      </c>
      <c r="C1728" s="5">
        <f t="shared" si="567"/>
        <v>149.69999999999999</v>
      </c>
      <c r="D1728" s="5">
        <v>0</v>
      </c>
      <c r="E1728" s="5">
        <v>0</v>
      </c>
      <c r="F1728" s="5">
        <v>0</v>
      </c>
      <c r="G1728" s="5">
        <v>0</v>
      </c>
      <c r="H1728" s="5">
        <v>149.69999999999999</v>
      </c>
      <c r="I1728" s="5">
        <f t="shared" si="595"/>
        <v>0</v>
      </c>
      <c r="J1728" s="5">
        <f t="shared" si="596"/>
        <v>0</v>
      </c>
      <c r="K1728" s="10"/>
    </row>
    <row r="1729" spans="1:11">
      <c r="A1729" s="8">
        <v>1723</v>
      </c>
      <c r="B1729" s="10" t="s">
        <v>268</v>
      </c>
      <c r="C1729" s="6">
        <f t="shared" ref="C1729:C1731" si="597">D1729+E1729+F1729+G1729+H1729+I1729+J1729</f>
        <v>0</v>
      </c>
      <c r="D1729" s="6">
        <f t="shared" ref="D1729:D1731" si="598">E1729+F1729+G1729+H1729+I1729+J1729+K1729</f>
        <v>0</v>
      </c>
      <c r="E1729" s="6">
        <f t="shared" ref="E1729:E1731" si="599">F1729+G1729+H1729+I1729+J1729+K1729+L1729</f>
        <v>0</v>
      </c>
      <c r="F1729" s="6">
        <f t="shared" ref="F1729:F1731" si="600">G1729+H1729+I1729+J1729+K1729+L1729+M1729</f>
        <v>0</v>
      </c>
      <c r="G1729" s="6">
        <v>0</v>
      </c>
      <c r="H1729" s="6">
        <f t="shared" ref="H1729:H1731" si="601">I1729+J1729+K1729+L1729+M1729+N1729+O1729</f>
        <v>0</v>
      </c>
      <c r="I1729" s="6">
        <f t="shared" ref="I1729:I1731" si="602">J1729+K1729+L1729+M1729+N1729+O1729+P1729</f>
        <v>0</v>
      </c>
      <c r="J1729" s="6">
        <f t="shared" ref="J1729:J1731" si="603">K1729+L1729+M1729+N1729+O1729+P1729+Q1729</f>
        <v>0</v>
      </c>
      <c r="K1729" s="10"/>
    </row>
    <row r="1730" spans="1:11">
      <c r="A1730" s="8">
        <v>1724</v>
      </c>
      <c r="B1730" s="10" t="s">
        <v>269</v>
      </c>
      <c r="C1730" s="6">
        <f t="shared" si="597"/>
        <v>149.69999999999999</v>
      </c>
      <c r="D1730" s="6">
        <v>0</v>
      </c>
      <c r="E1730" s="6">
        <v>0</v>
      </c>
      <c r="F1730" s="6">
        <v>0</v>
      </c>
      <c r="G1730" s="6">
        <v>0</v>
      </c>
      <c r="H1730" s="6">
        <v>149.69999999999999</v>
      </c>
      <c r="I1730" s="6">
        <f t="shared" si="602"/>
        <v>0</v>
      </c>
      <c r="J1730" s="6">
        <f t="shared" si="603"/>
        <v>0</v>
      </c>
      <c r="K1730" s="10"/>
    </row>
    <row r="1731" spans="1:11">
      <c r="A1731" s="8">
        <v>1725</v>
      </c>
      <c r="B1731" s="10" t="s">
        <v>79</v>
      </c>
      <c r="C1731" s="6">
        <f t="shared" si="597"/>
        <v>0</v>
      </c>
      <c r="D1731" s="6">
        <f t="shared" si="598"/>
        <v>0</v>
      </c>
      <c r="E1731" s="6">
        <f t="shared" si="599"/>
        <v>0</v>
      </c>
      <c r="F1731" s="6">
        <f t="shared" si="600"/>
        <v>0</v>
      </c>
      <c r="G1731" s="6">
        <f t="shared" ref="G1731" si="604">H1731+I1731+J1731+K1731+L1731+M1731+N1731</f>
        <v>0</v>
      </c>
      <c r="H1731" s="6">
        <f t="shared" si="601"/>
        <v>0</v>
      </c>
      <c r="I1731" s="6">
        <f t="shared" si="602"/>
        <v>0</v>
      </c>
      <c r="J1731" s="6">
        <f t="shared" si="603"/>
        <v>0</v>
      </c>
      <c r="K1731" s="10"/>
    </row>
    <row r="1732" spans="1:11" ht="27">
      <c r="A1732" s="8">
        <v>1726</v>
      </c>
      <c r="B1732" s="13" t="s">
        <v>316</v>
      </c>
      <c r="C1732" s="5">
        <f t="shared" si="567"/>
        <v>1799.6</v>
      </c>
      <c r="D1732" s="6">
        <v>0</v>
      </c>
      <c r="E1732" s="9">
        <f t="shared" ref="E1732:I1732" si="605">E1733+E1734+E1735</f>
        <v>122.7</v>
      </c>
      <c r="F1732" s="9">
        <f t="shared" si="605"/>
        <v>340.5</v>
      </c>
      <c r="G1732" s="9">
        <f t="shared" si="605"/>
        <v>331.2</v>
      </c>
      <c r="H1732" s="9">
        <f t="shared" si="605"/>
        <v>324.2</v>
      </c>
      <c r="I1732" s="9">
        <f t="shared" si="605"/>
        <v>340.5</v>
      </c>
      <c r="J1732" s="9">
        <f t="shared" ref="J1732" si="606">J1733+J1734+J1735</f>
        <v>340.5</v>
      </c>
      <c r="K1732" s="10"/>
    </row>
    <row r="1733" spans="1:11">
      <c r="A1733" s="8">
        <v>1727</v>
      </c>
      <c r="B1733" s="10" t="s">
        <v>268</v>
      </c>
      <c r="C1733" s="5">
        <f t="shared" si="567"/>
        <v>1799.6</v>
      </c>
      <c r="D1733" s="6">
        <v>0</v>
      </c>
      <c r="E1733" s="10">
        <v>122.7</v>
      </c>
      <c r="F1733" s="10">
        <v>340.5</v>
      </c>
      <c r="G1733" s="10">
        <v>331.2</v>
      </c>
      <c r="H1733" s="10">
        <v>324.2</v>
      </c>
      <c r="I1733" s="10">
        <v>340.5</v>
      </c>
      <c r="J1733" s="7">
        <v>340.5</v>
      </c>
      <c r="K1733" s="10"/>
    </row>
    <row r="1734" spans="1:11">
      <c r="A1734" s="8">
        <v>1728</v>
      </c>
      <c r="B1734" s="10" t="s">
        <v>269</v>
      </c>
      <c r="C1734" s="5">
        <f t="shared" si="567"/>
        <v>0</v>
      </c>
      <c r="D1734" s="6">
        <v>0</v>
      </c>
      <c r="E1734" s="7">
        <v>0</v>
      </c>
      <c r="F1734" s="7">
        <v>0</v>
      </c>
      <c r="G1734" s="7">
        <v>0</v>
      </c>
      <c r="H1734" s="7">
        <v>0</v>
      </c>
      <c r="I1734" s="7">
        <v>0</v>
      </c>
      <c r="J1734" s="7">
        <v>0</v>
      </c>
      <c r="K1734" s="10"/>
    </row>
    <row r="1735" spans="1:11">
      <c r="A1735" s="8">
        <v>1729</v>
      </c>
      <c r="B1735" s="10" t="s">
        <v>79</v>
      </c>
      <c r="C1735" s="5">
        <f t="shared" si="567"/>
        <v>0</v>
      </c>
      <c r="D1735" s="6">
        <v>0</v>
      </c>
      <c r="E1735" s="7">
        <v>0</v>
      </c>
      <c r="F1735" s="7">
        <v>0</v>
      </c>
      <c r="G1735" s="7">
        <v>0</v>
      </c>
      <c r="H1735" s="7">
        <v>0</v>
      </c>
      <c r="I1735" s="7">
        <v>0</v>
      </c>
      <c r="J1735" s="7">
        <v>0</v>
      </c>
      <c r="K1735" s="10"/>
    </row>
    <row r="1736" spans="1:11">
      <c r="A1736" s="8">
        <v>1705</v>
      </c>
    </row>
  </sheetData>
  <mergeCells count="14">
    <mergeCell ref="B18:K18"/>
    <mergeCell ref="B367:K367"/>
    <mergeCell ref="I1:K1"/>
    <mergeCell ref="A2:K2"/>
    <mergeCell ref="A3:A4"/>
    <mergeCell ref="C3:J3"/>
    <mergeCell ref="B3:B5"/>
    <mergeCell ref="B943:K943"/>
    <mergeCell ref="B799:K799"/>
    <mergeCell ref="B1611:K1611"/>
    <mergeCell ref="B1505:K1505"/>
    <mergeCell ref="B1298:K1298"/>
    <mergeCell ref="B1082:K1082"/>
    <mergeCell ref="B981:K981"/>
  </mergeCells>
  <pageMargins left="0.70866141732283472" right="0.70866141732283472" top="0.23622047244094491" bottom="0.47244094488188981" header="0.31496062992125984" footer="0.31496062992125984"/>
  <pageSetup paperSize="9" scale="75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view="pageBreakPreview" topLeftCell="A13" zoomScale="85" zoomScaleNormal="85" zoomScaleSheetLayoutView="85" workbookViewId="0">
      <selection activeCell="E2" sqref="E2"/>
    </sheetView>
  </sheetViews>
  <sheetFormatPr defaultRowHeight="15"/>
  <cols>
    <col min="2" max="2" width="30.140625" customWidth="1"/>
    <col min="3" max="3" width="10.7109375" customWidth="1"/>
    <col min="11" max="11" width="17.5703125" customWidth="1"/>
  </cols>
  <sheetData>
    <row r="1" spans="1:11" ht="75" customHeight="1">
      <c r="I1" s="81" t="s">
        <v>507</v>
      </c>
      <c r="J1" s="81"/>
      <c r="K1" s="81"/>
    </row>
    <row r="2" spans="1:11" ht="103.5" customHeight="1" thickBot="1">
      <c r="I2" s="116" t="s">
        <v>506</v>
      </c>
      <c r="J2" s="116"/>
      <c r="K2" s="116"/>
    </row>
    <row r="3" spans="1:11" ht="37.5" customHeight="1" thickBot="1">
      <c r="A3" s="107" t="s">
        <v>460</v>
      </c>
      <c r="B3" s="107" t="s">
        <v>484</v>
      </c>
      <c r="C3" s="107" t="s">
        <v>461</v>
      </c>
      <c r="D3" s="110" t="s">
        <v>463</v>
      </c>
      <c r="E3" s="111"/>
      <c r="F3" s="111"/>
      <c r="G3" s="111"/>
      <c r="H3" s="111"/>
      <c r="I3" s="111"/>
      <c r="J3" s="112"/>
      <c r="K3" s="107" t="s">
        <v>462</v>
      </c>
    </row>
    <row r="4" spans="1:11">
      <c r="A4" s="108"/>
      <c r="B4" s="108"/>
      <c r="C4" s="108"/>
      <c r="D4" s="107" t="s">
        <v>329</v>
      </c>
      <c r="E4" s="107" t="s">
        <v>323</v>
      </c>
      <c r="F4" s="107" t="s">
        <v>324</v>
      </c>
      <c r="G4" s="107" t="s">
        <v>325</v>
      </c>
      <c r="H4" s="107" t="s">
        <v>326</v>
      </c>
      <c r="I4" s="107" t="s">
        <v>327</v>
      </c>
      <c r="J4" s="107" t="s">
        <v>328</v>
      </c>
      <c r="K4" s="108"/>
    </row>
    <row r="5" spans="1:11" ht="15.75" thickBo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15.75" thickBot="1">
      <c r="A6" s="43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</row>
    <row r="7" spans="1:11" ht="25.5" customHeight="1" thickBot="1">
      <c r="A7" s="43">
        <v>1</v>
      </c>
      <c r="B7" s="94" t="s">
        <v>350</v>
      </c>
      <c r="C7" s="95"/>
      <c r="D7" s="95"/>
      <c r="E7" s="95"/>
      <c r="F7" s="95"/>
      <c r="G7" s="95"/>
      <c r="H7" s="95"/>
      <c r="I7" s="95"/>
      <c r="J7" s="95"/>
      <c r="K7" s="96"/>
    </row>
    <row r="8" spans="1:11" ht="38.25" customHeight="1" thickBot="1">
      <c r="A8" s="43">
        <v>2</v>
      </c>
      <c r="B8" s="20" t="s">
        <v>351</v>
      </c>
      <c r="C8" s="91" t="s">
        <v>352</v>
      </c>
      <c r="D8" s="92"/>
      <c r="E8" s="92"/>
      <c r="F8" s="92"/>
      <c r="G8" s="92"/>
      <c r="H8" s="92"/>
      <c r="I8" s="92"/>
      <c r="J8" s="92"/>
      <c r="K8" s="93"/>
    </row>
    <row r="9" spans="1:11" ht="15.75" thickBot="1">
      <c r="A9" s="43">
        <v>3</v>
      </c>
      <c r="B9" s="20" t="s">
        <v>353</v>
      </c>
      <c r="C9" s="91" t="s">
        <v>354</v>
      </c>
      <c r="D9" s="92"/>
      <c r="E9" s="92"/>
      <c r="F9" s="92"/>
      <c r="G9" s="92"/>
      <c r="H9" s="92"/>
      <c r="I9" s="92"/>
      <c r="J9" s="92"/>
      <c r="K9" s="93"/>
    </row>
    <row r="10" spans="1:11" ht="161.25" customHeight="1" thickBot="1">
      <c r="A10" s="43">
        <v>4</v>
      </c>
      <c r="B10" s="20" t="s">
        <v>355</v>
      </c>
      <c r="C10" s="20" t="s">
        <v>356</v>
      </c>
      <c r="D10" s="20">
        <v>59.3</v>
      </c>
      <c r="E10" s="20">
        <v>54</v>
      </c>
      <c r="F10" s="20">
        <v>50</v>
      </c>
      <c r="G10" s="20">
        <v>46</v>
      </c>
      <c r="H10" s="20">
        <v>42</v>
      </c>
      <c r="I10" s="20">
        <v>38</v>
      </c>
      <c r="J10" s="20">
        <v>34</v>
      </c>
      <c r="K10" s="20" t="s">
        <v>357</v>
      </c>
    </row>
    <row r="11" spans="1:11" ht="54" customHeight="1" thickBot="1">
      <c r="A11" s="43">
        <v>5</v>
      </c>
      <c r="B11" s="20" t="s">
        <v>358</v>
      </c>
      <c r="C11" s="20" t="s">
        <v>356</v>
      </c>
      <c r="D11" s="20">
        <v>53</v>
      </c>
      <c r="E11" s="20">
        <v>49</v>
      </c>
      <c r="F11" s="20">
        <v>45</v>
      </c>
      <c r="G11" s="20">
        <v>41</v>
      </c>
      <c r="H11" s="20">
        <v>37</v>
      </c>
      <c r="I11" s="20">
        <v>33</v>
      </c>
      <c r="J11" s="20">
        <v>29</v>
      </c>
      <c r="K11" s="20" t="s">
        <v>359</v>
      </c>
    </row>
    <row r="12" spans="1:11" ht="53.25" customHeight="1" thickBot="1">
      <c r="A12" s="43">
        <v>6</v>
      </c>
      <c r="B12" s="20" t="s">
        <v>360</v>
      </c>
      <c r="C12" s="20" t="s">
        <v>356</v>
      </c>
      <c r="D12" s="20">
        <v>78</v>
      </c>
      <c r="E12" s="20">
        <v>72</v>
      </c>
      <c r="F12" s="20">
        <v>66</v>
      </c>
      <c r="G12" s="20">
        <v>60</v>
      </c>
      <c r="H12" s="20">
        <v>54</v>
      </c>
      <c r="I12" s="20">
        <v>48</v>
      </c>
      <c r="J12" s="20">
        <v>42</v>
      </c>
      <c r="K12" s="20" t="s">
        <v>359</v>
      </c>
    </row>
    <row r="13" spans="1:11" ht="15.75" thickBot="1">
      <c r="A13" s="43">
        <v>7</v>
      </c>
      <c r="B13" s="20" t="s">
        <v>361</v>
      </c>
      <c r="C13" s="91" t="s">
        <v>362</v>
      </c>
      <c r="D13" s="92"/>
      <c r="E13" s="92"/>
      <c r="F13" s="92"/>
      <c r="G13" s="92"/>
      <c r="H13" s="92"/>
      <c r="I13" s="92"/>
      <c r="J13" s="92"/>
      <c r="K13" s="93"/>
    </row>
    <row r="14" spans="1:11" ht="79.5" customHeight="1" thickBot="1">
      <c r="A14" s="43">
        <v>8</v>
      </c>
      <c r="B14" s="20" t="s">
        <v>363</v>
      </c>
      <c r="C14" s="20" t="s">
        <v>356</v>
      </c>
      <c r="D14" s="20">
        <v>2</v>
      </c>
      <c r="E14" s="20">
        <v>1.5</v>
      </c>
      <c r="F14" s="20">
        <v>0.5</v>
      </c>
      <c r="G14" s="20">
        <v>0.5</v>
      </c>
      <c r="H14" s="20">
        <v>0.5</v>
      </c>
      <c r="I14" s="20">
        <v>0.5</v>
      </c>
      <c r="J14" s="20">
        <v>0.5</v>
      </c>
      <c r="K14" s="20"/>
    </row>
    <row r="15" spans="1:11" ht="25.5" customHeight="1" thickBot="1">
      <c r="A15" s="43">
        <v>9</v>
      </c>
      <c r="B15" s="94" t="s">
        <v>364</v>
      </c>
      <c r="C15" s="95"/>
      <c r="D15" s="95"/>
      <c r="E15" s="95"/>
      <c r="F15" s="95"/>
      <c r="G15" s="95"/>
      <c r="H15" s="95"/>
      <c r="I15" s="95"/>
      <c r="J15" s="95"/>
      <c r="K15" s="96"/>
    </row>
    <row r="16" spans="1:11" ht="63.75" customHeight="1" thickBot="1">
      <c r="A16" s="43">
        <v>10</v>
      </c>
      <c r="B16" s="20" t="s">
        <v>365</v>
      </c>
      <c r="C16" s="91" t="s">
        <v>366</v>
      </c>
      <c r="D16" s="92"/>
      <c r="E16" s="92"/>
      <c r="F16" s="92"/>
      <c r="G16" s="92"/>
      <c r="H16" s="92"/>
      <c r="I16" s="92"/>
      <c r="J16" s="92"/>
      <c r="K16" s="93"/>
    </row>
    <row r="17" spans="1:11" ht="15.75" thickBot="1">
      <c r="A17" s="43">
        <v>11</v>
      </c>
      <c r="B17" s="20" t="s">
        <v>367</v>
      </c>
      <c r="C17" s="91" t="s">
        <v>368</v>
      </c>
      <c r="D17" s="92"/>
      <c r="E17" s="92"/>
      <c r="F17" s="92"/>
      <c r="G17" s="92"/>
      <c r="H17" s="92"/>
      <c r="I17" s="92"/>
      <c r="J17" s="92"/>
      <c r="K17" s="93"/>
    </row>
    <row r="18" spans="1:11" ht="71.25" customHeight="1" thickBot="1">
      <c r="A18" s="18">
        <v>12</v>
      </c>
      <c r="B18" s="42" t="s">
        <v>464</v>
      </c>
      <c r="C18" s="18" t="s">
        <v>369</v>
      </c>
      <c r="D18" s="18">
        <v>35</v>
      </c>
      <c r="E18" s="18">
        <v>35</v>
      </c>
      <c r="F18" s="18">
        <v>40</v>
      </c>
      <c r="G18" s="18">
        <v>45</v>
      </c>
      <c r="H18" s="18">
        <v>50</v>
      </c>
      <c r="I18" s="18">
        <v>55</v>
      </c>
      <c r="J18" s="18">
        <v>60</v>
      </c>
      <c r="K18" s="18"/>
    </row>
    <row r="19" spans="1:11" ht="26.25" thickBot="1">
      <c r="A19" s="28">
        <v>13</v>
      </c>
      <c r="B19" s="28" t="s">
        <v>471</v>
      </c>
      <c r="C19" s="18" t="s">
        <v>370</v>
      </c>
      <c r="D19" s="18">
        <v>35</v>
      </c>
      <c r="E19" s="18">
        <v>35</v>
      </c>
      <c r="F19" s="18">
        <v>40</v>
      </c>
      <c r="G19" s="18">
        <v>45</v>
      </c>
      <c r="H19" s="18">
        <v>50</v>
      </c>
      <c r="I19" s="18">
        <v>55</v>
      </c>
      <c r="J19" s="18">
        <v>60</v>
      </c>
      <c r="K19" s="18"/>
    </row>
    <row r="20" spans="1:11" ht="276" customHeight="1" thickBot="1">
      <c r="A20" s="43">
        <v>14</v>
      </c>
      <c r="B20" s="20" t="s">
        <v>371</v>
      </c>
      <c r="C20" s="28" t="s">
        <v>356</v>
      </c>
      <c r="D20" s="41">
        <v>20.8</v>
      </c>
      <c r="E20" s="41">
        <v>30</v>
      </c>
      <c r="F20" s="41">
        <v>32</v>
      </c>
      <c r="G20" s="41">
        <v>37</v>
      </c>
      <c r="H20" s="41">
        <v>40</v>
      </c>
      <c r="I20" s="41">
        <v>43</v>
      </c>
      <c r="J20" s="41">
        <v>49</v>
      </c>
      <c r="K20" s="20" t="s">
        <v>372</v>
      </c>
    </row>
    <row r="21" spans="1:11" ht="25.5" customHeight="1" thickBot="1">
      <c r="A21" s="43">
        <v>15</v>
      </c>
      <c r="B21" s="94" t="s">
        <v>373</v>
      </c>
      <c r="C21" s="95"/>
      <c r="D21" s="95"/>
      <c r="E21" s="95"/>
      <c r="F21" s="95"/>
      <c r="G21" s="95"/>
      <c r="H21" s="95"/>
      <c r="I21" s="95"/>
      <c r="J21" s="95"/>
      <c r="K21" s="96"/>
    </row>
    <row r="22" spans="1:11" ht="25.5" customHeight="1" thickBot="1">
      <c r="A22" s="18">
        <v>16</v>
      </c>
      <c r="B22" s="20" t="s">
        <v>365</v>
      </c>
      <c r="C22" s="91" t="s">
        <v>374</v>
      </c>
      <c r="D22" s="92"/>
      <c r="E22" s="92"/>
      <c r="F22" s="92"/>
      <c r="G22" s="92"/>
      <c r="H22" s="92"/>
      <c r="I22" s="92"/>
      <c r="J22" s="92"/>
      <c r="K22" s="93"/>
    </row>
    <row r="23" spans="1:11" ht="25.5" customHeight="1" thickBot="1">
      <c r="A23" s="43">
        <v>17</v>
      </c>
      <c r="B23" s="20" t="s">
        <v>353</v>
      </c>
      <c r="C23" s="91" t="s">
        <v>375</v>
      </c>
      <c r="D23" s="92"/>
      <c r="E23" s="92"/>
      <c r="F23" s="92"/>
      <c r="G23" s="92"/>
      <c r="H23" s="92"/>
      <c r="I23" s="92"/>
      <c r="J23" s="92"/>
      <c r="K23" s="93"/>
    </row>
    <row r="24" spans="1:11" ht="124.5" customHeight="1" thickBot="1">
      <c r="A24" s="43">
        <v>18</v>
      </c>
      <c r="B24" s="18" t="s">
        <v>376</v>
      </c>
      <c r="C24" s="44" t="s">
        <v>465</v>
      </c>
      <c r="D24" s="42">
        <v>0.45</v>
      </c>
      <c r="E24" s="42">
        <v>0.45</v>
      </c>
      <c r="F24" s="42">
        <v>0.9</v>
      </c>
      <c r="G24" s="42">
        <v>1.113</v>
      </c>
      <c r="H24" s="42">
        <v>1.8</v>
      </c>
      <c r="I24" s="42">
        <v>2</v>
      </c>
      <c r="J24" s="42">
        <v>2.2999999999999998</v>
      </c>
      <c r="K24" s="18"/>
    </row>
    <row r="25" spans="1:11" ht="15.75" thickBot="1">
      <c r="A25" s="43">
        <v>19</v>
      </c>
      <c r="B25" s="97" t="s">
        <v>377</v>
      </c>
      <c r="C25" s="98"/>
      <c r="D25" s="98"/>
      <c r="E25" s="98"/>
      <c r="F25" s="98"/>
      <c r="G25" s="98"/>
      <c r="H25" s="98"/>
      <c r="I25" s="98"/>
      <c r="J25" s="98"/>
      <c r="K25" s="99"/>
    </row>
    <row r="26" spans="1:11" ht="51" customHeight="1" thickBot="1">
      <c r="A26" s="18">
        <v>20</v>
      </c>
      <c r="B26" s="22" t="s">
        <v>378</v>
      </c>
      <c r="C26" s="113" t="s">
        <v>379</v>
      </c>
      <c r="D26" s="114"/>
      <c r="E26" s="114"/>
      <c r="F26" s="114"/>
      <c r="G26" s="114"/>
      <c r="H26" s="114"/>
      <c r="I26" s="114"/>
      <c r="J26" s="114"/>
      <c r="K26" s="115"/>
    </row>
    <row r="27" spans="1:11" ht="38.25" customHeight="1" thickBot="1">
      <c r="A27" s="28">
        <v>21</v>
      </c>
      <c r="B27" s="20" t="s">
        <v>353</v>
      </c>
      <c r="C27" s="91" t="s">
        <v>380</v>
      </c>
      <c r="D27" s="92"/>
      <c r="E27" s="92"/>
      <c r="F27" s="92"/>
      <c r="G27" s="92"/>
      <c r="H27" s="92"/>
      <c r="I27" s="92"/>
      <c r="J27" s="92"/>
      <c r="K27" s="93"/>
    </row>
    <row r="28" spans="1:11" ht="47.25" customHeight="1" thickBot="1">
      <c r="A28" s="43">
        <v>22</v>
      </c>
      <c r="B28" s="28" t="s">
        <v>466</v>
      </c>
      <c r="C28" s="18" t="s">
        <v>381</v>
      </c>
      <c r="D28" s="18">
        <v>30821.5</v>
      </c>
      <c r="E28" s="18">
        <v>34013.5</v>
      </c>
      <c r="F28" s="18">
        <v>36865.300000000003</v>
      </c>
      <c r="G28" s="18">
        <v>41087.300000000003</v>
      </c>
      <c r="H28" s="18">
        <v>44465.8</v>
      </c>
      <c r="I28" s="18">
        <v>47023.5</v>
      </c>
      <c r="J28" s="18">
        <v>49402.400000000001</v>
      </c>
      <c r="K28" s="18"/>
    </row>
    <row r="29" spans="1:11" ht="42" customHeight="1" thickBot="1">
      <c r="A29" s="43">
        <v>23</v>
      </c>
      <c r="B29" s="42" t="s">
        <v>444</v>
      </c>
      <c r="C29" s="18" t="s">
        <v>382</v>
      </c>
      <c r="D29" s="18">
        <v>47773.3</v>
      </c>
      <c r="E29" s="18">
        <v>52721</v>
      </c>
      <c r="F29" s="18">
        <v>57141.2</v>
      </c>
      <c r="G29" s="18">
        <v>63685.3</v>
      </c>
      <c r="H29" s="18">
        <v>68922</v>
      </c>
      <c r="I29" s="18">
        <v>72886.399999999994</v>
      </c>
      <c r="J29" s="18">
        <v>76573.8</v>
      </c>
      <c r="K29" s="18"/>
    </row>
    <row r="30" spans="1:11" ht="45" customHeight="1" thickBot="1">
      <c r="A30" s="43">
        <v>24</v>
      </c>
      <c r="B30" s="28" t="s">
        <v>467</v>
      </c>
      <c r="C30" s="18" t="s">
        <v>383</v>
      </c>
      <c r="D30" s="18">
        <v>10.013</v>
      </c>
      <c r="E30" s="18">
        <v>11.05</v>
      </c>
      <c r="F30" s="18">
        <v>11.977</v>
      </c>
      <c r="G30" s="18">
        <v>13.348000000000001</v>
      </c>
      <c r="H30" s="18">
        <v>14.446</v>
      </c>
      <c r="I30" s="18">
        <v>15.276999999999999</v>
      </c>
      <c r="J30" s="18">
        <v>16.05</v>
      </c>
      <c r="K30" s="18"/>
    </row>
    <row r="31" spans="1:11" ht="48" customHeight="1" thickBot="1">
      <c r="A31" s="43">
        <v>25</v>
      </c>
      <c r="B31" s="42" t="s">
        <v>470</v>
      </c>
      <c r="C31" s="18" t="s">
        <v>382</v>
      </c>
      <c r="D31" s="18">
        <v>12620.5</v>
      </c>
      <c r="E31" s="18">
        <v>13927.5</v>
      </c>
      <c r="F31" s="18">
        <v>15095.2</v>
      </c>
      <c r="G31" s="18">
        <v>16824</v>
      </c>
      <c r="H31" s="18">
        <v>18207.400000000001</v>
      </c>
      <c r="I31" s="18">
        <v>19254.7</v>
      </c>
      <c r="J31" s="18">
        <v>20228.8</v>
      </c>
      <c r="K31" s="18"/>
    </row>
    <row r="32" spans="1:11" ht="34.5" customHeight="1" thickBot="1">
      <c r="A32" s="18">
        <v>26</v>
      </c>
      <c r="B32" s="28" t="s">
        <v>468</v>
      </c>
      <c r="C32" s="18" t="s">
        <v>384</v>
      </c>
      <c r="D32" s="18">
        <v>60.633000000000003</v>
      </c>
      <c r="E32" s="18">
        <v>66.912999999999997</v>
      </c>
      <c r="F32" s="18">
        <v>72.522999999999996</v>
      </c>
      <c r="G32" s="18">
        <v>80.828000000000003</v>
      </c>
      <c r="H32" s="18">
        <v>87.474999999999994</v>
      </c>
      <c r="I32" s="18">
        <v>92.506</v>
      </c>
      <c r="J32" s="18">
        <v>97.186000000000007</v>
      </c>
      <c r="K32" s="18"/>
    </row>
    <row r="33" spans="1:11" ht="34.5" customHeight="1" thickBot="1">
      <c r="A33" s="28">
        <v>27</v>
      </c>
      <c r="B33" s="42" t="s">
        <v>472</v>
      </c>
      <c r="C33" s="18" t="s">
        <v>382</v>
      </c>
      <c r="D33" s="18">
        <v>1122.3</v>
      </c>
      <c r="E33" s="18">
        <v>1238.5999999999999</v>
      </c>
      <c r="F33" s="18">
        <v>1342.4</v>
      </c>
      <c r="G33" s="18">
        <v>1496.1</v>
      </c>
      <c r="H33" s="18">
        <v>1619.1</v>
      </c>
      <c r="I33" s="18">
        <v>1712.3</v>
      </c>
      <c r="J33" s="18">
        <v>1798.9</v>
      </c>
      <c r="K33" s="18"/>
    </row>
    <row r="34" spans="1:11" ht="38.25" customHeight="1" thickBot="1">
      <c r="A34" s="43">
        <v>28</v>
      </c>
      <c r="B34" s="28" t="s">
        <v>367</v>
      </c>
      <c r="C34" s="91" t="s">
        <v>385</v>
      </c>
      <c r="D34" s="92"/>
      <c r="E34" s="92"/>
      <c r="F34" s="92"/>
      <c r="G34" s="92"/>
      <c r="H34" s="92"/>
      <c r="I34" s="92"/>
      <c r="J34" s="92"/>
      <c r="K34" s="93"/>
    </row>
    <row r="35" spans="1:11" ht="72.75" customHeight="1" thickBot="1">
      <c r="A35" s="18">
        <v>29</v>
      </c>
      <c r="B35" s="20" t="s">
        <v>386</v>
      </c>
      <c r="C35" s="20" t="s">
        <v>387</v>
      </c>
      <c r="D35" s="20">
        <v>720</v>
      </c>
      <c r="E35" s="20">
        <v>720</v>
      </c>
      <c r="F35" s="20">
        <v>720</v>
      </c>
      <c r="G35" s="20">
        <v>720</v>
      </c>
      <c r="H35" s="20">
        <v>720</v>
      </c>
      <c r="I35" s="20">
        <v>720</v>
      </c>
      <c r="J35" s="20">
        <v>720</v>
      </c>
      <c r="K35" s="20" t="s">
        <v>388</v>
      </c>
    </row>
    <row r="36" spans="1:11" ht="54.75" customHeight="1" thickBot="1">
      <c r="A36" s="28">
        <v>30</v>
      </c>
      <c r="B36" s="20" t="s">
        <v>389</v>
      </c>
      <c r="C36" s="20" t="s">
        <v>390</v>
      </c>
      <c r="D36" s="20">
        <v>0.23</v>
      </c>
      <c r="E36" s="20">
        <v>0.23</v>
      </c>
      <c r="F36" s="20">
        <v>0.23</v>
      </c>
      <c r="G36" s="20">
        <v>0.23</v>
      </c>
      <c r="H36" s="20">
        <v>0.23</v>
      </c>
      <c r="I36" s="20">
        <v>0.23</v>
      </c>
      <c r="J36" s="20">
        <v>0.23</v>
      </c>
      <c r="K36" s="20" t="s">
        <v>388</v>
      </c>
    </row>
    <row r="37" spans="1:11" ht="55.5" customHeight="1" thickBot="1">
      <c r="A37" s="43">
        <v>31</v>
      </c>
      <c r="B37" s="20" t="s">
        <v>391</v>
      </c>
      <c r="C37" s="20" t="s">
        <v>392</v>
      </c>
      <c r="D37" s="20">
        <v>55.32</v>
      </c>
      <c r="E37" s="20">
        <v>55.32</v>
      </c>
      <c r="F37" s="20">
        <v>55.32</v>
      </c>
      <c r="G37" s="20">
        <v>55.32</v>
      </c>
      <c r="H37" s="20">
        <v>55.32</v>
      </c>
      <c r="I37" s="20">
        <v>55.32</v>
      </c>
      <c r="J37" s="20">
        <v>55.32</v>
      </c>
      <c r="K37" s="20" t="s">
        <v>388</v>
      </c>
    </row>
    <row r="38" spans="1:11" ht="72.75" customHeight="1" thickBot="1">
      <c r="A38" s="18">
        <v>32</v>
      </c>
      <c r="B38" s="20" t="s">
        <v>393</v>
      </c>
      <c r="C38" s="20" t="s">
        <v>387</v>
      </c>
      <c r="D38" s="20">
        <v>131.93</v>
      </c>
      <c r="E38" s="20">
        <v>136.13999999999999</v>
      </c>
      <c r="F38" s="20">
        <v>136.13999999999999</v>
      </c>
      <c r="G38" s="20">
        <v>136.13999999999999</v>
      </c>
      <c r="H38" s="20">
        <v>136.13999999999999</v>
      </c>
      <c r="I38" s="20">
        <v>136.13999999999999</v>
      </c>
      <c r="J38" s="20">
        <v>136.13999999999999</v>
      </c>
      <c r="K38" s="20" t="s">
        <v>388</v>
      </c>
    </row>
    <row r="39" spans="1:11" ht="74.25" customHeight="1" thickBot="1">
      <c r="A39" s="28">
        <v>33</v>
      </c>
      <c r="B39" s="20" t="s">
        <v>394</v>
      </c>
      <c r="C39" s="20" t="s">
        <v>390</v>
      </c>
      <c r="D39" s="20">
        <v>2.5000000000000001E-2</v>
      </c>
      <c r="E39" s="20">
        <v>2.5999999999999999E-2</v>
      </c>
      <c r="F39" s="20">
        <v>0.03</v>
      </c>
      <c r="G39" s="20">
        <v>0.03</v>
      </c>
      <c r="H39" s="20">
        <v>0.03</v>
      </c>
      <c r="I39" s="20">
        <v>0.03</v>
      </c>
      <c r="J39" s="20">
        <v>0.03</v>
      </c>
      <c r="K39" s="20" t="s">
        <v>388</v>
      </c>
    </row>
    <row r="40" spans="1:11" ht="63.75" customHeight="1" thickBot="1">
      <c r="A40" s="43">
        <v>34</v>
      </c>
      <c r="B40" s="20" t="s">
        <v>395</v>
      </c>
      <c r="C40" s="20" t="s">
        <v>392</v>
      </c>
      <c r="D40" s="20">
        <v>1.18</v>
      </c>
      <c r="E40" s="20">
        <v>1.28</v>
      </c>
      <c r="F40" s="20">
        <v>1.38</v>
      </c>
      <c r="G40" s="20">
        <v>1.38</v>
      </c>
      <c r="H40" s="20">
        <v>1.38</v>
      </c>
      <c r="I40" s="20">
        <v>1.38</v>
      </c>
      <c r="J40" s="20">
        <v>1.38</v>
      </c>
      <c r="K40" s="20" t="s">
        <v>388</v>
      </c>
    </row>
    <row r="41" spans="1:11" ht="25.5" customHeight="1" thickBot="1">
      <c r="A41" s="18">
        <v>35</v>
      </c>
      <c r="B41" s="97" t="s">
        <v>396</v>
      </c>
      <c r="C41" s="98"/>
      <c r="D41" s="98"/>
      <c r="E41" s="98"/>
      <c r="F41" s="98"/>
      <c r="G41" s="98"/>
      <c r="H41" s="98"/>
      <c r="I41" s="98"/>
      <c r="J41" s="98"/>
      <c r="K41" s="99"/>
    </row>
    <row r="42" spans="1:11" ht="25.5" customHeight="1" thickBot="1">
      <c r="A42" s="43">
        <v>36</v>
      </c>
      <c r="B42" s="20" t="s">
        <v>365</v>
      </c>
      <c r="C42" s="91" t="s">
        <v>397</v>
      </c>
      <c r="D42" s="92"/>
      <c r="E42" s="92"/>
      <c r="F42" s="92"/>
      <c r="G42" s="92"/>
      <c r="H42" s="92"/>
      <c r="I42" s="92"/>
      <c r="J42" s="92"/>
      <c r="K42" s="93"/>
    </row>
    <row r="43" spans="1:11" ht="15.75" thickBot="1">
      <c r="A43" s="43">
        <v>37</v>
      </c>
      <c r="B43" s="20" t="s">
        <v>353</v>
      </c>
      <c r="C43" s="91" t="s">
        <v>398</v>
      </c>
      <c r="D43" s="92"/>
      <c r="E43" s="92"/>
      <c r="F43" s="92"/>
      <c r="G43" s="92"/>
      <c r="H43" s="92"/>
      <c r="I43" s="92"/>
      <c r="J43" s="92"/>
      <c r="K43" s="93"/>
    </row>
    <row r="44" spans="1:11" ht="54.75" customHeight="1" thickBot="1">
      <c r="A44" s="18">
        <v>38</v>
      </c>
      <c r="B44" s="20" t="s">
        <v>399</v>
      </c>
      <c r="C44" s="20" t="s">
        <v>356</v>
      </c>
      <c r="D44" s="20">
        <v>53</v>
      </c>
      <c r="E44" s="20">
        <v>59</v>
      </c>
      <c r="F44" s="20">
        <v>65</v>
      </c>
      <c r="G44" s="20">
        <v>71</v>
      </c>
      <c r="H44" s="20">
        <v>78</v>
      </c>
      <c r="I44" s="20">
        <v>84</v>
      </c>
      <c r="J44" s="20">
        <v>90</v>
      </c>
      <c r="K44" s="21"/>
    </row>
    <row r="45" spans="1:11" ht="57.75" customHeight="1" thickBot="1">
      <c r="A45" s="28">
        <v>39</v>
      </c>
      <c r="B45" s="20" t="s">
        <v>400</v>
      </c>
      <c r="C45" s="20" t="s">
        <v>356</v>
      </c>
      <c r="D45" s="20">
        <v>50</v>
      </c>
      <c r="E45" s="20">
        <v>58</v>
      </c>
      <c r="F45" s="20">
        <v>60</v>
      </c>
      <c r="G45" s="20">
        <v>63</v>
      </c>
      <c r="H45" s="20">
        <v>65</v>
      </c>
      <c r="I45" s="20">
        <v>68</v>
      </c>
      <c r="J45" s="20">
        <v>70</v>
      </c>
      <c r="K45" s="21"/>
    </row>
    <row r="46" spans="1:11" ht="15.75" thickBot="1">
      <c r="A46" s="43">
        <v>40</v>
      </c>
      <c r="B46" s="20" t="s">
        <v>367</v>
      </c>
      <c r="C46" s="91" t="s">
        <v>401</v>
      </c>
      <c r="D46" s="92"/>
      <c r="E46" s="92"/>
      <c r="F46" s="92"/>
      <c r="G46" s="92"/>
      <c r="H46" s="92"/>
      <c r="I46" s="92"/>
      <c r="J46" s="92"/>
      <c r="K46" s="93"/>
    </row>
    <row r="47" spans="1:11" ht="65.25" customHeight="1" thickBot="1">
      <c r="A47" s="43">
        <v>41</v>
      </c>
      <c r="B47" s="20" t="s">
        <v>402</v>
      </c>
      <c r="C47" s="20" t="s">
        <v>356</v>
      </c>
      <c r="D47" s="20">
        <v>3.9</v>
      </c>
      <c r="E47" s="20">
        <v>4.3</v>
      </c>
      <c r="F47" s="20">
        <v>4.5999999999999996</v>
      </c>
      <c r="G47" s="20">
        <v>4.9000000000000004</v>
      </c>
      <c r="H47" s="20">
        <v>5.2</v>
      </c>
      <c r="I47" s="20">
        <v>5.5</v>
      </c>
      <c r="J47" s="20">
        <v>6</v>
      </c>
      <c r="K47" s="20"/>
    </row>
    <row r="48" spans="1:11" ht="15.75" thickBot="1">
      <c r="A48" s="43">
        <v>42</v>
      </c>
      <c r="B48" s="97" t="s">
        <v>403</v>
      </c>
      <c r="C48" s="98"/>
      <c r="D48" s="98"/>
      <c r="E48" s="98"/>
      <c r="F48" s="98"/>
      <c r="G48" s="98"/>
      <c r="H48" s="98"/>
      <c r="I48" s="98"/>
      <c r="J48" s="98"/>
      <c r="K48" s="99"/>
    </row>
    <row r="49" spans="1:11" ht="25.5" customHeight="1" thickBot="1">
      <c r="A49" s="18">
        <v>43</v>
      </c>
      <c r="B49" s="20" t="s">
        <v>365</v>
      </c>
      <c r="C49" s="91" t="s">
        <v>404</v>
      </c>
      <c r="D49" s="92"/>
      <c r="E49" s="92"/>
      <c r="F49" s="92"/>
      <c r="G49" s="92"/>
      <c r="H49" s="92"/>
      <c r="I49" s="92"/>
      <c r="J49" s="92"/>
      <c r="K49" s="93"/>
    </row>
    <row r="50" spans="1:11" ht="25.5" customHeight="1" thickBot="1">
      <c r="A50" s="28">
        <v>44</v>
      </c>
      <c r="B50" s="20" t="s">
        <v>353</v>
      </c>
      <c r="C50" s="91" t="s">
        <v>405</v>
      </c>
      <c r="D50" s="92"/>
      <c r="E50" s="92"/>
      <c r="F50" s="92"/>
      <c r="G50" s="92"/>
      <c r="H50" s="92"/>
      <c r="I50" s="92"/>
      <c r="J50" s="92"/>
      <c r="K50" s="93"/>
    </row>
    <row r="51" spans="1:11" ht="39" thickBot="1">
      <c r="A51" s="43">
        <v>45</v>
      </c>
      <c r="B51" s="28" t="s">
        <v>445</v>
      </c>
      <c r="C51" s="46" t="s">
        <v>474</v>
      </c>
      <c r="D51" s="32">
        <v>130.29300000000001</v>
      </c>
      <c r="E51" s="32">
        <v>130.29300000000001</v>
      </c>
      <c r="F51" s="32">
        <v>130.29300000000001</v>
      </c>
      <c r="G51" s="32">
        <v>130.29300000000001</v>
      </c>
      <c r="H51" s="32">
        <v>130.29300000000001</v>
      </c>
      <c r="I51" s="32">
        <v>130.29300000000001</v>
      </c>
      <c r="J51" s="32">
        <v>130.29300000000001</v>
      </c>
      <c r="K51" s="18"/>
    </row>
    <row r="52" spans="1:11" ht="109.5" customHeight="1" thickBot="1">
      <c r="A52" s="18">
        <v>46</v>
      </c>
      <c r="B52" s="20" t="s">
        <v>407</v>
      </c>
      <c r="C52" s="45" t="s">
        <v>356</v>
      </c>
      <c r="D52" s="20">
        <v>53</v>
      </c>
      <c r="E52" s="20">
        <v>53</v>
      </c>
      <c r="F52" s="20">
        <v>41.6</v>
      </c>
      <c r="G52" s="20">
        <v>38.53</v>
      </c>
      <c r="H52" s="20">
        <v>35.46</v>
      </c>
      <c r="I52" s="20">
        <v>32.39</v>
      </c>
      <c r="J52" s="20">
        <v>29.32</v>
      </c>
      <c r="K52" s="20" t="s">
        <v>408</v>
      </c>
    </row>
    <row r="53" spans="1:11" ht="117.75" customHeight="1" thickBot="1">
      <c r="A53" s="28">
        <v>47</v>
      </c>
      <c r="B53" s="20" t="s">
        <v>409</v>
      </c>
      <c r="C53" s="45" t="s">
        <v>356</v>
      </c>
      <c r="D53" s="20">
        <v>0.4</v>
      </c>
      <c r="E53" s="20">
        <v>0.3</v>
      </c>
      <c r="F53" s="20">
        <v>0.3</v>
      </c>
      <c r="G53" s="20">
        <v>0.3</v>
      </c>
      <c r="H53" s="20">
        <v>0.3</v>
      </c>
      <c r="I53" s="20">
        <v>0.2</v>
      </c>
      <c r="J53" s="20">
        <v>0.2</v>
      </c>
      <c r="K53" s="20" t="s">
        <v>408</v>
      </c>
    </row>
    <row r="54" spans="1:11" ht="25.5" customHeight="1" thickBot="1">
      <c r="A54" s="43">
        <v>48</v>
      </c>
      <c r="B54" s="97" t="s">
        <v>410</v>
      </c>
      <c r="C54" s="98"/>
      <c r="D54" s="98"/>
      <c r="E54" s="98"/>
      <c r="F54" s="98"/>
      <c r="G54" s="98"/>
      <c r="H54" s="98"/>
      <c r="I54" s="98"/>
      <c r="J54" s="98"/>
      <c r="K54" s="99"/>
    </row>
    <row r="55" spans="1:11" ht="25.5" customHeight="1" thickBot="1">
      <c r="A55" s="43">
        <v>49</v>
      </c>
      <c r="B55" s="20" t="s">
        <v>365</v>
      </c>
      <c r="C55" s="91" t="s">
        <v>411</v>
      </c>
      <c r="D55" s="92"/>
      <c r="E55" s="92"/>
      <c r="F55" s="92"/>
      <c r="G55" s="92"/>
      <c r="H55" s="92"/>
      <c r="I55" s="92"/>
      <c r="J55" s="92"/>
      <c r="K55" s="93"/>
    </row>
    <row r="56" spans="1:11" ht="25.5" customHeight="1" thickBot="1">
      <c r="A56" s="18">
        <v>50</v>
      </c>
      <c r="B56" s="20" t="s">
        <v>353</v>
      </c>
      <c r="C56" s="91" t="s">
        <v>412</v>
      </c>
      <c r="D56" s="92"/>
      <c r="E56" s="92"/>
      <c r="F56" s="92"/>
      <c r="G56" s="92"/>
      <c r="H56" s="92"/>
      <c r="I56" s="92"/>
      <c r="J56" s="92"/>
      <c r="K56" s="93"/>
    </row>
    <row r="57" spans="1:11" ht="54.75" customHeight="1" thickBot="1">
      <c r="A57" s="28">
        <v>51</v>
      </c>
      <c r="B57" s="28" t="s">
        <v>413</v>
      </c>
      <c r="C57" s="23" t="s">
        <v>356</v>
      </c>
      <c r="D57" s="23">
        <v>80</v>
      </c>
      <c r="E57" s="23">
        <v>85</v>
      </c>
      <c r="F57" s="23">
        <v>100</v>
      </c>
      <c r="G57" s="23">
        <v>100</v>
      </c>
      <c r="H57" s="23">
        <v>100</v>
      </c>
      <c r="I57" s="23">
        <v>100</v>
      </c>
      <c r="J57" s="23">
        <v>100</v>
      </c>
      <c r="K57" s="18" t="s">
        <v>414</v>
      </c>
    </row>
    <row r="58" spans="1:11" ht="70.5" thickBot="1">
      <c r="A58" s="43">
        <v>52</v>
      </c>
      <c r="B58" s="20" t="s">
        <v>415</v>
      </c>
      <c r="C58" s="32" t="s">
        <v>356</v>
      </c>
      <c r="D58" s="46">
        <v>70</v>
      </c>
      <c r="E58" s="46">
        <v>75</v>
      </c>
      <c r="F58" s="46">
        <v>80</v>
      </c>
      <c r="G58" s="46">
        <v>80</v>
      </c>
      <c r="H58" s="46">
        <v>80</v>
      </c>
      <c r="I58" s="46">
        <v>80</v>
      </c>
      <c r="J58" s="46">
        <v>80</v>
      </c>
      <c r="K58" s="20" t="s">
        <v>414</v>
      </c>
    </row>
    <row r="59" spans="1:11" ht="15.75" thickBot="1">
      <c r="A59" s="18">
        <v>53</v>
      </c>
      <c r="B59" s="20" t="s">
        <v>367</v>
      </c>
      <c r="C59" s="91" t="s">
        <v>416</v>
      </c>
      <c r="D59" s="92"/>
      <c r="E59" s="92"/>
      <c r="F59" s="92"/>
      <c r="G59" s="92"/>
      <c r="H59" s="92"/>
      <c r="I59" s="92"/>
      <c r="J59" s="92"/>
      <c r="K59" s="93"/>
    </row>
    <row r="60" spans="1:11" ht="70.5" customHeight="1" thickBot="1">
      <c r="A60" s="43">
        <v>54</v>
      </c>
      <c r="B60" s="20" t="s">
        <v>417</v>
      </c>
      <c r="C60" s="20" t="s">
        <v>356</v>
      </c>
      <c r="D60" s="20">
        <v>100</v>
      </c>
      <c r="E60" s="20">
        <v>100</v>
      </c>
      <c r="F60" s="20">
        <v>100</v>
      </c>
      <c r="G60" s="20">
        <v>100</v>
      </c>
      <c r="H60" s="20">
        <v>100</v>
      </c>
      <c r="I60" s="20">
        <v>100</v>
      </c>
      <c r="J60" s="20">
        <v>100</v>
      </c>
      <c r="K60" s="20" t="s">
        <v>414</v>
      </c>
    </row>
    <row r="61" spans="1:11" ht="54.75" customHeight="1" thickBot="1">
      <c r="A61" s="43">
        <v>55</v>
      </c>
      <c r="B61" s="20" t="s">
        <v>418</v>
      </c>
      <c r="C61" s="20" t="s">
        <v>356</v>
      </c>
      <c r="D61" s="20">
        <v>87.6</v>
      </c>
      <c r="E61" s="20">
        <v>87.6</v>
      </c>
      <c r="F61" s="20">
        <v>100</v>
      </c>
      <c r="G61" s="20">
        <v>100</v>
      </c>
      <c r="H61" s="20">
        <v>100</v>
      </c>
      <c r="I61" s="20">
        <v>100</v>
      </c>
      <c r="J61" s="20">
        <v>100</v>
      </c>
      <c r="K61" s="20" t="s">
        <v>414</v>
      </c>
    </row>
    <row r="62" spans="1:11" ht="15.75" thickBot="1">
      <c r="A62" s="18">
        <v>56</v>
      </c>
      <c r="B62" s="20" t="s">
        <v>419</v>
      </c>
      <c r="C62" s="91" t="s">
        <v>420</v>
      </c>
      <c r="D62" s="92"/>
      <c r="E62" s="92"/>
      <c r="F62" s="92"/>
      <c r="G62" s="92"/>
      <c r="H62" s="92"/>
      <c r="I62" s="92"/>
      <c r="J62" s="92"/>
      <c r="K62" s="93"/>
    </row>
    <row r="63" spans="1:11" ht="57" customHeight="1" thickBot="1">
      <c r="A63" s="43">
        <v>57</v>
      </c>
      <c r="B63" s="42" t="s">
        <v>442</v>
      </c>
      <c r="C63" s="18" t="s">
        <v>421</v>
      </c>
      <c r="D63" s="18">
        <v>20.7</v>
      </c>
      <c r="E63" s="18">
        <v>20.8</v>
      </c>
      <c r="F63" s="18">
        <v>21.2</v>
      </c>
      <c r="G63" s="18">
        <v>21.8</v>
      </c>
      <c r="H63" s="18">
        <v>22.6</v>
      </c>
      <c r="I63" s="18">
        <v>23.2</v>
      </c>
      <c r="J63" s="18">
        <v>23.3</v>
      </c>
      <c r="K63" s="18" t="s">
        <v>408</v>
      </c>
    </row>
    <row r="64" spans="1:11" ht="15.75" thickBot="1">
      <c r="A64" s="43">
        <v>58</v>
      </c>
      <c r="B64" s="97" t="s">
        <v>422</v>
      </c>
      <c r="C64" s="98"/>
      <c r="D64" s="98"/>
      <c r="E64" s="98"/>
      <c r="F64" s="98"/>
      <c r="G64" s="98"/>
      <c r="H64" s="98"/>
      <c r="I64" s="98"/>
      <c r="J64" s="98"/>
      <c r="K64" s="99"/>
    </row>
    <row r="65" spans="1:11" ht="25.5" customHeight="1" thickBot="1">
      <c r="A65" s="28">
        <v>59</v>
      </c>
      <c r="B65" s="20" t="s">
        <v>365</v>
      </c>
      <c r="C65" s="91" t="s">
        <v>423</v>
      </c>
      <c r="D65" s="92"/>
      <c r="E65" s="92"/>
      <c r="F65" s="92"/>
      <c r="G65" s="92"/>
      <c r="H65" s="92"/>
      <c r="I65" s="92"/>
      <c r="J65" s="92"/>
      <c r="K65" s="93"/>
    </row>
    <row r="66" spans="1:11" ht="25.5" customHeight="1" thickBot="1">
      <c r="A66" s="43">
        <v>60</v>
      </c>
      <c r="B66" s="20" t="s">
        <v>353</v>
      </c>
      <c r="C66" s="91" t="s">
        <v>424</v>
      </c>
      <c r="D66" s="92"/>
      <c r="E66" s="92"/>
      <c r="F66" s="92"/>
      <c r="G66" s="92"/>
      <c r="H66" s="92"/>
      <c r="I66" s="92"/>
      <c r="J66" s="92"/>
      <c r="K66" s="93"/>
    </row>
    <row r="67" spans="1:11" ht="51.75" customHeight="1" thickBot="1">
      <c r="A67" s="43">
        <v>61</v>
      </c>
      <c r="B67" s="42" t="s">
        <v>469</v>
      </c>
      <c r="C67" s="23" t="s">
        <v>356</v>
      </c>
      <c r="D67" s="18">
        <v>80</v>
      </c>
      <c r="E67" s="18">
        <v>90</v>
      </c>
      <c r="F67" s="18">
        <v>100</v>
      </c>
      <c r="G67" s="18">
        <v>100</v>
      </c>
      <c r="H67" s="18">
        <v>100</v>
      </c>
      <c r="I67" s="18">
        <v>100</v>
      </c>
      <c r="J67" s="18">
        <v>100</v>
      </c>
      <c r="K67" s="18"/>
    </row>
    <row r="68" spans="1:11" ht="25.5" customHeight="1" thickBot="1">
      <c r="A68" s="18">
        <v>62</v>
      </c>
      <c r="B68" s="28" t="s">
        <v>367</v>
      </c>
      <c r="C68" s="91" t="s">
        <v>425</v>
      </c>
      <c r="D68" s="92"/>
      <c r="E68" s="92"/>
      <c r="F68" s="92"/>
      <c r="G68" s="92"/>
      <c r="H68" s="92"/>
      <c r="I68" s="92"/>
      <c r="J68" s="92"/>
      <c r="K68" s="93"/>
    </row>
    <row r="69" spans="1:11" ht="57.75" customHeight="1" thickBot="1">
      <c r="A69" s="43">
        <v>63</v>
      </c>
      <c r="B69" s="20" t="s">
        <v>426</v>
      </c>
      <c r="C69" s="20" t="s">
        <v>427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/>
    </row>
    <row r="70" spans="1:11" ht="213.75" customHeight="1" thickBot="1">
      <c r="A70" s="43">
        <v>64</v>
      </c>
      <c r="B70" s="20" t="s">
        <v>428</v>
      </c>
      <c r="C70" s="20" t="s">
        <v>356</v>
      </c>
      <c r="D70" s="20">
        <v>0</v>
      </c>
      <c r="E70" s="20">
        <v>0</v>
      </c>
      <c r="F70" s="20">
        <v>88.9</v>
      </c>
      <c r="G70" s="20">
        <v>88.9</v>
      </c>
      <c r="H70" s="20">
        <v>88.9</v>
      </c>
      <c r="I70" s="20">
        <v>88.9</v>
      </c>
      <c r="J70" s="20">
        <v>88.9</v>
      </c>
      <c r="K70" s="20" t="s">
        <v>408</v>
      </c>
    </row>
    <row r="71" spans="1:11" ht="27" customHeight="1" thickBot="1">
      <c r="A71" s="43">
        <v>65</v>
      </c>
      <c r="B71" s="117" t="s">
        <v>495</v>
      </c>
      <c r="C71" s="118"/>
      <c r="D71" s="118"/>
      <c r="E71" s="118"/>
      <c r="F71" s="118"/>
      <c r="G71" s="118"/>
      <c r="H71" s="118"/>
      <c r="I71" s="118"/>
      <c r="J71" s="118"/>
      <c r="K71" s="119"/>
    </row>
    <row r="72" spans="1:11" ht="15.75" customHeight="1" thickBot="1">
      <c r="A72" s="18">
        <v>66</v>
      </c>
      <c r="B72" s="47" t="s">
        <v>365</v>
      </c>
      <c r="C72" s="91" t="s">
        <v>496</v>
      </c>
      <c r="D72" s="92"/>
      <c r="E72" s="92"/>
      <c r="F72" s="92"/>
      <c r="G72" s="92"/>
      <c r="H72" s="92"/>
      <c r="I72" s="92"/>
      <c r="J72" s="92"/>
      <c r="K72" s="106"/>
    </row>
    <row r="73" spans="1:11" ht="16.5" customHeight="1" thickBot="1">
      <c r="A73" s="28">
        <v>67</v>
      </c>
      <c r="B73" s="47" t="s">
        <v>353</v>
      </c>
      <c r="C73" s="91" t="s">
        <v>497</v>
      </c>
      <c r="D73" s="92"/>
      <c r="E73" s="92"/>
      <c r="F73" s="92"/>
      <c r="G73" s="92"/>
      <c r="H73" s="92"/>
      <c r="I73" s="92"/>
      <c r="J73" s="92"/>
      <c r="K73" s="106"/>
    </row>
    <row r="74" spans="1:11" ht="56.25" customHeight="1" thickBot="1">
      <c r="A74" s="43">
        <v>68</v>
      </c>
      <c r="B74" s="20" t="s">
        <v>498</v>
      </c>
      <c r="C74" s="47" t="s">
        <v>499</v>
      </c>
      <c r="D74" s="47">
        <v>40</v>
      </c>
      <c r="E74" s="47">
        <v>60</v>
      </c>
      <c r="F74" s="47">
        <v>60</v>
      </c>
      <c r="G74" s="47">
        <v>75</v>
      </c>
      <c r="H74" s="47">
        <v>80</v>
      </c>
      <c r="I74" s="47">
        <v>85</v>
      </c>
      <c r="J74" s="47">
        <v>90</v>
      </c>
      <c r="K74" s="47"/>
    </row>
    <row r="75" spans="1:11" ht="46.5" customHeight="1" thickBot="1">
      <c r="A75" s="43">
        <v>69</v>
      </c>
      <c r="B75" s="20" t="s">
        <v>500</v>
      </c>
      <c r="C75" s="47" t="s">
        <v>501</v>
      </c>
      <c r="D75" s="47">
        <v>30</v>
      </c>
      <c r="E75" s="47">
        <v>30</v>
      </c>
      <c r="F75" s="47">
        <v>40</v>
      </c>
      <c r="G75" s="47">
        <v>40</v>
      </c>
      <c r="H75" s="47">
        <v>60</v>
      </c>
      <c r="I75" s="47">
        <v>80</v>
      </c>
      <c r="J75" s="47">
        <v>100</v>
      </c>
      <c r="K75" s="47"/>
    </row>
    <row r="76" spans="1:11" ht="25.5" customHeight="1" thickBot="1">
      <c r="A76" s="43">
        <v>65</v>
      </c>
      <c r="B76" s="100" t="s">
        <v>494</v>
      </c>
      <c r="C76" s="101"/>
      <c r="D76" s="101"/>
      <c r="E76" s="101"/>
      <c r="F76" s="101"/>
      <c r="G76" s="101"/>
      <c r="H76" s="101"/>
      <c r="I76" s="101"/>
      <c r="J76" s="101"/>
      <c r="K76" s="102"/>
    </row>
    <row r="77" spans="1:11" ht="15.75" customHeight="1" thickBot="1">
      <c r="A77" s="18">
        <v>66</v>
      </c>
      <c r="B77" s="47" t="s">
        <v>365</v>
      </c>
      <c r="C77" s="103" t="s">
        <v>473</v>
      </c>
      <c r="D77" s="104"/>
      <c r="E77" s="104"/>
      <c r="F77" s="104"/>
      <c r="G77" s="104"/>
      <c r="H77" s="104"/>
      <c r="I77" s="104"/>
      <c r="J77" s="104"/>
      <c r="K77" s="105"/>
    </row>
    <row r="78" spans="1:11" ht="25.5" customHeight="1" thickBot="1">
      <c r="A78" s="28">
        <v>67</v>
      </c>
      <c r="B78" s="47" t="s">
        <v>353</v>
      </c>
      <c r="C78" s="103" t="s">
        <v>475</v>
      </c>
      <c r="D78" s="104"/>
      <c r="E78" s="104"/>
      <c r="F78" s="104"/>
      <c r="G78" s="104"/>
      <c r="H78" s="104"/>
      <c r="I78" s="104"/>
      <c r="J78" s="104"/>
      <c r="K78" s="105"/>
    </row>
    <row r="79" spans="1:11" ht="51.75" thickBot="1">
      <c r="A79" s="43">
        <v>68</v>
      </c>
      <c r="B79" s="47" t="s">
        <v>502</v>
      </c>
      <c r="C79" s="48" t="s">
        <v>356</v>
      </c>
      <c r="D79" s="49">
        <v>80</v>
      </c>
      <c r="E79" s="49">
        <v>90</v>
      </c>
      <c r="F79" s="49">
        <v>90</v>
      </c>
      <c r="G79" s="49">
        <v>100</v>
      </c>
      <c r="H79" s="49">
        <v>100</v>
      </c>
      <c r="I79" s="49">
        <v>100</v>
      </c>
      <c r="J79" s="49">
        <v>100</v>
      </c>
      <c r="K79" s="47"/>
    </row>
    <row r="80" spans="1:11" ht="39" thickBot="1">
      <c r="A80" s="43">
        <v>69</v>
      </c>
      <c r="B80" s="47" t="s">
        <v>503</v>
      </c>
      <c r="C80" s="47" t="s">
        <v>356</v>
      </c>
      <c r="D80" s="49">
        <v>60</v>
      </c>
      <c r="E80" s="49">
        <v>60</v>
      </c>
      <c r="F80" s="49">
        <v>75</v>
      </c>
      <c r="G80" s="49">
        <v>80</v>
      </c>
      <c r="H80" s="49">
        <v>80</v>
      </c>
      <c r="I80" s="49">
        <v>90</v>
      </c>
      <c r="J80" s="49">
        <v>100</v>
      </c>
      <c r="K80" s="47"/>
    </row>
    <row r="81" spans="1:11" ht="77.25" thickBot="1">
      <c r="A81" s="28">
        <v>70</v>
      </c>
      <c r="B81" s="47" t="s">
        <v>504</v>
      </c>
      <c r="C81" s="47" t="s">
        <v>356</v>
      </c>
      <c r="D81" s="49">
        <v>0</v>
      </c>
      <c r="E81" s="49">
        <v>0</v>
      </c>
      <c r="F81" s="49">
        <v>0</v>
      </c>
      <c r="G81" s="49">
        <v>30</v>
      </c>
      <c r="H81" s="49">
        <v>60</v>
      </c>
      <c r="I81" s="49">
        <v>80</v>
      </c>
      <c r="J81" s="49">
        <v>100</v>
      </c>
      <c r="K81" s="47"/>
    </row>
  </sheetData>
  <mergeCells count="50">
    <mergeCell ref="I1:K1"/>
    <mergeCell ref="I2:K2"/>
    <mergeCell ref="K3:K5"/>
    <mergeCell ref="B71:K71"/>
    <mergeCell ref="C68:K68"/>
    <mergeCell ref="B64:K64"/>
    <mergeCell ref="C65:K65"/>
    <mergeCell ref="C66:K66"/>
    <mergeCell ref="C62:K62"/>
    <mergeCell ref="C59:K59"/>
    <mergeCell ref="B54:K54"/>
    <mergeCell ref="C55:K55"/>
    <mergeCell ref="C56:K56"/>
    <mergeCell ref="B48:K48"/>
    <mergeCell ref="B7:K7"/>
    <mergeCell ref="C8:K8"/>
    <mergeCell ref="C9:K9"/>
    <mergeCell ref="C27:K27"/>
    <mergeCell ref="A3:A5"/>
    <mergeCell ref="B3:B5"/>
    <mergeCell ref="C3:C5"/>
    <mergeCell ref="D3:J3"/>
    <mergeCell ref="D4:D5"/>
    <mergeCell ref="E4:E5"/>
    <mergeCell ref="F4:F5"/>
    <mergeCell ref="G4:G5"/>
    <mergeCell ref="H4:H5"/>
    <mergeCell ref="I4:I5"/>
    <mergeCell ref="J4:J5"/>
    <mergeCell ref="C23:K23"/>
    <mergeCell ref="B25:K25"/>
    <mergeCell ref="C26:K26"/>
    <mergeCell ref="B76:K76"/>
    <mergeCell ref="C77:K77"/>
    <mergeCell ref="C78:K78"/>
    <mergeCell ref="C50:K50"/>
    <mergeCell ref="C72:K72"/>
    <mergeCell ref="C73:K73"/>
    <mergeCell ref="C13:K13"/>
    <mergeCell ref="B15:K15"/>
    <mergeCell ref="C16:K16"/>
    <mergeCell ref="C17:K17"/>
    <mergeCell ref="C49:K49"/>
    <mergeCell ref="C34:K34"/>
    <mergeCell ref="B41:K41"/>
    <mergeCell ref="C42:K42"/>
    <mergeCell ref="C43:K43"/>
    <mergeCell ref="C46:K46"/>
    <mergeCell ref="B21:K21"/>
    <mergeCell ref="C22:K22"/>
  </mergeCells>
  <pageMargins left="0.70866141732283472" right="0.70866141732283472" top="0.74803149606299213" bottom="0.51181102362204722" header="0.31496062992125984" footer="0.31496062992125984"/>
  <pageSetup paperSize="9" scale="65" fitToHeight="147" orientation="portrait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topLeftCell="A72" workbookViewId="0">
      <selection activeCell="L78" sqref="L78"/>
    </sheetView>
  </sheetViews>
  <sheetFormatPr defaultRowHeight="15"/>
  <cols>
    <col min="2" max="2" width="25.85546875" customWidth="1"/>
    <col min="3" max="3" width="11" customWidth="1"/>
    <col min="11" max="11" width="36.28515625" customWidth="1"/>
  </cols>
  <sheetData>
    <row r="1" spans="1:11" ht="15.75" customHeight="1">
      <c r="A1" s="123" t="s">
        <v>429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5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5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5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</row>
    <row r="7" spans="1:11" ht="30" customHeight="1">
      <c r="A7" s="125" t="s">
        <v>430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15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</row>
    <row r="9" spans="1:11" ht="45.75" customHeight="1" thickBo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</row>
    <row r="10" spans="1:11" ht="38.25" customHeight="1">
      <c r="A10" s="128"/>
      <c r="B10" s="128" t="s">
        <v>431</v>
      </c>
      <c r="C10" s="128" t="s">
        <v>432</v>
      </c>
      <c r="D10" s="131" t="s">
        <v>433</v>
      </c>
      <c r="E10" s="132"/>
      <c r="F10" s="132"/>
      <c r="G10" s="132"/>
      <c r="H10" s="132"/>
      <c r="I10" s="132"/>
      <c r="J10" s="133"/>
      <c r="K10" s="128" t="s">
        <v>434</v>
      </c>
    </row>
    <row r="11" spans="1:11" ht="15" customHeight="1">
      <c r="A11" s="129"/>
      <c r="B11" s="129"/>
      <c r="C11" s="129"/>
      <c r="D11" s="134"/>
      <c r="E11" s="135"/>
      <c r="F11" s="135"/>
      <c r="G11" s="135"/>
      <c r="H11" s="135"/>
      <c r="I11" s="135"/>
      <c r="J11" s="136"/>
      <c r="K11" s="129"/>
    </row>
    <row r="12" spans="1:11" ht="15.75" thickBot="1">
      <c r="A12" s="129"/>
      <c r="B12" s="129"/>
      <c r="C12" s="129"/>
      <c r="D12" s="137"/>
      <c r="E12" s="138"/>
      <c r="F12" s="138"/>
      <c r="G12" s="138"/>
      <c r="H12" s="138"/>
      <c r="I12" s="138"/>
      <c r="J12" s="139"/>
      <c r="K12" s="129"/>
    </row>
    <row r="13" spans="1:11">
      <c r="A13" s="129"/>
      <c r="B13" s="129"/>
      <c r="C13" s="129"/>
      <c r="D13" s="128" t="s">
        <v>329</v>
      </c>
      <c r="E13" s="128" t="s">
        <v>323</v>
      </c>
      <c r="F13" s="128" t="s">
        <v>324</v>
      </c>
      <c r="G13" s="128" t="s">
        <v>325</v>
      </c>
      <c r="H13" s="128" t="s">
        <v>326</v>
      </c>
      <c r="I13" s="128" t="s">
        <v>327</v>
      </c>
      <c r="J13" s="128" t="s">
        <v>328</v>
      </c>
      <c r="K13" s="129"/>
    </row>
    <row r="14" spans="1:11" ht="15.75" thickBo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.75" thickBot="1">
      <c r="A15" s="33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34">
        <v>11</v>
      </c>
    </row>
    <row r="16" spans="1:11" ht="25.5" customHeight="1" thickBot="1">
      <c r="A16" s="33">
        <v>2</v>
      </c>
      <c r="B16" s="148" t="s">
        <v>350</v>
      </c>
      <c r="C16" s="149"/>
      <c r="D16" s="149"/>
      <c r="E16" s="149"/>
      <c r="F16" s="149"/>
      <c r="G16" s="149"/>
      <c r="H16" s="149"/>
      <c r="I16" s="149"/>
      <c r="J16" s="149"/>
      <c r="K16" s="150"/>
    </row>
    <row r="17" spans="1:11" ht="38.25" customHeight="1" thickBot="1">
      <c r="A17" s="33">
        <v>3</v>
      </c>
      <c r="B17" s="34" t="s">
        <v>351</v>
      </c>
      <c r="C17" s="145" t="s">
        <v>352</v>
      </c>
      <c r="D17" s="146"/>
      <c r="E17" s="146"/>
      <c r="F17" s="146"/>
      <c r="G17" s="146"/>
      <c r="H17" s="146"/>
      <c r="I17" s="146"/>
      <c r="J17" s="146"/>
      <c r="K17" s="147"/>
    </row>
    <row r="18" spans="1:11" ht="15.75" thickBot="1">
      <c r="A18" s="33">
        <v>4</v>
      </c>
      <c r="B18" s="34" t="s">
        <v>353</v>
      </c>
      <c r="C18" s="145" t="s">
        <v>354</v>
      </c>
      <c r="D18" s="146"/>
      <c r="E18" s="146"/>
      <c r="F18" s="146"/>
      <c r="G18" s="146"/>
      <c r="H18" s="146"/>
      <c r="I18" s="146"/>
      <c r="J18" s="146"/>
      <c r="K18" s="147"/>
    </row>
    <row r="19" spans="1:11" ht="50.25" customHeight="1" thickBot="1">
      <c r="A19" s="33">
        <v>5</v>
      </c>
      <c r="B19" s="35" t="s">
        <v>355</v>
      </c>
      <c r="C19" s="35" t="s">
        <v>356</v>
      </c>
      <c r="D19" s="35">
        <v>59.3</v>
      </c>
      <c r="E19" s="35">
        <v>54</v>
      </c>
      <c r="F19" s="35">
        <v>50</v>
      </c>
      <c r="G19" s="35">
        <v>46</v>
      </c>
      <c r="H19" s="35">
        <v>42</v>
      </c>
      <c r="I19" s="35">
        <v>38</v>
      </c>
      <c r="J19" s="35">
        <v>34</v>
      </c>
      <c r="K19" s="32" t="s">
        <v>357</v>
      </c>
    </row>
    <row r="20" spans="1:11" ht="25.5" customHeight="1" thickBot="1">
      <c r="A20" s="33">
        <v>6</v>
      </c>
      <c r="B20" s="36" t="s">
        <v>358</v>
      </c>
      <c r="C20" s="37" t="s">
        <v>356</v>
      </c>
      <c r="D20" s="37">
        <v>53</v>
      </c>
      <c r="E20" s="37">
        <v>49</v>
      </c>
      <c r="F20" s="37">
        <v>45</v>
      </c>
      <c r="G20" s="37">
        <v>41</v>
      </c>
      <c r="H20" s="37">
        <v>37</v>
      </c>
      <c r="I20" s="37">
        <v>33</v>
      </c>
      <c r="J20" s="37">
        <v>29</v>
      </c>
      <c r="K20" s="37" t="s">
        <v>359</v>
      </c>
    </row>
    <row r="21" spans="1:11" ht="32.25" customHeight="1" thickBot="1">
      <c r="A21" s="33">
        <v>7</v>
      </c>
      <c r="B21" s="34" t="s">
        <v>360</v>
      </c>
      <c r="C21" s="34" t="s">
        <v>356</v>
      </c>
      <c r="D21" s="34">
        <v>78</v>
      </c>
      <c r="E21" s="34">
        <v>72</v>
      </c>
      <c r="F21" s="34">
        <v>66</v>
      </c>
      <c r="G21" s="34">
        <v>60</v>
      </c>
      <c r="H21" s="34">
        <v>54</v>
      </c>
      <c r="I21" s="34">
        <v>48</v>
      </c>
      <c r="J21" s="34">
        <v>42</v>
      </c>
      <c r="K21" s="34" t="s">
        <v>359</v>
      </c>
    </row>
    <row r="22" spans="1:11" ht="15.75" thickBot="1">
      <c r="A22" s="33">
        <v>8</v>
      </c>
      <c r="B22" s="34" t="s">
        <v>361</v>
      </c>
      <c r="C22" s="145" t="s">
        <v>362</v>
      </c>
      <c r="D22" s="146"/>
      <c r="E22" s="146"/>
      <c r="F22" s="146"/>
      <c r="G22" s="146"/>
      <c r="H22" s="146"/>
      <c r="I22" s="146"/>
      <c r="J22" s="146"/>
      <c r="K22" s="147"/>
    </row>
    <row r="23" spans="1:11" ht="125.25" customHeight="1" thickBot="1">
      <c r="A23" s="33">
        <v>9</v>
      </c>
      <c r="B23" s="20" t="s">
        <v>363</v>
      </c>
      <c r="C23" s="20" t="s">
        <v>356</v>
      </c>
      <c r="D23" s="20">
        <v>2</v>
      </c>
      <c r="E23" s="20">
        <v>1.5</v>
      </c>
      <c r="F23" s="20">
        <v>0.5</v>
      </c>
      <c r="G23" s="20">
        <v>0.5</v>
      </c>
      <c r="H23" s="20">
        <v>0.5</v>
      </c>
      <c r="I23" s="20">
        <v>0.5</v>
      </c>
      <c r="J23" s="20">
        <v>0.5</v>
      </c>
      <c r="K23" s="20"/>
    </row>
    <row r="24" spans="1:11" ht="25.5" customHeight="1" thickBot="1">
      <c r="A24" s="33">
        <v>10</v>
      </c>
      <c r="B24" s="142" t="s">
        <v>364</v>
      </c>
      <c r="C24" s="143"/>
      <c r="D24" s="143"/>
      <c r="E24" s="143"/>
      <c r="F24" s="143"/>
      <c r="G24" s="143"/>
      <c r="H24" s="143"/>
      <c r="I24" s="143"/>
      <c r="J24" s="143"/>
      <c r="K24" s="144"/>
    </row>
    <row r="25" spans="1:11" ht="63.75" customHeight="1" thickBot="1">
      <c r="A25" s="33">
        <v>11</v>
      </c>
      <c r="B25" s="20" t="s">
        <v>365</v>
      </c>
      <c r="C25" s="91" t="s">
        <v>366</v>
      </c>
      <c r="D25" s="92"/>
      <c r="E25" s="92"/>
      <c r="F25" s="92"/>
      <c r="G25" s="92"/>
      <c r="H25" s="92"/>
      <c r="I25" s="92"/>
      <c r="J25" s="92"/>
      <c r="K25" s="93"/>
    </row>
    <row r="26" spans="1:11" ht="15.75" thickBot="1">
      <c r="A26" s="33">
        <v>12</v>
      </c>
      <c r="B26" s="20" t="s">
        <v>367</v>
      </c>
      <c r="C26" s="91" t="s">
        <v>368</v>
      </c>
      <c r="D26" s="92"/>
      <c r="E26" s="92"/>
      <c r="F26" s="92"/>
      <c r="G26" s="92"/>
      <c r="H26" s="92"/>
      <c r="I26" s="92"/>
      <c r="J26" s="92"/>
      <c r="K26" s="93"/>
    </row>
    <row r="27" spans="1:11" ht="53.25" customHeight="1" thickBot="1">
      <c r="A27" s="33">
        <v>13</v>
      </c>
      <c r="B27" s="23" t="s">
        <v>436</v>
      </c>
      <c r="C27" s="18" t="s">
        <v>369</v>
      </c>
      <c r="D27" s="18">
        <v>35</v>
      </c>
      <c r="E27" s="18">
        <v>35</v>
      </c>
      <c r="F27" s="18">
        <v>40</v>
      </c>
      <c r="G27" s="18">
        <v>45</v>
      </c>
      <c r="H27" s="18">
        <v>50</v>
      </c>
      <c r="I27" s="18">
        <v>55</v>
      </c>
      <c r="J27" s="18">
        <v>60</v>
      </c>
      <c r="K27" s="18"/>
    </row>
    <row r="28" spans="1:11" ht="85.5" customHeight="1" thickBot="1">
      <c r="A28" s="33">
        <v>14</v>
      </c>
      <c r="B28" s="32" t="s">
        <v>435</v>
      </c>
      <c r="C28" s="28" t="s">
        <v>370</v>
      </c>
      <c r="D28" s="28">
        <v>35</v>
      </c>
      <c r="E28" s="28">
        <v>35</v>
      </c>
      <c r="F28" s="28">
        <v>40</v>
      </c>
      <c r="G28" s="28">
        <v>45</v>
      </c>
      <c r="H28" s="28">
        <v>50</v>
      </c>
      <c r="I28" s="28">
        <v>55</v>
      </c>
      <c r="J28" s="28">
        <v>60</v>
      </c>
      <c r="K28" s="28"/>
    </row>
    <row r="29" spans="1:11" ht="166.5" thickBot="1">
      <c r="A29" s="33">
        <v>15</v>
      </c>
      <c r="B29" s="20" t="s">
        <v>371</v>
      </c>
      <c r="C29" s="20" t="s">
        <v>356</v>
      </c>
      <c r="D29" s="20">
        <v>20.8</v>
      </c>
      <c r="E29" s="20">
        <v>30</v>
      </c>
      <c r="F29" s="20">
        <v>32</v>
      </c>
      <c r="G29" s="20">
        <v>37</v>
      </c>
      <c r="H29" s="20">
        <v>40</v>
      </c>
      <c r="I29" s="20">
        <v>43</v>
      </c>
      <c r="J29" s="20">
        <v>49</v>
      </c>
      <c r="K29" s="20" t="s">
        <v>372</v>
      </c>
    </row>
    <row r="30" spans="1:11" ht="25.5" customHeight="1" thickBot="1">
      <c r="A30" s="33">
        <v>16</v>
      </c>
      <c r="B30" s="142" t="s">
        <v>373</v>
      </c>
      <c r="C30" s="143"/>
      <c r="D30" s="143"/>
      <c r="E30" s="143"/>
      <c r="F30" s="143"/>
      <c r="G30" s="143"/>
      <c r="H30" s="143"/>
      <c r="I30" s="143"/>
      <c r="J30" s="143"/>
      <c r="K30" s="144"/>
    </row>
    <row r="31" spans="1:11" ht="25.5" customHeight="1" thickBot="1">
      <c r="A31" s="33">
        <v>17</v>
      </c>
      <c r="B31" s="20" t="s">
        <v>365</v>
      </c>
      <c r="C31" s="91" t="s">
        <v>374</v>
      </c>
      <c r="D31" s="92"/>
      <c r="E31" s="92"/>
      <c r="F31" s="92"/>
      <c r="G31" s="92"/>
      <c r="H31" s="92"/>
      <c r="I31" s="92"/>
      <c r="J31" s="92"/>
      <c r="K31" s="93"/>
    </row>
    <row r="32" spans="1:11" ht="25.5" customHeight="1" thickBot="1">
      <c r="A32" s="33">
        <v>18</v>
      </c>
      <c r="B32" s="20" t="s">
        <v>353</v>
      </c>
      <c r="C32" s="91" t="s">
        <v>375</v>
      </c>
      <c r="D32" s="92"/>
      <c r="E32" s="92"/>
      <c r="F32" s="92"/>
      <c r="G32" s="92"/>
      <c r="H32" s="92"/>
      <c r="I32" s="92"/>
      <c r="J32" s="92"/>
      <c r="K32" s="93"/>
    </row>
    <row r="33" spans="1:11" ht="124.5" customHeight="1" thickBot="1">
      <c r="A33" s="33">
        <v>19</v>
      </c>
      <c r="B33" s="18" t="s">
        <v>376</v>
      </c>
      <c r="C33" s="23" t="s">
        <v>356</v>
      </c>
      <c r="D33" s="23">
        <v>0.45</v>
      </c>
      <c r="E33" s="23">
        <v>0.45</v>
      </c>
      <c r="F33" s="23">
        <v>0.9</v>
      </c>
      <c r="G33" s="23">
        <v>1.1299999999999999</v>
      </c>
      <c r="H33" s="23">
        <v>1.8</v>
      </c>
      <c r="I33" s="23">
        <v>2</v>
      </c>
      <c r="J33" s="23">
        <v>2.2999999999999998</v>
      </c>
      <c r="K33" s="18"/>
    </row>
    <row r="34" spans="1:11" ht="15.75" thickBot="1">
      <c r="A34" s="33">
        <v>20</v>
      </c>
      <c r="B34" s="120" t="s">
        <v>377</v>
      </c>
      <c r="C34" s="121"/>
      <c r="D34" s="121"/>
      <c r="E34" s="121"/>
      <c r="F34" s="121"/>
      <c r="G34" s="121"/>
      <c r="H34" s="121"/>
      <c r="I34" s="121"/>
      <c r="J34" s="121"/>
      <c r="K34" s="122"/>
    </row>
    <row r="35" spans="1:11" ht="51" customHeight="1" thickBot="1">
      <c r="A35" s="33">
        <v>21</v>
      </c>
      <c r="B35" s="22" t="s">
        <v>378</v>
      </c>
      <c r="C35" s="142" t="s">
        <v>379</v>
      </c>
      <c r="D35" s="143"/>
      <c r="E35" s="143"/>
      <c r="F35" s="143"/>
      <c r="G35" s="143"/>
      <c r="H35" s="143"/>
      <c r="I35" s="143"/>
      <c r="J35" s="143"/>
      <c r="K35" s="144"/>
    </row>
    <row r="36" spans="1:11" ht="38.25" customHeight="1" thickBot="1">
      <c r="A36" s="33">
        <v>22</v>
      </c>
      <c r="B36" s="20" t="s">
        <v>353</v>
      </c>
      <c r="C36" s="120" t="s">
        <v>380</v>
      </c>
      <c r="D36" s="121"/>
      <c r="E36" s="121"/>
      <c r="F36" s="121"/>
      <c r="G36" s="121"/>
      <c r="H36" s="121"/>
      <c r="I36" s="121"/>
      <c r="J36" s="121"/>
      <c r="K36" s="122"/>
    </row>
    <row r="37" spans="1:11" ht="51" customHeight="1" thickBot="1">
      <c r="A37" s="33">
        <v>23</v>
      </c>
      <c r="B37" s="1" t="s">
        <v>437</v>
      </c>
      <c r="C37" s="18" t="s">
        <v>381</v>
      </c>
      <c r="D37" s="18">
        <v>30821.5</v>
      </c>
      <c r="E37" s="18">
        <v>34013.5</v>
      </c>
      <c r="F37" s="18">
        <v>36865.300000000003</v>
      </c>
      <c r="G37" s="18">
        <v>41087.300000000003</v>
      </c>
      <c r="H37" s="18">
        <v>44465.8</v>
      </c>
      <c r="I37" s="18">
        <v>47023.5</v>
      </c>
      <c r="J37" s="18">
        <v>49402.400000000001</v>
      </c>
      <c r="K37" s="18"/>
    </row>
    <row r="38" spans="1:11" ht="39.75" customHeight="1" thickBot="1">
      <c r="A38" s="33">
        <v>24</v>
      </c>
      <c r="B38" s="29" t="s">
        <v>444</v>
      </c>
      <c r="C38" s="19" t="s">
        <v>382</v>
      </c>
      <c r="D38" s="18">
        <v>47773.3</v>
      </c>
      <c r="E38" s="18">
        <v>52721</v>
      </c>
      <c r="F38" s="18">
        <v>57141.2</v>
      </c>
      <c r="G38" s="18">
        <v>63685.3</v>
      </c>
      <c r="H38" s="18">
        <v>68922</v>
      </c>
      <c r="I38" s="18">
        <v>72886.399999999994</v>
      </c>
      <c r="J38" s="18">
        <v>76573.8</v>
      </c>
      <c r="K38" s="18"/>
    </row>
    <row r="39" spans="1:11" ht="38.25" customHeight="1" thickBot="1">
      <c r="A39" s="33">
        <v>25</v>
      </c>
      <c r="B39" s="1" t="s">
        <v>438</v>
      </c>
      <c r="C39" s="18" t="s">
        <v>383</v>
      </c>
      <c r="D39" s="18">
        <v>10.013</v>
      </c>
      <c r="E39" s="18">
        <v>11.05</v>
      </c>
      <c r="F39" s="18">
        <v>11.977</v>
      </c>
      <c r="G39" s="18">
        <v>13.348000000000001</v>
      </c>
      <c r="H39" s="18">
        <v>14.446</v>
      </c>
      <c r="I39" s="18">
        <v>15.276999999999999</v>
      </c>
      <c r="J39" s="18">
        <v>16.05</v>
      </c>
      <c r="K39" s="18"/>
    </row>
    <row r="40" spans="1:11" ht="48.75" customHeight="1" thickBot="1">
      <c r="A40" s="33">
        <v>26</v>
      </c>
      <c r="B40" s="1" t="s">
        <v>439</v>
      </c>
      <c r="C40" s="18" t="s">
        <v>382</v>
      </c>
      <c r="D40" s="18">
        <v>12620.5</v>
      </c>
      <c r="E40" s="18">
        <v>13927.5</v>
      </c>
      <c r="F40" s="18">
        <v>15095.2</v>
      </c>
      <c r="G40" s="18">
        <v>16824</v>
      </c>
      <c r="H40" s="18">
        <v>18207.400000000001</v>
      </c>
      <c r="I40" s="18">
        <v>19254.7</v>
      </c>
      <c r="J40" s="18">
        <v>20228.8</v>
      </c>
      <c r="K40" s="18"/>
    </row>
    <row r="41" spans="1:11" ht="51.75" customHeight="1" thickBot="1">
      <c r="A41" s="33">
        <v>27</v>
      </c>
      <c r="B41" s="1" t="s">
        <v>440</v>
      </c>
      <c r="C41" s="18" t="s">
        <v>384</v>
      </c>
      <c r="D41" s="18">
        <v>60.633000000000003</v>
      </c>
      <c r="E41" s="18">
        <v>66.912999999999997</v>
      </c>
      <c r="F41" s="18">
        <v>72.522999999999996</v>
      </c>
      <c r="G41" s="18">
        <v>80.828000000000003</v>
      </c>
      <c r="H41" s="18">
        <v>87.474999999999994</v>
      </c>
      <c r="I41" s="18">
        <v>92.506</v>
      </c>
      <c r="J41" s="18">
        <v>97.186000000000007</v>
      </c>
      <c r="K41" s="18"/>
    </row>
    <row r="42" spans="1:11" ht="48.75" customHeight="1" thickBot="1">
      <c r="A42" s="33">
        <v>28</v>
      </c>
      <c r="B42" s="1" t="s">
        <v>441</v>
      </c>
      <c r="C42" s="18" t="s">
        <v>382</v>
      </c>
      <c r="D42" s="18">
        <v>1122.3</v>
      </c>
      <c r="E42" s="18">
        <v>1238.5999999999999</v>
      </c>
      <c r="F42" s="18">
        <v>1342.4</v>
      </c>
      <c r="G42" s="18">
        <v>1496.1</v>
      </c>
      <c r="H42" s="18">
        <v>1619.1</v>
      </c>
      <c r="I42" s="18">
        <v>1712.3</v>
      </c>
      <c r="J42" s="18">
        <v>1798.9</v>
      </c>
      <c r="K42" s="18"/>
    </row>
    <row r="43" spans="1:11" ht="38.25" customHeight="1" thickBot="1">
      <c r="A43" s="33">
        <v>29</v>
      </c>
      <c r="B43" s="30" t="s">
        <v>367</v>
      </c>
      <c r="C43" s="120" t="s">
        <v>385</v>
      </c>
      <c r="D43" s="121"/>
      <c r="E43" s="121"/>
      <c r="F43" s="121"/>
      <c r="G43" s="121"/>
      <c r="H43" s="121"/>
      <c r="I43" s="121"/>
      <c r="J43" s="121"/>
      <c r="K43" s="122"/>
    </row>
    <row r="44" spans="1:11" ht="79.5" customHeight="1" thickBot="1">
      <c r="A44" s="33">
        <v>30</v>
      </c>
      <c r="B44" s="20" t="s">
        <v>386</v>
      </c>
      <c r="C44" s="20" t="s">
        <v>387</v>
      </c>
      <c r="D44" s="20">
        <v>720</v>
      </c>
      <c r="E44" s="20">
        <v>720</v>
      </c>
      <c r="F44" s="20">
        <v>720</v>
      </c>
      <c r="G44" s="20">
        <v>720</v>
      </c>
      <c r="H44" s="20">
        <v>720</v>
      </c>
      <c r="I44" s="20">
        <v>720</v>
      </c>
      <c r="J44" s="20">
        <v>720</v>
      </c>
      <c r="K44" s="20" t="s">
        <v>388</v>
      </c>
    </row>
    <row r="45" spans="1:11" ht="67.5" customHeight="1" thickBot="1">
      <c r="A45" s="33">
        <v>31</v>
      </c>
      <c r="B45" s="20" t="s">
        <v>389</v>
      </c>
      <c r="C45" s="20" t="s">
        <v>390</v>
      </c>
      <c r="D45" s="20">
        <v>0.23</v>
      </c>
      <c r="E45" s="20">
        <v>0.23</v>
      </c>
      <c r="F45" s="20">
        <v>0.23</v>
      </c>
      <c r="G45" s="20">
        <v>0.23</v>
      </c>
      <c r="H45" s="20">
        <v>0.23</v>
      </c>
      <c r="I45" s="20">
        <v>0.23</v>
      </c>
      <c r="J45" s="20">
        <v>0.23</v>
      </c>
      <c r="K45" s="20" t="s">
        <v>388</v>
      </c>
    </row>
    <row r="46" spans="1:11" ht="72" customHeight="1" thickBot="1">
      <c r="A46" s="33">
        <v>32</v>
      </c>
      <c r="B46" s="20" t="s">
        <v>391</v>
      </c>
      <c r="C46" s="20" t="s">
        <v>392</v>
      </c>
      <c r="D46" s="20">
        <v>55.32</v>
      </c>
      <c r="E46" s="20">
        <v>55.32</v>
      </c>
      <c r="F46" s="20">
        <v>55.32</v>
      </c>
      <c r="G46" s="20">
        <v>55.32</v>
      </c>
      <c r="H46" s="20">
        <v>55.32</v>
      </c>
      <c r="I46" s="20">
        <v>55.32</v>
      </c>
      <c r="J46" s="20">
        <v>55.32</v>
      </c>
      <c r="K46" s="20" t="s">
        <v>388</v>
      </c>
    </row>
    <row r="47" spans="1:11" ht="82.5" customHeight="1" thickBot="1">
      <c r="A47" s="33">
        <v>33</v>
      </c>
      <c r="B47" s="20" t="s">
        <v>393</v>
      </c>
      <c r="C47" s="20" t="s">
        <v>387</v>
      </c>
      <c r="D47" s="20">
        <v>131.93</v>
      </c>
      <c r="E47" s="20">
        <v>136.13999999999999</v>
      </c>
      <c r="F47" s="20">
        <v>136.13999999999999</v>
      </c>
      <c r="G47" s="20">
        <v>136.13999999999999</v>
      </c>
      <c r="H47" s="20">
        <v>136.13999999999999</v>
      </c>
      <c r="I47" s="20">
        <v>136.13999999999999</v>
      </c>
      <c r="J47" s="20">
        <v>136.13999999999999</v>
      </c>
      <c r="K47" s="20" t="s">
        <v>388</v>
      </c>
    </row>
    <row r="48" spans="1:11" ht="68.25" customHeight="1" thickBot="1">
      <c r="A48" s="33">
        <v>34</v>
      </c>
      <c r="B48" s="20" t="s">
        <v>394</v>
      </c>
      <c r="C48" s="20" t="s">
        <v>390</v>
      </c>
      <c r="D48" s="20">
        <v>2.5000000000000001E-2</v>
      </c>
      <c r="E48" s="20">
        <v>2.5999999999999999E-2</v>
      </c>
      <c r="F48" s="20">
        <v>0.03</v>
      </c>
      <c r="G48" s="20">
        <v>0.03</v>
      </c>
      <c r="H48" s="20">
        <v>0.03</v>
      </c>
      <c r="I48" s="20">
        <v>0.03</v>
      </c>
      <c r="J48" s="20">
        <v>0.03</v>
      </c>
      <c r="K48" s="20" t="s">
        <v>388</v>
      </c>
    </row>
    <row r="49" spans="1:11" ht="69.75" customHeight="1" thickBot="1">
      <c r="A49" s="33">
        <v>35</v>
      </c>
      <c r="B49" s="20" t="s">
        <v>395</v>
      </c>
      <c r="C49" s="20" t="s">
        <v>392</v>
      </c>
      <c r="D49" s="20">
        <v>1.18</v>
      </c>
      <c r="E49" s="20">
        <v>1.28</v>
      </c>
      <c r="F49" s="20">
        <v>1.38</v>
      </c>
      <c r="G49" s="20">
        <v>1.38</v>
      </c>
      <c r="H49" s="20">
        <v>1.38</v>
      </c>
      <c r="I49" s="20">
        <v>1.38</v>
      </c>
      <c r="J49" s="20">
        <v>1.38</v>
      </c>
      <c r="K49" s="20" t="s">
        <v>388</v>
      </c>
    </row>
    <row r="50" spans="1:11" ht="25.5" customHeight="1" thickBot="1">
      <c r="A50" s="33">
        <v>36</v>
      </c>
      <c r="B50" s="120" t="s">
        <v>396</v>
      </c>
      <c r="C50" s="121"/>
      <c r="D50" s="121"/>
      <c r="E50" s="121"/>
      <c r="F50" s="121"/>
      <c r="G50" s="121"/>
      <c r="H50" s="121"/>
      <c r="I50" s="121"/>
      <c r="J50" s="121"/>
      <c r="K50" s="122"/>
    </row>
    <row r="51" spans="1:11" ht="25.5" customHeight="1" thickBot="1">
      <c r="A51" s="33">
        <v>37</v>
      </c>
      <c r="B51" s="20" t="s">
        <v>365</v>
      </c>
      <c r="C51" s="120" t="s">
        <v>397</v>
      </c>
      <c r="D51" s="121"/>
      <c r="E51" s="121"/>
      <c r="F51" s="121"/>
      <c r="G51" s="121"/>
      <c r="H51" s="121"/>
      <c r="I51" s="121"/>
      <c r="J51" s="121"/>
      <c r="K51" s="122"/>
    </row>
    <row r="52" spans="1:11" ht="15.75" thickBot="1">
      <c r="A52" s="33">
        <v>38</v>
      </c>
      <c r="B52" s="20" t="s">
        <v>353</v>
      </c>
      <c r="C52" s="120" t="s">
        <v>398</v>
      </c>
      <c r="D52" s="121"/>
      <c r="E52" s="121"/>
      <c r="F52" s="121"/>
      <c r="G52" s="121"/>
      <c r="H52" s="121"/>
      <c r="I52" s="121"/>
      <c r="J52" s="121"/>
      <c r="K52" s="122"/>
    </row>
    <row r="53" spans="1:11" ht="54" customHeight="1" thickBot="1">
      <c r="A53" s="33">
        <v>39</v>
      </c>
      <c r="B53" s="20" t="s">
        <v>399</v>
      </c>
      <c r="C53" s="20" t="s">
        <v>356</v>
      </c>
      <c r="D53" s="20">
        <v>53</v>
      </c>
      <c r="E53" s="20">
        <v>59</v>
      </c>
      <c r="F53" s="20">
        <v>65</v>
      </c>
      <c r="G53" s="20">
        <v>71</v>
      </c>
      <c r="H53" s="20">
        <v>78</v>
      </c>
      <c r="I53" s="20">
        <v>84</v>
      </c>
      <c r="J53" s="20">
        <v>90</v>
      </c>
      <c r="K53" s="21"/>
    </row>
    <row r="54" spans="1:11" ht="60.75" customHeight="1" thickBot="1">
      <c r="A54" s="33">
        <v>40</v>
      </c>
      <c r="B54" s="20" t="s">
        <v>400</v>
      </c>
      <c r="C54" s="20" t="s">
        <v>356</v>
      </c>
      <c r="D54" s="20">
        <v>50</v>
      </c>
      <c r="E54" s="20">
        <v>58</v>
      </c>
      <c r="F54" s="20">
        <v>60</v>
      </c>
      <c r="G54" s="20">
        <v>63</v>
      </c>
      <c r="H54" s="20">
        <v>65</v>
      </c>
      <c r="I54" s="20">
        <v>68</v>
      </c>
      <c r="J54" s="20">
        <v>70</v>
      </c>
      <c r="K54" s="21"/>
    </row>
    <row r="55" spans="1:11" ht="21" customHeight="1" thickBot="1">
      <c r="A55" s="33">
        <v>41</v>
      </c>
      <c r="B55" s="20" t="s">
        <v>367</v>
      </c>
      <c r="C55" s="91" t="s">
        <v>401</v>
      </c>
      <c r="D55" s="92"/>
      <c r="E55" s="92"/>
      <c r="F55" s="92"/>
      <c r="G55" s="92"/>
      <c r="H55" s="92"/>
      <c r="I55" s="92"/>
      <c r="J55" s="92"/>
      <c r="K55" s="93"/>
    </row>
    <row r="56" spans="1:11" ht="99.75" customHeight="1" thickBot="1">
      <c r="A56" s="33">
        <v>42</v>
      </c>
      <c r="B56" s="20" t="s">
        <v>402</v>
      </c>
      <c r="C56" s="20" t="s">
        <v>356</v>
      </c>
      <c r="D56" s="20">
        <v>3.9</v>
      </c>
      <c r="E56" s="20">
        <v>4.3</v>
      </c>
      <c r="F56" s="20">
        <v>4.5999999999999996</v>
      </c>
      <c r="G56" s="20">
        <v>4.9000000000000004</v>
      </c>
      <c r="H56" s="20">
        <v>5.2</v>
      </c>
      <c r="I56" s="20">
        <v>5.5</v>
      </c>
      <c r="J56" s="20">
        <v>6</v>
      </c>
      <c r="K56" s="20"/>
    </row>
    <row r="57" spans="1:11" ht="15.75" thickBot="1">
      <c r="A57" s="33">
        <v>43</v>
      </c>
      <c r="B57" s="120" t="s">
        <v>403</v>
      </c>
      <c r="C57" s="121"/>
      <c r="D57" s="121"/>
      <c r="E57" s="121"/>
      <c r="F57" s="121"/>
      <c r="G57" s="121"/>
      <c r="H57" s="121"/>
      <c r="I57" s="121"/>
      <c r="J57" s="121"/>
      <c r="K57" s="122"/>
    </row>
    <row r="58" spans="1:11" ht="25.5" customHeight="1" thickBot="1">
      <c r="A58" s="33">
        <v>44</v>
      </c>
      <c r="B58" s="20" t="s">
        <v>365</v>
      </c>
      <c r="C58" s="91" t="s">
        <v>404</v>
      </c>
      <c r="D58" s="92"/>
      <c r="E58" s="92"/>
      <c r="F58" s="92"/>
      <c r="G58" s="92"/>
      <c r="H58" s="92"/>
      <c r="I58" s="92"/>
      <c r="J58" s="92"/>
      <c r="K58" s="93"/>
    </row>
    <row r="59" spans="1:11" ht="25.5" customHeight="1" thickBot="1">
      <c r="A59" s="33">
        <v>45</v>
      </c>
      <c r="B59" s="20" t="s">
        <v>353</v>
      </c>
      <c r="C59" s="91" t="s">
        <v>405</v>
      </c>
      <c r="D59" s="92"/>
      <c r="E59" s="92"/>
      <c r="F59" s="92"/>
      <c r="G59" s="92"/>
      <c r="H59" s="92"/>
      <c r="I59" s="92"/>
      <c r="J59" s="92"/>
      <c r="K59" s="93"/>
    </row>
    <row r="60" spans="1:11" ht="59.25" customHeight="1" thickBot="1">
      <c r="A60" s="33">
        <v>46</v>
      </c>
      <c r="B60" s="31" t="s">
        <v>445</v>
      </c>
      <c r="C60" s="32" t="s">
        <v>406</v>
      </c>
      <c r="D60" s="32">
        <v>130.29300000000001</v>
      </c>
      <c r="E60" s="32">
        <v>130.29300000000001</v>
      </c>
      <c r="F60" s="32">
        <v>130.29300000000001</v>
      </c>
      <c r="G60" s="32">
        <v>130.29300000000001</v>
      </c>
      <c r="H60" s="32">
        <v>130.29300000000001</v>
      </c>
      <c r="I60" s="32">
        <v>130.29300000000001</v>
      </c>
      <c r="J60" s="32">
        <v>130.29300000000001</v>
      </c>
      <c r="K60" s="28"/>
    </row>
    <row r="61" spans="1:11" ht="128.25" thickBot="1">
      <c r="A61" s="33">
        <v>47</v>
      </c>
      <c r="B61" s="20" t="s">
        <v>407</v>
      </c>
      <c r="C61" s="20" t="s">
        <v>356</v>
      </c>
      <c r="D61" s="20">
        <v>53</v>
      </c>
      <c r="E61" s="20">
        <v>53</v>
      </c>
      <c r="F61" s="20">
        <v>41.6</v>
      </c>
      <c r="G61" s="20">
        <v>38.53</v>
      </c>
      <c r="H61" s="20">
        <v>35.46</v>
      </c>
      <c r="I61" s="20">
        <v>32.39</v>
      </c>
      <c r="J61" s="20">
        <v>29.32</v>
      </c>
      <c r="K61" s="20" t="s">
        <v>408</v>
      </c>
    </row>
    <row r="62" spans="1:11" ht="138.75" customHeight="1" thickBot="1">
      <c r="A62" s="33">
        <v>48</v>
      </c>
      <c r="B62" s="20" t="s">
        <v>409</v>
      </c>
      <c r="C62" s="20" t="s">
        <v>356</v>
      </c>
      <c r="D62" s="20">
        <v>0.4</v>
      </c>
      <c r="E62" s="20">
        <v>0.3</v>
      </c>
      <c r="F62" s="20">
        <v>0.3</v>
      </c>
      <c r="G62" s="20">
        <v>0.3</v>
      </c>
      <c r="H62" s="20">
        <v>0.3</v>
      </c>
      <c r="I62" s="20">
        <v>0.2</v>
      </c>
      <c r="J62" s="20">
        <v>0.2</v>
      </c>
      <c r="K62" s="20" t="s">
        <v>408</v>
      </c>
    </row>
    <row r="63" spans="1:11" ht="25.5" customHeight="1" thickBot="1">
      <c r="A63" s="33">
        <v>49</v>
      </c>
      <c r="B63" s="120" t="s">
        <v>410</v>
      </c>
      <c r="C63" s="121"/>
      <c r="D63" s="121"/>
      <c r="E63" s="121"/>
      <c r="F63" s="121"/>
      <c r="G63" s="121"/>
      <c r="H63" s="121"/>
      <c r="I63" s="121"/>
      <c r="J63" s="121"/>
      <c r="K63" s="122"/>
    </row>
    <row r="64" spans="1:11" ht="25.5" customHeight="1" thickBot="1">
      <c r="A64" s="33">
        <v>50</v>
      </c>
      <c r="B64" s="20" t="s">
        <v>365</v>
      </c>
      <c r="C64" s="120" t="s">
        <v>411</v>
      </c>
      <c r="D64" s="121"/>
      <c r="E64" s="121"/>
      <c r="F64" s="121"/>
      <c r="G64" s="121"/>
      <c r="H64" s="121"/>
      <c r="I64" s="121"/>
      <c r="J64" s="121"/>
      <c r="K64" s="122"/>
    </row>
    <row r="65" spans="1:11" ht="25.5" customHeight="1" thickBot="1">
      <c r="A65" s="33">
        <v>51</v>
      </c>
      <c r="B65" s="20" t="s">
        <v>353</v>
      </c>
      <c r="C65" s="120" t="s">
        <v>412</v>
      </c>
      <c r="D65" s="121"/>
      <c r="E65" s="121"/>
      <c r="F65" s="121"/>
      <c r="G65" s="121"/>
      <c r="H65" s="121"/>
      <c r="I65" s="121"/>
      <c r="J65" s="121"/>
      <c r="K65" s="122"/>
    </row>
    <row r="66" spans="1:11" ht="65.25" customHeight="1" thickBot="1">
      <c r="A66" s="33">
        <v>52</v>
      </c>
      <c r="B66" s="18" t="s">
        <v>413</v>
      </c>
      <c r="C66" s="23" t="s">
        <v>356</v>
      </c>
      <c r="D66" s="23">
        <v>80</v>
      </c>
      <c r="E66" s="23">
        <v>85</v>
      </c>
      <c r="F66" s="23">
        <v>100</v>
      </c>
      <c r="G66" s="23">
        <v>100</v>
      </c>
      <c r="H66" s="23">
        <v>100</v>
      </c>
      <c r="I66" s="23">
        <v>100</v>
      </c>
      <c r="J66" s="23">
        <v>100</v>
      </c>
      <c r="K66" s="18" t="s">
        <v>414</v>
      </c>
    </row>
    <row r="67" spans="1:11" ht="95.25" customHeight="1" thickBot="1">
      <c r="A67" s="33">
        <v>53</v>
      </c>
      <c r="B67" s="24" t="s">
        <v>415</v>
      </c>
      <c r="C67" s="25" t="s">
        <v>356</v>
      </c>
      <c r="D67" s="25">
        <v>70</v>
      </c>
      <c r="E67" s="25">
        <v>75</v>
      </c>
      <c r="F67" s="25">
        <v>80</v>
      </c>
      <c r="G67" s="25">
        <v>80</v>
      </c>
      <c r="H67" s="25">
        <v>80</v>
      </c>
      <c r="I67" s="25">
        <v>80</v>
      </c>
      <c r="J67" s="26">
        <v>80</v>
      </c>
      <c r="K67" s="20" t="s">
        <v>414</v>
      </c>
    </row>
    <row r="68" spans="1:11" ht="15.75" thickBot="1">
      <c r="A68" s="33">
        <v>54</v>
      </c>
      <c r="B68" s="20" t="s">
        <v>367</v>
      </c>
      <c r="C68" s="140" t="s">
        <v>416</v>
      </c>
      <c r="D68" s="141"/>
      <c r="E68" s="141"/>
      <c r="F68" s="141"/>
      <c r="G68" s="141"/>
      <c r="H68" s="141"/>
      <c r="I68" s="141"/>
      <c r="J68" s="141"/>
      <c r="K68" s="93"/>
    </row>
    <row r="69" spans="1:11" ht="90" thickBot="1">
      <c r="A69" s="33">
        <v>55</v>
      </c>
      <c r="B69" s="20" t="s">
        <v>417</v>
      </c>
      <c r="C69" s="20" t="s">
        <v>356</v>
      </c>
      <c r="D69" s="20">
        <v>100</v>
      </c>
      <c r="E69" s="20">
        <v>100</v>
      </c>
      <c r="F69" s="20">
        <v>100</v>
      </c>
      <c r="G69" s="20">
        <v>100</v>
      </c>
      <c r="H69" s="20">
        <v>100</v>
      </c>
      <c r="I69" s="20">
        <v>100</v>
      </c>
      <c r="J69" s="20">
        <v>100</v>
      </c>
      <c r="K69" s="20" t="s">
        <v>414</v>
      </c>
    </row>
    <row r="70" spans="1:11" ht="66.75" customHeight="1" thickBot="1">
      <c r="A70" s="33">
        <v>56</v>
      </c>
      <c r="B70" s="20" t="s">
        <v>418</v>
      </c>
      <c r="C70" s="20" t="s">
        <v>356</v>
      </c>
      <c r="D70" s="20">
        <v>87.6</v>
      </c>
      <c r="E70" s="20">
        <v>87.6</v>
      </c>
      <c r="F70" s="20">
        <v>100</v>
      </c>
      <c r="G70" s="20">
        <v>100</v>
      </c>
      <c r="H70" s="20">
        <v>100</v>
      </c>
      <c r="I70" s="20">
        <v>100</v>
      </c>
      <c r="J70" s="20">
        <v>100</v>
      </c>
      <c r="K70" s="20" t="s">
        <v>414</v>
      </c>
    </row>
    <row r="71" spans="1:11" ht="15.75" thickBot="1">
      <c r="A71" s="33">
        <v>57</v>
      </c>
      <c r="B71" s="20" t="s">
        <v>419</v>
      </c>
      <c r="C71" s="120" t="s">
        <v>420</v>
      </c>
      <c r="D71" s="121"/>
      <c r="E71" s="121"/>
      <c r="F71" s="121"/>
      <c r="G71" s="121"/>
      <c r="H71" s="121"/>
      <c r="I71" s="121"/>
      <c r="J71" s="121"/>
      <c r="K71" s="122"/>
    </row>
    <row r="72" spans="1:11" ht="60.75" customHeight="1" thickBot="1">
      <c r="A72" s="33">
        <v>58</v>
      </c>
      <c r="B72" s="27" t="s">
        <v>442</v>
      </c>
      <c r="C72" s="18" t="s">
        <v>421</v>
      </c>
      <c r="D72" s="18">
        <v>20.7</v>
      </c>
      <c r="E72" s="18">
        <v>20.8</v>
      </c>
      <c r="F72" s="18">
        <v>21.2</v>
      </c>
      <c r="G72" s="18">
        <v>21.8</v>
      </c>
      <c r="H72" s="18">
        <v>22.6</v>
      </c>
      <c r="I72" s="18">
        <v>23.2</v>
      </c>
      <c r="J72" s="18">
        <v>23.3</v>
      </c>
      <c r="K72" s="18" t="s">
        <v>408</v>
      </c>
    </row>
    <row r="73" spans="1:11" ht="17.25" customHeight="1" thickBot="1">
      <c r="A73" s="33">
        <v>59</v>
      </c>
      <c r="B73" s="120" t="s">
        <v>422</v>
      </c>
      <c r="C73" s="121"/>
      <c r="D73" s="121"/>
      <c r="E73" s="121"/>
      <c r="F73" s="121"/>
      <c r="G73" s="121"/>
      <c r="H73" s="121"/>
      <c r="I73" s="121"/>
      <c r="J73" s="121"/>
      <c r="K73" s="122"/>
    </row>
    <row r="74" spans="1:11" ht="25.5" customHeight="1" thickBot="1">
      <c r="A74" s="33">
        <v>60</v>
      </c>
      <c r="B74" s="20" t="s">
        <v>365</v>
      </c>
      <c r="C74" s="120" t="s">
        <v>423</v>
      </c>
      <c r="D74" s="121"/>
      <c r="E74" s="121"/>
      <c r="F74" s="121"/>
      <c r="G74" s="121"/>
      <c r="H74" s="121"/>
      <c r="I74" s="121"/>
      <c r="J74" s="121"/>
      <c r="K74" s="122"/>
    </row>
    <row r="75" spans="1:11" ht="25.5" customHeight="1" thickBot="1">
      <c r="A75" s="33">
        <v>61</v>
      </c>
      <c r="B75" s="20" t="s">
        <v>353</v>
      </c>
      <c r="C75" s="120" t="s">
        <v>424</v>
      </c>
      <c r="D75" s="121"/>
      <c r="E75" s="121"/>
      <c r="F75" s="121"/>
      <c r="G75" s="121"/>
      <c r="H75" s="121"/>
      <c r="I75" s="121"/>
      <c r="J75" s="121"/>
      <c r="K75" s="122"/>
    </row>
    <row r="76" spans="1:11" ht="75.75" customHeight="1" thickBot="1">
      <c r="A76" s="33">
        <v>62</v>
      </c>
      <c r="B76" s="31" t="s">
        <v>443</v>
      </c>
      <c r="C76" s="23" t="s">
        <v>356</v>
      </c>
      <c r="D76" s="18">
        <v>80</v>
      </c>
      <c r="E76" s="18">
        <v>90</v>
      </c>
      <c r="F76" s="18">
        <v>100</v>
      </c>
      <c r="G76" s="18">
        <v>100</v>
      </c>
      <c r="H76" s="18">
        <v>100</v>
      </c>
      <c r="I76" s="18">
        <v>100</v>
      </c>
      <c r="J76" s="18">
        <v>100</v>
      </c>
      <c r="K76" s="18"/>
    </row>
    <row r="77" spans="1:11" ht="25.5" customHeight="1" thickBot="1">
      <c r="A77" s="33">
        <v>63</v>
      </c>
      <c r="B77" s="20" t="s">
        <v>367</v>
      </c>
      <c r="C77" s="120" t="s">
        <v>425</v>
      </c>
      <c r="D77" s="121"/>
      <c r="E77" s="121"/>
      <c r="F77" s="121"/>
      <c r="G77" s="121"/>
      <c r="H77" s="121"/>
      <c r="I77" s="121"/>
      <c r="J77" s="121"/>
      <c r="K77" s="122"/>
    </row>
    <row r="78" spans="1:11" ht="64.5" customHeight="1" thickBot="1">
      <c r="A78" s="33">
        <v>64</v>
      </c>
      <c r="B78" s="20" t="s">
        <v>426</v>
      </c>
      <c r="C78" s="20" t="s">
        <v>427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/>
    </row>
    <row r="79" spans="1:11" ht="250.5" customHeight="1" thickBot="1">
      <c r="A79" s="33">
        <v>65</v>
      </c>
      <c r="B79" s="20" t="s">
        <v>428</v>
      </c>
      <c r="C79" s="20" t="s">
        <v>356</v>
      </c>
      <c r="D79" s="20">
        <v>0</v>
      </c>
      <c r="E79" s="20">
        <v>0</v>
      </c>
      <c r="F79" s="20">
        <v>88.9</v>
      </c>
      <c r="G79" s="20">
        <v>88.9</v>
      </c>
      <c r="H79" s="20">
        <v>88.9</v>
      </c>
      <c r="I79" s="20">
        <v>88.9</v>
      </c>
      <c r="J79" s="20">
        <v>88.9</v>
      </c>
      <c r="K79" s="20" t="s">
        <v>408</v>
      </c>
    </row>
    <row r="80" spans="1:11" ht="15.75">
      <c r="A80" s="17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</sheetData>
  <mergeCells count="44">
    <mergeCell ref="C22:K22"/>
    <mergeCell ref="B16:K16"/>
    <mergeCell ref="C17:K17"/>
    <mergeCell ref="C18:K18"/>
    <mergeCell ref="E13:E14"/>
    <mergeCell ref="F13:F14"/>
    <mergeCell ref="G13:G14"/>
    <mergeCell ref="H13:H14"/>
    <mergeCell ref="I13:I14"/>
    <mergeCell ref="J13:J14"/>
    <mergeCell ref="B30:K30"/>
    <mergeCell ref="C31:K31"/>
    <mergeCell ref="C32:K32"/>
    <mergeCell ref="B24:K24"/>
    <mergeCell ref="C25:K25"/>
    <mergeCell ref="C26:K26"/>
    <mergeCell ref="C43:K43"/>
    <mergeCell ref="B50:K50"/>
    <mergeCell ref="B34:K34"/>
    <mergeCell ref="C35:K35"/>
    <mergeCell ref="C36:K36"/>
    <mergeCell ref="C65:K65"/>
    <mergeCell ref="C51:K51"/>
    <mergeCell ref="C52:K52"/>
    <mergeCell ref="C55:K55"/>
    <mergeCell ref="B57:K57"/>
    <mergeCell ref="C58:K58"/>
    <mergeCell ref="C59:K59"/>
    <mergeCell ref="C77:K77"/>
    <mergeCell ref="A1:K6"/>
    <mergeCell ref="A7:K9"/>
    <mergeCell ref="A10:A14"/>
    <mergeCell ref="B10:B14"/>
    <mergeCell ref="C10:C14"/>
    <mergeCell ref="D10:J12"/>
    <mergeCell ref="K10:K14"/>
    <mergeCell ref="D13:D14"/>
    <mergeCell ref="C75:K75"/>
    <mergeCell ref="B73:K73"/>
    <mergeCell ref="C74:K74"/>
    <mergeCell ref="C68:K68"/>
    <mergeCell ref="C71:K71"/>
    <mergeCell ref="B63:K63"/>
    <mergeCell ref="C64:K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Программа </vt:lpstr>
      <vt:lpstr>Целевые показатели</vt:lpstr>
      <vt:lpstr>Лист2</vt:lpstr>
      <vt:lpstr>'Программа '!Область_печати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Makarov</cp:lastModifiedBy>
  <cp:lastPrinted>2018-12-19T09:47:35Z</cp:lastPrinted>
  <dcterms:created xsi:type="dcterms:W3CDTF">2017-02-24T11:17:21Z</dcterms:created>
  <dcterms:modified xsi:type="dcterms:W3CDTF">2018-12-21T05:48:24Z</dcterms:modified>
</cp:coreProperties>
</file>