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'Лист1'!$A$1:$C$157</definedName>
  </definedNames>
  <calcPr fullCalcOnLoad="1"/>
</workbook>
</file>

<file path=xl/sharedStrings.xml><?xml version="1.0" encoding="utf-8"?>
<sst xmlns="http://schemas.openxmlformats.org/spreadsheetml/2006/main" count="291" uniqueCount="287">
  <si>
    <t>Наименование</t>
  </si>
  <si>
    <t>Целевая статья</t>
  </si>
  <si>
    <t>Непрограммные направления деятельности муниципального образования</t>
  </si>
  <si>
    <t>Глава муниципального образования</t>
  </si>
  <si>
    <t>Центральный аппарат муниципального образования</t>
  </si>
  <si>
    <t>Депутаты представительного органа муниципального образования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</si>
  <si>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</si>
  <si>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Руководитель контрольно-счетной палаты муниципального образования и его заместители</t>
  </si>
  <si>
    <t>Проведение выборов в представительные органы муниципального образования</t>
  </si>
  <si>
    <t>Расходы, связанные с содержанием  помещений, находящимися  в  муниципальной  казне</t>
  </si>
  <si>
    <t>Оценка недвижимости, признание прав и регулирование отношений по государственной и муниципальной собственности</t>
  </si>
  <si>
    <t>Расходы на выплаты  по  обязательствам муниципального образования</t>
  </si>
  <si>
    <t>Расходы на обеспечение деятельности (оказание услуг, выполнение работ) муниципальных учреждений, обслуживающих учреждения органов местного самоуправления</t>
  </si>
  <si>
    <t xml:space="preserve">Государственная регистрация актов гражданского состояния </t>
  </si>
  <si>
    <t>Субвенции на создание и обеспечение деятельности комиссий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</si>
  <si>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</si>
  <si>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</si>
  <si>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Мероприятия по предоставлению государственных и муниципальных услуг</t>
  </si>
  <si>
    <t>0812009</t>
  </si>
  <si>
    <t>Расходы на обеспечение деятельности (оказание услуг, выполнение работ) муниципальных учреждений, предоставляющих государственные и муниципальные услуги по принципу одного окна</t>
  </si>
  <si>
    <t>Осуществление первичного воинского учета на территориях, где отсутствуют военные комиссариаты</t>
  </si>
  <si>
    <t>Мероприятия направленные на возмещение затрат по осуществлению пассажирских перевозок</t>
  </si>
  <si>
    <t>Мероприятия  по  землеустройству  и   землепользованию</t>
  </si>
  <si>
    <t>Субсидии юридическим лицам (кроме некоммерческих организаций), индивидуальным предпринимателям, физическим лицам, направленные на развитие малого и среднего предпринимательства</t>
  </si>
  <si>
    <t>Субвенции на регистрацию и учет граждан, имеющих право на получение жилищных субсидий в связи с переселением из районов Крайнего Севера и приравненых к ним местностям</t>
  </si>
  <si>
    <t xml:space="preserve">Расходы на обеспечение деятельности (оказание услуг, выполнение работ) муниципальных учреждений дошкольного образования 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</si>
  <si>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</si>
  <si>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0110000</t>
  </si>
  <si>
    <t>Расходы на реализацию мероприятий по модернизации региональных систем дошкольного образования Приморского края за счет возврата остатков прошлых лет, имеющих целевое назначение</t>
  </si>
  <si>
    <t>0115059</t>
  </si>
  <si>
    <t>Расходы на обеспечение деятельности (оказание услуг, выполнение работ) муниципальных общеобразовательных учреждений</t>
  </si>
  <si>
    <t xml:space="preserve">Расходы на обеспечение деятельности (оказание услуг, выполнение работ) муниципальных учреждений дополнительного образования </t>
  </si>
  <si>
    <t>Субвенции на обеспечение обучающихся в младших классах (1-4 включительно) бесплатным питанием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</si>
  <si>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</si>
  <si>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Расходы на обеспечение деятельности (оказание услуг, выполнение работ) муниципальных учреждений дополнительного образования в сфере культуры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</si>
  <si>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</si>
  <si>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 xml:space="preserve">Расходы на обеспечение деятельности (оказание услуг, выполнение работ) муниципальных учреждений, осуществляющих обслуживание образовательных учреждений </t>
  </si>
  <si>
    <t>Доплаты к пенсиям муниципальных служащих</t>
  </si>
  <si>
    <t>Резервный фонд администрации Кавалеровского  муниципального  района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</si>
  <si>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</si>
  <si>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Расходы на публикации в средствах массовой информации</t>
  </si>
  <si>
    <t>Выравнивание бюджетной обеспеченности поселений из районного фонда финансовой поддержки за счет средств краевого бюджета</t>
  </si>
  <si>
    <t>Выравнивание бюджетной обеспеченности поселений из районного фонда финансовой поддержки за счет средств местного бюджета</t>
  </si>
  <si>
    <t>Поддержка  мер  по  обеспечению  сбалансированности бюджетов  поселений  на выплату  заработной платы</t>
  </si>
  <si>
    <t>Учреждение:  Администрация  Кавалеровского муниципального  района</t>
  </si>
  <si>
    <t>ВСЕГО РАСХОДОВ</t>
  </si>
  <si>
    <t>9901011</t>
  </si>
  <si>
    <t>Расходы на составление схемы размещения рекламных конструкций</t>
  </si>
  <si>
    <t>Распределение</t>
  </si>
  <si>
    <t>Сумма,  тысяч рублей</t>
  </si>
  <si>
    <t>Субсидии бюджету муниципального образования Приморского края на реализацию мероприятий муниципальной программы развития субъектов малого и среднего предпринимательства</t>
  </si>
  <si>
    <t>0609230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</si>
  <si>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учреждений, реализующих основную общеобразовательную программу дошкольного образования</t>
  </si>
  <si>
    <t>0119202</t>
  </si>
  <si>
    <t>0139222</t>
  </si>
  <si>
    <t xml:space="preserve">Субсидии на 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 </t>
  </si>
  <si>
    <t>Субвенции на организацию проведения  мероприятий по предупреждению и ликвидации болезней животных, их лечению, защите населения от болезней, общих для человека и животных</t>
  </si>
  <si>
    <t>9901012</t>
  </si>
  <si>
    <t>Расходы на содержание жилищного фонда</t>
  </si>
  <si>
    <t>Содержание мест захоронения на территории муниципального района</t>
  </si>
  <si>
    <t>Мероприятия по содержанию многофункциональных центров предоставления государственных и муниципальных услуг</t>
  </si>
  <si>
    <t>Иные межбюджетные трансферты на исполнение переданых полномочий поселениям</t>
  </si>
  <si>
    <t>9909920300</t>
  </si>
  <si>
    <t>9909920400</t>
  </si>
  <si>
    <t>9909921200</t>
  </si>
  <si>
    <t>9909951200</t>
  </si>
  <si>
    <t>9909922500</t>
  </si>
  <si>
    <t>9909975010</t>
  </si>
  <si>
    <t>9909910020</t>
  </si>
  <si>
    <t>9909910030</t>
  </si>
  <si>
    <t>9909949900</t>
  </si>
  <si>
    <t>9909959300</t>
  </si>
  <si>
    <t>9909993010</t>
  </si>
  <si>
    <t>9909993030</t>
  </si>
  <si>
    <t>9909993100</t>
  </si>
  <si>
    <t>0500120140</t>
  </si>
  <si>
    <t>Участие в конференциях и семинарах по противодействию коррупции</t>
  </si>
  <si>
    <t>0700120070</t>
  </si>
  <si>
    <t>Повышение энергетической эффективности в муниципальных учреждениях</t>
  </si>
  <si>
    <t>0810141000</t>
  </si>
  <si>
    <t>0810192070</t>
  </si>
  <si>
    <t>0820120100</t>
  </si>
  <si>
    <t>Применение информационно-коммуникационных технологий</t>
  </si>
  <si>
    <t>1100000000</t>
  </si>
  <si>
    <t>Обнаружение и уничтожение очагов произрастания дикорастущей конопли</t>
  </si>
  <si>
    <t>Информационно-пропагандистская и просветительская работа по информированию населения</t>
  </si>
  <si>
    <t>9909951180</t>
  </si>
  <si>
    <t>9909993040</t>
  </si>
  <si>
    <t>0200120080</t>
  </si>
  <si>
    <t>Содержание дорог</t>
  </si>
  <si>
    <t>9909910060</t>
  </si>
  <si>
    <t>9909910050</t>
  </si>
  <si>
    <t>0700120250</t>
  </si>
  <si>
    <t>Проведение экспертизы жилищно-коммунального комплекса</t>
  </si>
  <si>
    <t>0700120240</t>
  </si>
  <si>
    <t>Подготовка к осенне-зимнему периоду котельных в сельских поселениях</t>
  </si>
  <si>
    <t>9909910130</t>
  </si>
  <si>
    <t>9909993120</t>
  </si>
  <si>
    <t>0100142000</t>
  </si>
  <si>
    <t>0100193070</t>
  </si>
  <si>
    <t>0110120050</t>
  </si>
  <si>
    <t>0100142100</t>
  </si>
  <si>
    <t>0100142300</t>
  </si>
  <si>
    <t>0100193050</t>
  </si>
  <si>
    <t>0100193060</t>
  </si>
  <si>
    <t>0120120010</t>
  </si>
  <si>
    <t>Модернизация системы общего образования</t>
  </si>
  <si>
    <t>0130120030</t>
  </si>
  <si>
    <t>0900142200</t>
  </si>
  <si>
    <t>0140120040</t>
  </si>
  <si>
    <t>Организация отдыха, оздоровления и занятости детей</t>
  </si>
  <si>
    <t>0140193080</t>
  </si>
  <si>
    <t>0100120400</t>
  </si>
  <si>
    <t>0100145200</t>
  </si>
  <si>
    <t>0150120020</t>
  </si>
  <si>
    <t>Пожарная безопасность</t>
  </si>
  <si>
    <t>0900120190</t>
  </si>
  <si>
    <t>Стипендии за достижения в учебе</t>
  </si>
  <si>
    <t>1110120210</t>
  </si>
  <si>
    <t>1110000000</t>
  </si>
  <si>
    <t>0900120150</t>
  </si>
  <si>
    <t>Проведение культурно-массовых мероприятий</t>
  </si>
  <si>
    <t>0400120130</t>
  </si>
  <si>
    <t>0110193090</t>
  </si>
  <si>
    <t>0310120110</t>
  </si>
  <si>
    <t>Субсидии на оказание поддержки социально ориентированным некоммерческим организациям</t>
  </si>
  <si>
    <t>0310120180</t>
  </si>
  <si>
    <t>Оказание адресной помощи</t>
  </si>
  <si>
    <t>0320120120</t>
  </si>
  <si>
    <t>Создание доступной среды жизнедеятельности инвалидов</t>
  </si>
  <si>
    <t>1000120160</t>
  </si>
  <si>
    <t>Проведение спортивных мероприятий</t>
  </si>
  <si>
    <t>0400120170</t>
  </si>
  <si>
    <t>9909961120</t>
  </si>
  <si>
    <t>9909961130</t>
  </si>
  <si>
    <t>9909962100</t>
  </si>
  <si>
    <t>9909900000</t>
  </si>
  <si>
    <t>1000000000</t>
  </si>
  <si>
    <t>0900000000</t>
  </si>
  <si>
    <t>0820000000</t>
  </si>
  <si>
    <t>0810000000</t>
  </si>
  <si>
    <t>0800000000</t>
  </si>
  <si>
    <t>0700000000</t>
  </si>
  <si>
    <t>0500000000</t>
  </si>
  <si>
    <t>0400000000</t>
  </si>
  <si>
    <t>0320000000</t>
  </si>
  <si>
    <t>0310000000</t>
  </si>
  <si>
    <t>0300000000</t>
  </si>
  <si>
    <t>0200000000</t>
  </si>
  <si>
    <t>0150000000</t>
  </si>
  <si>
    <t>0140000000</t>
  </si>
  <si>
    <t>0130000000</t>
  </si>
  <si>
    <t>0120000000</t>
  </si>
  <si>
    <t>0110000000</t>
  </si>
  <si>
    <t>0100000000</t>
  </si>
  <si>
    <t xml:space="preserve">Муниципальная программа "Развитие малого и среднего предпринимательства в Кавалеровском муниципальном районе" на 2017-2019 годы"  </t>
  </si>
  <si>
    <t xml:space="preserve">Муниципальная программа  «Энергосбережение и повышение энергетической эффективности  в муниципальных учреждениях Кавалеровского муниципального района и объектах жилищно-коммунального хозяйства на территории сельских поселений, входящих в состав Кавалеровского муниципального района на 2017-2019 годы»
</t>
  </si>
  <si>
    <t>Муниципальная программа  «Информационное общество на территории Кавалеровского муниципального района 2014-2020 годы»</t>
  </si>
  <si>
    <t>Подпрограмма "Организация предоставления государственных и муниципальных услуг по принципу "одного окна" в 2014-2020 годах"</t>
  </si>
  <si>
    <t>Подпрограмма "Развитие информационного общества и формирование электронного муниципалитета на 2014-2020 годы"</t>
  </si>
  <si>
    <t>0900142400</t>
  </si>
  <si>
    <t>Расходы на обеспечение деятельности (оказание услуг, выполнение работ) муниципальных учреждений в сфере культуры</t>
  </si>
  <si>
    <t>Муниципальная программа "Развитие системы образования Кавалеровского муниципального района на 2015-2020 годы"</t>
  </si>
  <si>
    <t>Развитие материально-технической базы  в дошкольных учреждениях</t>
  </si>
  <si>
    <t>Муниципальная программа "Развитие улично-дорожной сети сельских поселений, повышение безопасности дорожного движения в границах Кавалеровского муниципального района на 2018-2020 годы"</t>
  </si>
  <si>
    <t>Муниципальная программа "Социальная поддержка населения Кавалеровского муниципального района на 2018-2020 годы"</t>
  </si>
  <si>
    <t>Подпрограмма "Социальная поддержка некоммерческих организаций, объединяющих ветеранов и инвалидов в Кавалеровском муниципальном районе на 2018-2020 годы"</t>
  </si>
  <si>
    <t>Муниципальная программа "Развитие муниципальной службы в администрации Кавалеровского муниципального района на 2018-2020 годы"</t>
  </si>
  <si>
    <t>Муниципальная программа "Развитие культуры и молодежной политики в Кавалеровском муниципальном районе на 2018-2020 г.г."</t>
  </si>
  <si>
    <t>Муниципальная программа «Развитие физической культуры и спорта в Кавалеровском муниципальном районе» на 2018-2020  гг.</t>
  </si>
  <si>
    <t>Председатель представительного органа муниципального образования</t>
  </si>
  <si>
    <t>9909921100</t>
  </si>
  <si>
    <t>9909910010</t>
  </si>
  <si>
    <t xml:space="preserve">Установка и обслуживание систем видеонаблюдения в учреждениях </t>
  </si>
  <si>
    <t>Развитие материально-технической базы  в общеобразовательных учреждениях</t>
  </si>
  <si>
    <t>Подпрограмма "Развитие системы дошкольного  образования Кавалеровского  муниципального  района"</t>
  </si>
  <si>
    <t>Подпрограмма "Модернизация системы общего образования в  Кавалеровском муниципальном  районе"</t>
  </si>
  <si>
    <t>Подпрограмма "Информатизация  системы  образования на 2015-2017 годы"</t>
  </si>
  <si>
    <t>Подпрограмма "Организация  отдыха, оздоровления  и занятости детей  и подростков в  каникулярное  время на  территории  Кавалеровского  муниципального района"</t>
  </si>
  <si>
    <t>Подпрограмма "Пожарная безопасность  муниципальных  образовательных  учреждений"</t>
  </si>
  <si>
    <t>9909949901</t>
  </si>
  <si>
    <t>Расходы на обеспечение деятельности (оказание услуг, выполнение работ) муниципальных учреждений по исполнению переданных полномочий от поселений</t>
  </si>
  <si>
    <t>Мероприятия  в  области  жилищного  хозяйства</t>
  </si>
  <si>
    <t>9909910100</t>
  </si>
  <si>
    <t>0600120060</t>
  </si>
  <si>
    <t>9909910070</t>
  </si>
  <si>
    <t>Подпрограмма "Доступная среда на 2018-2020 годы"</t>
  </si>
  <si>
    <t>9909993110</t>
  </si>
  <si>
    <t xml:space="preserve">Организация благоустройства в части исполнения переданных полномочий от поселений </t>
  </si>
  <si>
    <t>9909910140</t>
  </si>
  <si>
    <t>0600000000</t>
  </si>
  <si>
    <t>03201L0270</t>
  </si>
  <si>
    <t>03201R0270</t>
  </si>
  <si>
    <t>Создание доступной среды жизнедеятельности инвалидов в рамках софинансирования</t>
  </si>
  <si>
    <t>Субсидия на софинансирование реализации мероприятий муниципальных программ по формированию доступной среды для инвалидов и других маломобильных групп населения</t>
  </si>
  <si>
    <t>0900142401</t>
  </si>
  <si>
    <t>Расходы на повышение средней заработной платы работников учреждения культуры, в целях исполнения Указа Президента РФ</t>
  </si>
  <si>
    <t>Субсидия из краевого бюджета на приобретение музыкальных инструментов и художественного инвентаря для учреждений дополнительного образования детей в сфере культуры</t>
  </si>
  <si>
    <t>0900192480</t>
  </si>
  <si>
    <t xml:space="preserve">бюджетных ассигнований из бюджета Кавалеровского  муниципального  района по муниципальным программам, предусмотренным к финансированию из  бюджета муниципального района на 2019 год    </t>
  </si>
  <si>
    <t>Муниципальная программа "Противодействие коррупции в границах Кавалеровского муниципального района и в границах сельских поселений, входящих в состав Кавалеровского муниципального района, на 2019-2021 годы"</t>
  </si>
  <si>
    <t>Муниципальная программа «Комплексные меры профилактики правонарушений, экстремизма и терроризма, незаконного потребления наркотических средств и психотропных веществ в Кавалеровском муниципальном районе на 2019- 2021 годы"</t>
  </si>
  <si>
    <t>Подпрограмма "Профилактика терроризма и экстремизма в  Кавалеровском муниципальном районе на 2019-2021 годы"</t>
  </si>
  <si>
    <t>Подпрограмма "Противодействие употреблению наркотиков и их незаконному обороту в Кавалеровском  муниципальном районе на 2019-2021 годы"</t>
  </si>
  <si>
    <t>Подпрограмма "Профилактика правонарушений и преступлений в Кавалеровском муниципальном районе на 2019-2021 годы"</t>
  </si>
  <si>
    <t>0400120250</t>
  </si>
  <si>
    <t>1000120260</t>
  </si>
  <si>
    <t>Строительство крытого ледового катка (включая расходы на проектно-сметную документацию)</t>
  </si>
  <si>
    <t>Повышение квалификации, профессиональная переподготовка, обучение по профильным направлениям деятельности</t>
  </si>
  <si>
    <t>1000120270</t>
  </si>
  <si>
    <t>Капитальный ремонт баскетбольной площадки</t>
  </si>
  <si>
    <t>Расходы по территориальному и генеральному планированию</t>
  </si>
  <si>
    <t>9909993130</t>
  </si>
  <si>
    <t>Субвенции на 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</si>
  <si>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0200192390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</si>
  <si>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</si>
  <si>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9909910051</t>
  </si>
  <si>
    <t>Расходы на територриальное и генеральное планирование городского поселения по передаваемым полномочиям</t>
  </si>
  <si>
    <t>9909992620</t>
  </si>
  <si>
    <t>Субсидии на обеспечение граждан твердым топливом (дровами)</t>
  </si>
  <si>
    <t>0110192010</t>
  </si>
  <si>
    <t>Субсидии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</t>
  </si>
  <si>
    <t>0100193150</t>
  </si>
  <si>
    <t>Субвенции на обеспечение бесплатным питанием детей, обучающихся в муниципальных общеобразовательных учреждениях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</si>
  <si>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</si>
  <si>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0120192340</t>
  </si>
  <si>
    <t>Субсидии на капитальный ремонт зданий муниципальных общеобразовательных учреждений</t>
  </si>
  <si>
    <t>0900192540</t>
  </si>
  <si>
    <t>Субсидии на комплектование книжных фондов и обеспечение информационно-техническим оборудованием библиотек</t>
  </si>
  <si>
    <t>0100193140</t>
  </si>
  <si>
    <t>Субвенции на обеспечение мер социальной поддержки педагогическим работникам муниципальных учреждений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</si>
  <si>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</si>
  <si>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Субсидии на развитие спортивной инфраструктуры, находящейся в муниципальной собственности</t>
  </si>
  <si>
    <t>МАУ ЦК</t>
  </si>
  <si>
    <t>99099L0820</t>
  </si>
  <si>
    <t>9909910040</t>
  </si>
  <si>
    <t>0900120280</t>
  </si>
  <si>
    <t>Капитальный и текущий ремонт муниципальных учреждений культуры и искусства Кавалеровского муниципального района</t>
  </si>
  <si>
    <t>0110192020</t>
  </si>
  <si>
    <t>01101S2010</t>
  </si>
  <si>
    <t>01101S2020</t>
  </si>
  <si>
    <t>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за счет средств местного бюджета</t>
  </si>
  <si>
    <t>Rапитальный ремонт зданий и благоустройство территорий муниципальных образовательных организаций, оказывающих услуги дошкольного образования за счет средств местного бюджета</t>
  </si>
  <si>
    <t>01201S2340</t>
  </si>
  <si>
    <t>Создание в общеобразовательных организациях расположенных в сельской местности, условий для занятий физической культурой и спортом за счет средств местного бюджета</t>
  </si>
  <si>
    <t>Капитальный ремонт зданий муниципальных общеобразовательных учреждений за счет средств местного бюджета</t>
  </si>
  <si>
    <t>02001S2390</t>
  </si>
  <si>
    <t>Капитальный ремонт и ремонт автомобильных дорог общего пользования населенных пунктов за счет средств местного бюджета</t>
  </si>
  <si>
    <t>0900120193</t>
  </si>
  <si>
    <t>Укрепление материально технической базы муниципальных учреждений культуры и искусства</t>
  </si>
  <si>
    <t>Субсидии из краевого бюджета бюджетам муниципальных образований Приморского края на оснащение образовательных учреждений в сфере культуры (детсие школы искусств и училищ) музыкальными инструментами, оборудованием и учебными материалами</t>
  </si>
  <si>
    <t>Субсидии из краевого бюджета бюджетам муниципальных образований Приморского края на обеспечение учреждений культуры передвижными многофункциональными центрами (автоклубами)</t>
  </si>
  <si>
    <t>Субсидии из краевого бюджета бюджетам муниципальных образований Приморского края наобеспечение учреждений культуры автоклубами</t>
  </si>
  <si>
    <t>Оснащение образовательных учреждений в сфере культуры (детсие школы искусств и училищ) музыкальными инструментами, оборудованием и учебными материалами за счет средств местного бюджета</t>
  </si>
  <si>
    <t>Обеспечение учреждений культуры передвижными многофункциональными центрами (автоклубами) за счет средств местного бюджета</t>
  </si>
  <si>
    <t>09001S2540</t>
  </si>
  <si>
    <t>Комплектование книжных фондов и обеспечение информационно-техническим оборудованием библиотек за счет средств местного бюджета</t>
  </si>
  <si>
    <t>Обеспечение учреждений культуры автоклубами за счет средств местного бюджета</t>
  </si>
  <si>
    <t>Субсидии из краевого бюджета бюджетам муниципальных образований Приморского края на развитие спортивной инфраструктуры,  находящейся в муниципальной собственности</t>
  </si>
  <si>
    <t>Развитие спортивной инфраструктуры,  находящейся в муниципальной собственности за счет средств местного бюджета</t>
  </si>
  <si>
    <t>Муниципальная программа "Развитие инвестиционной деятельности и повышение инвестиционной активности на территории Кавалеровского муниципального района на период 2017-2021 годы"</t>
  </si>
  <si>
    <t>Создание обустроенных инвестиционных площадок</t>
  </si>
  <si>
    <t>99099S2620</t>
  </si>
  <si>
    <t>Обеспечение граждан твердам топливом (дровами) за счет средств местного бюджета</t>
  </si>
  <si>
    <t>9909923800</t>
  </si>
  <si>
    <t>Резервный фонд Админситрации Приморского края для ликвидации чрезвычайных ситуаций природного и тезногенного характера</t>
  </si>
  <si>
    <t>012E250970</t>
  </si>
  <si>
    <t>012E2L0970</t>
  </si>
  <si>
    <t>Подпрограмма "Меры социальной поддержки студентам, обучающимся на педагогических специальностях и педагогам при трудоустройстве в школы Кавалеровского муниципального района"</t>
  </si>
  <si>
    <t>0160000000</t>
  </si>
  <si>
    <t>Создание социально-экономических условий для полного обеспечения системы образования высококвалифицированными педагогическими кадрами</t>
  </si>
  <si>
    <t>0160120090</t>
  </si>
  <si>
    <t>090A155191</t>
  </si>
  <si>
    <t>090A155192</t>
  </si>
  <si>
    <t>090A192660</t>
  </si>
  <si>
    <t>090A1L5191</t>
  </si>
  <si>
    <t>090A1L5192</t>
  </si>
  <si>
    <t>090A1S2660</t>
  </si>
  <si>
    <t>100P552280</t>
  </si>
  <si>
    <t>100P592190</t>
  </si>
  <si>
    <t>100P5S2190</t>
  </si>
  <si>
    <t>100P5L2280</t>
  </si>
  <si>
    <t xml:space="preserve">Оснащение объектов спортивной инфраструктуры спортивно-технологическим оборудованием за счет средств местного бюджета </t>
  </si>
  <si>
    <t>Субсидии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</t>
  </si>
  <si>
    <t>100P592630</t>
  </si>
  <si>
    <t>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 за счет средств местного бюджета</t>
  </si>
  <si>
    <t>100P5S2630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</si>
</sst>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0"/>
    <numFmt numFmtId="190" formatCode="0.0"/>
    <numFmt numFmtId="191" formatCode="#,##0.000_р_."/>
    <numFmt numFmtId="192" formatCode="0.0000"/>
    <numFmt numFmtId="193" formatCode="#,##0.00000_р_."/>
    <numFmt numFmtId="194" formatCode="#,##0.000"/>
  </numFmts>
  <fonts count="27">
    <font>
      <sz val="10"/>
      <name val="Arial"/>
      <family val="0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 vertical="top" wrapText="1"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 shrinkToFit="1"/>
    </xf>
    <xf numFmtId="49" fontId="5" fillId="0" borderId="13" xfId="0" applyNumberFormat="1" applyFont="1" applyFill="1" applyBorder="1" applyAlignment="1">
      <alignment horizontal="center" shrinkToFit="1"/>
    </xf>
    <xf numFmtId="49" fontId="4" fillId="0" borderId="13" xfId="0" applyNumberFormat="1" applyFont="1" applyFill="1" applyBorder="1" applyAlignment="1">
      <alignment horizontal="center" shrinkToFit="1"/>
    </xf>
    <xf numFmtId="0" fontId="4" fillId="24" borderId="13" xfId="0" applyFont="1" applyFill="1" applyBorder="1" applyAlignment="1">
      <alignment horizontal="left" vertical="top" wrapText="1" shrinkToFit="1"/>
    </xf>
    <xf numFmtId="49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 shrinkToFit="1"/>
    </xf>
    <xf numFmtId="49" fontId="6" fillId="0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 shrinkToFit="1"/>
    </xf>
    <xf numFmtId="0" fontId="0" fillId="0" borderId="0" xfId="0" applyBorder="1" applyAlignment="1">
      <alignment wrapText="1" shrinkToFit="1"/>
    </xf>
    <xf numFmtId="0" fontId="5" fillId="24" borderId="13" xfId="0" applyFont="1" applyFill="1" applyBorder="1" applyAlignment="1">
      <alignment horizontal="left" vertical="top" wrapText="1"/>
    </xf>
    <xf numFmtId="0" fontId="5" fillId="24" borderId="13" xfId="0" applyFont="1" applyFill="1" applyBorder="1" applyAlignment="1">
      <alignment horizontal="left" vertical="top" wrapText="1" shrinkToFit="1"/>
    </xf>
    <xf numFmtId="49" fontId="5" fillId="0" borderId="13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188" fontId="0" fillId="0" borderId="0" xfId="0" applyNumberFormat="1" applyBorder="1" applyAlignment="1">
      <alignment wrapText="1" shrinkToFit="1"/>
    </xf>
    <xf numFmtId="188" fontId="0" fillId="0" borderId="0" xfId="0" applyNumberFormat="1" applyAlignment="1">
      <alignment wrapText="1" shrinkToFit="1"/>
    </xf>
    <xf numFmtId="0" fontId="2" fillId="0" borderId="0" xfId="52" applyFont="1" applyFill="1" applyAlignment="1">
      <alignment horizontal="right" wrapText="1"/>
      <protection/>
    </xf>
    <xf numFmtId="0" fontId="2" fillId="0" borderId="0" xfId="52" applyFont="1" applyFill="1" applyAlignment="1">
      <alignment horizontal="left" vertical="top" wrapText="1"/>
      <protection/>
    </xf>
    <xf numFmtId="0" fontId="5" fillId="0" borderId="13" xfId="0" applyFont="1" applyFill="1" applyBorder="1" applyAlignment="1">
      <alignment horizontal="left" vertical="top" wrapText="1" shrinkToFit="1"/>
    </xf>
    <xf numFmtId="2" fontId="7" fillId="0" borderId="13" xfId="0" applyNumberFormat="1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 shrinkToFit="1"/>
    </xf>
    <xf numFmtId="0" fontId="6" fillId="0" borderId="13" xfId="0" applyFont="1" applyFill="1" applyBorder="1" applyAlignment="1">
      <alignment horizontal="left" vertical="top" wrapText="1" shrinkToFit="1"/>
    </xf>
    <xf numFmtId="0" fontId="5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24" borderId="13" xfId="0" applyFont="1" applyFill="1" applyBorder="1" applyAlignment="1">
      <alignment horizontal="left" vertical="top" wrapText="1"/>
    </xf>
    <xf numFmtId="0" fontId="4" fillId="24" borderId="13" xfId="0" applyFont="1" applyFill="1" applyBorder="1" applyAlignment="1">
      <alignment horizontal="left" vertical="top" wrapText="1"/>
    </xf>
    <xf numFmtId="2" fontId="5" fillId="0" borderId="13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 shrinkToFit="1"/>
    </xf>
    <xf numFmtId="0" fontId="0" fillId="0" borderId="0" xfId="0" applyAlignment="1">
      <alignment horizontal="left" vertical="top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justify" vertical="center" wrapText="1"/>
    </xf>
    <xf numFmtId="0" fontId="4" fillId="0" borderId="13" xfId="0" applyFont="1" applyBorder="1" applyAlignment="1">
      <alignment wrapText="1" shrinkToFit="1"/>
    </xf>
    <xf numFmtId="0" fontId="5" fillId="0" borderId="13" xfId="0" applyFont="1" applyBorder="1" applyAlignment="1">
      <alignment wrapText="1" shrinkToFit="1"/>
    </xf>
    <xf numFmtId="0" fontId="4" fillId="0" borderId="13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left" vertical="top" wrapText="1" shrinkToFit="1"/>
    </xf>
    <xf numFmtId="189" fontId="9" fillId="0" borderId="12" xfId="0" applyNumberFormat="1" applyFont="1" applyFill="1" applyBorder="1" applyAlignment="1" applyProtection="1">
      <alignment horizontal="center" wrapText="1"/>
      <protection/>
    </xf>
    <xf numFmtId="189" fontId="4" fillId="0" borderId="13" xfId="0" applyNumberFormat="1" applyFont="1" applyFill="1" applyBorder="1" applyAlignment="1" applyProtection="1">
      <alignment horizontal="center"/>
      <protection locked="0"/>
    </xf>
    <xf numFmtId="189" fontId="5" fillId="0" borderId="13" xfId="0" applyNumberFormat="1" applyFont="1" applyFill="1" applyBorder="1" applyAlignment="1" applyProtection="1">
      <alignment horizontal="center"/>
      <protection locked="0"/>
    </xf>
    <xf numFmtId="189" fontId="7" fillId="0" borderId="13" xfId="0" applyNumberFormat="1" applyFont="1" applyFill="1" applyBorder="1" applyAlignment="1" applyProtection="1">
      <alignment horizontal="center"/>
      <protection locked="0"/>
    </xf>
    <xf numFmtId="189" fontId="4" fillId="0" borderId="13" xfId="0" applyNumberFormat="1" applyFont="1" applyFill="1" applyBorder="1" applyAlignment="1">
      <alignment horizontal="center" wrapText="1"/>
    </xf>
    <xf numFmtId="189" fontId="5" fillId="0" borderId="13" xfId="0" applyNumberFormat="1" applyFont="1" applyFill="1" applyBorder="1" applyAlignment="1">
      <alignment horizontal="center"/>
    </xf>
    <xf numFmtId="189" fontId="4" fillId="0" borderId="13" xfId="0" applyNumberFormat="1" applyFont="1" applyFill="1" applyBorder="1" applyAlignment="1">
      <alignment horizontal="center"/>
    </xf>
    <xf numFmtId="189" fontId="5" fillId="0" borderId="13" xfId="0" applyNumberFormat="1" applyFont="1" applyFill="1" applyBorder="1" applyAlignment="1">
      <alignment horizontal="center" wrapText="1"/>
    </xf>
    <xf numFmtId="189" fontId="4" fillId="0" borderId="0" xfId="0" applyNumberFormat="1" applyFont="1" applyFill="1" applyBorder="1" applyAlignment="1" applyProtection="1">
      <alignment horizontal="center"/>
      <protection locked="0"/>
    </xf>
    <xf numFmtId="0" fontId="6" fillId="24" borderId="13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 shrinkToFi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0</xdr:row>
      <xdr:rowOff>133350</xdr:rowOff>
    </xdr:from>
    <xdr:to>
      <xdr:col>2</xdr:col>
      <xdr:colOff>1190625</xdr:colOff>
      <xdr:row>6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505200" y="133350"/>
          <a:ext cx="194310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5
к решению Думы Кавалеровского муниципального района     
от 26.07.2019 г.  № 41-НПА            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353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140625" defaultRowHeight="12.75"/>
  <cols>
    <col min="1" max="1" width="47.8515625" style="33" customWidth="1"/>
    <col min="2" max="2" width="16.00390625" style="0" customWidth="1"/>
    <col min="3" max="3" width="18.28125" style="0" customWidth="1"/>
    <col min="4" max="4" width="0.13671875" style="0" customWidth="1"/>
    <col min="5" max="5" width="14.00390625" style="0" customWidth="1"/>
  </cols>
  <sheetData>
    <row r="7" spans="1:3" ht="14.25">
      <c r="A7" s="53" t="s">
        <v>48</v>
      </c>
      <c r="B7" s="53"/>
      <c r="C7" s="53"/>
    </row>
    <row r="8" spans="1:3" ht="44.25" customHeight="1">
      <c r="A8" s="54" t="s">
        <v>199</v>
      </c>
      <c r="B8" s="54"/>
      <c r="C8" s="54"/>
    </row>
    <row r="9" spans="1:3" ht="22.5" customHeight="1">
      <c r="A9" s="20"/>
      <c r="B9" s="19"/>
      <c r="C9" s="19"/>
    </row>
    <row r="10" spans="1:3" ht="48" customHeight="1">
      <c r="A10" s="1" t="s">
        <v>0</v>
      </c>
      <c r="B10" s="1" t="s">
        <v>1</v>
      </c>
      <c r="C10" s="52" t="s">
        <v>49</v>
      </c>
    </row>
    <row r="11" spans="1:3" ht="15.75">
      <c r="A11" s="2">
        <v>1</v>
      </c>
      <c r="B11" s="2">
        <v>2</v>
      </c>
      <c r="C11" s="3">
        <v>3</v>
      </c>
    </row>
    <row r="12" spans="1:3" ht="45.75" customHeight="1">
      <c r="A12" s="21" t="s">
        <v>162</v>
      </c>
      <c r="B12" s="5" t="s">
        <v>154</v>
      </c>
      <c r="C12" s="41">
        <f>SUM(C14+C15+C16+C17+C18+C19+C20+C21+C22+C23+C34+C43+C46+C48)</f>
        <v>528915.4114600001</v>
      </c>
    </row>
    <row r="13" spans="1:3" s="4" customFormat="1" ht="18" customHeight="1" hidden="1">
      <c r="A13" s="9" t="s">
        <v>4</v>
      </c>
      <c r="B13" s="6" t="s">
        <v>112</v>
      </c>
      <c r="C13" s="42">
        <f>2010-2010</f>
        <v>0</v>
      </c>
    </row>
    <row r="14" spans="1:3" s="4" customFormat="1" ht="45" customHeight="1">
      <c r="A14" s="9" t="s">
        <v>25</v>
      </c>
      <c r="B14" s="6" t="s">
        <v>98</v>
      </c>
      <c r="C14" s="42">
        <f>60161.7+6007</f>
        <v>66168.7</v>
      </c>
    </row>
    <row r="15" spans="1:3" s="4" customFormat="1" ht="50.25" customHeight="1">
      <c r="A15" s="9" t="s">
        <v>30</v>
      </c>
      <c r="B15" s="6" t="s">
        <v>101</v>
      </c>
      <c r="C15" s="42">
        <v>67120.9</v>
      </c>
    </row>
    <row r="16" spans="1:3" s="4" customFormat="1" ht="46.5" customHeight="1">
      <c r="A16" s="9" t="s">
        <v>31</v>
      </c>
      <c r="B16" s="6" t="s">
        <v>102</v>
      </c>
      <c r="C16" s="42">
        <f>32358.6+1390</f>
        <v>33748.6</v>
      </c>
    </row>
    <row r="17" spans="1:3" s="4" customFormat="1" ht="61.5" customHeight="1">
      <c r="A17" s="9" t="s">
        <v>36</v>
      </c>
      <c r="B17" s="6" t="s">
        <v>113</v>
      </c>
      <c r="C17" s="42">
        <f>22952.4+652+22</f>
        <v>23626.4</v>
      </c>
    </row>
    <row r="18" spans="1:3" s="4" customFormat="1" ht="33" customHeight="1" hidden="1">
      <c r="A18" s="9" t="s">
        <v>32</v>
      </c>
      <c r="B18" s="6" t="s">
        <v>103</v>
      </c>
      <c r="C18" s="42"/>
    </row>
    <row r="19" spans="1:3" s="4" customFormat="1" ht="59.25" customHeight="1">
      <c r="A19" s="9" t="s">
        <v>33</v>
      </c>
      <c r="B19" s="6" t="s">
        <v>104</v>
      </c>
      <c r="C19" s="42">
        <v>146871</v>
      </c>
    </row>
    <row r="20" spans="1:3" s="4" customFormat="1" ht="73.5" customHeight="1">
      <c r="A20" s="9" t="s">
        <v>26</v>
      </c>
      <c r="B20" s="6" t="s">
        <v>99</v>
      </c>
      <c r="C20" s="42">
        <v>114491</v>
      </c>
    </row>
    <row r="21" spans="1:3" s="4" customFormat="1" ht="45">
      <c r="A21" s="9" t="s">
        <v>230</v>
      </c>
      <c r="B21" s="6" t="s">
        <v>229</v>
      </c>
      <c r="C21" s="42">
        <v>3235</v>
      </c>
    </row>
    <row r="22" spans="1:3" s="4" customFormat="1" ht="45">
      <c r="A22" s="26" t="s">
        <v>223</v>
      </c>
      <c r="B22" s="6" t="s">
        <v>222</v>
      </c>
      <c r="C22" s="42">
        <v>15153.226</v>
      </c>
    </row>
    <row r="23" spans="1:3" s="4" customFormat="1" ht="42.75">
      <c r="A23" s="23" t="s">
        <v>175</v>
      </c>
      <c r="B23" s="5" t="s">
        <v>153</v>
      </c>
      <c r="C23" s="43">
        <f>SUM(C26:C33)</f>
        <v>29573.0685</v>
      </c>
    </row>
    <row r="24" spans="1:3" s="4" customFormat="1" ht="30" customHeight="1" hidden="1">
      <c r="A24" s="22" t="s">
        <v>44</v>
      </c>
      <c r="B24" s="11" t="s">
        <v>27</v>
      </c>
      <c r="C24" s="44">
        <f>SUM(C25)</f>
        <v>0</v>
      </c>
    </row>
    <row r="25" spans="1:3" s="4" customFormat="1" ht="30" customHeight="1" hidden="1">
      <c r="A25" s="24" t="s">
        <v>28</v>
      </c>
      <c r="B25" s="6" t="s">
        <v>29</v>
      </c>
      <c r="C25" s="45"/>
    </row>
    <row r="26" spans="1:3" s="4" customFormat="1" ht="30" customHeight="1">
      <c r="A26" s="9" t="s">
        <v>163</v>
      </c>
      <c r="B26" s="6" t="s">
        <v>100</v>
      </c>
      <c r="C26" s="42">
        <v>2413.9185</v>
      </c>
    </row>
    <row r="27" spans="1:3" s="4" customFormat="1" ht="30" customHeight="1" hidden="1">
      <c r="A27" s="24" t="s">
        <v>28</v>
      </c>
      <c r="B27" s="6" t="s">
        <v>29</v>
      </c>
      <c r="C27" s="42"/>
    </row>
    <row r="28" spans="1:3" s="4" customFormat="1" ht="30" customHeight="1" hidden="1">
      <c r="A28" s="9" t="s">
        <v>52</v>
      </c>
      <c r="B28" s="6" t="s">
        <v>53</v>
      </c>
      <c r="C28" s="42"/>
    </row>
    <row r="29" spans="1:3" s="4" customFormat="1" ht="90">
      <c r="A29" s="40" t="s">
        <v>221</v>
      </c>
      <c r="B29" s="6" t="s">
        <v>220</v>
      </c>
      <c r="C29" s="42">
        <f>9000+2940</f>
        <v>11940</v>
      </c>
    </row>
    <row r="30" spans="1:3" s="4" customFormat="1" ht="105">
      <c r="A30" s="9" t="s">
        <v>52</v>
      </c>
      <c r="B30" s="6" t="s">
        <v>238</v>
      </c>
      <c r="C30" s="42">
        <v>7650.8685</v>
      </c>
    </row>
    <row r="31" spans="1:3" s="4" customFormat="1" ht="30" customHeight="1">
      <c r="A31" s="7" t="s">
        <v>39</v>
      </c>
      <c r="B31" s="8" t="s">
        <v>123</v>
      </c>
      <c r="C31" s="42">
        <v>7431</v>
      </c>
    </row>
    <row r="32" spans="1:3" s="4" customFormat="1" ht="90">
      <c r="A32" s="9" t="s">
        <v>241</v>
      </c>
      <c r="B32" s="8" t="s">
        <v>239</v>
      </c>
      <c r="C32" s="42">
        <v>60</v>
      </c>
    </row>
    <row r="33" spans="1:3" s="4" customFormat="1" ht="60">
      <c r="A33" s="9" t="s">
        <v>242</v>
      </c>
      <c r="B33" s="8" t="s">
        <v>240</v>
      </c>
      <c r="C33" s="42">
        <v>77.2815</v>
      </c>
    </row>
    <row r="34" spans="1:3" s="4" customFormat="1" ht="46.5" customHeight="1">
      <c r="A34" s="25" t="s">
        <v>176</v>
      </c>
      <c r="B34" s="5" t="s">
        <v>152</v>
      </c>
      <c r="C34" s="43">
        <f>SUM(C35:C42)</f>
        <v>19214.458960000004</v>
      </c>
    </row>
    <row r="35" spans="1:3" s="4" customFormat="1" ht="21" customHeight="1">
      <c r="A35" s="9" t="s">
        <v>106</v>
      </c>
      <c r="B35" s="6" t="s">
        <v>105</v>
      </c>
      <c r="C35" s="42">
        <v>13381.54226</v>
      </c>
    </row>
    <row r="36" spans="1:3" s="4" customFormat="1" ht="30" customHeight="1" hidden="1">
      <c r="A36" s="25" t="s">
        <v>177</v>
      </c>
      <c r="B36" s="5" t="s">
        <v>151</v>
      </c>
      <c r="C36" s="43">
        <f>SUM(C37:C38)</f>
        <v>0</v>
      </c>
    </row>
    <row r="37" spans="1:3" s="4" customFormat="1" ht="31.5" customHeight="1" hidden="1">
      <c r="A37" s="9" t="s">
        <v>174</v>
      </c>
      <c r="B37" s="6" t="s">
        <v>107</v>
      </c>
      <c r="C37" s="42"/>
    </row>
    <row r="38" spans="1:3" s="4" customFormat="1" ht="30" customHeight="1" hidden="1">
      <c r="A38" s="9" t="s">
        <v>55</v>
      </c>
      <c r="B38" s="6" t="s">
        <v>54</v>
      </c>
      <c r="C38" s="42"/>
    </row>
    <row r="39" spans="1:3" s="4" customFormat="1" ht="60">
      <c r="A39" s="26" t="s">
        <v>224</v>
      </c>
      <c r="B39" s="6" t="s">
        <v>266</v>
      </c>
      <c r="C39" s="42">
        <v>2036.23854</v>
      </c>
    </row>
    <row r="40" spans="1:3" s="4" customFormat="1" ht="45">
      <c r="A40" s="26" t="s">
        <v>226</v>
      </c>
      <c r="B40" s="6" t="s">
        <v>225</v>
      </c>
      <c r="C40" s="42">
        <f>2609.0144+1127.00602</f>
        <v>3736.02042</v>
      </c>
    </row>
    <row r="41" spans="1:3" s="4" customFormat="1" ht="60">
      <c r="A41" s="26" t="s">
        <v>244</v>
      </c>
      <c r="B41" s="6" t="s">
        <v>267</v>
      </c>
      <c r="C41" s="42">
        <v>22.92016</v>
      </c>
    </row>
    <row r="42" spans="1:3" s="4" customFormat="1" ht="45">
      <c r="A42" s="26" t="s">
        <v>245</v>
      </c>
      <c r="B42" s="6" t="s">
        <v>243</v>
      </c>
      <c r="C42" s="42">
        <v>37.73758</v>
      </c>
    </row>
    <row r="43" spans="1:3" s="4" customFormat="1" ht="59.25" customHeight="1">
      <c r="A43" s="25" t="s">
        <v>178</v>
      </c>
      <c r="B43" s="5" t="s">
        <v>150</v>
      </c>
      <c r="C43" s="43">
        <f>SUM(C44:C45)</f>
        <v>3466.058</v>
      </c>
    </row>
    <row r="44" spans="1:3" s="4" customFormat="1" ht="30">
      <c r="A44" s="9" t="s">
        <v>110</v>
      </c>
      <c r="B44" s="6" t="s">
        <v>109</v>
      </c>
      <c r="C44" s="42">
        <v>400</v>
      </c>
    </row>
    <row r="45" spans="1:3" s="4" customFormat="1" ht="61.5" customHeight="1">
      <c r="A45" s="9" t="s">
        <v>35</v>
      </c>
      <c r="B45" s="6" t="s">
        <v>111</v>
      </c>
      <c r="C45" s="42">
        <v>3066.058</v>
      </c>
    </row>
    <row r="46" spans="1:3" s="4" customFormat="1" ht="45.75" customHeight="1">
      <c r="A46" s="25" t="s">
        <v>179</v>
      </c>
      <c r="B46" s="5" t="s">
        <v>149</v>
      </c>
      <c r="C46" s="43">
        <f>SUM(C47)</f>
        <v>5597</v>
      </c>
    </row>
    <row r="47" spans="1:3" s="4" customFormat="1" ht="15" customHeight="1">
      <c r="A47" s="9" t="s">
        <v>115</v>
      </c>
      <c r="B47" s="6" t="s">
        <v>114</v>
      </c>
      <c r="C47" s="42">
        <f>1197+4400</f>
        <v>5597</v>
      </c>
    </row>
    <row r="48" spans="1:3" s="4" customFormat="1" ht="72" customHeight="1">
      <c r="A48" s="21" t="s">
        <v>268</v>
      </c>
      <c r="B48" s="5" t="s">
        <v>269</v>
      </c>
      <c r="C48" s="43">
        <f>C49</f>
        <v>650</v>
      </c>
    </row>
    <row r="49" spans="1:3" s="4" customFormat="1" ht="61.5" customHeight="1">
      <c r="A49" s="9" t="s">
        <v>270</v>
      </c>
      <c r="B49" s="6" t="s">
        <v>271</v>
      </c>
      <c r="C49" s="42">
        <v>650</v>
      </c>
    </row>
    <row r="50" spans="1:3" s="4" customFormat="1" ht="73.5" customHeight="1">
      <c r="A50" s="21" t="s">
        <v>164</v>
      </c>
      <c r="B50" s="5" t="s">
        <v>148</v>
      </c>
      <c r="C50" s="43">
        <f>SUM(C51:C53)</f>
        <v>7918.2</v>
      </c>
    </row>
    <row r="51" spans="1:3" s="4" customFormat="1" ht="15">
      <c r="A51" s="9" t="s">
        <v>89</v>
      </c>
      <c r="B51" s="6" t="s">
        <v>88</v>
      </c>
      <c r="C51" s="42">
        <v>1857.59394</v>
      </c>
    </row>
    <row r="52" spans="1:3" s="4" customFormat="1" ht="60">
      <c r="A52" s="9" t="s">
        <v>215</v>
      </c>
      <c r="B52" s="6" t="s">
        <v>214</v>
      </c>
      <c r="C52" s="42">
        <v>6000</v>
      </c>
    </row>
    <row r="53" spans="1:3" s="4" customFormat="1" ht="45">
      <c r="A53" s="9" t="s">
        <v>247</v>
      </c>
      <c r="B53" s="6" t="s">
        <v>246</v>
      </c>
      <c r="C53" s="42">
        <v>60.60606</v>
      </c>
    </row>
    <row r="54" spans="1:3" s="4" customFormat="1" ht="45.75" customHeight="1">
      <c r="A54" s="21" t="s">
        <v>165</v>
      </c>
      <c r="B54" s="15" t="s">
        <v>147</v>
      </c>
      <c r="C54" s="43">
        <f>SUM(C55+C58)</f>
        <v>1157.2</v>
      </c>
    </row>
    <row r="55" spans="1:3" s="4" customFormat="1" ht="60" customHeight="1">
      <c r="A55" s="21" t="s">
        <v>166</v>
      </c>
      <c r="B55" s="15" t="s">
        <v>146</v>
      </c>
      <c r="C55" s="43">
        <f>SUM(C56:C57)</f>
        <v>160</v>
      </c>
    </row>
    <row r="56" spans="1:3" s="4" customFormat="1" ht="33" customHeight="1">
      <c r="A56" s="9" t="s">
        <v>125</v>
      </c>
      <c r="B56" s="6" t="s">
        <v>124</v>
      </c>
      <c r="C56" s="42">
        <v>30</v>
      </c>
    </row>
    <row r="57" spans="1:3" s="4" customFormat="1" ht="15.75" customHeight="1">
      <c r="A57" s="9" t="s">
        <v>127</v>
      </c>
      <c r="B57" s="6" t="s">
        <v>126</v>
      </c>
      <c r="C57" s="42">
        <v>130</v>
      </c>
    </row>
    <row r="58" spans="1:3" s="4" customFormat="1" ht="33" customHeight="1">
      <c r="A58" s="25" t="s">
        <v>186</v>
      </c>
      <c r="B58" s="5" t="s">
        <v>145</v>
      </c>
      <c r="C58" s="43">
        <f>SUM(C59:C61)</f>
        <v>997.2</v>
      </c>
    </row>
    <row r="59" spans="1:3" s="4" customFormat="1" ht="31.5" customHeight="1">
      <c r="A59" s="37" t="s">
        <v>129</v>
      </c>
      <c r="B59" s="6" t="s">
        <v>128</v>
      </c>
      <c r="C59" s="42">
        <v>10</v>
      </c>
    </row>
    <row r="60" spans="1:3" s="4" customFormat="1" ht="32.25" customHeight="1">
      <c r="A60" s="37" t="s">
        <v>193</v>
      </c>
      <c r="B60" s="6" t="s">
        <v>191</v>
      </c>
      <c r="C60" s="42">
        <f>180+1607.2-800</f>
        <v>987.2</v>
      </c>
    </row>
    <row r="61" spans="1:3" s="4" customFormat="1" ht="60" hidden="1">
      <c r="A61" s="9" t="s">
        <v>194</v>
      </c>
      <c r="B61" s="6" t="s">
        <v>192</v>
      </c>
      <c r="C61" s="42"/>
    </row>
    <row r="62" spans="1:3" s="4" customFormat="1" ht="58.5" customHeight="1">
      <c r="A62" s="14" t="s">
        <v>167</v>
      </c>
      <c r="B62" s="5" t="s">
        <v>144</v>
      </c>
      <c r="C62" s="43">
        <f>SUM(C63:C65)</f>
        <v>3294.84</v>
      </c>
    </row>
    <row r="63" spans="1:3" s="4" customFormat="1" ht="15.75" customHeight="1">
      <c r="A63" s="9" t="s">
        <v>37</v>
      </c>
      <c r="B63" s="8" t="s">
        <v>122</v>
      </c>
      <c r="C63" s="42">
        <v>1614.84</v>
      </c>
    </row>
    <row r="64" spans="1:3" s="4" customFormat="1" ht="33" customHeight="1">
      <c r="A64" s="9" t="s">
        <v>40</v>
      </c>
      <c r="B64" s="6" t="s">
        <v>132</v>
      </c>
      <c r="C64" s="42">
        <v>1650</v>
      </c>
    </row>
    <row r="65" spans="1:3" s="4" customFormat="1" ht="45" customHeight="1">
      <c r="A65" s="9" t="s">
        <v>208</v>
      </c>
      <c r="B65" s="6" t="s">
        <v>205</v>
      </c>
      <c r="C65" s="42">
        <v>30</v>
      </c>
    </row>
    <row r="66" spans="1:3" s="4" customFormat="1" ht="75.75" customHeight="1">
      <c r="A66" s="21" t="s">
        <v>200</v>
      </c>
      <c r="B66" s="5" t="s">
        <v>143</v>
      </c>
      <c r="C66" s="43">
        <f>SUM(C67)</f>
        <v>10</v>
      </c>
    </row>
    <row r="67" spans="1:3" s="4" customFormat="1" ht="33" customHeight="1">
      <c r="A67" s="9" t="s">
        <v>76</v>
      </c>
      <c r="B67" s="6" t="s">
        <v>75</v>
      </c>
      <c r="C67" s="42">
        <v>10</v>
      </c>
    </row>
    <row r="68" spans="1:3" s="4" customFormat="1" ht="45" customHeight="1">
      <c r="A68" s="27" t="s">
        <v>155</v>
      </c>
      <c r="B68" s="5" t="s">
        <v>190</v>
      </c>
      <c r="C68" s="43">
        <f>SUM(C69:C70)</f>
        <v>50</v>
      </c>
    </row>
    <row r="69" spans="1:3" s="4" customFormat="1" ht="77.25" customHeight="1">
      <c r="A69" s="9" t="s">
        <v>23</v>
      </c>
      <c r="B69" s="6" t="s">
        <v>184</v>
      </c>
      <c r="C69" s="42">
        <v>50</v>
      </c>
    </row>
    <row r="70" spans="1:3" s="4" customFormat="1" ht="19.5" customHeight="1" hidden="1">
      <c r="A70" s="24" t="s">
        <v>50</v>
      </c>
      <c r="B70" s="6" t="s">
        <v>51</v>
      </c>
      <c r="C70" s="42"/>
    </row>
    <row r="71" spans="1:3" s="4" customFormat="1" ht="105" customHeight="1">
      <c r="A71" s="21" t="s">
        <v>156</v>
      </c>
      <c r="B71" s="5" t="s">
        <v>142</v>
      </c>
      <c r="C71" s="46">
        <f>SUM(C72:C74)</f>
        <v>1521.5</v>
      </c>
    </row>
    <row r="72" spans="1:3" s="4" customFormat="1" ht="34.5" customHeight="1">
      <c r="A72" s="24" t="s">
        <v>78</v>
      </c>
      <c r="B72" s="6" t="s">
        <v>77</v>
      </c>
      <c r="C72" s="47">
        <f>50+1471.5</f>
        <v>1521.5</v>
      </c>
    </row>
    <row r="73" spans="1:3" s="4" customFormat="1" ht="33" customHeight="1" hidden="1">
      <c r="A73" s="24" t="s">
        <v>95</v>
      </c>
      <c r="B73" s="6" t="s">
        <v>94</v>
      </c>
      <c r="C73" s="47"/>
    </row>
    <row r="74" spans="1:3" s="4" customFormat="1" ht="35.25" customHeight="1" hidden="1">
      <c r="A74" s="24" t="s">
        <v>93</v>
      </c>
      <c r="B74" s="6" t="s">
        <v>92</v>
      </c>
      <c r="C74" s="47"/>
    </row>
    <row r="75" spans="1:3" s="4" customFormat="1" ht="59.25" customHeight="1">
      <c r="A75" s="27" t="s">
        <v>157</v>
      </c>
      <c r="B75" s="5" t="s">
        <v>141</v>
      </c>
      <c r="C75" s="46">
        <f>SUM(C76+C80)</f>
        <v>1369</v>
      </c>
    </row>
    <row r="76" spans="1:3" s="4" customFormat="1" ht="42.75" customHeight="1" hidden="1">
      <c r="A76" s="27" t="s">
        <v>158</v>
      </c>
      <c r="B76" s="5" t="s">
        <v>140</v>
      </c>
      <c r="C76" s="43">
        <f>SUM(C78:C79)</f>
        <v>0</v>
      </c>
    </row>
    <row r="77" spans="1:3" s="4" customFormat="1" ht="30" hidden="1">
      <c r="A77" s="24" t="s">
        <v>17</v>
      </c>
      <c r="B77" s="6" t="s">
        <v>18</v>
      </c>
      <c r="C77" s="42"/>
    </row>
    <row r="78" spans="1:3" s="4" customFormat="1" ht="60" hidden="1">
      <c r="A78" s="9" t="s">
        <v>19</v>
      </c>
      <c r="B78" s="6" t="s">
        <v>79</v>
      </c>
      <c r="C78" s="42"/>
    </row>
    <row r="79" spans="1:3" s="4" customFormat="1" ht="45" hidden="1">
      <c r="A79" s="26" t="s">
        <v>60</v>
      </c>
      <c r="B79" s="6" t="s">
        <v>80</v>
      </c>
      <c r="C79" s="42"/>
    </row>
    <row r="80" spans="1:3" s="4" customFormat="1" ht="47.25" customHeight="1">
      <c r="A80" s="27" t="s">
        <v>159</v>
      </c>
      <c r="B80" s="5" t="s">
        <v>139</v>
      </c>
      <c r="C80" s="43">
        <f>SUM(C81)</f>
        <v>1369</v>
      </c>
    </row>
    <row r="81" spans="1:3" s="4" customFormat="1" ht="35.25" customHeight="1">
      <c r="A81" s="24" t="s">
        <v>82</v>
      </c>
      <c r="B81" s="6" t="s">
        <v>81</v>
      </c>
      <c r="C81" s="42">
        <f>688+681</f>
        <v>1369</v>
      </c>
    </row>
    <row r="82" spans="1:4" s="4" customFormat="1" ht="47.25" customHeight="1">
      <c r="A82" s="21" t="s">
        <v>168</v>
      </c>
      <c r="B82" s="5" t="s">
        <v>138</v>
      </c>
      <c r="C82" s="43">
        <f>SUM(C83:C98)</f>
        <v>56274.25561</v>
      </c>
      <c r="D82" s="4" t="s">
        <v>233</v>
      </c>
    </row>
    <row r="83" spans="1:4" s="4" customFormat="1" ht="19.5" customHeight="1">
      <c r="A83" s="9" t="s">
        <v>121</v>
      </c>
      <c r="B83" s="6" t="s">
        <v>120</v>
      </c>
      <c r="C83" s="42">
        <v>960</v>
      </c>
      <c r="D83" s="42">
        <f>450+400</f>
        <v>850</v>
      </c>
    </row>
    <row r="84" spans="1:3" s="4" customFormat="1" ht="19.5" customHeight="1">
      <c r="A84" s="9" t="s">
        <v>117</v>
      </c>
      <c r="B84" s="6" t="s">
        <v>116</v>
      </c>
      <c r="C84" s="42">
        <v>215</v>
      </c>
    </row>
    <row r="85" spans="1:3" s="4" customFormat="1" ht="30">
      <c r="A85" s="28" t="s">
        <v>249</v>
      </c>
      <c r="B85" s="6" t="s">
        <v>248</v>
      </c>
      <c r="C85" s="42">
        <v>36</v>
      </c>
    </row>
    <row r="86" spans="1:3" s="4" customFormat="1" ht="45">
      <c r="A86" s="28" t="s">
        <v>237</v>
      </c>
      <c r="B86" s="6" t="s">
        <v>236</v>
      </c>
      <c r="C86" s="42">
        <v>173.6</v>
      </c>
    </row>
    <row r="87" spans="1:3" s="4" customFormat="1" ht="60.75" customHeight="1">
      <c r="A87" s="9" t="s">
        <v>34</v>
      </c>
      <c r="B87" s="6" t="s">
        <v>108</v>
      </c>
      <c r="C87" s="42">
        <v>14622</v>
      </c>
    </row>
    <row r="88" spans="1:3" s="4" customFormat="1" ht="63" customHeight="1" hidden="1">
      <c r="A88" s="26" t="s">
        <v>197</v>
      </c>
      <c r="B88" s="6" t="s">
        <v>198</v>
      </c>
      <c r="C88" s="42"/>
    </row>
    <row r="89" spans="1:4" s="4" customFormat="1" ht="49.5" customHeight="1">
      <c r="A89" s="9" t="s">
        <v>161</v>
      </c>
      <c r="B89" s="6" t="s">
        <v>160</v>
      </c>
      <c r="C89" s="42">
        <v>30829</v>
      </c>
      <c r="D89" s="42">
        <f>3085.1+25781.3</f>
        <v>28866.399999999998</v>
      </c>
    </row>
    <row r="90" spans="1:3" s="4" customFormat="1" ht="45" hidden="1">
      <c r="A90" s="28" t="s">
        <v>196</v>
      </c>
      <c r="B90" s="6" t="s">
        <v>195</v>
      </c>
      <c r="C90" s="42"/>
    </row>
    <row r="91" spans="1:3" s="4" customFormat="1" ht="90">
      <c r="A91" s="26" t="s">
        <v>250</v>
      </c>
      <c r="B91" s="6" t="s">
        <v>272</v>
      </c>
      <c r="C91" s="42">
        <v>2021.0084</v>
      </c>
    </row>
    <row r="92" spans="1:3" s="4" customFormat="1" ht="60">
      <c r="A92" s="28" t="s">
        <v>251</v>
      </c>
      <c r="B92" s="6" t="s">
        <v>273</v>
      </c>
      <c r="C92" s="42">
        <v>4758.95045</v>
      </c>
    </row>
    <row r="93" spans="1:4" s="4" customFormat="1" ht="45">
      <c r="A93" s="28" t="s">
        <v>228</v>
      </c>
      <c r="B93" s="6" t="s">
        <v>227</v>
      </c>
      <c r="C93" s="42">
        <v>146.09618</v>
      </c>
      <c r="D93" s="42">
        <v>146.09618</v>
      </c>
    </row>
    <row r="94" spans="1:4" s="4" customFormat="1" ht="60">
      <c r="A94" s="28" t="s">
        <v>252</v>
      </c>
      <c r="B94" s="6" t="s">
        <v>274</v>
      </c>
      <c r="C94" s="42">
        <v>2483.81286</v>
      </c>
      <c r="D94" s="49"/>
    </row>
    <row r="95" spans="1:4" s="4" customFormat="1" ht="75">
      <c r="A95" s="26" t="s">
        <v>253</v>
      </c>
      <c r="B95" s="6" t="s">
        <v>275</v>
      </c>
      <c r="C95" s="42">
        <v>1.51231</v>
      </c>
      <c r="D95" s="49"/>
    </row>
    <row r="96" spans="1:4" s="4" customFormat="1" ht="45">
      <c r="A96" s="9" t="s">
        <v>254</v>
      </c>
      <c r="B96" s="6" t="s">
        <v>276</v>
      </c>
      <c r="C96" s="42">
        <v>0.9614</v>
      </c>
      <c r="D96" s="49"/>
    </row>
    <row r="97" spans="1:4" s="4" customFormat="1" ht="45">
      <c r="A97" s="9" t="s">
        <v>256</v>
      </c>
      <c r="B97" s="6" t="s">
        <v>255</v>
      </c>
      <c r="C97" s="42">
        <v>1.47572</v>
      </c>
      <c r="D97" s="49"/>
    </row>
    <row r="98" spans="1:4" s="4" customFormat="1" ht="30">
      <c r="A98" s="9" t="s">
        <v>257</v>
      </c>
      <c r="B98" s="6" t="s">
        <v>277</v>
      </c>
      <c r="C98" s="42">
        <v>24.83829</v>
      </c>
      <c r="D98" s="49"/>
    </row>
    <row r="99" spans="1:3" s="4" customFormat="1" ht="57">
      <c r="A99" s="25" t="s">
        <v>169</v>
      </c>
      <c r="B99" s="5" t="s">
        <v>137</v>
      </c>
      <c r="C99" s="43">
        <f>SUM(C100:C108)</f>
        <v>16133.755000000001</v>
      </c>
    </row>
    <row r="100" spans="1:3" s="4" customFormat="1" ht="15.75" customHeight="1">
      <c r="A100" s="9" t="s">
        <v>131</v>
      </c>
      <c r="B100" s="6" t="s">
        <v>130</v>
      </c>
      <c r="C100" s="42">
        <v>450</v>
      </c>
    </row>
    <row r="101" spans="1:3" s="4" customFormat="1" ht="34.5" customHeight="1">
      <c r="A101" s="9" t="s">
        <v>207</v>
      </c>
      <c r="B101" s="6" t="s">
        <v>206</v>
      </c>
      <c r="C101" s="42">
        <v>4328.495</v>
      </c>
    </row>
    <row r="102" spans="1:3" s="4" customFormat="1" ht="18" customHeight="1">
      <c r="A102" s="9" t="s">
        <v>210</v>
      </c>
      <c r="B102" s="6" t="s">
        <v>209</v>
      </c>
      <c r="C102" s="42">
        <v>189.823</v>
      </c>
    </row>
    <row r="103" spans="1:3" s="4" customFormat="1" ht="60">
      <c r="A103" s="50" t="s">
        <v>258</v>
      </c>
      <c r="B103" s="6" t="s">
        <v>278</v>
      </c>
      <c r="C103" s="42">
        <v>3111.951</v>
      </c>
    </row>
    <row r="104" spans="1:3" s="4" customFormat="1" ht="45">
      <c r="A104" s="9" t="s">
        <v>232</v>
      </c>
      <c r="B104" s="6" t="s">
        <v>279</v>
      </c>
      <c r="C104" s="42">
        <v>7860.48</v>
      </c>
    </row>
    <row r="105" spans="1:3" s="4" customFormat="1" ht="45">
      <c r="A105" s="28" t="s">
        <v>259</v>
      </c>
      <c r="B105" s="6" t="s">
        <v>280</v>
      </c>
      <c r="C105" s="42">
        <v>43.872</v>
      </c>
    </row>
    <row r="106" spans="1:3" s="4" customFormat="1" ht="45">
      <c r="A106" s="9" t="s">
        <v>282</v>
      </c>
      <c r="B106" s="6" t="s">
        <v>281</v>
      </c>
      <c r="C106" s="42">
        <v>0.629</v>
      </c>
    </row>
    <row r="107" spans="1:3" s="4" customFormat="1" ht="63" customHeight="1">
      <c r="A107" s="28" t="s">
        <v>283</v>
      </c>
      <c r="B107" s="6" t="s">
        <v>284</v>
      </c>
      <c r="C107" s="42">
        <v>147.02</v>
      </c>
    </row>
    <row r="108" spans="1:3" s="4" customFormat="1" ht="75">
      <c r="A108" s="28" t="s">
        <v>285</v>
      </c>
      <c r="B108" s="6" t="s">
        <v>286</v>
      </c>
      <c r="C108" s="42">
        <v>1.485</v>
      </c>
    </row>
    <row r="109" spans="1:3" s="4" customFormat="1" ht="87.75" customHeight="1">
      <c r="A109" s="21" t="s">
        <v>201</v>
      </c>
      <c r="B109" s="5" t="s">
        <v>83</v>
      </c>
      <c r="C109" s="43">
        <f>SUM(C110+C112+C114)</f>
        <v>1145.3</v>
      </c>
    </row>
    <row r="110" spans="1:3" s="4" customFormat="1" ht="51" customHeight="1">
      <c r="A110" s="38" t="s">
        <v>202</v>
      </c>
      <c r="B110" s="5" t="s">
        <v>119</v>
      </c>
      <c r="C110" s="43">
        <f>SUM(C111)</f>
        <v>1133.8</v>
      </c>
    </row>
    <row r="111" spans="1:3" s="4" customFormat="1" ht="34.5" customHeight="1">
      <c r="A111" s="9" t="s">
        <v>173</v>
      </c>
      <c r="B111" s="6" t="s">
        <v>118</v>
      </c>
      <c r="C111" s="42">
        <v>1133.8</v>
      </c>
    </row>
    <row r="112" spans="1:3" s="4" customFormat="1" ht="60.75" customHeight="1">
      <c r="A112" s="21" t="s">
        <v>203</v>
      </c>
      <c r="B112" s="35">
        <v>1120000000</v>
      </c>
      <c r="C112" s="43">
        <f>SUM(C113)</f>
        <v>5</v>
      </c>
    </row>
    <row r="113" spans="1:3" s="4" customFormat="1" ht="36.75" customHeight="1">
      <c r="A113" s="9" t="s">
        <v>84</v>
      </c>
      <c r="B113" s="34">
        <v>1120120220</v>
      </c>
      <c r="C113" s="42">
        <v>5</v>
      </c>
    </row>
    <row r="114" spans="1:3" s="4" customFormat="1" ht="48" customHeight="1">
      <c r="A114" s="21" t="s">
        <v>204</v>
      </c>
      <c r="B114" s="35">
        <v>1130000000</v>
      </c>
      <c r="C114" s="43">
        <f>SUM(C115)</f>
        <v>6.5</v>
      </c>
    </row>
    <row r="115" spans="1:3" s="4" customFormat="1" ht="46.5" customHeight="1">
      <c r="A115" s="9" t="s">
        <v>85</v>
      </c>
      <c r="B115" s="34">
        <v>1130120230</v>
      </c>
      <c r="C115" s="42">
        <v>6.5</v>
      </c>
    </row>
    <row r="116" spans="1:3" s="4" customFormat="1" ht="85.5">
      <c r="A116" s="21" t="s">
        <v>260</v>
      </c>
      <c r="B116" s="35">
        <v>1200000000</v>
      </c>
      <c r="C116" s="43">
        <f>SUM(C117)</f>
        <v>500</v>
      </c>
    </row>
    <row r="117" spans="1:3" s="4" customFormat="1" ht="30">
      <c r="A117" s="9" t="s">
        <v>261</v>
      </c>
      <c r="B117" s="34">
        <v>1200110080</v>
      </c>
      <c r="C117" s="42">
        <v>500</v>
      </c>
    </row>
    <row r="118" spans="1:3" s="4" customFormat="1" ht="32.25" customHeight="1">
      <c r="A118" s="13" t="s">
        <v>2</v>
      </c>
      <c r="B118" s="5" t="s">
        <v>136</v>
      </c>
      <c r="C118" s="43">
        <f>SUM(C119:C156)</f>
        <v>127387.63253999998</v>
      </c>
    </row>
    <row r="119" spans="1:3" s="4" customFormat="1" ht="30" hidden="1">
      <c r="A119" s="9" t="s">
        <v>8</v>
      </c>
      <c r="B119" s="8" t="s">
        <v>172</v>
      </c>
      <c r="C119" s="42"/>
    </row>
    <row r="120" spans="1:3" s="4" customFormat="1" ht="30.75" customHeight="1">
      <c r="A120" s="24" t="s">
        <v>9</v>
      </c>
      <c r="B120" s="6" t="s">
        <v>68</v>
      </c>
      <c r="C120" s="42">
        <v>4620.33938</v>
      </c>
    </row>
    <row r="121" spans="1:3" s="4" customFormat="1" ht="30" customHeight="1">
      <c r="A121" s="24" t="s">
        <v>10</v>
      </c>
      <c r="B121" s="6" t="s">
        <v>69</v>
      </c>
      <c r="C121" s="42">
        <v>400</v>
      </c>
    </row>
    <row r="122" spans="1:3" s="4" customFormat="1" ht="37.5" customHeight="1">
      <c r="A122" s="24" t="s">
        <v>11</v>
      </c>
      <c r="B122" s="6" t="s">
        <v>235</v>
      </c>
      <c r="C122" s="42">
        <v>302.18</v>
      </c>
    </row>
    <row r="123" spans="1:3" s="4" customFormat="1" ht="24.75" customHeight="1">
      <c r="A123" s="36" t="s">
        <v>211</v>
      </c>
      <c r="B123" s="6" t="s">
        <v>91</v>
      </c>
      <c r="C123" s="42">
        <f>2050+3000</f>
        <v>5050</v>
      </c>
    </row>
    <row r="124" spans="1:3" s="4" customFormat="1" ht="45">
      <c r="A124" s="30" t="s">
        <v>217</v>
      </c>
      <c r="B124" s="6" t="s">
        <v>216</v>
      </c>
      <c r="C124" s="42">
        <v>2031.92</v>
      </c>
    </row>
    <row r="125" spans="1:3" s="4" customFormat="1" ht="30.75" customHeight="1">
      <c r="A125" s="28" t="s">
        <v>22</v>
      </c>
      <c r="B125" s="6" t="s">
        <v>90</v>
      </c>
      <c r="C125" s="42">
        <v>300</v>
      </c>
    </row>
    <row r="126" spans="1:3" s="4" customFormat="1" ht="15">
      <c r="A126" s="28" t="s">
        <v>182</v>
      </c>
      <c r="B126" s="6" t="s">
        <v>185</v>
      </c>
      <c r="C126" s="42">
        <v>74.81</v>
      </c>
    </row>
    <row r="127" spans="1:3" s="4" customFormat="1" ht="32.25" customHeight="1">
      <c r="A127" s="24" t="s">
        <v>21</v>
      </c>
      <c r="B127" s="6" t="s">
        <v>183</v>
      </c>
      <c r="C127" s="42">
        <v>250</v>
      </c>
    </row>
    <row r="128" spans="1:3" s="4" customFormat="1" ht="30" hidden="1">
      <c r="A128" s="9" t="s">
        <v>47</v>
      </c>
      <c r="B128" s="6" t="s">
        <v>46</v>
      </c>
      <c r="C128" s="42"/>
    </row>
    <row r="129" spans="1:3" s="4" customFormat="1" ht="15" hidden="1">
      <c r="A129" s="24" t="s">
        <v>58</v>
      </c>
      <c r="B129" s="6" t="s">
        <v>57</v>
      </c>
      <c r="C129" s="42"/>
    </row>
    <row r="130" spans="1:3" s="4" customFormat="1" ht="30">
      <c r="A130" s="24" t="s">
        <v>59</v>
      </c>
      <c r="B130" s="6" t="s">
        <v>96</v>
      </c>
      <c r="C130" s="42">
        <v>17.5</v>
      </c>
    </row>
    <row r="131" spans="1:3" s="4" customFormat="1" ht="30">
      <c r="A131" s="24" t="s">
        <v>188</v>
      </c>
      <c r="B131" s="6" t="s">
        <v>189</v>
      </c>
      <c r="C131" s="42">
        <v>113</v>
      </c>
    </row>
    <row r="132" spans="1:3" s="4" customFormat="1" ht="15">
      <c r="A132" s="9" t="s">
        <v>3</v>
      </c>
      <c r="B132" s="6" t="s">
        <v>62</v>
      </c>
      <c r="C132" s="42">
        <v>2125</v>
      </c>
    </row>
    <row r="133" spans="1:3" s="4" customFormat="1" ht="18" customHeight="1">
      <c r="A133" s="24" t="s">
        <v>4</v>
      </c>
      <c r="B133" s="6" t="s">
        <v>63</v>
      </c>
      <c r="C133" s="42">
        <v>29409.984</v>
      </c>
    </row>
    <row r="134" spans="1:3" s="4" customFormat="1" ht="33.75" customHeight="1">
      <c r="A134" s="24" t="s">
        <v>170</v>
      </c>
      <c r="B134" s="6" t="s">
        <v>171</v>
      </c>
      <c r="C134" s="42">
        <v>1917.3</v>
      </c>
    </row>
    <row r="135" spans="1:3" s="4" customFormat="1" ht="32.25" customHeight="1">
      <c r="A135" s="24" t="s">
        <v>5</v>
      </c>
      <c r="B135" s="6" t="s">
        <v>64</v>
      </c>
      <c r="C135" s="42">
        <v>79.7</v>
      </c>
    </row>
    <row r="136" spans="1:3" s="4" customFormat="1" ht="32.25" customHeight="1">
      <c r="A136" s="24" t="s">
        <v>7</v>
      </c>
      <c r="B136" s="8" t="s">
        <v>66</v>
      </c>
      <c r="C136" s="42">
        <v>1030</v>
      </c>
    </row>
    <row r="137" spans="1:3" s="4" customFormat="1" ht="48.75" customHeight="1">
      <c r="A137" s="51" t="s">
        <v>265</v>
      </c>
      <c r="B137" s="8" t="s">
        <v>264</v>
      </c>
      <c r="C137" s="42">
        <v>4544.90754</v>
      </c>
    </row>
    <row r="138" spans="1:3" s="4" customFormat="1" ht="60.75" customHeight="1">
      <c r="A138" s="9" t="s">
        <v>12</v>
      </c>
      <c r="B138" s="8" t="s">
        <v>70</v>
      </c>
      <c r="C138" s="42">
        <v>16985.2</v>
      </c>
    </row>
    <row r="139" spans="1:3" s="4" customFormat="1" ht="60">
      <c r="A139" s="9" t="s">
        <v>181</v>
      </c>
      <c r="B139" s="6" t="s">
        <v>180</v>
      </c>
      <c r="C139" s="42">
        <v>9518.7</v>
      </c>
    </row>
    <row r="140" spans="1:3" s="4" customFormat="1" ht="34.5" customHeight="1">
      <c r="A140" s="24" t="s">
        <v>20</v>
      </c>
      <c r="B140" s="6" t="s">
        <v>86</v>
      </c>
      <c r="C140" s="42">
        <v>166.597</v>
      </c>
    </row>
    <row r="141" spans="1:3" s="4" customFormat="1" ht="46.5" customHeight="1">
      <c r="A141" s="29" t="s">
        <v>6</v>
      </c>
      <c r="B141" s="6" t="s">
        <v>65</v>
      </c>
      <c r="C141" s="42">
        <v>22.537</v>
      </c>
    </row>
    <row r="142" spans="1:3" s="4" customFormat="1" ht="34.5" customHeight="1">
      <c r="A142" s="24" t="s">
        <v>13</v>
      </c>
      <c r="B142" s="6" t="s">
        <v>71</v>
      </c>
      <c r="C142" s="42">
        <v>2177.37</v>
      </c>
    </row>
    <row r="143" spans="1:3" s="4" customFormat="1" ht="45">
      <c r="A143" s="28" t="s">
        <v>42</v>
      </c>
      <c r="B143" s="10" t="s">
        <v>133</v>
      </c>
      <c r="C143" s="42">
        <v>4150</v>
      </c>
    </row>
    <row r="144" spans="1:3" s="4" customFormat="1" ht="45" hidden="1">
      <c r="A144" s="24" t="s">
        <v>43</v>
      </c>
      <c r="B144" s="6" t="s">
        <v>134</v>
      </c>
      <c r="C144" s="42"/>
    </row>
    <row r="145" spans="1:3" s="4" customFormat="1" ht="30">
      <c r="A145" s="24" t="s">
        <v>61</v>
      </c>
      <c r="B145" s="6" t="s">
        <v>135</v>
      </c>
      <c r="C145" s="42">
        <v>1</v>
      </c>
    </row>
    <row r="146" spans="1:3" s="4" customFormat="1" ht="30">
      <c r="A146" s="24" t="s">
        <v>38</v>
      </c>
      <c r="B146" s="6" t="s">
        <v>67</v>
      </c>
      <c r="C146" s="45">
        <f>364+700</f>
        <v>1064</v>
      </c>
    </row>
    <row r="147" spans="1:3" s="4" customFormat="1" ht="30">
      <c r="A147" s="24" t="s">
        <v>219</v>
      </c>
      <c r="B147" s="6" t="s">
        <v>218</v>
      </c>
      <c r="C147" s="45">
        <v>1879</v>
      </c>
    </row>
    <row r="148" spans="1:3" s="4" customFormat="1" ht="47.25" customHeight="1">
      <c r="A148" s="24" t="s">
        <v>14</v>
      </c>
      <c r="B148" s="6" t="s">
        <v>72</v>
      </c>
      <c r="C148" s="45">
        <v>1280.397</v>
      </c>
    </row>
    <row r="149" spans="1:3" s="4" customFormat="1" ht="47.25" customHeight="1">
      <c r="A149" s="24" t="s">
        <v>15</v>
      </c>
      <c r="B149" s="6" t="s">
        <v>73</v>
      </c>
      <c r="C149" s="45">
        <v>824.344</v>
      </c>
    </row>
    <row r="150" spans="1:3" s="4" customFormat="1" ht="61.5" customHeight="1">
      <c r="A150" s="9" t="s">
        <v>56</v>
      </c>
      <c r="B150" s="6" t="s">
        <v>87</v>
      </c>
      <c r="C150" s="45">
        <v>399.456</v>
      </c>
    </row>
    <row r="151" spans="1:3" s="4" customFormat="1" ht="60" customHeight="1">
      <c r="A151" s="24" t="s">
        <v>16</v>
      </c>
      <c r="B151" s="6" t="s">
        <v>74</v>
      </c>
      <c r="C151" s="45">
        <v>832.427</v>
      </c>
    </row>
    <row r="152" spans="1:3" s="4" customFormat="1" ht="45" customHeight="1">
      <c r="A152" s="28" t="s">
        <v>41</v>
      </c>
      <c r="B152" s="6" t="s">
        <v>187</v>
      </c>
      <c r="C152" s="45">
        <v>14471.194</v>
      </c>
    </row>
    <row r="153" spans="1:3" s="4" customFormat="1" ht="60" customHeight="1">
      <c r="A153" s="30" t="s">
        <v>24</v>
      </c>
      <c r="B153" s="6" t="s">
        <v>97</v>
      </c>
      <c r="C153" s="45">
        <v>512.07942</v>
      </c>
    </row>
    <row r="154" spans="1:3" s="4" customFormat="1" ht="90">
      <c r="A154" s="39" t="s">
        <v>213</v>
      </c>
      <c r="B154" s="6" t="s">
        <v>212</v>
      </c>
      <c r="C154" s="45">
        <v>3.223</v>
      </c>
    </row>
    <row r="155" spans="1:3" s="4" customFormat="1" ht="60">
      <c r="A155" s="9" t="s">
        <v>231</v>
      </c>
      <c r="B155" s="6" t="s">
        <v>234</v>
      </c>
      <c r="C155" s="45">
        <v>20814.4872</v>
      </c>
    </row>
    <row r="156" spans="1:3" s="4" customFormat="1" ht="30">
      <c r="A156" s="9" t="s">
        <v>263</v>
      </c>
      <c r="B156" s="6" t="s">
        <v>262</v>
      </c>
      <c r="C156" s="45">
        <v>18.98</v>
      </c>
    </row>
    <row r="157" spans="1:3" s="4" customFormat="1" ht="15.75" customHeight="1">
      <c r="A157" s="31" t="s">
        <v>45</v>
      </c>
      <c r="B157" s="16"/>
      <c r="C157" s="48">
        <f>SUM(C118+C99+C82+C75+C71+C68+C66+C62+C54+C50+C12+C109+C116)</f>
        <v>745677.0946100001</v>
      </c>
    </row>
    <row r="158" spans="1:3" s="4" customFormat="1" ht="15.75" customHeight="1">
      <c r="A158" s="32"/>
      <c r="B158" s="12"/>
      <c r="C158" s="12"/>
    </row>
    <row r="159" spans="1:3" s="4" customFormat="1" ht="15.75" customHeight="1" hidden="1">
      <c r="A159" s="32"/>
      <c r="B159" s="12"/>
      <c r="C159" s="12"/>
    </row>
    <row r="160" spans="1:5" s="4" customFormat="1" ht="15.75" customHeight="1" hidden="1">
      <c r="A160" s="32"/>
      <c r="B160" s="12"/>
      <c r="C160" s="17" t="e">
        <f>SUM(#REF!+#REF!+#REF!+#REF!+#REF!+#REF!+#REF!)</f>
        <v>#REF!</v>
      </c>
      <c r="D160" s="4">
        <v>313508.65</v>
      </c>
      <c r="E160" s="18" t="e">
        <f>SUM(C160-D160)</f>
        <v>#REF!</v>
      </c>
    </row>
    <row r="161" spans="1:5" s="4" customFormat="1" ht="15.75" customHeight="1" hidden="1">
      <c r="A161" s="32"/>
      <c r="B161" s="12"/>
      <c r="C161" s="17" t="e">
        <f>SUM(#REF!+C24+#REF!+#REF!+#REF!+#REF!+#REF!+#REF!+#REF!+#REF!+#REF!+#REF!+#REF!+#REF!+#REF!)</f>
        <v>#REF!</v>
      </c>
      <c r="D161" s="4">
        <v>107539.77</v>
      </c>
      <c r="E161" s="18" t="e">
        <f>SUM(C161-D161)</f>
        <v>#REF!</v>
      </c>
    </row>
    <row r="162" spans="1:3" s="4" customFormat="1" ht="15.75" customHeight="1" hidden="1">
      <c r="A162" s="32"/>
      <c r="B162" s="12"/>
      <c r="C162" s="17" t="e">
        <f>SUM(#REF!)</f>
        <v>#REF!</v>
      </c>
    </row>
    <row r="163" spans="1:3" s="4" customFormat="1" ht="15.75" customHeight="1" hidden="1">
      <c r="A163" s="32"/>
      <c r="B163" s="12"/>
      <c r="C163" s="17" t="e">
        <f>SUM(C160:C162)</f>
        <v>#REF!</v>
      </c>
    </row>
    <row r="164" spans="1:3" s="4" customFormat="1" ht="15.75" customHeight="1" hidden="1">
      <c r="A164" s="32"/>
      <c r="B164" s="12"/>
      <c r="C164" s="17" t="e">
        <f>SUM(C157-C163)</f>
        <v>#REF!</v>
      </c>
    </row>
    <row r="165" spans="1:3" s="4" customFormat="1" ht="15.75" customHeight="1">
      <c r="A165" s="32"/>
      <c r="B165" s="12"/>
      <c r="C165" s="12"/>
    </row>
    <row r="166" spans="1:3" s="4" customFormat="1" ht="15.75" customHeight="1">
      <c r="A166" s="32"/>
      <c r="B166" s="12"/>
      <c r="C166" s="12"/>
    </row>
    <row r="167" spans="1:3" s="4" customFormat="1" ht="15.75" customHeight="1">
      <c r="A167" s="32"/>
      <c r="B167" s="12"/>
      <c r="C167" s="12"/>
    </row>
    <row r="168" spans="1:3" s="4" customFormat="1" ht="15.75" customHeight="1">
      <c r="A168" s="32"/>
      <c r="B168" s="12"/>
      <c r="C168" s="12"/>
    </row>
    <row r="169" spans="1:3" s="4" customFormat="1" ht="15.75" customHeight="1">
      <c r="A169" s="32"/>
      <c r="B169" s="12"/>
      <c r="C169" s="12"/>
    </row>
    <row r="170" spans="1:3" s="4" customFormat="1" ht="15.75" customHeight="1">
      <c r="A170" s="32"/>
      <c r="B170" s="12"/>
      <c r="C170" s="12"/>
    </row>
    <row r="171" spans="1:3" s="4" customFormat="1" ht="15.75" customHeight="1">
      <c r="A171" s="32"/>
      <c r="B171" s="12"/>
      <c r="C171" s="12"/>
    </row>
    <row r="172" spans="1:3" s="4" customFormat="1" ht="15.75" customHeight="1">
      <c r="A172" s="32"/>
      <c r="B172" s="12"/>
      <c r="C172" s="12"/>
    </row>
    <row r="173" spans="1:3" s="4" customFormat="1" ht="15.75" customHeight="1">
      <c r="A173" s="32"/>
      <c r="B173" s="12"/>
      <c r="C173" s="12"/>
    </row>
    <row r="174" spans="1:3" s="4" customFormat="1" ht="15.75" customHeight="1">
      <c r="A174" s="32"/>
      <c r="B174" s="12"/>
      <c r="C174" s="12"/>
    </row>
    <row r="175" spans="1:3" s="4" customFormat="1" ht="15.75" customHeight="1">
      <c r="A175" s="32"/>
      <c r="B175" s="12"/>
      <c r="C175" s="12"/>
    </row>
    <row r="176" spans="1:3" s="4" customFormat="1" ht="15.75" customHeight="1">
      <c r="A176" s="32"/>
      <c r="B176" s="12"/>
      <c r="C176" s="12"/>
    </row>
    <row r="177" spans="1:3" s="4" customFormat="1" ht="15.75" customHeight="1">
      <c r="A177" s="32"/>
      <c r="B177" s="12"/>
      <c r="C177" s="12"/>
    </row>
    <row r="178" spans="1:3" s="4" customFormat="1" ht="15.75" customHeight="1">
      <c r="A178" s="32"/>
      <c r="B178" s="12"/>
      <c r="C178" s="12"/>
    </row>
    <row r="179" spans="1:3" s="4" customFormat="1" ht="15.75" customHeight="1">
      <c r="A179" s="32"/>
      <c r="B179" s="12"/>
      <c r="C179" s="12"/>
    </row>
    <row r="180" spans="1:3" s="4" customFormat="1" ht="15.75" customHeight="1">
      <c r="A180" s="32"/>
      <c r="B180" s="12"/>
      <c r="C180" s="12"/>
    </row>
    <row r="181" spans="1:3" s="4" customFormat="1" ht="15.75" customHeight="1">
      <c r="A181" s="32"/>
      <c r="B181" s="12"/>
      <c r="C181" s="12"/>
    </row>
    <row r="182" spans="1:3" s="4" customFormat="1" ht="15.75" customHeight="1">
      <c r="A182" s="32"/>
      <c r="B182" s="12"/>
      <c r="C182" s="12"/>
    </row>
    <row r="183" spans="1:3" s="4" customFormat="1" ht="15.75" customHeight="1">
      <c r="A183" s="32"/>
      <c r="B183" s="12"/>
      <c r="C183" s="12"/>
    </row>
    <row r="184" spans="1:3" s="4" customFormat="1" ht="15.75" customHeight="1">
      <c r="A184" s="32"/>
      <c r="B184" s="12"/>
      <c r="C184" s="12"/>
    </row>
    <row r="185" spans="1:3" s="4" customFormat="1" ht="15.75" customHeight="1">
      <c r="A185" s="32"/>
      <c r="B185" s="12"/>
      <c r="C185" s="12"/>
    </row>
    <row r="186" spans="1:3" s="4" customFormat="1" ht="15.75" customHeight="1">
      <c r="A186" s="32"/>
      <c r="B186" s="12"/>
      <c r="C186" s="12"/>
    </row>
    <row r="187" spans="1:3" s="4" customFormat="1" ht="15.75" customHeight="1">
      <c r="A187" s="32"/>
      <c r="B187" s="12"/>
      <c r="C187" s="12"/>
    </row>
    <row r="188" spans="1:3" s="4" customFormat="1" ht="15.75" customHeight="1">
      <c r="A188" s="32"/>
      <c r="B188" s="12"/>
      <c r="C188" s="12"/>
    </row>
    <row r="189" spans="1:3" s="4" customFormat="1" ht="15.75" customHeight="1">
      <c r="A189" s="32"/>
      <c r="B189" s="12"/>
      <c r="C189" s="12"/>
    </row>
    <row r="190" spans="1:3" s="4" customFormat="1" ht="15.75" customHeight="1">
      <c r="A190" s="32"/>
      <c r="B190" s="12"/>
      <c r="C190" s="12"/>
    </row>
    <row r="191" spans="1:3" s="4" customFormat="1" ht="15.75" customHeight="1">
      <c r="A191" s="32"/>
      <c r="B191" s="12"/>
      <c r="C191" s="12"/>
    </row>
    <row r="192" spans="1:3" s="4" customFormat="1" ht="15.75" customHeight="1">
      <c r="A192" s="32"/>
      <c r="B192" s="12"/>
      <c r="C192" s="12"/>
    </row>
    <row r="193" spans="1:3" s="4" customFormat="1" ht="15.75" customHeight="1">
      <c r="A193" s="32"/>
      <c r="B193" s="12"/>
      <c r="C193" s="12"/>
    </row>
    <row r="194" spans="1:3" s="4" customFormat="1" ht="15.75" customHeight="1">
      <c r="A194" s="32"/>
      <c r="B194" s="12"/>
      <c r="C194" s="12"/>
    </row>
    <row r="195" spans="1:3" s="4" customFormat="1" ht="15.75" customHeight="1">
      <c r="A195" s="32"/>
      <c r="B195" s="12"/>
      <c r="C195" s="12"/>
    </row>
    <row r="196" spans="1:3" s="4" customFormat="1" ht="15.75" customHeight="1">
      <c r="A196" s="32"/>
      <c r="B196" s="12"/>
      <c r="C196" s="12"/>
    </row>
    <row r="197" spans="1:3" s="4" customFormat="1" ht="15.75" customHeight="1">
      <c r="A197" s="32"/>
      <c r="B197" s="12"/>
      <c r="C197" s="12"/>
    </row>
    <row r="198" spans="1:3" s="4" customFormat="1" ht="15.75" customHeight="1">
      <c r="A198" s="32"/>
      <c r="B198" s="12"/>
      <c r="C198" s="12"/>
    </row>
    <row r="199" spans="1:3" s="4" customFormat="1" ht="15.75" customHeight="1">
      <c r="A199" s="32"/>
      <c r="B199" s="12"/>
      <c r="C199" s="12"/>
    </row>
    <row r="200" spans="1:3" s="4" customFormat="1" ht="15.75" customHeight="1">
      <c r="A200" s="32"/>
      <c r="B200" s="12"/>
      <c r="C200" s="12"/>
    </row>
    <row r="201" spans="1:3" s="4" customFormat="1" ht="15.75" customHeight="1">
      <c r="A201" s="32"/>
      <c r="B201" s="12"/>
      <c r="C201" s="12"/>
    </row>
    <row r="202" spans="1:3" s="4" customFormat="1" ht="15.75" customHeight="1">
      <c r="A202" s="32"/>
      <c r="B202" s="12"/>
      <c r="C202" s="12"/>
    </row>
    <row r="203" spans="1:3" s="4" customFormat="1" ht="15.75" customHeight="1">
      <c r="A203" s="32"/>
      <c r="B203" s="12"/>
      <c r="C203" s="12"/>
    </row>
    <row r="204" spans="1:3" s="4" customFormat="1" ht="15.75" customHeight="1">
      <c r="A204" s="32"/>
      <c r="B204" s="12"/>
      <c r="C204" s="12"/>
    </row>
    <row r="205" spans="1:3" s="4" customFormat="1" ht="15.75" customHeight="1">
      <c r="A205" s="32"/>
      <c r="B205" s="12"/>
      <c r="C205" s="12"/>
    </row>
    <row r="206" spans="1:3" s="4" customFormat="1" ht="15.75" customHeight="1">
      <c r="A206" s="32"/>
      <c r="B206" s="12"/>
      <c r="C206" s="12"/>
    </row>
    <row r="207" spans="1:3" s="4" customFormat="1" ht="15.75" customHeight="1">
      <c r="A207" s="32"/>
      <c r="B207" s="12"/>
      <c r="C207" s="12"/>
    </row>
    <row r="208" spans="1:3" s="4" customFormat="1" ht="15.75" customHeight="1">
      <c r="A208" s="32"/>
      <c r="B208" s="12"/>
      <c r="C208" s="12"/>
    </row>
    <row r="209" spans="1:3" s="4" customFormat="1" ht="15.75" customHeight="1">
      <c r="A209" s="32"/>
      <c r="B209" s="12"/>
      <c r="C209" s="12"/>
    </row>
    <row r="210" spans="1:3" s="4" customFormat="1" ht="15.75" customHeight="1">
      <c r="A210" s="32"/>
      <c r="B210" s="12"/>
      <c r="C210" s="12"/>
    </row>
    <row r="211" spans="1:3" s="4" customFormat="1" ht="15.75" customHeight="1">
      <c r="A211" s="32"/>
      <c r="B211" s="12"/>
      <c r="C211" s="12"/>
    </row>
    <row r="212" spans="1:3" s="4" customFormat="1" ht="15.75" customHeight="1">
      <c r="A212" s="32"/>
      <c r="B212" s="12"/>
      <c r="C212" s="12"/>
    </row>
    <row r="213" spans="1:3" s="4" customFormat="1" ht="15.75" customHeight="1">
      <c r="A213" s="32"/>
      <c r="B213" s="12"/>
      <c r="C213" s="12"/>
    </row>
    <row r="214" spans="1:3" s="4" customFormat="1" ht="15.75" customHeight="1">
      <c r="A214" s="32"/>
      <c r="B214" s="12"/>
      <c r="C214" s="12"/>
    </row>
    <row r="215" spans="1:3" s="4" customFormat="1" ht="15.75" customHeight="1">
      <c r="A215" s="32"/>
      <c r="B215" s="12"/>
      <c r="C215" s="12"/>
    </row>
    <row r="216" spans="1:3" s="4" customFormat="1" ht="15.75" customHeight="1">
      <c r="A216" s="32"/>
      <c r="B216" s="12"/>
      <c r="C216" s="12"/>
    </row>
    <row r="217" spans="1:3" s="4" customFormat="1" ht="15.75" customHeight="1">
      <c r="A217" s="32"/>
      <c r="B217" s="12"/>
      <c r="C217" s="12"/>
    </row>
    <row r="218" spans="1:3" s="4" customFormat="1" ht="15.75" customHeight="1">
      <c r="A218" s="32"/>
      <c r="B218" s="12"/>
      <c r="C218" s="12"/>
    </row>
    <row r="219" spans="1:3" s="4" customFormat="1" ht="15.75" customHeight="1">
      <c r="A219" s="32"/>
      <c r="B219" s="12"/>
      <c r="C219" s="12"/>
    </row>
    <row r="220" spans="1:3" s="4" customFormat="1" ht="15.75" customHeight="1">
      <c r="A220" s="32"/>
      <c r="B220" s="12"/>
      <c r="C220" s="12"/>
    </row>
    <row r="221" spans="1:3" s="4" customFormat="1" ht="15.75" customHeight="1">
      <c r="A221" s="32"/>
      <c r="B221" s="12"/>
      <c r="C221" s="12"/>
    </row>
    <row r="222" spans="1:3" s="4" customFormat="1" ht="15.75" customHeight="1">
      <c r="A222" s="32"/>
      <c r="B222" s="12"/>
      <c r="C222" s="12"/>
    </row>
    <row r="223" spans="1:3" s="4" customFormat="1" ht="15.75" customHeight="1">
      <c r="A223" s="32"/>
      <c r="B223" s="12"/>
      <c r="C223" s="12"/>
    </row>
    <row r="224" spans="1:3" s="4" customFormat="1" ht="15.75" customHeight="1">
      <c r="A224" s="32"/>
      <c r="B224" s="12"/>
      <c r="C224" s="12"/>
    </row>
    <row r="225" spans="1:3" s="4" customFormat="1" ht="15.75" customHeight="1">
      <c r="A225" s="32"/>
      <c r="B225" s="12"/>
      <c r="C225" s="12"/>
    </row>
    <row r="226" spans="1:3" s="4" customFormat="1" ht="15.75" customHeight="1">
      <c r="A226" s="32"/>
      <c r="B226" s="12"/>
      <c r="C226" s="12"/>
    </row>
    <row r="227" spans="1:3" s="4" customFormat="1" ht="15.75" customHeight="1">
      <c r="A227" s="32"/>
      <c r="B227" s="12"/>
      <c r="C227" s="12"/>
    </row>
    <row r="228" spans="1:3" s="4" customFormat="1" ht="15.75" customHeight="1">
      <c r="A228" s="32"/>
      <c r="B228" s="12"/>
      <c r="C228" s="12"/>
    </row>
    <row r="229" spans="1:3" s="4" customFormat="1" ht="15.75" customHeight="1">
      <c r="A229" s="32"/>
      <c r="B229" s="12"/>
      <c r="C229" s="12"/>
    </row>
    <row r="230" spans="1:3" s="4" customFormat="1" ht="15.75" customHeight="1">
      <c r="A230" s="32"/>
      <c r="B230" s="12"/>
      <c r="C230" s="12"/>
    </row>
    <row r="231" spans="1:3" s="4" customFormat="1" ht="15.75" customHeight="1">
      <c r="A231" s="32"/>
      <c r="B231" s="12"/>
      <c r="C231" s="12"/>
    </row>
    <row r="232" spans="1:3" s="4" customFormat="1" ht="15.75" customHeight="1">
      <c r="A232" s="32"/>
      <c r="B232" s="12"/>
      <c r="C232" s="12"/>
    </row>
    <row r="233" spans="1:3" s="4" customFormat="1" ht="15.75" customHeight="1">
      <c r="A233" s="32"/>
      <c r="B233" s="12"/>
      <c r="C233" s="12"/>
    </row>
    <row r="234" spans="1:3" s="4" customFormat="1" ht="15.75" customHeight="1">
      <c r="A234" s="32"/>
      <c r="B234" s="12"/>
      <c r="C234" s="12"/>
    </row>
    <row r="235" spans="1:3" s="4" customFormat="1" ht="15.75" customHeight="1">
      <c r="A235" s="32"/>
      <c r="B235" s="12"/>
      <c r="C235" s="12"/>
    </row>
    <row r="236" spans="1:3" s="4" customFormat="1" ht="15.75" customHeight="1">
      <c r="A236" s="32"/>
      <c r="B236" s="12"/>
      <c r="C236" s="12"/>
    </row>
    <row r="237" spans="1:3" s="4" customFormat="1" ht="15.75" customHeight="1">
      <c r="A237" s="32"/>
      <c r="B237" s="12"/>
      <c r="C237" s="12"/>
    </row>
    <row r="238" spans="1:3" s="4" customFormat="1" ht="15.75" customHeight="1">
      <c r="A238" s="32"/>
      <c r="B238" s="12"/>
      <c r="C238" s="12"/>
    </row>
    <row r="239" spans="1:3" s="4" customFormat="1" ht="15.75" customHeight="1">
      <c r="A239" s="32"/>
      <c r="B239" s="12"/>
      <c r="C239" s="12"/>
    </row>
    <row r="240" spans="1:3" s="4" customFormat="1" ht="15.75" customHeight="1">
      <c r="A240" s="32"/>
      <c r="B240" s="12"/>
      <c r="C240" s="12"/>
    </row>
    <row r="241" spans="1:3" s="4" customFormat="1" ht="15.75" customHeight="1">
      <c r="A241" s="32"/>
      <c r="B241" s="12"/>
      <c r="C241" s="12"/>
    </row>
    <row r="242" spans="1:3" s="4" customFormat="1" ht="15.75" customHeight="1">
      <c r="A242" s="32"/>
      <c r="B242" s="12"/>
      <c r="C242" s="12"/>
    </row>
    <row r="243" spans="1:3" s="4" customFormat="1" ht="15.75" customHeight="1">
      <c r="A243" s="32"/>
      <c r="B243" s="12"/>
      <c r="C243" s="12"/>
    </row>
    <row r="244" spans="1:3" s="4" customFormat="1" ht="15.75" customHeight="1">
      <c r="A244" s="32"/>
      <c r="B244" s="12"/>
      <c r="C244" s="12"/>
    </row>
    <row r="245" spans="1:3" s="4" customFormat="1" ht="15.75" customHeight="1">
      <c r="A245" s="32"/>
      <c r="B245" s="12"/>
      <c r="C245" s="12"/>
    </row>
    <row r="246" spans="1:3" s="4" customFormat="1" ht="15.75" customHeight="1">
      <c r="A246" s="32"/>
      <c r="B246" s="12"/>
      <c r="C246" s="12"/>
    </row>
    <row r="247" spans="1:3" s="4" customFormat="1" ht="15.75" customHeight="1">
      <c r="A247" s="32"/>
      <c r="B247" s="12"/>
      <c r="C247" s="12"/>
    </row>
    <row r="248" spans="1:3" s="4" customFormat="1" ht="15.75" customHeight="1">
      <c r="A248" s="32"/>
      <c r="B248" s="12"/>
      <c r="C248" s="12"/>
    </row>
    <row r="249" spans="1:3" s="4" customFormat="1" ht="15.75" customHeight="1">
      <c r="A249" s="32"/>
      <c r="B249" s="12"/>
      <c r="C249" s="12"/>
    </row>
    <row r="250" spans="1:3" s="4" customFormat="1" ht="15.75" customHeight="1">
      <c r="A250" s="32"/>
      <c r="B250" s="12"/>
      <c r="C250" s="12"/>
    </row>
    <row r="251" spans="1:3" s="4" customFormat="1" ht="15.75" customHeight="1">
      <c r="A251" s="32"/>
      <c r="B251" s="12"/>
      <c r="C251" s="12"/>
    </row>
    <row r="252" spans="1:3" s="4" customFormat="1" ht="15.75" customHeight="1">
      <c r="A252" s="32"/>
      <c r="B252" s="12"/>
      <c r="C252" s="12"/>
    </row>
    <row r="253" spans="1:3" s="4" customFormat="1" ht="15.75" customHeight="1">
      <c r="A253" s="32"/>
      <c r="B253" s="12"/>
      <c r="C253" s="12"/>
    </row>
    <row r="254" spans="1:3" s="4" customFormat="1" ht="15.75" customHeight="1">
      <c r="A254" s="32"/>
      <c r="B254" s="12"/>
      <c r="C254" s="12"/>
    </row>
    <row r="255" spans="1:3" s="4" customFormat="1" ht="15.75" customHeight="1">
      <c r="A255" s="32"/>
      <c r="B255" s="12"/>
      <c r="C255" s="12"/>
    </row>
    <row r="256" spans="1:3" s="4" customFormat="1" ht="15.75" customHeight="1">
      <c r="A256" s="32"/>
      <c r="B256" s="12"/>
      <c r="C256" s="12"/>
    </row>
    <row r="257" spans="1:3" s="4" customFormat="1" ht="15.75" customHeight="1">
      <c r="A257" s="32"/>
      <c r="B257" s="12"/>
      <c r="C257" s="12"/>
    </row>
    <row r="258" spans="1:3" s="4" customFormat="1" ht="15.75" customHeight="1">
      <c r="A258" s="32"/>
      <c r="B258" s="12"/>
      <c r="C258" s="12"/>
    </row>
    <row r="259" spans="1:3" s="4" customFormat="1" ht="15.75" customHeight="1">
      <c r="A259" s="32"/>
      <c r="B259" s="12"/>
      <c r="C259" s="12"/>
    </row>
    <row r="260" spans="1:3" s="4" customFormat="1" ht="15.75" customHeight="1">
      <c r="A260" s="32"/>
      <c r="B260" s="12"/>
      <c r="C260" s="12"/>
    </row>
    <row r="261" spans="1:3" s="4" customFormat="1" ht="15.75" customHeight="1">
      <c r="A261" s="32"/>
      <c r="B261" s="12"/>
      <c r="C261" s="12"/>
    </row>
    <row r="262" spans="1:3" s="4" customFormat="1" ht="15.75" customHeight="1">
      <c r="A262" s="32"/>
      <c r="B262" s="12"/>
      <c r="C262" s="12"/>
    </row>
    <row r="263" spans="1:3" s="4" customFormat="1" ht="15.75" customHeight="1">
      <c r="A263" s="32"/>
      <c r="B263" s="12"/>
      <c r="C263" s="12"/>
    </row>
    <row r="264" spans="1:3" s="4" customFormat="1" ht="15.75" customHeight="1">
      <c r="A264" s="32"/>
      <c r="B264" s="12"/>
      <c r="C264" s="12"/>
    </row>
    <row r="265" spans="1:3" s="4" customFormat="1" ht="15.75" customHeight="1">
      <c r="A265" s="32"/>
      <c r="B265" s="12"/>
      <c r="C265" s="12"/>
    </row>
    <row r="266" spans="1:3" s="4" customFormat="1" ht="15.75" customHeight="1">
      <c r="A266" s="32"/>
      <c r="B266" s="12"/>
      <c r="C266" s="12"/>
    </row>
    <row r="267" spans="1:3" s="4" customFormat="1" ht="15.75" customHeight="1">
      <c r="A267" s="32"/>
      <c r="B267" s="12"/>
      <c r="C267" s="12"/>
    </row>
    <row r="268" spans="1:3" s="4" customFormat="1" ht="15.75" customHeight="1">
      <c r="A268" s="32"/>
      <c r="B268" s="12"/>
      <c r="C268" s="12"/>
    </row>
    <row r="269" spans="1:3" s="4" customFormat="1" ht="15.75" customHeight="1">
      <c r="A269" s="32"/>
      <c r="B269" s="12"/>
      <c r="C269" s="12"/>
    </row>
    <row r="270" spans="1:3" s="4" customFormat="1" ht="15.75" customHeight="1">
      <c r="A270" s="32"/>
      <c r="B270" s="12"/>
      <c r="C270" s="12"/>
    </row>
    <row r="271" spans="1:3" s="4" customFormat="1" ht="15.75" customHeight="1">
      <c r="A271" s="32"/>
      <c r="B271" s="12"/>
      <c r="C271" s="12"/>
    </row>
    <row r="272" spans="1:3" s="4" customFormat="1" ht="15.75" customHeight="1">
      <c r="A272" s="32"/>
      <c r="B272" s="12"/>
      <c r="C272" s="12"/>
    </row>
    <row r="273" spans="1:3" s="4" customFormat="1" ht="15.75" customHeight="1">
      <c r="A273" s="32"/>
      <c r="B273" s="12"/>
      <c r="C273" s="12"/>
    </row>
    <row r="274" spans="1:3" s="4" customFormat="1" ht="15.75" customHeight="1">
      <c r="A274" s="32"/>
      <c r="B274" s="12"/>
      <c r="C274" s="12"/>
    </row>
    <row r="275" spans="1:3" s="4" customFormat="1" ht="15.75" customHeight="1">
      <c r="A275" s="32"/>
      <c r="B275" s="12"/>
      <c r="C275" s="12"/>
    </row>
    <row r="276" spans="1:3" s="4" customFormat="1" ht="15.75" customHeight="1">
      <c r="A276" s="32"/>
      <c r="B276" s="12"/>
      <c r="C276" s="12"/>
    </row>
    <row r="277" spans="1:3" s="4" customFormat="1" ht="15.75" customHeight="1">
      <c r="A277" s="32"/>
      <c r="B277" s="12"/>
      <c r="C277" s="12"/>
    </row>
    <row r="278" spans="1:3" s="4" customFormat="1" ht="15.75" customHeight="1">
      <c r="A278" s="32"/>
      <c r="B278" s="12"/>
      <c r="C278" s="12"/>
    </row>
    <row r="279" spans="1:3" s="4" customFormat="1" ht="15.75" customHeight="1">
      <c r="A279" s="32"/>
      <c r="B279" s="12"/>
      <c r="C279" s="12"/>
    </row>
    <row r="280" spans="1:3" s="4" customFormat="1" ht="15.75" customHeight="1">
      <c r="A280" s="32"/>
      <c r="B280" s="12"/>
      <c r="C280" s="12"/>
    </row>
    <row r="281" spans="1:3" s="4" customFormat="1" ht="15.75" customHeight="1">
      <c r="A281" s="32"/>
      <c r="B281" s="12"/>
      <c r="C281" s="12"/>
    </row>
    <row r="282" spans="1:3" s="4" customFormat="1" ht="15.75" customHeight="1">
      <c r="A282" s="32"/>
      <c r="B282" s="12"/>
      <c r="C282" s="12"/>
    </row>
    <row r="283" spans="1:3" s="4" customFormat="1" ht="15.75" customHeight="1">
      <c r="A283" s="32"/>
      <c r="B283" s="12"/>
      <c r="C283" s="12"/>
    </row>
    <row r="284" spans="1:3" s="4" customFormat="1" ht="15.75" customHeight="1">
      <c r="A284" s="32"/>
      <c r="B284" s="12"/>
      <c r="C284" s="12"/>
    </row>
    <row r="285" spans="1:3" s="4" customFormat="1" ht="15.75" customHeight="1">
      <c r="A285" s="32"/>
      <c r="B285" s="12"/>
      <c r="C285" s="12"/>
    </row>
    <row r="286" spans="1:3" s="4" customFormat="1" ht="15.75" customHeight="1">
      <c r="A286" s="32"/>
      <c r="B286" s="12"/>
      <c r="C286" s="12"/>
    </row>
    <row r="287" spans="1:3" s="4" customFormat="1" ht="15.75" customHeight="1">
      <c r="A287" s="32"/>
      <c r="B287" s="12"/>
      <c r="C287" s="12"/>
    </row>
    <row r="288" spans="1:3" s="4" customFormat="1" ht="15.75" customHeight="1">
      <c r="A288" s="32"/>
      <c r="B288" s="12"/>
      <c r="C288" s="12"/>
    </row>
    <row r="289" spans="1:3" s="4" customFormat="1" ht="15.75" customHeight="1">
      <c r="A289" s="32"/>
      <c r="B289" s="12"/>
      <c r="C289" s="12"/>
    </row>
    <row r="290" spans="1:3" s="4" customFormat="1" ht="15.75" customHeight="1">
      <c r="A290" s="32"/>
      <c r="B290" s="12"/>
      <c r="C290" s="12"/>
    </row>
    <row r="291" spans="1:3" s="4" customFormat="1" ht="15.75" customHeight="1">
      <c r="A291" s="32"/>
      <c r="B291" s="12"/>
      <c r="C291" s="12"/>
    </row>
    <row r="292" spans="1:3" s="4" customFormat="1" ht="15.75" customHeight="1">
      <c r="A292" s="32"/>
      <c r="B292" s="12"/>
      <c r="C292" s="12"/>
    </row>
    <row r="293" spans="1:3" s="4" customFormat="1" ht="15.75" customHeight="1">
      <c r="A293" s="32"/>
      <c r="B293" s="12"/>
      <c r="C293" s="12"/>
    </row>
    <row r="294" spans="1:3" s="4" customFormat="1" ht="15.75" customHeight="1">
      <c r="A294" s="32"/>
      <c r="B294" s="12"/>
      <c r="C294" s="12"/>
    </row>
    <row r="295" spans="1:3" s="4" customFormat="1" ht="15.75" customHeight="1">
      <c r="A295" s="32"/>
      <c r="B295" s="12"/>
      <c r="C295" s="12"/>
    </row>
    <row r="296" spans="1:3" s="4" customFormat="1" ht="15.75" customHeight="1">
      <c r="A296" s="32"/>
      <c r="B296" s="12"/>
      <c r="C296" s="12"/>
    </row>
    <row r="297" spans="1:3" s="4" customFormat="1" ht="15.75" customHeight="1">
      <c r="A297" s="32"/>
      <c r="B297" s="12"/>
      <c r="C297" s="12"/>
    </row>
    <row r="298" spans="1:3" s="4" customFormat="1" ht="15.75" customHeight="1">
      <c r="A298" s="32"/>
      <c r="B298" s="12"/>
      <c r="C298" s="12"/>
    </row>
    <row r="299" spans="1:3" s="4" customFormat="1" ht="15.75" customHeight="1">
      <c r="A299" s="32"/>
      <c r="B299" s="12"/>
      <c r="C299" s="12"/>
    </row>
    <row r="300" spans="1:3" s="4" customFormat="1" ht="15.75" customHeight="1">
      <c r="A300" s="32"/>
      <c r="B300" s="12"/>
      <c r="C300" s="12"/>
    </row>
    <row r="301" spans="1:3" s="4" customFormat="1" ht="15.75" customHeight="1">
      <c r="A301" s="32"/>
      <c r="B301" s="12"/>
      <c r="C301" s="12"/>
    </row>
    <row r="302" spans="1:3" s="4" customFormat="1" ht="15.75" customHeight="1">
      <c r="A302" s="32"/>
      <c r="B302" s="12"/>
      <c r="C302" s="12"/>
    </row>
    <row r="303" spans="1:3" s="4" customFormat="1" ht="15.75" customHeight="1">
      <c r="A303" s="32"/>
      <c r="B303" s="12"/>
      <c r="C303" s="12"/>
    </row>
    <row r="304" spans="1:3" s="4" customFormat="1" ht="15.75" customHeight="1">
      <c r="A304" s="32"/>
      <c r="B304" s="12"/>
      <c r="C304" s="12"/>
    </row>
    <row r="305" spans="1:3" s="4" customFormat="1" ht="15.75" customHeight="1">
      <c r="A305" s="32"/>
      <c r="B305" s="12"/>
      <c r="C305" s="12"/>
    </row>
    <row r="306" spans="1:3" s="4" customFormat="1" ht="15.75" customHeight="1">
      <c r="A306" s="32"/>
      <c r="B306" s="12"/>
      <c r="C306" s="12"/>
    </row>
    <row r="307" spans="1:3" s="4" customFormat="1" ht="15.75" customHeight="1">
      <c r="A307" s="32"/>
      <c r="B307" s="12"/>
      <c r="C307" s="12"/>
    </row>
    <row r="308" spans="1:3" s="4" customFormat="1" ht="15.75" customHeight="1">
      <c r="A308" s="32"/>
      <c r="B308" s="12"/>
      <c r="C308" s="12"/>
    </row>
    <row r="309" spans="1:3" s="4" customFormat="1" ht="15.75" customHeight="1">
      <c r="A309" s="32"/>
      <c r="B309" s="12"/>
      <c r="C309" s="12"/>
    </row>
    <row r="310" spans="1:3" s="4" customFormat="1" ht="15.75" customHeight="1">
      <c r="A310" s="32"/>
      <c r="B310" s="12"/>
      <c r="C310" s="12"/>
    </row>
    <row r="311" spans="1:3" s="4" customFormat="1" ht="15.75" customHeight="1">
      <c r="A311" s="32"/>
      <c r="B311" s="12"/>
      <c r="C311" s="12"/>
    </row>
    <row r="312" spans="1:3" s="4" customFormat="1" ht="15.75" customHeight="1">
      <c r="A312" s="32"/>
      <c r="B312" s="12"/>
      <c r="C312" s="12"/>
    </row>
    <row r="313" spans="1:3" s="4" customFormat="1" ht="15.75" customHeight="1">
      <c r="A313" s="32"/>
      <c r="B313" s="12"/>
      <c r="C313" s="12"/>
    </row>
    <row r="314" spans="1:3" s="4" customFormat="1" ht="15.75" customHeight="1">
      <c r="A314" s="32"/>
      <c r="B314" s="12"/>
      <c r="C314" s="12"/>
    </row>
    <row r="315" spans="1:3" s="4" customFormat="1" ht="15.75" customHeight="1">
      <c r="A315" s="32"/>
      <c r="B315" s="12"/>
      <c r="C315" s="12"/>
    </row>
    <row r="316" spans="1:3" s="4" customFormat="1" ht="15.75" customHeight="1">
      <c r="A316" s="32"/>
      <c r="B316" s="12"/>
      <c r="C316" s="12"/>
    </row>
    <row r="317" spans="1:3" s="4" customFormat="1" ht="15.75" customHeight="1">
      <c r="A317" s="32"/>
      <c r="B317" s="12"/>
      <c r="C317" s="12"/>
    </row>
    <row r="318" spans="1:3" s="4" customFormat="1" ht="15.75" customHeight="1">
      <c r="A318" s="32"/>
      <c r="B318" s="12"/>
      <c r="C318" s="12"/>
    </row>
    <row r="319" spans="1:3" s="4" customFormat="1" ht="15.75" customHeight="1">
      <c r="A319" s="32"/>
      <c r="B319" s="12"/>
      <c r="C319" s="12"/>
    </row>
    <row r="320" spans="1:3" s="4" customFormat="1" ht="15.75" customHeight="1">
      <c r="A320" s="32"/>
      <c r="B320" s="12"/>
      <c r="C320" s="12"/>
    </row>
    <row r="321" spans="1:3" s="4" customFormat="1" ht="15.75" customHeight="1">
      <c r="A321" s="32"/>
      <c r="B321" s="12"/>
      <c r="C321" s="12"/>
    </row>
    <row r="322" spans="1:3" s="4" customFormat="1" ht="15.75" customHeight="1">
      <c r="A322" s="32"/>
      <c r="B322" s="12"/>
      <c r="C322" s="12"/>
    </row>
    <row r="323" spans="1:3" s="4" customFormat="1" ht="15.75" customHeight="1">
      <c r="A323" s="32"/>
      <c r="B323" s="12"/>
      <c r="C323" s="12"/>
    </row>
    <row r="324" spans="1:3" s="4" customFormat="1" ht="15.75" customHeight="1">
      <c r="A324" s="32"/>
      <c r="B324" s="12"/>
      <c r="C324" s="12"/>
    </row>
    <row r="325" spans="1:3" s="4" customFormat="1" ht="15.75" customHeight="1">
      <c r="A325" s="32"/>
      <c r="B325" s="12"/>
      <c r="C325" s="12"/>
    </row>
    <row r="326" spans="1:3" s="4" customFormat="1" ht="15.75" customHeight="1">
      <c r="A326" s="32"/>
      <c r="B326" s="12"/>
      <c r="C326" s="12"/>
    </row>
    <row r="327" spans="1:3" s="4" customFormat="1" ht="15.75" customHeight="1">
      <c r="A327" s="32"/>
      <c r="B327" s="12"/>
      <c r="C327" s="12"/>
    </row>
    <row r="328" spans="1:3" s="4" customFormat="1" ht="15.75" customHeight="1">
      <c r="A328" s="32"/>
      <c r="B328" s="12"/>
      <c r="C328" s="12"/>
    </row>
    <row r="329" spans="1:3" s="4" customFormat="1" ht="15.75" customHeight="1">
      <c r="A329" s="32"/>
      <c r="B329" s="12"/>
      <c r="C329" s="12"/>
    </row>
    <row r="330" spans="1:3" s="4" customFormat="1" ht="15.75" customHeight="1">
      <c r="A330" s="32"/>
      <c r="B330" s="12"/>
      <c r="C330" s="12"/>
    </row>
    <row r="331" spans="1:3" s="4" customFormat="1" ht="15.75" customHeight="1">
      <c r="A331" s="32"/>
      <c r="B331" s="12"/>
      <c r="C331" s="12"/>
    </row>
    <row r="332" spans="1:3" s="4" customFormat="1" ht="15.75" customHeight="1">
      <c r="A332" s="32"/>
      <c r="B332" s="12"/>
      <c r="C332" s="12"/>
    </row>
    <row r="333" spans="1:3" s="4" customFormat="1" ht="15.75" customHeight="1">
      <c r="A333" s="32"/>
      <c r="B333" s="12"/>
      <c r="C333" s="12"/>
    </row>
    <row r="334" spans="1:3" s="4" customFormat="1" ht="15.75" customHeight="1">
      <c r="A334" s="32"/>
      <c r="B334" s="12"/>
      <c r="C334" s="12"/>
    </row>
    <row r="335" spans="1:3" s="4" customFormat="1" ht="15.75" customHeight="1">
      <c r="A335" s="32"/>
      <c r="B335" s="12"/>
      <c r="C335" s="12"/>
    </row>
    <row r="336" spans="1:3" s="4" customFormat="1" ht="15.75" customHeight="1">
      <c r="A336" s="32"/>
      <c r="B336" s="12"/>
      <c r="C336" s="12"/>
    </row>
    <row r="337" spans="1:3" s="4" customFormat="1" ht="15.75" customHeight="1">
      <c r="A337" s="32"/>
      <c r="B337" s="12"/>
      <c r="C337" s="12"/>
    </row>
    <row r="338" spans="1:3" s="4" customFormat="1" ht="15.75" customHeight="1">
      <c r="A338" s="32"/>
      <c r="B338" s="12"/>
      <c r="C338" s="12"/>
    </row>
    <row r="339" spans="1:3" s="4" customFormat="1" ht="15.75" customHeight="1">
      <c r="A339" s="32"/>
      <c r="B339" s="12"/>
      <c r="C339" s="12"/>
    </row>
    <row r="340" spans="1:3" s="4" customFormat="1" ht="15.75" customHeight="1">
      <c r="A340" s="32"/>
      <c r="B340" s="12"/>
      <c r="C340" s="12"/>
    </row>
    <row r="341" spans="1:3" ht="12.75">
      <c r="A341" s="32"/>
      <c r="B341" s="12"/>
      <c r="C341" s="12"/>
    </row>
    <row r="342" spans="1:2" ht="12.75">
      <c r="A342" s="32"/>
      <c r="B342" s="12"/>
    </row>
    <row r="343" spans="1:2" ht="12.75">
      <c r="A343" s="32"/>
      <c r="B343" s="12"/>
    </row>
    <row r="344" spans="1:2" ht="12.75">
      <c r="A344" s="32"/>
      <c r="B344" s="12"/>
    </row>
    <row r="345" spans="1:2" ht="12.75">
      <c r="A345" s="32"/>
      <c r="B345" s="12"/>
    </row>
    <row r="346" spans="1:2" ht="12.75">
      <c r="A346" s="32"/>
      <c r="B346" s="12"/>
    </row>
    <row r="347" spans="1:2" ht="12.75">
      <c r="A347" s="32"/>
      <c r="B347" s="12"/>
    </row>
    <row r="348" spans="1:2" ht="12.75">
      <c r="A348" s="32"/>
      <c r="B348" s="12"/>
    </row>
    <row r="349" spans="1:2" ht="12.75">
      <c r="A349" s="32"/>
      <c r="B349" s="12"/>
    </row>
    <row r="350" spans="1:2" ht="12.75">
      <c r="A350" s="32"/>
      <c r="B350" s="12"/>
    </row>
    <row r="351" spans="1:2" ht="12.75">
      <c r="A351" s="32"/>
      <c r="B351" s="12"/>
    </row>
    <row r="352" spans="1:2" ht="12.75">
      <c r="A352" s="32"/>
      <c r="B352" s="12"/>
    </row>
    <row r="353" spans="1:2" ht="12.75">
      <c r="A353" s="32"/>
      <c r="B353" s="12"/>
    </row>
  </sheetData>
  <sheetProtection/>
  <mergeCells count="2">
    <mergeCell ref="A7:C7"/>
    <mergeCell ref="A8:C8"/>
  </mergeCells>
  <printOptions/>
  <pageMargins left="0.75" right="0.3" top="0.27" bottom="0.19" header="0.31" footer="0.1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Дума</cp:lastModifiedBy>
  <cp:lastPrinted>2019-07-25T22:43:39Z</cp:lastPrinted>
  <dcterms:created xsi:type="dcterms:W3CDTF">1996-10-08T23:32:33Z</dcterms:created>
  <dcterms:modified xsi:type="dcterms:W3CDTF">2019-07-25T22:45:15Z</dcterms:modified>
  <cp:category/>
  <cp:version/>
  <cp:contentType/>
  <cp:contentStatus/>
</cp:coreProperties>
</file>