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0" windowHeight="6210" tabRatio="601" activeTab="6"/>
  </bookViews>
  <sheets>
    <sheet name="Сводная " sheetId="1" r:id="rId1"/>
    <sheet name="Устиновка" sheetId="2" r:id="rId2"/>
    <sheet name="МАУ ЦКДБО" sheetId="3" r:id="rId3"/>
    <sheet name="Кавалерово" sheetId="4" r:id="rId4"/>
    <sheet name="МКУ ЦООУ" sheetId="5" r:id="rId5"/>
    <sheet name="ТЦ КМР" sheetId="6" r:id="rId6"/>
    <sheet name="МФЦ" sheetId="7" r:id="rId7"/>
  </sheets>
  <definedNames/>
  <calcPr fullCalcOnLoad="1"/>
</workbook>
</file>

<file path=xl/sharedStrings.xml><?xml version="1.0" encoding="utf-8"?>
<sst xmlns="http://schemas.openxmlformats.org/spreadsheetml/2006/main" count="609" uniqueCount="154">
  <si>
    <t xml:space="preserve">Предприятия </t>
  </si>
  <si>
    <t>в нат. выр</t>
  </si>
  <si>
    <t>в ден. выр.</t>
  </si>
  <si>
    <t>В том числе с разбивкой по кварталам</t>
  </si>
  <si>
    <t>1 квратал</t>
  </si>
  <si>
    <t xml:space="preserve">Январь </t>
  </si>
  <si>
    <t>Февраль</t>
  </si>
  <si>
    <t>Март</t>
  </si>
  <si>
    <t>Итого 1 квартал</t>
  </si>
  <si>
    <t>2 квартал</t>
  </si>
  <si>
    <t>3 квартал</t>
  </si>
  <si>
    <t>4 квартал</t>
  </si>
  <si>
    <t>Итого 2 квартал</t>
  </si>
  <si>
    <t>Апрель</t>
  </si>
  <si>
    <t>Май</t>
  </si>
  <si>
    <t>Июнь</t>
  </si>
  <si>
    <t xml:space="preserve">Июль </t>
  </si>
  <si>
    <t>Август</t>
  </si>
  <si>
    <t>Сентябрь</t>
  </si>
  <si>
    <t>Итого 3 квартал</t>
  </si>
  <si>
    <t>Октябрь</t>
  </si>
  <si>
    <t>Ноябрь</t>
  </si>
  <si>
    <t>Декабрь</t>
  </si>
  <si>
    <t>в т. квт/ч</t>
  </si>
  <si>
    <t>тыс.руб</t>
  </si>
  <si>
    <t>Итого 4 квартал</t>
  </si>
  <si>
    <t>Итого по бюджету</t>
  </si>
  <si>
    <t>Начальник Кавалеровского отделения</t>
  </si>
  <si>
    <t>Согласовано:</t>
  </si>
  <si>
    <t>Дальэнергосбыта</t>
  </si>
  <si>
    <t>№     договора</t>
  </si>
  <si>
    <t>И.Ю.Терехин</t>
  </si>
  <si>
    <t>К2974</t>
  </si>
  <si>
    <t>Старое здание</t>
  </si>
  <si>
    <t>Гараж большой</t>
  </si>
  <si>
    <t xml:space="preserve">ЗАГС, Арсеньева,83 </t>
  </si>
  <si>
    <t>Гараж  малый</t>
  </si>
  <si>
    <t>муниципального района</t>
  </si>
  <si>
    <t>Архив, Арсеньева, 98а</t>
  </si>
  <si>
    <t>К3258</t>
  </si>
  <si>
    <t xml:space="preserve"> </t>
  </si>
  <si>
    <t>К3276</t>
  </si>
  <si>
    <t xml:space="preserve">и потребительского рынка администрации Кавалеровского </t>
  </si>
  <si>
    <t>Профилакторий "Кристалл"</t>
  </si>
  <si>
    <t xml:space="preserve"> Расчет лимита потребления электроэнергии по организациям и                                                Приложение № 1                                                                                                                                                                                                  </t>
  </si>
  <si>
    <t>1 квартал</t>
  </si>
  <si>
    <t xml:space="preserve">Здание </t>
  </si>
  <si>
    <t>К1037</t>
  </si>
  <si>
    <t>п.Хрустальный</t>
  </si>
  <si>
    <t>п.Рудный</t>
  </si>
  <si>
    <t>п.Горнореченский</t>
  </si>
  <si>
    <t>Объекты, наход. в казне КМР</t>
  </si>
  <si>
    <t>ДК им.Арсеньева п.Кавалерово</t>
  </si>
  <si>
    <t>п.Кавалерово</t>
  </si>
  <si>
    <t>кинотеатр "Россия"п.Кавалерово</t>
  </si>
  <si>
    <t xml:space="preserve">               Н.Д.Чемерюк</t>
  </si>
  <si>
    <t>Н.Д. Чемерюк</t>
  </si>
  <si>
    <t xml:space="preserve"> Расчет лимита потребления электроэнергии по организациям и                                                                               Приложение № 1                                                                                                                          </t>
  </si>
  <si>
    <t>Музей (электрокотел)</t>
  </si>
  <si>
    <t>Музей п. Кавалерово</t>
  </si>
  <si>
    <t xml:space="preserve">                                    </t>
  </si>
  <si>
    <t>Кавалеровский МР в т.ч.</t>
  </si>
  <si>
    <t>МБУ "МФЦ Кавалеровского района"</t>
  </si>
  <si>
    <t>Адм. Устиновского СП с.Зеркальное</t>
  </si>
  <si>
    <t>Библиотека центр. п.Кавал.</t>
  </si>
  <si>
    <t>ДК "50 лет Победы" п.Рудный</t>
  </si>
  <si>
    <t>ДК "Заря" п. Горнореченский</t>
  </si>
  <si>
    <t>ДК "Союз" п.Хрустальный</t>
  </si>
  <si>
    <t xml:space="preserve">СДК с.Устиновка </t>
  </si>
  <si>
    <t xml:space="preserve"> СДК с.Суворово</t>
  </si>
  <si>
    <t xml:space="preserve"> СДК с.Синегорье</t>
  </si>
  <si>
    <t>СДК с. Зеркальное</t>
  </si>
  <si>
    <t xml:space="preserve"> СДК с.Богополь</t>
  </si>
  <si>
    <t>ДК "Восток"с.Высокогорск</t>
  </si>
  <si>
    <t>Библиотека с.Высокогорск</t>
  </si>
  <si>
    <t xml:space="preserve"> Расчет лимита потребления электроэнергии по организациям и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</t>
  </si>
  <si>
    <t>Адм. Кавалеровского ГП в т.ч.</t>
  </si>
  <si>
    <t>с.Высокогорск</t>
  </si>
  <si>
    <t>Кавалеровское городское пос.:</t>
  </si>
  <si>
    <t>Устиновское СП</t>
  </si>
  <si>
    <t>ул.Партизанская п.Рудный</t>
  </si>
  <si>
    <t>Н.Д.Чемерюк</t>
  </si>
  <si>
    <t xml:space="preserve">Расчет лимита потребления электроэнергии по МКУ "ЦООУ",                                                                Приложение № 1                                                                                                                          </t>
  </si>
  <si>
    <t xml:space="preserve"> Расчет лимита потребления электроэнергии по МКУ "Технический                                            Приложение № 1                                                                                                                            </t>
  </si>
  <si>
    <t>МБУ "МФЦ Кавалеровского р-на"</t>
  </si>
  <si>
    <t>Начальник Кавалеровского отделения Дальэнергосбыта                                    И.Ю.Терехин</t>
  </si>
  <si>
    <t>МБОУ СОШ №1 пгт.Кавалерово</t>
  </si>
  <si>
    <t>МБОУ СОШ №2 пгт.Кавалерово</t>
  </si>
  <si>
    <t>МБОУ СОШ №3 пгт.Кавалерово</t>
  </si>
  <si>
    <t>МКОУ СОШ ХГП</t>
  </si>
  <si>
    <t>МКОУ СОШ с.Зеркальное</t>
  </si>
  <si>
    <t>МКОУ СОШ с.Устиновка</t>
  </si>
  <si>
    <t>(МКОУ В(с)ОШ) пгт.Кавалерово</t>
  </si>
  <si>
    <t>МКДОУ №26 п.Рудный</t>
  </si>
  <si>
    <t>МБОУ ДО ДООЦ "Кристалл"пгт. Кавалерово</t>
  </si>
  <si>
    <t>МОБУ ДО ЦДТ пгт.Кавалерово</t>
  </si>
  <si>
    <t>МКУ ЦООУ п.Кавалерово(хэк, гараж,бухг.)</t>
  </si>
  <si>
    <t>Итого по МКУ "ЦООУ":</t>
  </si>
  <si>
    <t xml:space="preserve">МКУ "ТЦ"  </t>
  </si>
  <si>
    <t xml:space="preserve">Начальник отдела  экономики, планирования                                                                                                                                                                                                       </t>
  </si>
  <si>
    <t xml:space="preserve">  </t>
  </si>
  <si>
    <t>МБОУ СОШ №1 (бывший МУК пгт. Кавалерово</t>
  </si>
  <si>
    <t xml:space="preserve">Лимит потребления электроэнергии на 2018 год </t>
  </si>
  <si>
    <t>Фильмобаза</t>
  </si>
  <si>
    <t>Гараж</t>
  </si>
  <si>
    <t>парк культуры п.Кавалерово</t>
  </si>
  <si>
    <t>ул. п.Горнореченский</t>
  </si>
  <si>
    <t xml:space="preserve"> ул.  п.Хрустальный</t>
  </si>
  <si>
    <t>ул. пгт.Кавалерово</t>
  </si>
  <si>
    <t>"ТЦ" Кавалеровского ГП Уличное освещение в.т.ч.</t>
  </si>
  <si>
    <t>К3021</t>
  </si>
  <si>
    <t>к-3026</t>
  </si>
  <si>
    <t>КО812</t>
  </si>
  <si>
    <t xml:space="preserve"> Н.Д. Чемерюк</t>
  </si>
  <si>
    <t>муниципального район</t>
  </si>
  <si>
    <t>МБУДО "ДШИ"</t>
  </si>
  <si>
    <t>МАУ "ЦКДБО"</t>
  </si>
  <si>
    <t xml:space="preserve"> Расчет лимита потребления электроэнергии по МАУ "ЦКДБО",                                                           Приложение № 1                                                                                                                                                                                                  </t>
  </si>
  <si>
    <t>МАУ "ЦКДБО":</t>
  </si>
  <si>
    <t>МБДОУ №22 п.Кавалерово</t>
  </si>
  <si>
    <t>МБОУ СОШ пос.Рудный</t>
  </si>
  <si>
    <t>МБОУ СОШ № 5 пгт.Горнореченский</t>
  </si>
  <si>
    <t>МБДОУ №2 п.Кавалерово</t>
  </si>
  <si>
    <t>МБДОУ №3 п.Кавалерово</t>
  </si>
  <si>
    <t>МБДОУ №4 п.Кавалерово</t>
  </si>
  <si>
    <t>МБДОУ №6 п.Кавалерово</t>
  </si>
  <si>
    <t>МБДОУ №10 п.Хрустальный</t>
  </si>
  <si>
    <t>МБДОУ №12 п.Хрустальный</t>
  </si>
  <si>
    <t>МБДОУ №19 с.Зеркальное</t>
  </si>
  <si>
    <t>МБДОУ №21 п.Кавалерово</t>
  </si>
  <si>
    <t>МБДОУ №25 п.Кавалерово</t>
  </si>
  <si>
    <t>МБДОУ №27 п.Горнореченский</t>
  </si>
  <si>
    <t xml:space="preserve"> Расчет лимита потребления электроэнергии по МБУ  МФЦ Кавалеровского                     Приложение № 1                                                                                                                                                                                                  </t>
  </si>
  <si>
    <t>МКУ "ЦООУ"</t>
  </si>
  <si>
    <t>Примечание: тариф 2018 г. с 01.01. - 30.06. -  6,30  руб.</t>
  </si>
  <si>
    <t>с 01.07.- 31.12.  6,70 руб.</t>
  </si>
  <si>
    <t>с 01.07.- 31.12.   6,70 руб.</t>
  </si>
  <si>
    <t>Примечание: тариф 2018 г. с 01.01. - 30.06. - 6,30  руб.</t>
  </si>
  <si>
    <t>Примечание: тариф 2017 г. с 01.01. - 30.06. -  6,30  руб.</t>
  </si>
  <si>
    <t>с 01.07.- 31.12.   6,70  руб.</t>
  </si>
  <si>
    <t xml:space="preserve">учреждениям Кавалеровского МР, финансируемым из бюджетов Кавалеровского МР,                                              к постановлению администрации Кавалеровского                                                                                                      </t>
  </si>
  <si>
    <t xml:space="preserve">  на 2018 год с разбивкой по месяцам                                                                                                                             муниципального района № 279 от 07.1ё1.2017г.                                                                                      </t>
  </si>
  <si>
    <t xml:space="preserve">учреждениям, финансируемым из бюджета Устиновского                                                            к постановлению администрации Кавалеровского                                                                                                                         </t>
  </si>
  <si>
    <t xml:space="preserve">сельского поселения на 2018 год с разбивкой по месяцам                                                           муниципального района №279         от 07.11.2017г.                                                                                                                                                                                                  </t>
  </si>
  <si>
    <t xml:space="preserve">финансируемому из бюджета Кавалеровского                                                                                      к постановлению администрации Кавалеровского                                                                                                                         </t>
  </si>
  <si>
    <t xml:space="preserve">муниципального района на 2018 год с разбивкой по месяцам                                                            муниципального района №279   от 07.11.2017г.                                                                                                                                                                                                  </t>
  </si>
  <si>
    <t xml:space="preserve">учреждениям, финансируемым из бюджета Кавалеровского                                                                                               к постановлению администрации Кавалеровского                                                                                                                         </t>
  </si>
  <si>
    <t xml:space="preserve">городского поселения на 2018 год с разбивкой по месяцам                                                                                                муниципального района №279от 07.11.2017г.                                                                                                                                                                                                    </t>
  </si>
  <si>
    <t xml:space="preserve">финансируемому из бюджета Кавалеровского                                                                                       к постановлению администрации Кавалеровского                                                                                                     </t>
  </si>
  <si>
    <t xml:space="preserve">муниципального района на 2018 год с разбивкой по месяцам                                                                муниципального района  №279от   07.11.2017г.                                                                                         </t>
  </si>
  <si>
    <t xml:space="preserve">центр", финансируемому из бюджета Кавалеровского                                                                     к постановлению администрации Кавалеровского                                                                                                         </t>
  </si>
  <si>
    <t xml:space="preserve">муниципального района на 2018 год с разбивкой по месяцам                                                     муниципального района  № 279от 07.11.2017г.                                                                  </t>
  </si>
  <si>
    <t xml:space="preserve">района, финансируемому из бюджета Кавалеровского                                                        к постановлению администрации Кавалеровского                                                                                                                         </t>
  </si>
  <si>
    <t xml:space="preserve">муниципального района на 2018 год с разбивкой по месяцам                                            муниципального района № 279  от  07.11.2017г.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</si>
</sst>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25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Arial Cyr"/>
      <family val="2"/>
    </font>
    <font>
      <sz val="11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9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9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9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2" fillId="0" borderId="1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166" fontId="1" fillId="4" borderId="10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166" fontId="1" fillId="4" borderId="10" xfId="0" applyNumberFormat="1" applyFont="1" applyFill="1" applyBorder="1" applyAlignment="1">
      <alignment/>
    </xf>
    <xf numFmtId="166" fontId="2" fillId="4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166" fontId="1" fillId="4" borderId="16" xfId="0" applyNumberFormat="1" applyFont="1" applyFill="1" applyBorder="1" applyAlignment="1">
      <alignment/>
    </xf>
    <xf numFmtId="166" fontId="1" fillId="4" borderId="17" xfId="0" applyNumberFormat="1" applyFont="1" applyFill="1" applyBorder="1" applyAlignment="1">
      <alignment/>
    </xf>
    <xf numFmtId="166" fontId="1" fillId="4" borderId="11" xfId="0" applyNumberFormat="1" applyFont="1" applyFill="1" applyBorder="1" applyAlignment="1">
      <alignment/>
    </xf>
    <xf numFmtId="2" fontId="1" fillId="4" borderId="11" xfId="0" applyNumberFormat="1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4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166" fontId="2" fillId="4" borderId="11" xfId="0" applyNumberFormat="1" applyFont="1" applyFill="1" applyBorder="1" applyAlignment="1">
      <alignment/>
    </xf>
    <xf numFmtId="166" fontId="2" fillId="0" borderId="11" xfId="0" applyNumberFormat="1" applyFont="1" applyBorder="1" applyAlignment="1">
      <alignment/>
    </xf>
    <xf numFmtId="0" fontId="1" fillId="14" borderId="10" xfId="0" applyFont="1" applyFill="1" applyBorder="1" applyAlignment="1">
      <alignment/>
    </xf>
    <xf numFmtId="0" fontId="1" fillId="14" borderId="10" xfId="0" applyFont="1" applyFill="1" applyBorder="1" applyAlignment="1">
      <alignment horizontal="center" wrapText="1"/>
    </xf>
    <xf numFmtId="0" fontId="1" fillId="1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166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4" borderId="16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0" fontId="0" fillId="4" borderId="0" xfId="0" applyFill="1" applyAlignment="1">
      <alignment/>
    </xf>
    <xf numFmtId="164" fontId="1" fillId="4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9" borderId="14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4" borderId="33" xfId="0" applyFont="1" applyFill="1" applyBorder="1" applyAlignment="1">
      <alignment horizontal="center"/>
    </xf>
    <xf numFmtId="0" fontId="1" fillId="14" borderId="34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14" borderId="35" xfId="0" applyFont="1" applyFill="1" applyBorder="1" applyAlignment="1">
      <alignment horizontal="center" wrapText="1"/>
    </xf>
    <xf numFmtId="0" fontId="1" fillId="14" borderId="36" xfId="0" applyFont="1" applyFill="1" applyBorder="1" applyAlignment="1">
      <alignment horizontal="center" wrapText="1"/>
    </xf>
    <xf numFmtId="0" fontId="1" fillId="14" borderId="37" xfId="0" applyFont="1" applyFill="1" applyBorder="1" applyAlignment="1">
      <alignment horizontal="center" wrapText="1"/>
    </xf>
    <xf numFmtId="0" fontId="1" fillId="14" borderId="38" xfId="0" applyFont="1" applyFill="1" applyBorder="1" applyAlignment="1">
      <alignment horizontal="center" wrapText="1"/>
    </xf>
    <xf numFmtId="0" fontId="1" fillId="14" borderId="19" xfId="0" applyFont="1" applyFill="1" applyBorder="1" applyAlignment="1">
      <alignment horizontal="center" wrapText="1"/>
    </xf>
    <xf numFmtId="0" fontId="1" fillId="14" borderId="17" xfId="0" applyFont="1" applyFill="1" applyBorder="1" applyAlignment="1">
      <alignment horizontal="center" wrapText="1"/>
    </xf>
    <xf numFmtId="0" fontId="1" fillId="14" borderId="39" xfId="0" applyFont="1" applyFill="1" applyBorder="1" applyAlignment="1">
      <alignment horizontal="center"/>
    </xf>
    <xf numFmtId="0" fontId="1" fillId="14" borderId="33" xfId="0" applyFont="1" applyFill="1" applyBorder="1" applyAlignment="1">
      <alignment horizontal="center" wrapText="1"/>
    </xf>
    <xf numFmtId="0" fontId="1" fillId="14" borderId="34" xfId="0" applyFont="1" applyFill="1" applyBorder="1" applyAlignment="1">
      <alignment horizontal="center" wrapText="1"/>
    </xf>
    <xf numFmtId="0" fontId="1" fillId="14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zoomScale="75" zoomScaleNormal="75" zoomScalePageLayoutView="0" workbookViewId="0" topLeftCell="A1">
      <selection activeCell="H27" sqref="H27"/>
    </sheetView>
  </sheetViews>
  <sheetFormatPr defaultColWidth="9.00390625" defaultRowHeight="12.75"/>
  <cols>
    <col min="1" max="1" width="34.375" style="0" customWidth="1"/>
    <col min="2" max="2" width="7.375" style="0" customWidth="1"/>
    <col min="3" max="3" width="8.75390625" style="0" customWidth="1"/>
    <col min="5" max="5" width="9.25390625" style="0" customWidth="1"/>
    <col min="6" max="6" width="9.75390625" style="0" bestFit="1" customWidth="1"/>
    <col min="8" max="8" width="10.25390625" style="0" customWidth="1"/>
    <col min="10" max="10" width="8.75390625" style="0" customWidth="1"/>
    <col min="11" max="11" width="8.00390625" style="0" customWidth="1"/>
    <col min="13" max="13" width="9.375" style="0" customWidth="1"/>
    <col min="14" max="14" width="8.25390625" style="0" customWidth="1"/>
    <col min="16" max="16" width="8.25390625" style="0" customWidth="1"/>
    <col min="21" max="23" width="7.25390625" style="0" customWidth="1"/>
    <col min="24" max="24" width="8.125" style="0" customWidth="1"/>
    <col min="25" max="25" width="8.75390625" style="0" customWidth="1"/>
    <col min="26" max="26" width="7.625" style="0" customWidth="1"/>
    <col min="27" max="27" width="9.75390625" style="0" customWidth="1"/>
    <col min="28" max="28" width="8.625" style="0" customWidth="1"/>
    <col min="29" max="29" width="9.00390625" style="0" customWidth="1"/>
    <col min="31" max="31" width="8.375" style="0" customWidth="1"/>
    <col min="32" max="32" width="9.625" style="0" customWidth="1"/>
    <col min="33" max="33" width="8.375" style="0" customWidth="1"/>
    <col min="34" max="35" width="8.00390625" style="0" customWidth="1"/>
    <col min="36" max="36" width="8.75390625" style="0" customWidth="1"/>
    <col min="37" max="37" width="7.25390625" style="0" customWidth="1"/>
  </cols>
  <sheetData>
    <row r="1" spans="1:41" ht="14.25">
      <c r="A1" s="78" t="s">
        <v>57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O1">
        <v>6.3</v>
      </c>
    </row>
    <row r="2" spans="1:41" ht="14.25">
      <c r="A2" s="80" t="s">
        <v>140</v>
      </c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O2">
        <v>6.7</v>
      </c>
    </row>
    <row r="3" spans="1:36" ht="14.25">
      <c r="A3" s="78" t="s">
        <v>141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thickBot="1">
      <c r="A5" s="81" t="s">
        <v>0</v>
      </c>
      <c r="B5" s="6"/>
      <c r="C5" s="84" t="s">
        <v>102</v>
      </c>
      <c r="D5" s="85"/>
      <c r="E5" s="90" t="s">
        <v>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2"/>
    </row>
    <row r="6" spans="1:36" ht="15" thickBot="1">
      <c r="A6" s="82"/>
      <c r="B6" s="82" t="s">
        <v>30</v>
      </c>
      <c r="C6" s="86"/>
      <c r="D6" s="87"/>
      <c r="E6" s="90" t="s">
        <v>45</v>
      </c>
      <c r="F6" s="91"/>
      <c r="G6" s="91"/>
      <c r="H6" s="91"/>
      <c r="I6" s="91"/>
      <c r="J6" s="91"/>
      <c r="K6" s="91"/>
      <c r="L6" s="92"/>
      <c r="M6" s="90" t="s">
        <v>9</v>
      </c>
      <c r="N6" s="91"/>
      <c r="O6" s="91"/>
      <c r="P6" s="91"/>
      <c r="Q6" s="91"/>
      <c r="R6" s="91"/>
      <c r="S6" s="91"/>
      <c r="T6" s="92"/>
      <c r="U6" s="90" t="s">
        <v>10</v>
      </c>
      <c r="V6" s="91"/>
      <c r="W6" s="91"/>
      <c r="X6" s="91"/>
      <c r="Y6" s="91"/>
      <c r="Z6" s="91"/>
      <c r="AA6" s="91"/>
      <c r="AB6" s="92"/>
      <c r="AC6" s="90" t="s">
        <v>11</v>
      </c>
      <c r="AD6" s="91"/>
      <c r="AE6" s="91"/>
      <c r="AF6" s="91"/>
      <c r="AG6" s="91"/>
      <c r="AH6" s="91"/>
      <c r="AI6" s="91"/>
      <c r="AJ6" s="92"/>
    </row>
    <row r="7" spans="1:36" ht="26.25" customHeight="1" thickBot="1">
      <c r="A7" s="82"/>
      <c r="B7" s="82"/>
      <c r="C7" s="88"/>
      <c r="D7" s="89"/>
      <c r="E7" s="90" t="s">
        <v>5</v>
      </c>
      <c r="F7" s="92"/>
      <c r="G7" s="90" t="s">
        <v>6</v>
      </c>
      <c r="H7" s="92"/>
      <c r="I7" s="90" t="s">
        <v>7</v>
      </c>
      <c r="J7" s="92"/>
      <c r="K7" s="90" t="s">
        <v>8</v>
      </c>
      <c r="L7" s="92"/>
      <c r="M7" s="90" t="s">
        <v>13</v>
      </c>
      <c r="N7" s="92"/>
      <c r="O7" s="90" t="s">
        <v>14</v>
      </c>
      <c r="P7" s="92"/>
      <c r="Q7" s="90" t="s">
        <v>15</v>
      </c>
      <c r="R7" s="92"/>
      <c r="S7" s="90" t="s">
        <v>12</v>
      </c>
      <c r="T7" s="92"/>
      <c r="U7" s="90" t="s">
        <v>16</v>
      </c>
      <c r="V7" s="92"/>
      <c r="W7" s="90" t="s">
        <v>17</v>
      </c>
      <c r="X7" s="92"/>
      <c r="Y7" s="90" t="s">
        <v>18</v>
      </c>
      <c r="Z7" s="92"/>
      <c r="AA7" s="90" t="s">
        <v>19</v>
      </c>
      <c r="AB7" s="92"/>
      <c r="AC7" s="90" t="s">
        <v>20</v>
      </c>
      <c r="AD7" s="92"/>
      <c r="AE7" s="90" t="s">
        <v>21</v>
      </c>
      <c r="AF7" s="92"/>
      <c r="AG7" s="90" t="s">
        <v>22</v>
      </c>
      <c r="AH7" s="92"/>
      <c r="AI7" s="90" t="s">
        <v>25</v>
      </c>
      <c r="AJ7" s="92"/>
    </row>
    <row r="8" spans="1:36" ht="29.25" thickBot="1">
      <c r="A8" s="83"/>
      <c r="B8" s="83"/>
      <c r="C8" s="4" t="s">
        <v>1</v>
      </c>
      <c r="D8" s="4" t="s">
        <v>2</v>
      </c>
      <c r="E8" s="4" t="s">
        <v>23</v>
      </c>
      <c r="F8" s="4" t="s">
        <v>24</v>
      </c>
      <c r="G8" s="4" t="s">
        <v>23</v>
      </c>
      <c r="H8" s="4" t="s">
        <v>24</v>
      </c>
      <c r="I8" s="4" t="s">
        <v>23</v>
      </c>
      <c r="J8" s="4" t="s">
        <v>24</v>
      </c>
      <c r="K8" s="4" t="s">
        <v>23</v>
      </c>
      <c r="L8" s="4" t="s">
        <v>24</v>
      </c>
      <c r="M8" s="4" t="s">
        <v>23</v>
      </c>
      <c r="N8" s="4" t="s">
        <v>24</v>
      </c>
      <c r="O8" s="4" t="s">
        <v>23</v>
      </c>
      <c r="P8" s="4" t="s">
        <v>24</v>
      </c>
      <c r="Q8" s="4" t="s">
        <v>23</v>
      </c>
      <c r="R8" s="4" t="s">
        <v>24</v>
      </c>
      <c r="S8" s="4" t="s">
        <v>23</v>
      </c>
      <c r="T8" s="4" t="s">
        <v>24</v>
      </c>
      <c r="U8" s="4" t="s">
        <v>23</v>
      </c>
      <c r="V8" s="4" t="s">
        <v>24</v>
      </c>
      <c r="W8" s="4" t="s">
        <v>23</v>
      </c>
      <c r="X8" s="4" t="s">
        <v>24</v>
      </c>
      <c r="Y8" s="4" t="s">
        <v>23</v>
      </c>
      <c r="Z8" s="4" t="s">
        <v>24</v>
      </c>
      <c r="AA8" s="4" t="s">
        <v>23</v>
      </c>
      <c r="AB8" s="4" t="s">
        <v>24</v>
      </c>
      <c r="AC8" s="4" t="s">
        <v>23</v>
      </c>
      <c r="AD8" s="4" t="s">
        <v>24</v>
      </c>
      <c r="AE8" s="4" t="s">
        <v>23</v>
      </c>
      <c r="AF8" s="4" t="s">
        <v>24</v>
      </c>
      <c r="AG8" s="4" t="s">
        <v>23</v>
      </c>
      <c r="AH8" s="4" t="s">
        <v>24</v>
      </c>
      <c r="AI8" s="4" t="s">
        <v>23</v>
      </c>
      <c r="AJ8" s="4" t="s">
        <v>24</v>
      </c>
    </row>
    <row r="9" spans="1:36" ht="15" thickBo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</row>
    <row r="10" spans="1:36" ht="15">
      <c r="A10" s="93" t="s">
        <v>60</v>
      </c>
      <c r="B10" s="94"/>
      <c r="C10" s="94"/>
      <c r="D10" s="94"/>
      <c r="E10" s="94"/>
      <c r="F10" s="94"/>
      <c r="G10" s="94"/>
      <c r="H10" s="94"/>
      <c r="I10" s="9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">
      <c r="A11" s="72" t="s">
        <v>79</v>
      </c>
      <c r="B11" s="15" t="s">
        <v>47</v>
      </c>
      <c r="C11" s="9">
        <f>K11+S11+AA11+AI11</f>
        <v>0.672</v>
      </c>
      <c r="D11" s="9">
        <f>L11+T11+AB11+AJ11</f>
        <v>4.368</v>
      </c>
      <c r="E11" s="28">
        <v>0.056</v>
      </c>
      <c r="F11" s="9">
        <f>E11*AO1</f>
        <v>0.3528</v>
      </c>
      <c r="G11" s="28">
        <v>0.056</v>
      </c>
      <c r="H11" s="9">
        <f>G11*AO1</f>
        <v>0.3528</v>
      </c>
      <c r="I11" s="28">
        <v>0.056</v>
      </c>
      <c r="J11" s="2">
        <f>I11*AO1</f>
        <v>0.3528</v>
      </c>
      <c r="K11" s="3">
        <f>E11+G11+I11</f>
        <v>0.168</v>
      </c>
      <c r="L11" s="3">
        <f>F11+H11+J11</f>
        <v>1.0584</v>
      </c>
      <c r="M11" s="28">
        <v>0.056</v>
      </c>
      <c r="N11" s="3">
        <f>AO1*M11</f>
        <v>0.3528</v>
      </c>
      <c r="O11" s="28">
        <v>0.056</v>
      </c>
      <c r="P11" s="3">
        <f>AO1*O11</f>
        <v>0.3528</v>
      </c>
      <c r="Q11" s="28">
        <v>0.056</v>
      </c>
      <c r="R11" s="3">
        <f>Q11*AO1</f>
        <v>0.3528</v>
      </c>
      <c r="S11" s="3">
        <f>M11+O11+Q11</f>
        <v>0.168</v>
      </c>
      <c r="T11" s="3">
        <f>N11+P11+R11</f>
        <v>1.0584</v>
      </c>
      <c r="U11" s="28">
        <v>0.056</v>
      </c>
      <c r="V11" s="3">
        <f>AO2*U11</f>
        <v>0.37520000000000003</v>
      </c>
      <c r="W11" s="28">
        <v>0.056</v>
      </c>
      <c r="X11" s="3">
        <f>AO2*W11</f>
        <v>0.37520000000000003</v>
      </c>
      <c r="Y11" s="28">
        <v>0.056</v>
      </c>
      <c r="Z11" s="3">
        <f>AO2*Y11</f>
        <v>0.37520000000000003</v>
      </c>
      <c r="AA11" s="3">
        <f aca="true" t="shared" si="0" ref="AA11:AB13">U11+W11+Y11</f>
        <v>0.168</v>
      </c>
      <c r="AB11" s="3">
        <f t="shared" si="0"/>
        <v>1.1256000000000002</v>
      </c>
      <c r="AC11" s="28">
        <v>0.056</v>
      </c>
      <c r="AD11" s="3">
        <f>AO2*AC11</f>
        <v>0.37520000000000003</v>
      </c>
      <c r="AE11" s="28">
        <v>0.056</v>
      </c>
      <c r="AF11" s="3">
        <f>AO2*AE11</f>
        <v>0.37520000000000003</v>
      </c>
      <c r="AG11" s="28">
        <v>0.056</v>
      </c>
      <c r="AH11" s="3">
        <f>AO2*AG11</f>
        <v>0.37520000000000003</v>
      </c>
      <c r="AI11" s="3">
        <f aca="true" t="shared" si="1" ref="AI11:AJ13">AC11+AE11+AG11</f>
        <v>0.168</v>
      </c>
      <c r="AJ11" s="3">
        <f t="shared" si="1"/>
        <v>1.1256000000000002</v>
      </c>
    </row>
    <row r="12" spans="1:36" ht="15">
      <c r="A12" s="72" t="s">
        <v>61</v>
      </c>
      <c r="B12" s="15"/>
      <c r="C12" s="9">
        <f aca="true" t="shared" si="2" ref="C12:D17">K12+S12+AA12+AI12</f>
        <v>1656.0040000000001</v>
      </c>
      <c r="D12" s="9">
        <f t="shared" si="2"/>
        <v>10740.3388</v>
      </c>
      <c r="E12" s="9">
        <f aca="true" t="shared" si="3" ref="E12:J12">SUM(E13:E17)</f>
        <v>186.02700000000002</v>
      </c>
      <c r="F12" s="9">
        <f t="shared" si="3"/>
        <v>1171.9701</v>
      </c>
      <c r="G12" s="9">
        <f t="shared" si="3"/>
        <v>170.09199999999998</v>
      </c>
      <c r="H12" s="9">
        <f t="shared" si="3"/>
        <v>1071.5796</v>
      </c>
      <c r="I12" s="9">
        <f t="shared" si="3"/>
        <v>160.38</v>
      </c>
      <c r="J12" s="9">
        <f t="shared" si="3"/>
        <v>1010.394</v>
      </c>
      <c r="K12" s="3">
        <f aca="true" t="shared" si="4" ref="K12:L17">E12+G12+I12</f>
        <v>516.499</v>
      </c>
      <c r="L12" s="3">
        <f t="shared" si="4"/>
        <v>3253.9437</v>
      </c>
      <c r="M12" s="9">
        <f aca="true" t="shared" si="5" ref="M12:R12">SUM(M13:M17)</f>
        <v>142.074</v>
      </c>
      <c r="N12" s="9">
        <f t="shared" si="5"/>
        <v>895.0662</v>
      </c>
      <c r="O12" s="9">
        <f t="shared" si="5"/>
        <v>130.655</v>
      </c>
      <c r="P12" s="9">
        <f t="shared" si="5"/>
        <v>823.1265000000001</v>
      </c>
      <c r="Q12" s="9">
        <f t="shared" si="5"/>
        <v>97.99199999999999</v>
      </c>
      <c r="R12" s="9">
        <f t="shared" si="5"/>
        <v>617.3495999999999</v>
      </c>
      <c r="S12" s="3">
        <f aca="true" t="shared" si="6" ref="S12:T17">M12+O12+Q12</f>
        <v>370.721</v>
      </c>
      <c r="T12" s="3">
        <f t="shared" si="6"/>
        <v>2335.5423</v>
      </c>
      <c r="U12" s="9">
        <f aca="true" t="shared" si="7" ref="U12:Z12">SUM(U13:U17)</f>
        <v>77.047</v>
      </c>
      <c r="V12" s="9">
        <f t="shared" si="7"/>
        <v>516.2149000000001</v>
      </c>
      <c r="W12" s="9">
        <f t="shared" si="7"/>
        <v>72.901</v>
      </c>
      <c r="X12" s="9">
        <f t="shared" si="7"/>
        <v>488.43670000000003</v>
      </c>
      <c r="Y12" s="9">
        <f t="shared" si="7"/>
        <v>106.25200000000001</v>
      </c>
      <c r="Z12" s="9">
        <f t="shared" si="7"/>
        <v>711.8884</v>
      </c>
      <c r="AA12" s="3">
        <f t="shared" si="0"/>
        <v>256.2</v>
      </c>
      <c r="AB12" s="3">
        <f t="shared" si="0"/>
        <v>1716.5400000000002</v>
      </c>
      <c r="AC12" s="9">
        <f aca="true" t="shared" si="8" ref="AC12:AH12">SUM(AC13:AC17)</f>
        <v>154.99699999999999</v>
      </c>
      <c r="AD12" s="9">
        <f t="shared" si="8"/>
        <v>1038.4798999999998</v>
      </c>
      <c r="AE12" s="9">
        <f t="shared" si="8"/>
        <v>173.156</v>
      </c>
      <c r="AF12" s="9">
        <f t="shared" si="8"/>
        <v>1160.1452</v>
      </c>
      <c r="AG12" s="9">
        <f t="shared" si="8"/>
        <v>184.431</v>
      </c>
      <c r="AH12" s="9">
        <f t="shared" si="8"/>
        <v>1235.6877</v>
      </c>
      <c r="AI12" s="3">
        <f t="shared" si="1"/>
        <v>512.5840000000001</v>
      </c>
      <c r="AJ12" s="3">
        <f t="shared" si="1"/>
        <v>3434.3127999999997</v>
      </c>
    </row>
    <row r="13" spans="1:36" ht="14.25">
      <c r="A13" s="73" t="s">
        <v>98</v>
      </c>
      <c r="B13" s="15" t="s">
        <v>39</v>
      </c>
      <c r="C13" s="9">
        <f t="shared" si="2"/>
        <v>82.97</v>
      </c>
      <c r="D13" s="9">
        <f t="shared" si="2"/>
        <v>538.943</v>
      </c>
      <c r="E13" s="28">
        <v>8.015</v>
      </c>
      <c r="F13" s="67">
        <f>E13*AO1</f>
        <v>50.4945</v>
      </c>
      <c r="G13" s="28">
        <v>7.255</v>
      </c>
      <c r="H13" s="67">
        <f>G13*AO1</f>
        <v>45.7065</v>
      </c>
      <c r="I13" s="28">
        <v>7.500000000000001</v>
      </c>
      <c r="J13" s="67">
        <f>I13*AO1</f>
        <v>47.25000000000001</v>
      </c>
      <c r="K13" s="3">
        <f t="shared" si="4"/>
        <v>22.77</v>
      </c>
      <c r="L13" s="3">
        <f t="shared" si="4"/>
        <v>143.451</v>
      </c>
      <c r="M13" s="28">
        <v>6.710000000000001</v>
      </c>
      <c r="N13" s="67">
        <f>M13*AO1</f>
        <v>42.273</v>
      </c>
      <c r="O13" s="28">
        <v>7.01</v>
      </c>
      <c r="P13" s="67">
        <f>O13*AO1</f>
        <v>44.163</v>
      </c>
      <c r="Q13" s="28">
        <v>5.899999999999999</v>
      </c>
      <c r="R13" s="67">
        <f>Q13*AO1</f>
        <v>37.16999999999999</v>
      </c>
      <c r="S13" s="3">
        <f t="shared" si="6"/>
        <v>19.619999999999997</v>
      </c>
      <c r="T13" s="3">
        <f t="shared" si="6"/>
        <v>123.606</v>
      </c>
      <c r="U13" s="28">
        <v>5.649999999999999</v>
      </c>
      <c r="V13" s="67">
        <f>AO2*U13</f>
        <v>37.85499999999999</v>
      </c>
      <c r="W13" s="28">
        <v>5.3999999999999995</v>
      </c>
      <c r="X13" s="67">
        <f>W13*AO2</f>
        <v>36.18</v>
      </c>
      <c r="Y13" s="28">
        <v>7.115</v>
      </c>
      <c r="Z13" s="67">
        <f>AO2*Y13</f>
        <v>47.670500000000004</v>
      </c>
      <c r="AA13" s="3">
        <f t="shared" si="0"/>
        <v>18.165</v>
      </c>
      <c r="AB13" s="3">
        <f t="shared" si="0"/>
        <v>121.7055</v>
      </c>
      <c r="AC13" s="28">
        <v>7.635</v>
      </c>
      <c r="AD13" s="67">
        <f>AO2*AC13</f>
        <v>51.1545</v>
      </c>
      <c r="AE13" s="28">
        <v>7.415</v>
      </c>
      <c r="AF13" s="67">
        <f>AE13*AO2</f>
        <v>49.6805</v>
      </c>
      <c r="AG13" s="28">
        <v>7.365</v>
      </c>
      <c r="AH13" s="67">
        <f>AO2*AG13</f>
        <v>49.3455</v>
      </c>
      <c r="AI13" s="3">
        <f t="shared" si="1"/>
        <v>22.415</v>
      </c>
      <c r="AJ13" s="3">
        <f t="shared" si="1"/>
        <v>150.1805</v>
      </c>
    </row>
    <row r="14" spans="1:36" ht="14.25">
      <c r="A14" s="73" t="s">
        <v>62</v>
      </c>
      <c r="B14" s="15">
        <v>3426</v>
      </c>
      <c r="C14" s="9">
        <f t="shared" si="2"/>
        <v>25.08</v>
      </c>
      <c r="D14" s="9">
        <f t="shared" si="2"/>
        <v>163.236</v>
      </c>
      <c r="E14" s="32">
        <v>2</v>
      </c>
      <c r="F14" s="25">
        <f>E14*AO1</f>
        <v>12.6</v>
      </c>
      <c r="G14" s="33">
        <v>2</v>
      </c>
      <c r="H14" s="25">
        <f>G14*AO1</f>
        <v>12.6</v>
      </c>
      <c r="I14" s="37">
        <v>2</v>
      </c>
      <c r="J14" s="25">
        <f>I14*AO1</f>
        <v>12.6</v>
      </c>
      <c r="K14" s="3">
        <f t="shared" si="4"/>
        <v>6</v>
      </c>
      <c r="L14" s="3">
        <f t="shared" si="4"/>
        <v>37.8</v>
      </c>
      <c r="M14" s="35">
        <v>2</v>
      </c>
      <c r="N14" s="67">
        <f>M14*AO1</f>
        <v>12.6</v>
      </c>
      <c r="O14" s="35">
        <v>2</v>
      </c>
      <c r="P14" s="67">
        <f>O14*AO1</f>
        <v>12.6</v>
      </c>
      <c r="Q14" s="36">
        <v>2</v>
      </c>
      <c r="R14" s="67">
        <f>Q14*AO1</f>
        <v>12.6</v>
      </c>
      <c r="S14" s="3">
        <f t="shared" si="6"/>
        <v>6</v>
      </c>
      <c r="T14" s="3">
        <f t="shared" si="6"/>
        <v>37.8</v>
      </c>
      <c r="U14" s="38">
        <v>2.55</v>
      </c>
      <c r="V14" s="25">
        <f>U14*AO2</f>
        <v>17.085</v>
      </c>
      <c r="W14" s="35">
        <v>2.45</v>
      </c>
      <c r="X14" s="25">
        <f>W14*AO2</f>
        <v>16.415000000000003</v>
      </c>
      <c r="Y14" s="38">
        <v>2.08</v>
      </c>
      <c r="Z14" s="25">
        <f>Y14*AO2</f>
        <v>13.936000000000002</v>
      </c>
      <c r="AA14" s="3">
        <f aca="true" t="shared" si="9" ref="AA14:AB17">U14+W14+Y14</f>
        <v>7.08</v>
      </c>
      <c r="AB14" s="3">
        <f t="shared" si="9"/>
        <v>47.436</v>
      </c>
      <c r="AC14" s="38">
        <v>2</v>
      </c>
      <c r="AD14" s="3">
        <f>AC14*AO2</f>
        <v>13.4</v>
      </c>
      <c r="AE14" s="38">
        <v>2</v>
      </c>
      <c r="AF14" s="25">
        <f>AE14*AO2</f>
        <v>13.4</v>
      </c>
      <c r="AG14" s="24">
        <v>2</v>
      </c>
      <c r="AH14" s="25">
        <f>AG14*AO2</f>
        <v>13.4</v>
      </c>
      <c r="AI14" s="3">
        <f aca="true" t="shared" si="10" ref="AI14:AJ17">AC14+AE14+AG14</f>
        <v>6</v>
      </c>
      <c r="AJ14" s="3">
        <f t="shared" si="10"/>
        <v>40.2</v>
      </c>
    </row>
    <row r="15" spans="1:36" ht="14.25">
      <c r="A15" s="73" t="s">
        <v>115</v>
      </c>
      <c r="B15" s="15">
        <v>2929</v>
      </c>
      <c r="C15" s="9">
        <f t="shared" si="2"/>
        <v>16.700000000000003</v>
      </c>
      <c r="D15" s="9">
        <f t="shared" si="2"/>
        <v>108.69</v>
      </c>
      <c r="E15" s="33">
        <v>1</v>
      </c>
      <c r="F15" s="25">
        <f>E15*AO1</f>
        <v>6.3</v>
      </c>
      <c r="G15" s="33">
        <v>1.7</v>
      </c>
      <c r="H15" s="25">
        <f>G15*AO1</f>
        <v>10.709999999999999</v>
      </c>
      <c r="I15" s="34">
        <v>1.6</v>
      </c>
      <c r="J15" s="25">
        <f>I15*AO1</f>
        <v>10.08</v>
      </c>
      <c r="K15" s="3">
        <f t="shared" si="4"/>
        <v>4.300000000000001</v>
      </c>
      <c r="L15" s="3">
        <f t="shared" si="4"/>
        <v>27.089999999999996</v>
      </c>
      <c r="M15" s="35">
        <v>1.5</v>
      </c>
      <c r="N15" s="67">
        <f>M15*AO1</f>
        <v>9.45</v>
      </c>
      <c r="O15" s="35">
        <v>1.2</v>
      </c>
      <c r="P15" s="67">
        <f>O15*AO1</f>
        <v>7.56</v>
      </c>
      <c r="Q15" s="36">
        <v>1</v>
      </c>
      <c r="R15" s="67">
        <f>Q15*AO1</f>
        <v>6.3</v>
      </c>
      <c r="S15" s="3">
        <f t="shared" si="6"/>
        <v>3.7</v>
      </c>
      <c r="T15" s="3">
        <f t="shared" si="6"/>
        <v>23.31</v>
      </c>
      <c r="U15" s="35">
        <v>1</v>
      </c>
      <c r="V15" s="25">
        <f>U15*AO2</f>
        <v>6.7</v>
      </c>
      <c r="W15" s="35">
        <v>0.7</v>
      </c>
      <c r="X15" s="25">
        <f>W15*AO2</f>
        <v>4.6899999999999995</v>
      </c>
      <c r="Y15" s="35">
        <v>1.1</v>
      </c>
      <c r="Z15" s="25">
        <f>Y15*AO2</f>
        <v>7.370000000000001</v>
      </c>
      <c r="AA15" s="3">
        <f t="shared" si="9"/>
        <v>2.8</v>
      </c>
      <c r="AB15" s="3">
        <f t="shared" si="9"/>
        <v>18.76</v>
      </c>
      <c r="AC15" s="35">
        <v>2.1</v>
      </c>
      <c r="AD15" s="3">
        <f>AC15*AO2</f>
        <v>14.07</v>
      </c>
      <c r="AE15" s="35">
        <v>1.8</v>
      </c>
      <c r="AF15" s="25">
        <f>AE15*AO2</f>
        <v>12.06</v>
      </c>
      <c r="AG15" s="24">
        <v>2</v>
      </c>
      <c r="AH15" s="25">
        <f>AG15*AO2</f>
        <v>13.4</v>
      </c>
      <c r="AI15" s="3">
        <f t="shared" si="10"/>
        <v>5.9</v>
      </c>
      <c r="AJ15" s="3">
        <f t="shared" si="10"/>
        <v>39.53</v>
      </c>
    </row>
    <row r="16" spans="1:36" ht="14.25">
      <c r="A16" s="73" t="s">
        <v>116</v>
      </c>
      <c r="B16" s="15">
        <v>3457</v>
      </c>
      <c r="C16" s="9">
        <f t="shared" si="2"/>
        <v>353.254</v>
      </c>
      <c r="D16" s="9">
        <f t="shared" si="2"/>
        <v>2276.15097</v>
      </c>
      <c r="E16" s="33">
        <v>56.612</v>
      </c>
      <c r="F16" s="25">
        <f>E16*AO1</f>
        <v>356.6556</v>
      </c>
      <c r="G16" s="33">
        <v>43.437</v>
      </c>
      <c r="H16" s="25">
        <f>G16*AO1</f>
        <v>273.6531</v>
      </c>
      <c r="I16" s="34">
        <v>43.18</v>
      </c>
      <c r="J16" s="25">
        <f>I16*AO1</f>
        <v>272.034</v>
      </c>
      <c r="K16" s="3">
        <f t="shared" si="4"/>
        <v>143.229</v>
      </c>
      <c r="L16" s="3">
        <f t="shared" si="4"/>
        <v>902.3427</v>
      </c>
      <c r="M16" s="35">
        <v>28.563999999999997</v>
      </c>
      <c r="N16" s="67">
        <f>M16*AO1</f>
        <v>179.95319999999998</v>
      </c>
      <c r="O16" s="35">
        <v>23.145000000000003</v>
      </c>
      <c r="P16" s="67">
        <f>O16*AO1</f>
        <v>145.8135</v>
      </c>
      <c r="Q16" s="36">
        <v>10.291999999999998</v>
      </c>
      <c r="R16" s="67">
        <f>Q16*AO1</f>
        <v>64.83959999999999</v>
      </c>
      <c r="S16" s="3">
        <f t="shared" si="6"/>
        <v>62.001000000000005</v>
      </c>
      <c r="T16" s="3">
        <f t="shared" si="6"/>
        <v>390.60630000000003</v>
      </c>
      <c r="U16" s="35">
        <v>7.347</v>
      </c>
      <c r="V16" s="25">
        <f>U16*AO2</f>
        <v>49.224900000000005</v>
      </c>
      <c r="W16" s="35">
        <v>7.351000000000002</v>
      </c>
      <c r="X16" s="25">
        <f>W16*AO2</f>
        <v>49.251700000000014</v>
      </c>
      <c r="Y16" s="35">
        <v>11.056999999999999</v>
      </c>
      <c r="Z16" s="25">
        <f>Y16*AO2</f>
        <v>74.08189999999999</v>
      </c>
      <c r="AA16" s="3">
        <f t="shared" si="9"/>
        <v>25.755000000000003</v>
      </c>
      <c r="AB16" s="3">
        <f t="shared" si="9"/>
        <v>172.5585</v>
      </c>
      <c r="AC16" s="35">
        <v>31.162</v>
      </c>
      <c r="AD16" s="3">
        <f>AC16*AO2</f>
        <v>208.7854</v>
      </c>
      <c r="AE16" s="35">
        <v>44.041</v>
      </c>
      <c r="AF16" s="25">
        <f>AE16*AO2</f>
        <v>295.0747</v>
      </c>
      <c r="AG16" s="24">
        <v>47.066</v>
      </c>
      <c r="AH16" s="25">
        <f>AG16*AO2</f>
        <v>315.34220000000005</v>
      </c>
      <c r="AI16" s="3">
        <v>122.26899999999999</v>
      </c>
      <c r="AJ16" s="3">
        <v>810.64347</v>
      </c>
    </row>
    <row r="17" spans="1:36" ht="14.25">
      <c r="A17" s="73" t="s">
        <v>133</v>
      </c>
      <c r="B17" s="15">
        <v>2974</v>
      </c>
      <c r="C17" s="9">
        <f t="shared" si="2"/>
        <v>1178</v>
      </c>
      <c r="D17" s="9">
        <f t="shared" si="2"/>
        <v>7644.759999999999</v>
      </c>
      <c r="E17" s="26">
        <v>118.4</v>
      </c>
      <c r="F17" s="25">
        <f>E17*AO1</f>
        <v>745.92</v>
      </c>
      <c r="G17" s="26">
        <v>115.7</v>
      </c>
      <c r="H17" s="25">
        <f>G17*AO1</f>
        <v>728.91</v>
      </c>
      <c r="I17" s="26">
        <v>106.1</v>
      </c>
      <c r="J17" s="25">
        <f>I17*AO1</f>
        <v>668.43</v>
      </c>
      <c r="K17" s="3">
        <f t="shared" si="4"/>
        <v>340.20000000000005</v>
      </c>
      <c r="L17" s="3">
        <f t="shared" si="4"/>
        <v>2143.2599999999998</v>
      </c>
      <c r="M17" s="26">
        <v>103.3</v>
      </c>
      <c r="N17" s="67">
        <f>M17*AO1</f>
        <v>650.79</v>
      </c>
      <c r="O17" s="26">
        <v>97.3</v>
      </c>
      <c r="P17" s="67">
        <f>O17*AO1</f>
        <v>612.99</v>
      </c>
      <c r="Q17" s="26">
        <v>78.8</v>
      </c>
      <c r="R17" s="67">
        <f>Q17*AO1</f>
        <v>496.43999999999994</v>
      </c>
      <c r="S17" s="3">
        <f t="shared" si="6"/>
        <v>279.4</v>
      </c>
      <c r="T17" s="3">
        <f t="shared" si="6"/>
        <v>1760.2199999999998</v>
      </c>
      <c r="U17" s="26">
        <v>60.5</v>
      </c>
      <c r="V17" s="25">
        <f>U17*AO2</f>
        <v>405.35</v>
      </c>
      <c r="W17" s="26">
        <v>57</v>
      </c>
      <c r="X17" s="25">
        <f>W17*AO2</f>
        <v>381.90000000000003</v>
      </c>
      <c r="Y17" s="26">
        <v>84.9</v>
      </c>
      <c r="Z17" s="25">
        <f>Y17*AO2</f>
        <v>568.83</v>
      </c>
      <c r="AA17" s="3">
        <f t="shared" si="9"/>
        <v>202.4</v>
      </c>
      <c r="AB17" s="3">
        <f t="shared" si="9"/>
        <v>1356.08</v>
      </c>
      <c r="AC17" s="26">
        <v>112.1</v>
      </c>
      <c r="AD17" s="3">
        <f>AC17*AO2</f>
        <v>751.0699999999999</v>
      </c>
      <c r="AE17" s="26">
        <v>117.9</v>
      </c>
      <c r="AF17" s="25">
        <f>AE17*AO2</f>
        <v>789.9300000000001</v>
      </c>
      <c r="AG17" s="26">
        <v>126</v>
      </c>
      <c r="AH17" s="25">
        <f>AG17*AO2</f>
        <v>844.2</v>
      </c>
      <c r="AI17" s="3">
        <f t="shared" si="10"/>
        <v>356</v>
      </c>
      <c r="AJ17" s="3">
        <f t="shared" si="10"/>
        <v>2385.2</v>
      </c>
    </row>
    <row r="18" spans="1:37" ht="15">
      <c r="A18" s="14" t="s">
        <v>26</v>
      </c>
      <c r="B18" s="5"/>
      <c r="C18" s="39">
        <f aca="true" t="shared" si="11" ref="C18:L18">C11+C12</f>
        <v>1656.6760000000002</v>
      </c>
      <c r="D18" s="39">
        <f t="shared" si="11"/>
        <v>10744.7068</v>
      </c>
      <c r="E18" s="39">
        <f t="shared" si="11"/>
        <v>186.08300000000003</v>
      </c>
      <c r="F18" s="39">
        <f t="shared" si="11"/>
        <v>1172.3229</v>
      </c>
      <c r="G18" s="39">
        <f t="shared" si="11"/>
        <v>170.148</v>
      </c>
      <c r="H18" s="39">
        <f t="shared" si="11"/>
        <v>1071.9324</v>
      </c>
      <c r="I18" s="39">
        <f t="shared" si="11"/>
        <v>160.436</v>
      </c>
      <c r="J18" s="39">
        <f t="shared" si="11"/>
        <v>1010.7468</v>
      </c>
      <c r="K18" s="39">
        <f t="shared" si="11"/>
        <v>516.667</v>
      </c>
      <c r="L18" s="39">
        <f t="shared" si="11"/>
        <v>3255.0020999999997</v>
      </c>
      <c r="M18" s="39">
        <f aca="true" t="shared" si="12" ref="M18:AJ18">M11+M12</f>
        <v>142.13000000000002</v>
      </c>
      <c r="N18" s="39">
        <f t="shared" si="12"/>
        <v>895.419</v>
      </c>
      <c r="O18" s="39">
        <f t="shared" si="12"/>
        <v>130.711</v>
      </c>
      <c r="P18" s="39">
        <f t="shared" si="12"/>
        <v>823.4793000000001</v>
      </c>
      <c r="Q18" s="39">
        <f t="shared" si="12"/>
        <v>98.04799999999999</v>
      </c>
      <c r="R18" s="39">
        <f t="shared" si="12"/>
        <v>617.7023999999999</v>
      </c>
      <c r="S18" s="39">
        <f t="shared" si="12"/>
        <v>370.889</v>
      </c>
      <c r="T18" s="39">
        <f t="shared" si="12"/>
        <v>2336.6007</v>
      </c>
      <c r="U18" s="39">
        <f t="shared" si="12"/>
        <v>77.103</v>
      </c>
      <c r="V18" s="39">
        <f t="shared" si="12"/>
        <v>516.5901</v>
      </c>
      <c r="W18" s="39">
        <f t="shared" si="12"/>
        <v>72.957</v>
      </c>
      <c r="X18" s="39">
        <f t="shared" si="12"/>
        <v>488.81190000000004</v>
      </c>
      <c r="Y18" s="39">
        <f t="shared" si="12"/>
        <v>106.308</v>
      </c>
      <c r="Z18" s="39">
        <f t="shared" si="12"/>
        <v>712.2636</v>
      </c>
      <c r="AA18" s="39">
        <f t="shared" si="12"/>
        <v>256.368</v>
      </c>
      <c r="AB18" s="39">
        <f t="shared" si="12"/>
        <v>1717.6656000000003</v>
      </c>
      <c r="AC18" s="39">
        <f t="shared" si="12"/>
        <v>155.053</v>
      </c>
      <c r="AD18" s="39">
        <f t="shared" si="12"/>
        <v>1038.8550999999998</v>
      </c>
      <c r="AE18" s="39">
        <f t="shared" si="12"/>
        <v>173.21200000000002</v>
      </c>
      <c r="AF18" s="39">
        <f t="shared" si="12"/>
        <v>1160.5203999999999</v>
      </c>
      <c r="AG18" s="39">
        <f t="shared" si="12"/>
        <v>184.48700000000002</v>
      </c>
      <c r="AH18" s="39">
        <f t="shared" si="12"/>
        <v>1236.0629</v>
      </c>
      <c r="AI18" s="39">
        <f t="shared" si="12"/>
        <v>512.7520000000001</v>
      </c>
      <c r="AJ18" s="39">
        <f t="shared" si="12"/>
        <v>3435.4383999999995</v>
      </c>
      <c r="AK18" s="49"/>
    </row>
    <row r="19" ht="12.75">
      <c r="A19" t="s">
        <v>134</v>
      </c>
    </row>
    <row r="20" spans="1:12" ht="14.25">
      <c r="A20" s="65" t="s">
        <v>135</v>
      </c>
      <c r="B20" s="66"/>
      <c r="C20" s="66"/>
      <c r="D20" s="1"/>
      <c r="E20" s="1"/>
      <c r="F20" s="1"/>
      <c r="G20" s="1"/>
      <c r="H20" s="1"/>
      <c r="I20" s="1"/>
      <c r="J20" s="1"/>
      <c r="K20" s="1"/>
      <c r="L20" s="1"/>
    </row>
    <row r="21" spans="1:12" ht="14.25">
      <c r="A21" s="1"/>
      <c r="B21" s="1"/>
      <c r="C21" s="1"/>
      <c r="D21" s="1"/>
      <c r="E21" s="1"/>
      <c r="F21" s="20"/>
      <c r="G21" s="20"/>
      <c r="H21" s="20"/>
      <c r="I21" s="1"/>
      <c r="J21" s="1"/>
      <c r="K21" s="1"/>
      <c r="L21" s="1"/>
    </row>
    <row r="22" spans="1:34" ht="14.25">
      <c r="A22" s="1"/>
      <c r="B22" s="1"/>
      <c r="D22" s="1"/>
      <c r="E22" s="20"/>
      <c r="F22" s="20"/>
      <c r="G22" s="20"/>
      <c r="H22" s="21"/>
      <c r="I22" s="1"/>
      <c r="J22" s="1"/>
      <c r="K22" s="19"/>
      <c r="L22" s="1"/>
      <c r="AH22" t="s">
        <v>40</v>
      </c>
    </row>
    <row r="23" spans="1:34" ht="14.25">
      <c r="A23" s="1"/>
      <c r="B23" s="1"/>
      <c r="D23" s="1"/>
      <c r="E23" s="1" t="s">
        <v>40</v>
      </c>
      <c r="F23" s="22"/>
      <c r="G23" s="20"/>
      <c r="H23" s="21"/>
      <c r="I23" s="1" t="s">
        <v>40</v>
      </c>
      <c r="J23" s="1"/>
      <c r="K23" s="1"/>
      <c r="L23" s="1"/>
      <c r="AH23" t="s">
        <v>40</v>
      </c>
    </row>
    <row r="24" spans="1:12" ht="15">
      <c r="A24" s="12" t="s">
        <v>28</v>
      </c>
      <c r="B24" s="1"/>
      <c r="K24" s="1"/>
      <c r="L24" s="1"/>
    </row>
    <row r="25" spans="1:12" ht="14.25">
      <c r="A25" s="1" t="s">
        <v>99</v>
      </c>
      <c r="B25" s="1"/>
      <c r="D25" s="1"/>
      <c r="E25" s="1"/>
      <c r="F25" s="1"/>
      <c r="G25" s="1"/>
      <c r="I25" s="1"/>
      <c r="J25" s="1"/>
      <c r="K25" s="1"/>
      <c r="L25" s="1"/>
    </row>
    <row r="26" spans="1:12" ht="14.25">
      <c r="A26" s="1" t="s">
        <v>42</v>
      </c>
      <c r="B26" s="1"/>
      <c r="D26" s="1"/>
      <c r="E26" s="1"/>
      <c r="F26" s="1"/>
      <c r="G26" s="1"/>
      <c r="I26" s="1"/>
      <c r="J26" s="1"/>
      <c r="K26" s="1"/>
      <c r="L26" s="1"/>
    </row>
    <row r="27" spans="1:9" ht="14.25">
      <c r="A27" s="1" t="s">
        <v>37</v>
      </c>
      <c r="B27" s="1"/>
      <c r="D27" s="1"/>
      <c r="E27" s="1"/>
      <c r="F27" s="1"/>
      <c r="G27" s="1"/>
      <c r="H27" s="11" t="s">
        <v>56</v>
      </c>
      <c r="I27" s="1"/>
    </row>
    <row r="28" spans="1:9" ht="14.25">
      <c r="A28" s="1"/>
      <c r="B28" s="1"/>
      <c r="D28" s="1"/>
      <c r="E28" s="1"/>
      <c r="F28" s="1"/>
      <c r="G28" s="1"/>
      <c r="I28" s="1"/>
    </row>
    <row r="29" spans="1:2" ht="14.25">
      <c r="A29" s="1"/>
      <c r="B29" s="1"/>
    </row>
    <row r="30" spans="1:9" ht="14.25">
      <c r="A30" s="1" t="s">
        <v>27</v>
      </c>
      <c r="B30" s="1"/>
      <c r="C30" s="1"/>
      <c r="D30" s="1"/>
      <c r="E30" s="1"/>
      <c r="F30" s="1"/>
      <c r="G30" s="1"/>
      <c r="H30" s="1"/>
      <c r="I30" s="1"/>
    </row>
    <row r="31" spans="1:9" ht="14.25">
      <c r="A31" s="1" t="s">
        <v>29</v>
      </c>
      <c r="B31" s="1"/>
      <c r="C31" s="1"/>
      <c r="D31" s="1"/>
      <c r="E31" s="1"/>
      <c r="F31" s="1"/>
      <c r="G31" s="1"/>
      <c r="H31" s="1" t="s">
        <v>31</v>
      </c>
      <c r="I31" s="1"/>
    </row>
  </sheetData>
  <sheetProtection/>
  <mergeCells count="28">
    <mergeCell ref="AE7:AF7"/>
    <mergeCell ref="AG7:AH7"/>
    <mergeCell ref="AI7:AJ7"/>
    <mergeCell ref="A10:I10"/>
    <mergeCell ref="W7:X7"/>
    <mergeCell ref="Y7:Z7"/>
    <mergeCell ref="AA7:AB7"/>
    <mergeCell ref="AC7:AD7"/>
    <mergeCell ref="AC6:AJ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1:M1"/>
    <mergeCell ref="A2:M2"/>
    <mergeCell ref="A3:M3"/>
    <mergeCell ref="A5:A8"/>
    <mergeCell ref="C5:D7"/>
    <mergeCell ref="E5:AJ5"/>
    <mergeCell ref="B6:B8"/>
    <mergeCell ref="E6:L6"/>
    <mergeCell ref="M6:T6"/>
    <mergeCell ref="U6:AB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zoomScale="75" zoomScaleNormal="75" zoomScalePageLayoutView="0" workbookViewId="0" topLeftCell="A1">
      <selection activeCell="A3" sqref="A3:M3"/>
    </sheetView>
  </sheetViews>
  <sheetFormatPr defaultColWidth="9.00390625" defaultRowHeight="12.75"/>
  <cols>
    <col min="1" max="1" width="28.125" style="0" customWidth="1"/>
    <col min="2" max="2" width="7.125" style="0" customWidth="1"/>
    <col min="3" max="3" width="9.375" style="0" customWidth="1"/>
    <col min="4" max="4" width="8.00390625" style="0" customWidth="1"/>
    <col min="5" max="5" width="9.375" style="0" customWidth="1"/>
    <col min="7" max="7" width="8.00390625" style="0" customWidth="1"/>
    <col min="9" max="9" width="7.75390625" style="0" customWidth="1"/>
    <col min="11" max="11" width="8.00390625" style="0" customWidth="1"/>
    <col min="12" max="12" width="9.75390625" style="0" bestFit="1" customWidth="1"/>
    <col min="13" max="13" width="7.625" style="0" customWidth="1"/>
    <col min="15" max="15" width="8.00390625" style="0" customWidth="1"/>
    <col min="17" max="17" width="7.75390625" style="0" customWidth="1"/>
    <col min="19" max="19" width="7.75390625" style="0" customWidth="1"/>
    <col min="21" max="21" width="7.75390625" style="0" customWidth="1"/>
    <col min="23" max="23" width="8.00390625" style="0" customWidth="1"/>
    <col min="25" max="25" width="8.00390625" style="0" customWidth="1"/>
    <col min="27" max="27" width="7.75390625" style="0" customWidth="1"/>
    <col min="29" max="29" width="7.75390625" style="0" customWidth="1"/>
    <col min="31" max="31" width="8.00390625" style="0" customWidth="1"/>
    <col min="33" max="33" width="8.00390625" style="0" customWidth="1"/>
    <col min="35" max="35" width="8.00390625" style="0" customWidth="1"/>
  </cols>
  <sheetData>
    <row r="1" spans="1:41" ht="14.25">
      <c r="A1" s="78" t="s">
        <v>44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O1">
        <v>6.3</v>
      </c>
    </row>
    <row r="2" spans="1:41" ht="14.25">
      <c r="A2" s="80" t="s">
        <v>142</v>
      </c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O2">
        <v>6.7</v>
      </c>
    </row>
    <row r="3" spans="1:36" ht="14.25">
      <c r="A3" s="78" t="s">
        <v>143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thickBot="1">
      <c r="A5" s="81" t="s">
        <v>0</v>
      </c>
      <c r="B5" s="6"/>
      <c r="C5" s="84" t="s">
        <v>102</v>
      </c>
      <c r="D5" s="85"/>
      <c r="E5" s="90" t="s">
        <v>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2"/>
    </row>
    <row r="6" spans="1:36" ht="15" thickBot="1">
      <c r="A6" s="82"/>
      <c r="B6" s="82" t="s">
        <v>30</v>
      </c>
      <c r="C6" s="86"/>
      <c r="D6" s="87"/>
      <c r="E6" s="90" t="s">
        <v>4</v>
      </c>
      <c r="F6" s="91"/>
      <c r="G6" s="91"/>
      <c r="H6" s="91"/>
      <c r="I6" s="91"/>
      <c r="J6" s="91"/>
      <c r="K6" s="91"/>
      <c r="L6" s="92"/>
      <c r="M6" s="90" t="s">
        <v>9</v>
      </c>
      <c r="N6" s="91"/>
      <c r="O6" s="91"/>
      <c r="P6" s="91"/>
      <c r="Q6" s="91"/>
      <c r="R6" s="91"/>
      <c r="S6" s="91"/>
      <c r="T6" s="92"/>
      <c r="U6" s="90" t="s">
        <v>10</v>
      </c>
      <c r="V6" s="91"/>
      <c r="W6" s="91"/>
      <c r="X6" s="91"/>
      <c r="Y6" s="91"/>
      <c r="Z6" s="91"/>
      <c r="AA6" s="91"/>
      <c r="AB6" s="92"/>
      <c r="AC6" s="90" t="s">
        <v>11</v>
      </c>
      <c r="AD6" s="91"/>
      <c r="AE6" s="91"/>
      <c r="AF6" s="91"/>
      <c r="AG6" s="91"/>
      <c r="AH6" s="91"/>
      <c r="AI6" s="91"/>
      <c r="AJ6" s="92"/>
    </row>
    <row r="7" spans="1:36" ht="27" customHeight="1" thickBot="1">
      <c r="A7" s="82"/>
      <c r="B7" s="82"/>
      <c r="C7" s="88"/>
      <c r="D7" s="89"/>
      <c r="E7" s="90" t="s">
        <v>5</v>
      </c>
      <c r="F7" s="92"/>
      <c r="G7" s="90" t="s">
        <v>6</v>
      </c>
      <c r="H7" s="92"/>
      <c r="I7" s="90" t="s">
        <v>7</v>
      </c>
      <c r="J7" s="92"/>
      <c r="K7" s="90" t="s">
        <v>8</v>
      </c>
      <c r="L7" s="92"/>
      <c r="M7" s="90" t="s">
        <v>13</v>
      </c>
      <c r="N7" s="92"/>
      <c r="O7" s="90" t="s">
        <v>14</v>
      </c>
      <c r="P7" s="92"/>
      <c r="Q7" s="90" t="s">
        <v>15</v>
      </c>
      <c r="R7" s="92"/>
      <c r="S7" s="90" t="s">
        <v>12</v>
      </c>
      <c r="T7" s="92"/>
      <c r="U7" s="90" t="s">
        <v>16</v>
      </c>
      <c r="V7" s="92"/>
      <c r="W7" s="90" t="s">
        <v>17</v>
      </c>
      <c r="X7" s="92"/>
      <c r="Y7" s="90" t="s">
        <v>18</v>
      </c>
      <c r="Z7" s="92"/>
      <c r="AA7" s="90" t="s">
        <v>19</v>
      </c>
      <c r="AB7" s="92"/>
      <c r="AC7" s="90" t="s">
        <v>20</v>
      </c>
      <c r="AD7" s="92"/>
      <c r="AE7" s="90" t="s">
        <v>21</v>
      </c>
      <c r="AF7" s="92"/>
      <c r="AG7" s="90" t="s">
        <v>22</v>
      </c>
      <c r="AH7" s="92"/>
      <c r="AI7" s="90" t="s">
        <v>25</v>
      </c>
      <c r="AJ7" s="92"/>
    </row>
    <row r="8" spans="1:36" ht="29.25" thickBot="1">
      <c r="A8" s="83"/>
      <c r="B8" s="83"/>
      <c r="C8" s="4" t="s">
        <v>1</v>
      </c>
      <c r="D8" s="4" t="s">
        <v>2</v>
      </c>
      <c r="E8" s="4" t="s">
        <v>23</v>
      </c>
      <c r="F8" s="4" t="s">
        <v>24</v>
      </c>
      <c r="G8" s="4" t="s">
        <v>23</v>
      </c>
      <c r="H8" s="4" t="s">
        <v>24</v>
      </c>
      <c r="I8" s="4" t="s">
        <v>23</v>
      </c>
      <c r="J8" s="4" t="s">
        <v>24</v>
      </c>
      <c r="K8" s="4" t="s">
        <v>23</v>
      </c>
      <c r="L8" s="4" t="s">
        <v>24</v>
      </c>
      <c r="M8" s="4" t="s">
        <v>23</v>
      </c>
      <c r="N8" s="4" t="s">
        <v>24</v>
      </c>
      <c r="O8" s="4" t="s">
        <v>23</v>
      </c>
      <c r="P8" s="4" t="s">
        <v>24</v>
      </c>
      <c r="Q8" s="4" t="s">
        <v>23</v>
      </c>
      <c r="R8" s="4" t="s">
        <v>24</v>
      </c>
      <c r="S8" s="4" t="s">
        <v>23</v>
      </c>
      <c r="T8" s="4" t="s">
        <v>24</v>
      </c>
      <c r="U8" s="4" t="s">
        <v>23</v>
      </c>
      <c r="V8" s="4" t="s">
        <v>24</v>
      </c>
      <c r="W8" s="4" t="s">
        <v>23</v>
      </c>
      <c r="X8" s="4" t="s">
        <v>24</v>
      </c>
      <c r="Y8" s="4" t="s">
        <v>23</v>
      </c>
      <c r="Z8" s="4" t="s">
        <v>24</v>
      </c>
      <c r="AA8" s="4" t="s">
        <v>23</v>
      </c>
      <c r="AB8" s="4" t="s">
        <v>24</v>
      </c>
      <c r="AC8" s="4" t="s">
        <v>23</v>
      </c>
      <c r="AD8" s="4" t="s">
        <v>24</v>
      </c>
      <c r="AE8" s="4" t="s">
        <v>23</v>
      </c>
      <c r="AF8" s="4" t="s">
        <v>24</v>
      </c>
      <c r="AG8" s="4" t="s">
        <v>23</v>
      </c>
      <c r="AH8" s="4" t="s">
        <v>24</v>
      </c>
      <c r="AI8" s="4" t="s">
        <v>23</v>
      </c>
      <c r="AJ8" s="4" t="s">
        <v>24</v>
      </c>
    </row>
    <row r="9" spans="1:36" ht="15" thickBo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</row>
    <row r="10" spans="1:36" ht="15">
      <c r="A10" s="93"/>
      <c r="B10" s="94"/>
      <c r="C10" s="94"/>
      <c r="D10" s="94"/>
      <c r="E10" s="94"/>
      <c r="F10" s="94"/>
      <c r="G10" s="94"/>
      <c r="H10" s="94"/>
      <c r="I10" s="9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4.25">
      <c r="A11" s="69" t="s">
        <v>63</v>
      </c>
      <c r="B11" s="32" t="s">
        <v>47</v>
      </c>
      <c r="C11" s="26">
        <f>K11+S11+AA11+AI11</f>
        <v>0.672</v>
      </c>
      <c r="D11" s="25">
        <f>L11+T11+AB11+AJ11</f>
        <v>4.368</v>
      </c>
      <c r="E11" s="26">
        <v>0.056</v>
      </c>
      <c r="F11" s="25">
        <f>E11*$AO$1</f>
        <v>0.3528</v>
      </c>
      <c r="G11" s="26">
        <v>0.056</v>
      </c>
      <c r="H11" s="25">
        <f>G11*$AO$1</f>
        <v>0.3528</v>
      </c>
      <c r="I11" s="26">
        <v>0.056</v>
      </c>
      <c r="J11" s="25">
        <f>I11*$AO$1</f>
        <v>0.3528</v>
      </c>
      <c r="K11" s="26">
        <f>E11+G11+I11</f>
        <v>0.168</v>
      </c>
      <c r="L11" s="25">
        <f>K11*$AO$1</f>
        <v>1.0584</v>
      </c>
      <c r="M11" s="26">
        <v>0.056</v>
      </c>
      <c r="N11" s="25">
        <f>M11*$AO$1</f>
        <v>0.3528</v>
      </c>
      <c r="O11" s="26">
        <v>0.056</v>
      </c>
      <c r="P11" s="25">
        <f>O11*$AO$1</f>
        <v>0.3528</v>
      </c>
      <c r="Q11" s="26">
        <v>0.056</v>
      </c>
      <c r="R11" s="25">
        <f>Q11*$AO$1</f>
        <v>0.3528</v>
      </c>
      <c r="S11" s="26">
        <f>M11+O11+Q11</f>
        <v>0.168</v>
      </c>
      <c r="T11" s="25">
        <f>S11*$AO$1</f>
        <v>1.0584</v>
      </c>
      <c r="U11" s="26">
        <v>0.056</v>
      </c>
      <c r="V11" s="25">
        <f>U11*$AO$2</f>
        <v>0.37520000000000003</v>
      </c>
      <c r="W11" s="26">
        <v>0.056</v>
      </c>
      <c r="X11" s="25">
        <f>W11*$AO$2</f>
        <v>0.37520000000000003</v>
      </c>
      <c r="Y11" s="26">
        <v>0.056</v>
      </c>
      <c r="Z11" s="25">
        <f>Y11*$AO$2</f>
        <v>0.37520000000000003</v>
      </c>
      <c r="AA11" s="26">
        <f>U11+W11+Y11</f>
        <v>0.168</v>
      </c>
      <c r="AB11" s="25">
        <f>V11+X11+Z11</f>
        <v>1.1256000000000002</v>
      </c>
      <c r="AC11" s="26">
        <v>0.056</v>
      </c>
      <c r="AD11" s="25">
        <f>AC11*$AO$2</f>
        <v>0.37520000000000003</v>
      </c>
      <c r="AE11" s="26">
        <v>0.056</v>
      </c>
      <c r="AF11" s="25">
        <f>AE11*$AO$2</f>
        <v>0.37520000000000003</v>
      </c>
      <c r="AG11" s="26">
        <v>0.056</v>
      </c>
      <c r="AH11" s="25">
        <f>AG11*$AO$2</f>
        <v>0.37520000000000003</v>
      </c>
      <c r="AI11" s="26">
        <f>AC11+AE11+AG11</f>
        <v>0.168</v>
      </c>
      <c r="AJ11" s="25">
        <f>AI11*AO2</f>
        <v>1.1256000000000002</v>
      </c>
    </row>
    <row r="12" spans="1:36" ht="15">
      <c r="A12" s="31" t="s">
        <v>26</v>
      </c>
      <c r="B12" s="31"/>
      <c r="C12" s="29">
        <f>C11</f>
        <v>0.672</v>
      </c>
      <c r="D12" s="29">
        <f aca="true" t="shared" si="0" ref="D12:AJ12">D11</f>
        <v>4.368</v>
      </c>
      <c r="E12" s="29">
        <f t="shared" si="0"/>
        <v>0.056</v>
      </c>
      <c r="F12" s="29">
        <f t="shared" si="0"/>
        <v>0.3528</v>
      </c>
      <c r="G12" s="29">
        <f t="shared" si="0"/>
        <v>0.056</v>
      </c>
      <c r="H12" s="29">
        <f t="shared" si="0"/>
        <v>0.3528</v>
      </c>
      <c r="I12" s="29">
        <f t="shared" si="0"/>
        <v>0.056</v>
      </c>
      <c r="J12" s="29">
        <f t="shared" si="0"/>
        <v>0.3528</v>
      </c>
      <c r="K12" s="29">
        <f t="shared" si="0"/>
        <v>0.168</v>
      </c>
      <c r="L12" s="29">
        <f t="shared" si="0"/>
        <v>1.0584</v>
      </c>
      <c r="M12" s="29">
        <f t="shared" si="0"/>
        <v>0.056</v>
      </c>
      <c r="N12" s="29">
        <f t="shared" si="0"/>
        <v>0.3528</v>
      </c>
      <c r="O12" s="29">
        <f t="shared" si="0"/>
        <v>0.056</v>
      </c>
      <c r="P12" s="29">
        <f t="shared" si="0"/>
        <v>0.3528</v>
      </c>
      <c r="Q12" s="29">
        <f t="shared" si="0"/>
        <v>0.056</v>
      </c>
      <c r="R12" s="29">
        <f t="shared" si="0"/>
        <v>0.3528</v>
      </c>
      <c r="S12" s="29">
        <f t="shared" si="0"/>
        <v>0.168</v>
      </c>
      <c r="T12" s="29">
        <f t="shared" si="0"/>
        <v>1.0584</v>
      </c>
      <c r="U12" s="29">
        <f t="shared" si="0"/>
        <v>0.056</v>
      </c>
      <c r="V12" s="29">
        <f t="shared" si="0"/>
        <v>0.37520000000000003</v>
      </c>
      <c r="W12" s="29">
        <f t="shared" si="0"/>
        <v>0.056</v>
      </c>
      <c r="X12" s="29">
        <f t="shared" si="0"/>
        <v>0.37520000000000003</v>
      </c>
      <c r="Y12" s="29">
        <f t="shared" si="0"/>
        <v>0.056</v>
      </c>
      <c r="Z12" s="29">
        <f t="shared" si="0"/>
        <v>0.37520000000000003</v>
      </c>
      <c r="AA12" s="29">
        <f t="shared" si="0"/>
        <v>0.168</v>
      </c>
      <c r="AB12" s="29">
        <f t="shared" si="0"/>
        <v>1.1256000000000002</v>
      </c>
      <c r="AC12" s="29">
        <f t="shared" si="0"/>
        <v>0.056</v>
      </c>
      <c r="AD12" s="29">
        <f t="shared" si="0"/>
        <v>0.37520000000000003</v>
      </c>
      <c r="AE12" s="29">
        <f t="shared" si="0"/>
        <v>0.056</v>
      </c>
      <c r="AF12" s="29">
        <f t="shared" si="0"/>
        <v>0.37520000000000003</v>
      </c>
      <c r="AG12" s="29">
        <f t="shared" si="0"/>
        <v>0.056</v>
      </c>
      <c r="AH12" s="29">
        <f t="shared" si="0"/>
        <v>0.37520000000000003</v>
      </c>
      <c r="AI12" s="29">
        <f t="shared" si="0"/>
        <v>0.168</v>
      </c>
      <c r="AJ12" s="29">
        <f t="shared" si="0"/>
        <v>1.1256000000000002</v>
      </c>
    </row>
    <row r="13" ht="12.75">
      <c r="A13" t="s">
        <v>134</v>
      </c>
    </row>
    <row r="14" spans="1:12" ht="14.25">
      <c r="A14" s="23" t="s">
        <v>135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>
      <c r="A16" s="1"/>
      <c r="B16" s="1"/>
      <c r="D16" s="1"/>
      <c r="E16" s="1"/>
      <c r="F16" s="1"/>
      <c r="G16" s="1"/>
      <c r="I16" s="1"/>
      <c r="J16" s="1"/>
      <c r="K16" s="1"/>
      <c r="L16" s="1"/>
    </row>
    <row r="17" spans="1:12" ht="14.25">
      <c r="A17" s="1"/>
      <c r="B17" s="1"/>
      <c r="D17" s="1"/>
      <c r="E17" s="1"/>
      <c r="F17" s="1"/>
      <c r="G17" s="1"/>
      <c r="I17" s="1"/>
      <c r="J17" s="1"/>
      <c r="K17" s="1"/>
      <c r="L17" s="1"/>
    </row>
    <row r="18" spans="1:12" ht="15">
      <c r="A18" s="12" t="s">
        <v>28</v>
      </c>
      <c r="B18" s="1"/>
      <c r="K18" s="1"/>
      <c r="L18" s="1"/>
    </row>
    <row r="19" spans="1:12" ht="14.25">
      <c r="A19" s="1" t="s">
        <v>99</v>
      </c>
      <c r="B19" s="1"/>
      <c r="D19" s="1"/>
      <c r="E19" s="1"/>
      <c r="F19" s="1"/>
      <c r="G19" s="1"/>
      <c r="I19" s="1"/>
      <c r="J19" s="1"/>
      <c r="K19" s="1"/>
      <c r="L19" s="1"/>
    </row>
    <row r="20" spans="1:12" ht="14.25">
      <c r="A20" s="1" t="s">
        <v>42</v>
      </c>
      <c r="B20" s="1"/>
      <c r="D20" s="1"/>
      <c r="E20" s="1"/>
      <c r="F20" s="1"/>
      <c r="G20" s="1"/>
      <c r="I20" s="1"/>
      <c r="J20" s="1"/>
      <c r="K20" s="1"/>
      <c r="L20" s="1"/>
    </row>
    <row r="21" spans="1:31" ht="14.25">
      <c r="A21" s="1" t="s">
        <v>37</v>
      </c>
      <c r="B21" s="1"/>
      <c r="D21" s="1"/>
      <c r="E21" s="1"/>
      <c r="F21" s="1"/>
      <c r="G21" s="1"/>
      <c r="H21" s="11" t="s">
        <v>56</v>
      </c>
      <c r="I21" s="1"/>
      <c r="AE21" t="s">
        <v>40</v>
      </c>
    </row>
    <row r="22" spans="1:9" ht="14.25">
      <c r="A22" s="1"/>
      <c r="B22" s="1"/>
      <c r="D22" s="1"/>
      <c r="E22" s="1"/>
      <c r="F22" s="1"/>
      <c r="G22" s="1"/>
      <c r="I22" s="1"/>
    </row>
    <row r="23" spans="1:3" ht="14.25">
      <c r="A23" s="1"/>
      <c r="B23" s="1"/>
      <c r="C23" t="s">
        <v>100</v>
      </c>
    </row>
    <row r="24" spans="1:9" ht="14.25">
      <c r="A24" s="1" t="s">
        <v>27</v>
      </c>
      <c r="B24" s="1"/>
      <c r="C24" s="1"/>
      <c r="D24" s="1"/>
      <c r="E24" s="1"/>
      <c r="F24" s="1"/>
      <c r="G24" s="1"/>
      <c r="H24" s="1"/>
      <c r="I24" s="1"/>
    </row>
    <row r="25" spans="1:9" ht="14.25">
      <c r="A25" s="1" t="s">
        <v>29</v>
      </c>
      <c r="B25" s="1"/>
      <c r="C25" s="1"/>
      <c r="D25" s="1"/>
      <c r="E25" s="1"/>
      <c r="F25" s="1"/>
      <c r="G25" s="1"/>
      <c r="H25" s="1" t="s">
        <v>31</v>
      </c>
      <c r="I25" s="1"/>
    </row>
  </sheetData>
  <sheetProtection/>
  <mergeCells count="28">
    <mergeCell ref="AE7:AF7"/>
    <mergeCell ref="AG7:AH7"/>
    <mergeCell ref="AI7:AJ7"/>
    <mergeCell ref="A10:I10"/>
    <mergeCell ref="W7:X7"/>
    <mergeCell ref="Y7:Z7"/>
    <mergeCell ref="AA7:AB7"/>
    <mergeCell ref="AC7:AD7"/>
    <mergeCell ref="AC6:AJ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1:M1"/>
    <mergeCell ref="A2:M2"/>
    <mergeCell ref="A3:M3"/>
    <mergeCell ref="A5:A8"/>
    <mergeCell ref="C5:D7"/>
    <mergeCell ref="E5:AJ5"/>
    <mergeCell ref="B6:B8"/>
    <mergeCell ref="E6:L6"/>
    <mergeCell ref="M6:T6"/>
    <mergeCell ref="U6:AB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zoomScale="83" zoomScaleNormal="83" zoomScalePageLayoutView="0" workbookViewId="0" topLeftCell="A1">
      <selection activeCell="A3" sqref="A3:M3"/>
    </sheetView>
  </sheetViews>
  <sheetFormatPr defaultColWidth="9.00390625" defaultRowHeight="12.75"/>
  <cols>
    <col min="1" max="1" width="28.375" style="0" customWidth="1"/>
    <col min="3" max="3" width="10.75390625" style="0" customWidth="1"/>
    <col min="4" max="4" width="12.25390625" style="0" customWidth="1"/>
  </cols>
  <sheetData>
    <row r="1" spans="1:41" ht="14.25">
      <c r="A1" s="78" t="s">
        <v>117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O1">
        <v>6.3</v>
      </c>
    </row>
    <row r="2" spans="1:41" ht="14.25">
      <c r="A2" s="80" t="s">
        <v>144</v>
      </c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O2">
        <v>6.7</v>
      </c>
    </row>
    <row r="3" spans="1:36" ht="14.25">
      <c r="A3" s="78" t="s">
        <v>145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thickBot="1">
      <c r="A5" s="81" t="s">
        <v>0</v>
      </c>
      <c r="B5" s="6"/>
      <c r="C5" s="84" t="s">
        <v>102</v>
      </c>
      <c r="D5" s="85"/>
      <c r="E5" s="90" t="s">
        <v>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2"/>
    </row>
    <row r="6" spans="1:36" ht="15" thickBot="1">
      <c r="A6" s="82"/>
      <c r="B6" s="82" t="s">
        <v>30</v>
      </c>
      <c r="C6" s="86"/>
      <c r="D6" s="87"/>
      <c r="E6" s="90" t="s">
        <v>4</v>
      </c>
      <c r="F6" s="91"/>
      <c r="G6" s="91"/>
      <c r="H6" s="91"/>
      <c r="I6" s="91"/>
      <c r="J6" s="91"/>
      <c r="K6" s="91"/>
      <c r="L6" s="92"/>
      <c r="M6" s="90" t="s">
        <v>9</v>
      </c>
      <c r="N6" s="91"/>
      <c r="O6" s="91"/>
      <c r="P6" s="91"/>
      <c r="Q6" s="91"/>
      <c r="R6" s="91"/>
      <c r="S6" s="91"/>
      <c r="T6" s="92"/>
      <c r="U6" s="90" t="s">
        <v>10</v>
      </c>
      <c r="V6" s="91"/>
      <c r="W6" s="91"/>
      <c r="X6" s="91"/>
      <c r="Y6" s="91"/>
      <c r="Z6" s="91"/>
      <c r="AA6" s="91"/>
      <c r="AB6" s="92"/>
      <c r="AC6" s="90" t="s">
        <v>11</v>
      </c>
      <c r="AD6" s="91"/>
      <c r="AE6" s="91"/>
      <c r="AF6" s="91"/>
      <c r="AG6" s="91"/>
      <c r="AH6" s="91"/>
      <c r="AI6" s="91"/>
      <c r="AJ6" s="92"/>
    </row>
    <row r="7" spans="1:36" ht="15" thickBot="1">
      <c r="A7" s="82"/>
      <c r="B7" s="82"/>
      <c r="C7" s="88"/>
      <c r="D7" s="89"/>
      <c r="E7" s="90" t="s">
        <v>5</v>
      </c>
      <c r="F7" s="92"/>
      <c r="G7" s="90" t="s">
        <v>6</v>
      </c>
      <c r="H7" s="92"/>
      <c r="I7" s="90" t="s">
        <v>7</v>
      </c>
      <c r="J7" s="92"/>
      <c r="K7" s="90" t="s">
        <v>8</v>
      </c>
      <c r="L7" s="92"/>
      <c r="M7" s="90" t="s">
        <v>13</v>
      </c>
      <c r="N7" s="92"/>
      <c r="O7" s="90" t="s">
        <v>14</v>
      </c>
      <c r="P7" s="92"/>
      <c r="Q7" s="90" t="s">
        <v>15</v>
      </c>
      <c r="R7" s="92"/>
      <c r="S7" s="90" t="s">
        <v>12</v>
      </c>
      <c r="T7" s="92"/>
      <c r="U7" s="90" t="s">
        <v>16</v>
      </c>
      <c r="V7" s="92"/>
      <c r="W7" s="90" t="s">
        <v>17</v>
      </c>
      <c r="X7" s="92"/>
      <c r="Y7" s="90" t="s">
        <v>18</v>
      </c>
      <c r="Z7" s="92"/>
      <c r="AA7" s="90" t="s">
        <v>19</v>
      </c>
      <c r="AB7" s="92"/>
      <c r="AC7" s="90" t="s">
        <v>20</v>
      </c>
      <c r="AD7" s="92"/>
      <c r="AE7" s="90" t="s">
        <v>21</v>
      </c>
      <c r="AF7" s="92"/>
      <c r="AG7" s="90" t="s">
        <v>22</v>
      </c>
      <c r="AH7" s="92"/>
      <c r="AI7" s="90" t="s">
        <v>25</v>
      </c>
      <c r="AJ7" s="92"/>
    </row>
    <row r="8" spans="1:36" ht="29.25" thickBot="1">
      <c r="A8" s="83"/>
      <c r="B8" s="83"/>
      <c r="C8" s="4" t="s">
        <v>1</v>
      </c>
      <c r="D8" s="4" t="s">
        <v>2</v>
      </c>
      <c r="E8" s="4" t="s">
        <v>23</v>
      </c>
      <c r="F8" s="4" t="s">
        <v>24</v>
      </c>
      <c r="G8" s="4" t="s">
        <v>23</v>
      </c>
      <c r="H8" s="4" t="s">
        <v>24</v>
      </c>
      <c r="I8" s="4" t="s">
        <v>23</v>
      </c>
      <c r="J8" s="4" t="s">
        <v>24</v>
      </c>
      <c r="K8" s="4" t="s">
        <v>23</v>
      </c>
      <c r="L8" s="4" t="s">
        <v>24</v>
      </c>
      <c r="M8" s="4" t="s">
        <v>23</v>
      </c>
      <c r="N8" s="4" t="s">
        <v>24</v>
      </c>
      <c r="O8" s="4" t="s">
        <v>23</v>
      </c>
      <c r="P8" s="4" t="s">
        <v>24</v>
      </c>
      <c r="Q8" s="4" t="s">
        <v>23</v>
      </c>
      <c r="R8" s="4" t="s">
        <v>24</v>
      </c>
      <c r="S8" s="4" t="s">
        <v>23</v>
      </c>
      <c r="T8" s="4" t="s">
        <v>24</v>
      </c>
      <c r="U8" s="4" t="s">
        <v>23</v>
      </c>
      <c r="V8" s="4" t="s">
        <v>24</v>
      </c>
      <c r="W8" s="4" t="s">
        <v>23</v>
      </c>
      <c r="X8" s="4" t="s">
        <v>24</v>
      </c>
      <c r="Y8" s="4" t="s">
        <v>23</v>
      </c>
      <c r="Z8" s="4" t="s">
        <v>24</v>
      </c>
      <c r="AA8" s="4" t="s">
        <v>23</v>
      </c>
      <c r="AB8" s="4" t="s">
        <v>24</v>
      </c>
      <c r="AC8" s="4" t="s">
        <v>23</v>
      </c>
      <c r="AD8" s="4" t="s">
        <v>24</v>
      </c>
      <c r="AE8" s="4" t="s">
        <v>23</v>
      </c>
      <c r="AF8" s="4" t="s">
        <v>24</v>
      </c>
      <c r="AG8" s="4" t="s">
        <v>23</v>
      </c>
      <c r="AH8" s="4" t="s">
        <v>24</v>
      </c>
      <c r="AI8" s="4" t="s">
        <v>23</v>
      </c>
      <c r="AJ8" s="4" t="s">
        <v>24</v>
      </c>
    </row>
    <row r="9" spans="1:36" ht="15" thickBo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</row>
    <row r="10" spans="1:36" ht="15">
      <c r="A10" s="93"/>
      <c r="B10" s="94"/>
      <c r="C10" s="94"/>
      <c r="D10" s="94"/>
      <c r="E10" s="94"/>
      <c r="F10" s="94"/>
      <c r="G10" s="94"/>
      <c r="H10" s="94"/>
      <c r="I10" s="9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">
      <c r="A11" s="49" t="s">
        <v>118</v>
      </c>
      <c r="B11" s="49"/>
      <c r="C11" s="49">
        <f>SUM(C12:C25)</f>
        <v>242.49400000000003</v>
      </c>
      <c r="D11" s="49">
        <f>SUM(D12:D25)</f>
        <v>1569.4617999999998</v>
      </c>
      <c r="E11" s="49">
        <f>SUM(E12:E25)</f>
        <v>35.572</v>
      </c>
      <c r="F11" s="49">
        <f aca="true" t="shared" si="0" ref="F11:AJ11">SUM(F12:F25)</f>
        <v>224.10360000000003</v>
      </c>
      <c r="G11" s="49">
        <f t="shared" si="0"/>
        <v>28.366999999999997</v>
      </c>
      <c r="H11" s="49">
        <f t="shared" si="0"/>
        <v>178.7121</v>
      </c>
      <c r="I11" s="49">
        <f t="shared" si="0"/>
        <v>26.53</v>
      </c>
      <c r="J11" s="49">
        <f t="shared" si="0"/>
        <v>167.13899999999998</v>
      </c>
      <c r="K11" s="49">
        <f t="shared" si="0"/>
        <v>90.46900000000001</v>
      </c>
      <c r="L11" s="49">
        <f t="shared" si="0"/>
        <v>569.9547</v>
      </c>
      <c r="M11" s="41">
        <f t="shared" si="0"/>
        <v>21.613999999999997</v>
      </c>
      <c r="N11" s="41">
        <f t="shared" si="0"/>
        <v>136.1682</v>
      </c>
      <c r="O11" s="41">
        <f t="shared" si="0"/>
        <v>14.745000000000001</v>
      </c>
      <c r="P11" s="41">
        <f t="shared" si="0"/>
        <v>92.89349999999997</v>
      </c>
      <c r="Q11" s="41">
        <f t="shared" si="0"/>
        <v>10.091999999999999</v>
      </c>
      <c r="R11" s="41">
        <f t="shared" si="0"/>
        <v>63.57959999999999</v>
      </c>
      <c r="S11" s="41">
        <f t="shared" si="0"/>
        <v>46.45099999999999</v>
      </c>
      <c r="T11" s="41">
        <f t="shared" si="0"/>
        <v>292.6413</v>
      </c>
      <c r="U11" s="41">
        <f t="shared" si="0"/>
        <v>7.147</v>
      </c>
      <c r="V11" s="41">
        <f t="shared" si="0"/>
        <v>47.404900000000005</v>
      </c>
      <c r="W11" s="41">
        <f t="shared" si="0"/>
        <v>7.151000000000002</v>
      </c>
      <c r="X11" s="41">
        <f t="shared" si="0"/>
        <v>47.91169999999999</v>
      </c>
      <c r="Y11" s="41">
        <f t="shared" si="0"/>
        <v>10.857</v>
      </c>
      <c r="Z11" s="41">
        <f t="shared" si="0"/>
        <v>72.74189999999999</v>
      </c>
      <c r="AA11" s="41">
        <f t="shared" si="0"/>
        <v>25.155</v>
      </c>
      <c r="AB11" s="41">
        <f t="shared" si="0"/>
        <v>168.0585</v>
      </c>
      <c r="AC11" s="41">
        <f t="shared" si="0"/>
        <v>22.712</v>
      </c>
      <c r="AD11" s="41">
        <f t="shared" si="0"/>
        <v>152.1704</v>
      </c>
      <c r="AE11" s="41">
        <f t="shared" si="0"/>
        <v>27.340999999999994</v>
      </c>
      <c r="AF11" s="41">
        <f t="shared" si="0"/>
        <v>183.18469999999996</v>
      </c>
      <c r="AG11" s="41">
        <f t="shared" si="0"/>
        <v>30.366</v>
      </c>
      <c r="AH11" s="41">
        <f t="shared" si="0"/>
        <v>203.45220000000003</v>
      </c>
      <c r="AI11" s="41">
        <f t="shared" si="0"/>
        <v>80.419</v>
      </c>
      <c r="AJ11" s="41">
        <f t="shared" si="0"/>
        <v>538.8073</v>
      </c>
    </row>
    <row r="12" spans="1:36" ht="14.25">
      <c r="A12" s="70" t="s">
        <v>52</v>
      </c>
      <c r="B12" s="43" t="s">
        <v>110</v>
      </c>
      <c r="C12" s="43">
        <f>K12+S12+AA12+AI12</f>
        <v>51.5</v>
      </c>
      <c r="D12" s="43">
        <f>L12+T12+AB12+AJ12</f>
        <v>333.25</v>
      </c>
      <c r="E12" s="43">
        <v>7</v>
      </c>
      <c r="F12" s="43">
        <f>E12*AO1</f>
        <v>44.1</v>
      </c>
      <c r="G12" s="43">
        <v>5</v>
      </c>
      <c r="H12" s="43">
        <f>G12*AO1</f>
        <v>31.5</v>
      </c>
      <c r="I12" s="43">
        <v>5</v>
      </c>
      <c r="J12" s="38">
        <f>I12*AO1</f>
        <v>31.5</v>
      </c>
      <c r="K12" s="38">
        <f>E12+G12+I12</f>
        <v>17</v>
      </c>
      <c r="L12" s="38">
        <f>F12+H12+J12</f>
        <v>107.1</v>
      </c>
      <c r="M12" s="3">
        <v>5.5</v>
      </c>
      <c r="N12" s="3">
        <f>M12*AO1</f>
        <v>34.65</v>
      </c>
      <c r="O12" s="3">
        <v>4.5</v>
      </c>
      <c r="P12" s="3">
        <f>O12*AO1</f>
        <v>28.349999999999998</v>
      </c>
      <c r="Q12" s="3">
        <v>2.5</v>
      </c>
      <c r="R12" s="3">
        <f>Q12*AO1</f>
        <v>15.75</v>
      </c>
      <c r="S12" s="3">
        <f>M12+O12+Q12</f>
        <v>12.5</v>
      </c>
      <c r="T12" s="3">
        <f>N12+P12+R12</f>
        <v>78.75</v>
      </c>
      <c r="U12" s="3">
        <v>1.5</v>
      </c>
      <c r="V12" s="3">
        <f>U12*AO2</f>
        <v>10.05</v>
      </c>
      <c r="W12" s="3">
        <v>1.5</v>
      </c>
      <c r="X12" s="3">
        <f>W12*AO2</f>
        <v>10.05</v>
      </c>
      <c r="Y12" s="3">
        <v>3</v>
      </c>
      <c r="Z12" s="3">
        <f>Y12*AO2</f>
        <v>20.1</v>
      </c>
      <c r="AA12" s="3">
        <f>U12+W12+Y12</f>
        <v>6</v>
      </c>
      <c r="AB12" s="3">
        <f>V12+X12+Z12</f>
        <v>40.2</v>
      </c>
      <c r="AC12" s="3">
        <v>6</v>
      </c>
      <c r="AD12" s="3">
        <f>AC12*AO2</f>
        <v>40.2</v>
      </c>
      <c r="AE12" s="3">
        <v>4</v>
      </c>
      <c r="AF12" s="3">
        <f>AE12*AO2</f>
        <v>26.8</v>
      </c>
      <c r="AG12" s="3">
        <v>6</v>
      </c>
      <c r="AH12" s="3">
        <f>AG12*AO2</f>
        <v>40.2</v>
      </c>
      <c r="AI12" s="3">
        <f>AC12+AE12+AG12</f>
        <v>16</v>
      </c>
      <c r="AJ12" s="3">
        <f>AD12+AF12+AH12</f>
        <v>107.2</v>
      </c>
    </row>
    <row r="13" spans="1:36" ht="14.25">
      <c r="A13" s="70" t="s">
        <v>54</v>
      </c>
      <c r="B13" s="43" t="s">
        <v>110</v>
      </c>
      <c r="C13" s="43">
        <f aca="true" t="shared" si="1" ref="C13:C25">K13+S13+AA13+AI13</f>
        <v>27.900000000000002</v>
      </c>
      <c r="D13" s="43">
        <f>L13+T13+AB13+AJ13</f>
        <v>180.53000000000003</v>
      </c>
      <c r="E13" s="43">
        <v>3.5</v>
      </c>
      <c r="F13" s="43">
        <f>E13*AO1</f>
        <v>22.05</v>
      </c>
      <c r="G13" s="43">
        <v>3</v>
      </c>
      <c r="H13" s="43">
        <f>G13*AO1</f>
        <v>18.9</v>
      </c>
      <c r="I13" s="43">
        <v>2.5</v>
      </c>
      <c r="J13" s="38">
        <f>I13*AO1</f>
        <v>15.75</v>
      </c>
      <c r="K13" s="38">
        <f aca="true" t="shared" si="2" ref="K13:K20">E13+G13+I13</f>
        <v>9</v>
      </c>
      <c r="L13" s="38">
        <f aca="true" t="shared" si="3" ref="L13:L20">F13+H13+J13</f>
        <v>56.7</v>
      </c>
      <c r="M13" s="3">
        <v>2.5</v>
      </c>
      <c r="N13" s="3">
        <f>M13*AO1</f>
        <v>15.75</v>
      </c>
      <c r="O13" s="3">
        <v>2.5</v>
      </c>
      <c r="P13" s="3">
        <f>O13*AO1</f>
        <v>15.75</v>
      </c>
      <c r="Q13" s="3">
        <v>2</v>
      </c>
      <c r="R13" s="3">
        <f>Q13*AO1</f>
        <v>12.6</v>
      </c>
      <c r="S13" s="3">
        <f aca="true" t="shared" si="4" ref="S13:S27">M13+O13+Q13</f>
        <v>7</v>
      </c>
      <c r="T13" s="3">
        <f>N13+P13+R13</f>
        <v>44.1</v>
      </c>
      <c r="U13" s="3">
        <v>1.5</v>
      </c>
      <c r="V13" s="3">
        <f>U13*AO2</f>
        <v>10.05</v>
      </c>
      <c r="W13" s="3">
        <v>1.5</v>
      </c>
      <c r="X13" s="3">
        <f>W13*AO2</f>
        <v>10.05</v>
      </c>
      <c r="Y13" s="3">
        <v>1.1</v>
      </c>
      <c r="Z13" s="3">
        <f>Y13*AO2</f>
        <v>7.370000000000001</v>
      </c>
      <c r="AA13" s="3">
        <f aca="true" t="shared" si="5" ref="AA13:AA27">U13+W13+Y13</f>
        <v>4.1</v>
      </c>
      <c r="AB13" s="3">
        <f aca="true" t="shared" si="6" ref="AB13:AB27">V13+X13+Z13</f>
        <v>27.470000000000002</v>
      </c>
      <c r="AC13" s="3">
        <v>1.8</v>
      </c>
      <c r="AD13" s="3">
        <f>AC13*AO2</f>
        <v>12.06</v>
      </c>
      <c r="AE13" s="3">
        <v>2.5</v>
      </c>
      <c r="AF13" s="3">
        <f>AE13*AO2</f>
        <v>16.75</v>
      </c>
      <c r="AG13" s="3">
        <v>3.5</v>
      </c>
      <c r="AH13" s="3">
        <f>AG13*AO2</f>
        <v>23.45</v>
      </c>
      <c r="AI13" s="3">
        <f aca="true" t="shared" si="7" ref="AI13:AI27">AC13+AE13+AG13</f>
        <v>7.8</v>
      </c>
      <c r="AJ13" s="3">
        <f aca="true" t="shared" si="8" ref="AJ13:AJ27">AD13+AF13+AH13</f>
        <v>52.260000000000005</v>
      </c>
    </row>
    <row r="14" spans="1:36" ht="14.25">
      <c r="A14" s="70" t="s">
        <v>64</v>
      </c>
      <c r="B14" s="43" t="s">
        <v>110</v>
      </c>
      <c r="C14" s="43">
        <f t="shared" si="1"/>
        <v>10.3</v>
      </c>
      <c r="D14" s="43">
        <f>L14+T14+AB14+AJ14</f>
        <v>67.05</v>
      </c>
      <c r="E14" s="43">
        <v>1</v>
      </c>
      <c r="F14" s="43">
        <f>E14*AO1</f>
        <v>6.3</v>
      </c>
      <c r="G14" s="43">
        <v>1</v>
      </c>
      <c r="H14" s="43">
        <f>G14*AO1</f>
        <v>6.3</v>
      </c>
      <c r="I14" s="43">
        <v>1</v>
      </c>
      <c r="J14" s="38">
        <f>I14*AO1</f>
        <v>6.3</v>
      </c>
      <c r="K14" s="38">
        <f t="shared" si="2"/>
        <v>3</v>
      </c>
      <c r="L14" s="38">
        <f t="shared" si="3"/>
        <v>18.9</v>
      </c>
      <c r="M14" s="3">
        <v>0.5</v>
      </c>
      <c r="N14" s="3">
        <f>M14*AO1</f>
        <v>3.15</v>
      </c>
      <c r="O14" s="3">
        <v>0.7</v>
      </c>
      <c r="P14" s="3">
        <f>O14*AO1</f>
        <v>4.409999999999999</v>
      </c>
      <c r="Q14" s="3">
        <v>0.7</v>
      </c>
      <c r="R14" s="3">
        <f>Q14*AO1</f>
        <v>4.409999999999999</v>
      </c>
      <c r="S14" s="3">
        <f t="shared" si="4"/>
        <v>1.9</v>
      </c>
      <c r="T14" s="3">
        <f aca="true" t="shared" si="9" ref="T14:T27">N14+P14+R14</f>
        <v>11.969999999999999</v>
      </c>
      <c r="U14" s="3">
        <v>0.8</v>
      </c>
      <c r="V14" s="3">
        <f>U14*AO2</f>
        <v>5.36</v>
      </c>
      <c r="W14" s="3">
        <v>0.7</v>
      </c>
      <c r="X14" s="3">
        <f>W14*AO2</f>
        <v>4.6899999999999995</v>
      </c>
      <c r="Y14" s="3">
        <v>0.7</v>
      </c>
      <c r="Z14" s="3">
        <f>Y14*AO2</f>
        <v>4.6899999999999995</v>
      </c>
      <c r="AA14" s="3">
        <f t="shared" si="5"/>
        <v>2.2</v>
      </c>
      <c r="AB14" s="3">
        <f t="shared" si="6"/>
        <v>14.74</v>
      </c>
      <c r="AC14" s="3">
        <v>1</v>
      </c>
      <c r="AD14" s="3">
        <f>AC14*AO2</f>
        <v>6.7</v>
      </c>
      <c r="AE14" s="3">
        <v>1</v>
      </c>
      <c r="AF14" s="3">
        <f>AE14*AO2</f>
        <v>6.7</v>
      </c>
      <c r="AG14" s="3">
        <v>1.2</v>
      </c>
      <c r="AH14" s="3">
        <f>AG14*AO2</f>
        <v>8.04</v>
      </c>
      <c r="AI14" s="3">
        <f t="shared" si="7"/>
        <v>3.2</v>
      </c>
      <c r="AJ14" s="3">
        <f t="shared" si="8"/>
        <v>21.439999999999998</v>
      </c>
    </row>
    <row r="15" spans="1:36" ht="14.25">
      <c r="A15" s="70"/>
      <c r="B15" s="43"/>
      <c r="C15" s="43">
        <f t="shared" si="1"/>
        <v>0</v>
      </c>
      <c r="D15" s="43">
        <f>L15+T15+AB15+AJ15</f>
        <v>0</v>
      </c>
      <c r="E15" s="43">
        <v>0</v>
      </c>
      <c r="F15" s="43">
        <f>E15*AO1</f>
        <v>0</v>
      </c>
      <c r="G15" s="43">
        <v>0</v>
      </c>
      <c r="H15" s="43">
        <v>0</v>
      </c>
      <c r="I15" s="43">
        <v>0</v>
      </c>
      <c r="J15" s="38">
        <v>0</v>
      </c>
      <c r="K15" s="38">
        <v>0</v>
      </c>
      <c r="L15" s="38">
        <v>0</v>
      </c>
      <c r="M15" s="3">
        <v>0</v>
      </c>
      <c r="N15" s="3">
        <v>0</v>
      </c>
      <c r="O15" s="3">
        <v>0</v>
      </c>
      <c r="P15" s="3">
        <f>O15*AO1</f>
        <v>0</v>
      </c>
      <c r="Q15" s="3">
        <v>0</v>
      </c>
      <c r="R15" s="3">
        <f>Q15*AO1</f>
        <v>0</v>
      </c>
      <c r="S15" s="3">
        <v>0</v>
      </c>
      <c r="T15" s="3">
        <f t="shared" si="9"/>
        <v>0</v>
      </c>
      <c r="U15" s="3">
        <v>0</v>
      </c>
      <c r="V15" s="3">
        <f>U15*AO2</f>
        <v>0</v>
      </c>
      <c r="W15" s="3">
        <v>0</v>
      </c>
      <c r="X15" s="3">
        <f>W15*AO2</f>
        <v>0</v>
      </c>
      <c r="Y15" s="3">
        <v>0</v>
      </c>
      <c r="Z15" s="3">
        <f>Y15*AO2</f>
        <v>0</v>
      </c>
      <c r="AA15" s="3">
        <f t="shared" si="5"/>
        <v>0</v>
      </c>
      <c r="AB15" s="3">
        <f t="shared" si="6"/>
        <v>0</v>
      </c>
      <c r="AC15" s="3">
        <v>0</v>
      </c>
      <c r="AD15" s="3">
        <f>AC15*AO2</f>
        <v>0</v>
      </c>
      <c r="AE15" s="3">
        <v>0</v>
      </c>
      <c r="AF15" s="3">
        <f>AE15*AO2</f>
        <v>0</v>
      </c>
      <c r="AG15" s="3">
        <v>0</v>
      </c>
      <c r="AH15" s="3">
        <f>AG15*AO2</f>
        <v>0</v>
      </c>
      <c r="AI15" s="3">
        <f t="shared" si="7"/>
        <v>0</v>
      </c>
      <c r="AJ15" s="3">
        <f t="shared" si="8"/>
        <v>0</v>
      </c>
    </row>
    <row r="16" spans="1:36" ht="14.25">
      <c r="A16" s="70" t="s">
        <v>65</v>
      </c>
      <c r="B16" s="43" t="s">
        <v>111</v>
      </c>
      <c r="C16" s="43">
        <f t="shared" si="1"/>
        <v>30.3</v>
      </c>
      <c r="D16" s="43">
        <f aca="true" t="shared" si="10" ref="D16:D27">L16+T16+AB16+AJ16</f>
        <v>196.97</v>
      </c>
      <c r="E16" s="43">
        <v>3.1</v>
      </c>
      <c r="F16" s="43">
        <f>E16*AO1</f>
        <v>19.53</v>
      </c>
      <c r="G16" s="43">
        <v>3</v>
      </c>
      <c r="H16" s="43">
        <f>G16*AO1</f>
        <v>18.9</v>
      </c>
      <c r="I16" s="43">
        <v>3</v>
      </c>
      <c r="J16" s="38">
        <f>I16*AO1</f>
        <v>18.9</v>
      </c>
      <c r="K16" s="38">
        <f t="shared" si="2"/>
        <v>9.1</v>
      </c>
      <c r="L16" s="38">
        <f t="shared" si="3"/>
        <v>57.33</v>
      </c>
      <c r="M16" s="3">
        <v>2.5</v>
      </c>
      <c r="N16" s="3">
        <f>M16*AO1</f>
        <v>15.75</v>
      </c>
      <c r="O16" s="3">
        <v>2.5</v>
      </c>
      <c r="P16" s="3">
        <f>O16*AO1</f>
        <v>15.75</v>
      </c>
      <c r="Q16" s="3">
        <v>1</v>
      </c>
      <c r="R16" s="3">
        <f>Q16*AO1</f>
        <v>6.3</v>
      </c>
      <c r="S16" s="3">
        <f t="shared" si="4"/>
        <v>6</v>
      </c>
      <c r="T16" s="3">
        <f t="shared" si="9"/>
        <v>37.8</v>
      </c>
      <c r="U16" s="3">
        <v>1</v>
      </c>
      <c r="V16" s="3">
        <f>U16*AO2</f>
        <v>6.7</v>
      </c>
      <c r="W16" s="3">
        <v>1.6</v>
      </c>
      <c r="X16" s="3">
        <f>W16*AO2</f>
        <v>10.72</v>
      </c>
      <c r="Y16" s="3">
        <v>1.8</v>
      </c>
      <c r="Z16" s="3">
        <f>Y16*AO2</f>
        <v>12.06</v>
      </c>
      <c r="AA16" s="3">
        <f t="shared" si="5"/>
        <v>4.4</v>
      </c>
      <c r="AB16" s="3">
        <f t="shared" si="6"/>
        <v>29.480000000000004</v>
      </c>
      <c r="AC16" s="3">
        <v>4.2</v>
      </c>
      <c r="AD16" s="3">
        <f>AC16*AO2</f>
        <v>28.14</v>
      </c>
      <c r="AE16" s="3">
        <v>4.6</v>
      </c>
      <c r="AF16" s="3">
        <f>AE16*AO2</f>
        <v>30.819999999999997</v>
      </c>
      <c r="AG16" s="3">
        <v>2</v>
      </c>
      <c r="AH16" s="3">
        <f>AG16*AO2</f>
        <v>13.4</v>
      </c>
      <c r="AI16" s="3">
        <f t="shared" si="7"/>
        <v>10.8</v>
      </c>
      <c r="AJ16" s="3">
        <f t="shared" si="8"/>
        <v>72.36</v>
      </c>
    </row>
    <row r="17" spans="1:36" ht="14.25">
      <c r="A17" s="70" t="s">
        <v>73</v>
      </c>
      <c r="B17" s="51">
        <v>3020</v>
      </c>
      <c r="C17" s="43">
        <f t="shared" si="1"/>
        <v>2.8</v>
      </c>
      <c r="D17" s="43">
        <f t="shared" si="10"/>
        <v>18.16</v>
      </c>
      <c r="E17" s="43">
        <v>0.35</v>
      </c>
      <c r="F17" s="43">
        <f>E17*AO1</f>
        <v>2.2049999999999996</v>
      </c>
      <c r="G17" s="43">
        <v>0.35</v>
      </c>
      <c r="H17" s="43">
        <f>G17*AO1</f>
        <v>2.2049999999999996</v>
      </c>
      <c r="I17" s="43">
        <v>0.3</v>
      </c>
      <c r="J17" s="38">
        <f>I17*AO1</f>
        <v>1.89</v>
      </c>
      <c r="K17" s="38">
        <f t="shared" si="2"/>
        <v>1</v>
      </c>
      <c r="L17" s="38">
        <f t="shared" si="3"/>
        <v>6.299999999999999</v>
      </c>
      <c r="M17" s="3">
        <v>0.2</v>
      </c>
      <c r="N17" s="3">
        <f>M17*AO1</f>
        <v>1.26</v>
      </c>
      <c r="O17" s="3">
        <v>0.15</v>
      </c>
      <c r="P17" s="3">
        <f>O17*AO1</f>
        <v>0.945</v>
      </c>
      <c r="Q17" s="3">
        <v>0.15</v>
      </c>
      <c r="R17" s="3">
        <f>Q17*AO1</f>
        <v>0.945</v>
      </c>
      <c r="S17" s="3">
        <f t="shared" si="4"/>
        <v>0.5</v>
      </c>
      <c r="T17" s="3">
        <f t="shared" si="9"/>
        <v>3.15</v>
      </c>
      <c r="U17" s="3">
        <v>0.15</v>
      </c>
      <c r="V17" s="3">
        <f>U17*AO2</f>
        <v>1.005</v>
      </c>
      <c r="W17" s="3">
        <v>0.15</v>
      </c>
      <c r="X17" s="3">
        <f>W17*AO2</f>
        <v>1.005</v>
      </c>
      <c r="Y17" s="3">
        <v>0.15</v>
      </c>
      <c r="Z17" s="3">
        <f>Y17*AO2</f>
        <v>1.005</v>
      </c>
      <c r="AA17" s="3">
        <f t="shared" si="5"/>
        <v>0.44999999999999996</v>
      </c>
      <c r="AB17" s="3">
        <f t="shared" si="6"/>
        <v>3.0149999999999997</v>
      </c>
      <c r="AC17" s="3">
        <v>0.15</v>
      </c>
      <c r="AD17" s="3">
        <f>AC17*AO2</f>
        <v>1.005</v>
      </c>
      <c r="AE17" s="3">
        <v>0.35</v>
      </c>
      <c r="AF17" s="3">
        <f>AE17*AO2</f>
        <v>2.3449999999999998</v>
      </c>
      <c r="AG17" s="3">
        <v>0.35</v>
      </c>
      <c r="AH17" s="3">
        <f>AG17*AO2</f>
        <v>2.3449999999999998</v>
      </c>
      <c r="AI17" s="3">
        <f t="shared" si="7"/>
        <v>0.85</v>
      </c>
      <c r="AJ17" s="3">
        <f t="shared" si="8"/>
        <v>5.694999999999999</v>
      </c>
    </row>
    <row r="18" spans="1:36" ht="14.25">
      <c r="A18" s="70" t="s">
        <v>74</v>
      </c>
      <c r="B18" s="51"/>
      <c r="C18" s="43">
        <f t="shared" si="1"/>
        <v>19.3</v>
      </c>
      <c r="D18" s="43">
        <f t="shared" si="10"/>
        <v>124.68999999999998</v>
      </c>
      <c r="E18" s="43">
        <v>3</v>
      </c>
      <c r="F18" s="43">
        <f>E18*AO1</f>
        <v>18.9</v>
      </c>
      <c r="G18" s="43">
        <v>2.8</v>
      </c>
      <c r="H18" s="43">
        <f>G18*AO1</f>
        <v>17.639999999999997</v>
      </c>
      <c r="I18" s="43">
        <v>2.5</v>
      </c>
      <c r="J18" s="38">
        <f>I18*AO1</f>
        <v>15.75</v>
      </c>
      <c r="K18" s="38">
        <f t="shared" si="2"/>
        <v>8.3</v>
      </c>
      <c r="L18" s="38">
        <f t="shared" si="3"/>
        <v>52.28999999999999</v>
      </c>
      <c r="M18" s="3">
        <v>2</v>
      </c>
      <c r="N18" s="3">
        <f>M18*AO1</f>
        <v>12.6</v>
      </c>
      <c r="O18" s="3">
        <v>1</v>
      </c>
      <c r="P18" s="3">
        <f>O18*AO1</f>
        <v>6.3</v>
      </c>
      <c r="Q18" s="3">
        <v>0.25</v>
      </c>
      <c r="R18" s="3">
        <f>Q18*AO1</f>
        <v>1.575</v>
      </c>
      <c r="S18" s="3">
        <f t="shared" si="4"/>
        <v>3.25</v>
      </c>
      <c r="T18" s="3">
        <f t="shared" si="9"/>
        <v>20.474999999999998</v>
      </c>
      <c r="U18" s="3">
        <v>0.25</v>
      </c>
      <c r="V18" s="3">
        <f>U18*AO2</f>
        <v>1.675</v>
      </c>
      <c r="W18" s="3">
        <v>0.25</v>
      </c>
      <c r="X18" s="3">
        <f>W18*AO2</f>
        <v>1.675</v>
      </c>
      <c r="Y18" s="3">
        <v>0.45</v>
      </c>
      <c r="Z18" s="3">
        <f>Y18*AO2</f>
        <v>3.015</v>
      </c>
      <c r="AA18" s="3">
        <f t="shared" si="5"/>
        <v>0.95</v>
      </c>
      <c r="AB18" s="3">
        <f t="shared" si="6"/>
        <v>6.365</v>
      </c>
      <c r="AC18" s="3">
        <v>1.5</v>
      </c>
      <c r="AD18" s="3">
        <f>AC18*AO2</f>
        <v>10.05</v>
      </c>
      <c r="AE18" s="3">
        <v>2.5</v>
      </c>
      <c r="AF18" s="3">
        <f>AE18*AO2</f>
        <v>16.75</v>
      </c>
      <c r="AG18" s="3">
        <v>2.8</v>
      </c>
      <c r="AH18" s="3">
        <f>AG18*AO2</f>
        <v>18.759999999999998</v>
      </c>
      <c r="AI18" s="3">
        <f t="shared" si="7"/>
        <v>6.8</v>
      </c>
      <c r="AJ18" s="3">
        <f t="shared" si="8"/>
        <v>45.56</v>
      </c>
    </row>
    <row r="19" spans="1:36" ht="14.25">
      <c r="A19" s="70" t="s">
        <v>66</v>
      </c>
      <c r="B19" s="51">
        <v>3022</v>
      </c>
      <c r="C19" s="43">
        <f t="shared" si="1"/>
        <v>4.18</v>
      </c>
      <c r="D19" s="43">
        <f t="shared" si="10"/>
        <v>27.125999999999998</v>
      </c>
      <c r="E19" s="43">
        <v>0.5</v>
      </c>
      <c r="F19" s="43">
        <f>E19*AO1</f>
        <v>3.15</v>
      </c>
      <c r="G19" s="43">
        <v>0.42</v>
      </c>
      <c r="H19" s="43">
        <f>G19*AO1</f>
        <v>2.646</v>
      </c>
      <c r="I19" s="43">
        <v>0.38</v>
      </c>
      <c r="J19" s="38">
        <f>I19*AO1</f>
        <v>2.394</v>
      </c>
      <c r="K19" s="38">
        <f t="shared" si="2"/>
        <v>1.2999999999999998</v>
      </c>
      <c r="L19" s="38">
        <f t="shared" si="3"/>
        <v>8.19</v>
      </c>
      <c r="M19" s="3">
        <v>0.32</v>
      </c>
      <c r="N19" s="3">
        <f>M19*AO1</f>
        <v>2.016</v>
      </c>
      <c r="O19" s="3">
        <v>0.32</v>
      </c>
      <c r="P19" s="3">
        <f>O19*AO1</f>
        <v>2.016</v>
      </c>
      <c r="Q19" s="3">
        <v>0.26</v>
      </c>
      <c r="R19" s="3">
        <f>Q19*AO1</f>
        <v>1.638</v>
      </c>
      <c r="S19" s="3">
        <f t="shared" si="4"/>
        <v>0.9</v>
      </c>
      <c r="T19" s="3">
        <f t="shared" si="9"/>
        <v>5.67</v>
      </c>
      <c r="U19" s="3">
        <v>0.26</v>
      </c>
      <c r="V19" s="3">
        <f>U19*AO2</f>
        <v>1.7420000000000002</v>
      </c>
      <c r="W19" s="3">
        <v>0.26</v>
      </c>
      <c r="X19" s="3">
        <f>W19*AO2</f>
        <v>1.7420000000000002</v>
      </c>
      <c r="Y19" s="3">
        <v>0.27</v>
      </c>
      <c r="Z19" s="3">
        <f>Y19*AO2</f>
        <v>1.8090000000000002</v>
      </c>
      <c r="AA19" s="3">
        <f t="shared" si="5"/>
        <v>0.79</v>
      </c>
      <c r="AB19" s="3">
        <f t="shared" si="6"/>
        <v>5.293000000000001</v>
      </c>
      <c r="AC19" s="3">
        <v>0.33</v>
      </c>
      <c r="AD19" s="3">
        <f>AC19*AO2</f>
        <v>2.2110000000000003</v>
      </c>
      <c r="AE19" s="3">
        <v>0.43</v>
      </c>
      <c r="AF19" s="3">
        <f>AE19*AO2</f>
        <v>2.8810000000000002</v>
      </c>
      <c r="AG19" s="3">
        <v>0.43</v>
      </c>
      <c r="AH19" s="3">
        <f>AG19*AO2</f>
        <v>2.8810000000000002</v>
      </c>
      <c r="AI19" s="3">
        <f t="shared" si="7"/>
        <v>1.19</v>
      </c>
      <c r="AJ19" s="3">
        <f t="shared" si="8"/>
        <v>7.973000000000001</v>
      </c>
    </row>
    <row r="20" spans="1:36" ht="14.25">
      <c r="A20" s="70" t="s">
        <v>67</v>
      </c>
      <c r="B20" s="51">
        <v>3023</v>
      </c>
      <c r="C20" s="43">
        <f t="shared" si="1"/>
        <v>39.188</v>
      </c>
      <c r="D20" s="43">
        <f t="shared" si="10"/>
        <v>252.1932</v>
      </c>
      <c r="E20" s="43">
        <v>7.33</v>
      </c>
      <c r="F20" s="43">
        <f>E20*AO1</f>
        <v>46.179</v>
      </c>
      <c r="G20" s="43">
        <v>5.45</v>
      </c>
      <c r="H20" s="43">
        <f>G20*AO1</f>
        <v>34.335</v>
      </c>
      <c r="I20" s="43">
        <v>3.8</v>
      </c>
      <c r="J20" s="38">
        <f>I20*AO1</f>
        <v>23.939999999999998</v>
      </c>
      <c r="K20" s="38">
        <f t="shared" si="2"/>
        <v>16.580000000000002</v>
      </c>
      <c r="L20" s="38">
        <f t="shared" si="3"/>
        <v>104.45400000000001</v>
      </c>
      <c r="M20" s="3">
        <v>3.186</v>
      </c>
      <c r="N20" s="3">
        <f>M20*AO1</f>
        <v>20.0718</v>
      </c>
      <c r="O20" s="3">
        <v>2.25</v>
      </c>
      <c r="P20" s="3">
        <f>O20*AO1</f>
        <v>14.174999999999999</v>
      </c>
      <c r="Q20" s="3">
        <v>2.7</v>
      </c>
      <c r="R20" s="3">
        <f>Q20*AO1</f>
        <v>17.01</v>
      </c>
      <c r="S20" s="3">
        <f t="shared" si="4"/>
        <v>8.136</v>
      </c>
      <c r="T20" s="3">
        <f t="shared" si="9"/>
        <v>51.2568</v>
      </c>
      <c r="U20" s="3">
        <v>1.2</v>
      </c>
      <c r="V20" s="3">
        <f>U20*AO1</f>
        <v>7.56</v>
      </c>
      <c r="W20" s="3">
        <v>0.7</v>
      </c>
      <c r="X20" s="3">
        <f>W20*AO2</f>
        <v>4.6899999999999995</v>
      </c>
      <c r="Y20" s="3">
        <v>2.186</v>
      </c>
      <c r="Z20" s="3">
        <f>Y20*AO2</f>
        <v>14.6462</v>
      </c>
      <c r="AA20" s="3">
        <f t="shared" si="5"/>
        <v>4.086</v>
      </c>
      <c r="AB20" s="3">
        <f t="shared" si="6"/>
        <v>26.8962</v>
      </c>
      <c r="AC20" s="3">
        <v>2.994</v>
      </c>
      <c r="AD20" s="3">
        <f>AC20*AO2</f>
        <v>20.059800000000003</v>
      </c>
      <c r="AE20" s="3">
        <v>3.792</v>
      </c>
      <c r="AF20" s="3">
        <f>AE20*AO2</f>
        <v>25.406399999999998</v>
      </c>
      <c r="AG20" s="3">
        <v>3.6</v>
      </c>
      <c r="AH20" s="3">
        <f>AG20*AO2</f>
        <v>24.12</v>
      </c>
      <c r="AI20" s="3">
        <f t="shared" si="7"/>
        <v>10.386</v>
      </c>
      <c r="AJ20" s="3">
        <f t="shared" si="8"/>
        <v>69.5862</v>
      </c>
    </row>
    <row r="21" spans="1:36" ht="14.25">
      <c r="A21" s="69" t="s">
        <v>68</v>
      </c>
      <c r="B21" s="32" t="s">
        <v>112</v>
      </c>
      <c r="C21" s="43">
        <f t="shared" si="1"/>
        <v>6.68</v>
      </c>
      <c r="D21" s="43">
        <f t="shared" si="10"/>
        <v>43.1096</v>
      </c>
      <c r="E21" s="26">
        <v>1.17</v>
      </c>
      <c r="F21" s="43">
        <f>E21*AO1</f>
        <v>7.3709999999999996</v>
      </c>
      <c r="G21" s="24">
        <v>1.04</v>
      </c>
      <c r="H21" s="43">
        <f>G21*AO1</f>
        <v>6.552</v>
      </c>
      <c r="I21" s="24">
        <v>0.93</v>
      </c>
      <c r="J21" s="25">
        <f aca="true" t="shared" si="11" ref="J21:J27">I21*$AO$1</f>
        <v>5.859</v>
      </c>
      <c r="K21" s="26">
        <f aca="true" t="shared" si="12" ref="K21:K27">E21+G21+I21</f>
        <v>3.14</v>
      </c>
      <c r="L21" s="25">
        <f aca="true" t="shared" si="13" ref="L21:L27">K21*$AO$1</f>
        <v>19.782</v>
      </c>
      <c r="M21" s="24">
        <v>0.755</v>
      </c>
      <c r="N21" s="25">
        <f>M21*$AO$1</f>
        <v>4.7565</v>
      </c>
      <c r="O21" s="24">
        <v>0.145</v>
      </c>
      <c r="P21" s="25">
        <f aca="true" t="shared" si="14" ref="P21:P27">O21*$AO$1</f>
        <v>0.9134999999999999</v>
      </c>
      <c r="Q21" s="24">
        <v>0.076</v>
      </c>
      <c r="R21" s="25">
        <f aca="true" t="shared" si="15" ref="R21:R27">Q21*$AO$1</f>
        <v>0.47879999999999995</v>
      </c>
      <c r="S21" s="3">
        <f t="shared" si="4"/>
        <v>0.976</v>
      </c>
      <c r="T21" s="3">
        <f t="shared" si="9"/>
        <v>6.1488</v>
      </c>
      <c r="U21" s="24">
        <v>0.082</v>
      </c>
      <c r="V21" s="25">
        <f aca="true" t="shared" si="16" ref="V21:V27">U21*$AO$2</f>
        <v>0.5494</v>
      </c>
      <c r="W21" s="24">
        <v>0.093</v>
      </c>
      <c r="X21" s="25">
        <f aca="true" t="shared" si="17" ref="X21:X27">W21*$AO$2</f>
        <v>0.6231</v>
      </c>
      <c r="Y21" s="24">
        <v>0.067</v>
      </c>
      <c r="Z21" s="25">
        <f aca="true" t="shared" si="18" ref="Z21:Z27">Y21*$AO$2</f>
        <v>0.4489</v>
      </c>
      <c r="AA21" s="3">
        <f t="shared" si="5"/>
        <v>0.242</v>
      </c>
      <c r="AB21" s="3">
        <f t="shared" si="6"/>
        <v>1.6214</v>
      </c>
      <c r="AC21" s="24">
        <v>0.192</v>
      </c>
      <c r="AD21" s="25">
        <f aca="true" t="shared" si="19" ref="AD21:AD27">AC21*$AO$2</f>
        <v>1.2864</v>
      </c>
      <c r="AE21" s="24">
        <v>0.556</v>
      </c>
      <c r="AF21" s="25">
        <f aca="true" t="shared" si="20" ref="AF21:AF27">AE21*$AO$2</f>
        <v>3.7252000000000005</v>
      </c>
      <c r="AG21" s="24">
        <v>1.574</v>
      </c>
      <c r="AH21" s="25">
        <f aca="true" t="shared" si="21" ref="AH21:AH27">AG21*$AO$2</f>
        <v>10.5458</v>
      </c>
      <c r="AI21" s="3">
        <f t="shared" si="7"/>
        <v>2.322</v>
      </c>
      <c r="AJ21" s="3">
        <f t="shared" si="8"/>
        <v>15.557400000000001</v>
      </c>
    </row>
    <row r="22" spans="1:36" ht="14.25">
      <c r="A22" s="69" t="s">
        <v>69</v>
      </c>
      <c r="B22" s="32" t="s">
        <v>112</v>
      </c>
      <c r="C22" s="43">
        <f t="shared" si="1"/>
        <v>2.9370000000000003</v>
      </c>
      <c r="D22" s="43">
        <f t="shared" si="10"/>
        <v>18.9347</v>
      </c>
      <c r="E22" s="24">
        <v>0.552</v>
      </c>
      <c r="F22" s="43">
        <f>E22*AO1</f>
        <v>3.4776000000000002</v>
      </c>
      <c r="G22" s="26">
        <v>0.3</v>
      </c>
      <c r="H22" s="43">
        <f>G22*AO1</f>
        <v>1.89</v>
      </c>
      <c r="I22" s="26">
        <v>0.45</v>
      </c>
      <c r="J22" s="25">
        <f t="shared" si="11"/>
        <v>2.835</v>
      </c>
      <c r="K22" s="26">
        <f t="shared" si="12"/>
        <v>1.302</v>
      </c>
      <c r="L22" s="25">
        <f t="shared" si="13"/>
        <v>8.2026</v>
      </c>
      <c r="M22" s="26">
        <v>0.45</v>
      </c>
      <c r="N22" s="25">
        <f aca="true" t="shared" si="22" ref="N22:N27">M22*$AO$1</f>
        <v>2.835</v>
      </c>
      <c r="O22" s="24">
        <v>0.063</v>
      </c>
      <c r="P22" s="25">
        <f t="shared" si="14"/>
        <v>0.3969</v>
      </c>
      <c r="Q22" s="24">
        <v>0.043</v>
      </c>
      <c r="R22" s="25">
        <f t="shared" si="15"/>
        <v>0.2709</v>
      </c>
      <c r="S22" s="3">
        <f t="shared" si="4"/>
        <v>0.556</v>
      </c>
      <c r="T22" s="3">
        <f t="shared" si="9"/>
        <v>3.5028</v>
      </c>
      <c r="U22" s="24">
        <v>0.008</v>
      </c>
      <c r="V22" s="25">
        <f t="shared" si="16"/>
        <v>0.0536</v>
      </c>
      <c r="W22" s="24">
        <v>0.009</v>
      </c>
      <c r="X22" s="25">
        <f t="shared" si="17"/>
        <v>0.0603</v>
      </c>
      <c r="Y22" s="24">
        <v>0</v>
      </c>
      <c r="Z22" s="25">
        <f t="shared" si="18"/>
        <v>0</v>
      </c>
      <c r="AA22" s="3">
        <f t="shared" si="5"/>
        <v>0.017</v>
      </c>
      <c r="AB22" s="3">
        <f t="shared" si="6"/>
        <v>0.1139</v>
      </c>
      <c r="AC22" s="24">
        <v>0.053</v>
      </c>
      <c r="AD22" s="25">
        <f t="shared" si="19"/>
        <v>0.3551</v>
      </c>
      <c r="AE22" s="26">
        <v>0.2</v>
      </c>
      <c r="AF22" s="25">
        <f t="shared" si="20"/>
        <v>1.34</v>
      </c>
      <c r="AG22" s="24">
        <v>0.809</v>
      </c>
      <c r="AH22" s="25">
        <f t="shared" si="21"/>
        <v>5.4203</v>
      </c>
      <c r="AI22" s="3">
        <f t="shared" si="7"/>
        <v>1.062</v>
      </c>
      <c r="AJ22" s="3">
        <f t="shared" si="8"/>
        <v>7.1154</v>
      </c>
    </row>
    <row r="23" spans="1:36" ht="14.25">
      <c r="A23" s="69" t="s">
        <v>70</v>
      </c>
      <c r="B23" s="32" t="s">
        <v>112</v>
      </c>
      <c r="C23" s="43">
        <f t="shared" si="1"/>
        <v>0.589</v>
      </c>
      <c r="D23" s="43">
        <f t="shared" si="10"/>
        <v>3.8262999999999994</v>
      </c>
      <c r="E23" s="26">
        <v>0.08</v>
      </c>
      <c r="F23" s="43">
        <f>E23*AO1</f>
        <v>0.504</v>
      </c>
      <c r="G23" s="24">
        <v>0.037</v>
      </c>
      <c r="H23" s="43">
        <f>G23*AO1</f>
        <v>0.23309999999999997</v>
      </c>
      <c r="I23" s="24">
        <v>0.05</v>
      </c>
      <c r="J23" s="25">
        <f t="shared" si="11"/>
        <v>0.315</v>
      </c>
      <c r="K23" s="26">
        <f t="shared" si="12"/>
        <v>0.16699999999999998</v>
      </c>
      <c r="L23" s="25">
        <f t="shared" si="13"/>
        <v>1.0520999999999998</v>
      </c>
      <c r="M23" s="24">
        <v>0.043</v>
      </c>
      <c r="N23" s="25">
        <f t="shared" si="22"/>
        <v>0.2709</v>
      </c>
      <c r="O23" s="24">
        <v>0.047</v>
      </c>
      <c r="P23" s="25">
        <f t="shared" si="14"/>
        <v>0.2961</v>
      </c>
      <c r="Q23" s="24">
        <v>0.043</v>
      </c>
      <c r="R23" s="25">
        <f t="shared" si="15"/>
        <v>0.2709</v>
      </c>
      <c r="S23" s="3">
        <f t="shared" si="4"/>
        <v>0.133</v>
      </c>
      <c r="T23" s="3">
        <f t="shared" si="9"/>
        <v>0.8378999999999999</v>
      </c>
      <c r="U23" s="24">
        <v>0.027</v>
      </c>
      <c r="V23" s="25">
        <f t="shared" si="16"/>
        <v>0.1809</v>
      </c>
      <c r="W23" s="24">
        <v>0.019</v>
      </c>
      <c r="X23" s="25">
        <f t="shared" si="17"/>
        <v>0.1273</v>
      </c>
      <c r="Y23" s="24">
        <v>0.024</v>
      </c>
      <c r="Z23" s="25">
        <f t="shared" si="18"/>
        <v>0.1608</v>
      </c>
      <c r="AA23" s="3">
        <f t="shared" si="5"/>
        <v>0.07</v>
      </c>
      <c r="AB23" s="3">
        <f t="shared" si="6"/>
        <v>0.46900000000000003</v>
      </c>
      <c r="AC23" s="24">
        <v>0.063</v>
      </c>
      <c r="AD23" s="25">
        <f t="shared" si="19"/>
        <v>0.42210000000000003</v>
      </c>
      <c r="AE23" s="24">
        <v>0.043</v>
      </c>
      <c r="AF23" s="25">
        <f t="shared" si="20"/>
        <v>0.28809999999999997</v>
      </c>
      <c r="AG23" s="24">
        <v>0.113</v>
      </c>
      <c r="AH23" s="25">
        <f t="shared" si="21"/>
        <v>0.7571</v>
      </c>
      <c r="AI23" s="3">
        <f t="shared" si="7"/>
        <v>0.219</v>
      </c>
      <c r="AJ23" s="3">
        <f t="shared" si="8"/>
        <v>1.4672999999999998</v>
      </c>
    </row>
    <row r="24" spans="1:36" ht="14.25">
      <c r="A24" s="69" t="s">
        <v>71</v>
      </c>
      <c r="B24" s="32" t="s">
        <v>112</v>
      </c>
      <c r="C24" s="43">
        <f t="shared" si="1"/>
        <v>38.84</v>
      </c>
      <c r="D24" s="43">
        <f t="shared" si="10"/>
        <v>251.796</v>
      </c>
      <c r="E24" s="26">
        <v>6.7</v>
      </c>
      <c r="F24" s="43">
        <f>E24*AO1</f>
        <v>42.21</v>
      </c>
      <c r="G24" s="26">
        <v>4.8</v>
      </c>
      <c r="H24" s="43">
        <f>G24*AO1</f>
        <v>30.24</v>
      </c>
      <c r="I24" s="26">
        <v>5.8</v>
      </c>
      <c r="J24" s="25">
        <f t="shared" si="11"/>
        <v>36.54</v>
      </c>
      <c r="K24" s="26">
        <f t="shared" si="12"/>
        <v>17.3</v>
      </c>
      <c r="L24" s="25">
        <f t="shared" si="13"/>
        <v>108.99</v>
      </c>
      <c r="M24" s="26">
        <v>3.19</v>
      </c>
      <c r="N24" s="25">
        <f t="shared" si="22"/>
        <v>20.096999999999998</v>
      </c>
      <c r="O24" s="26">
        <v>0.34</v>
      </c>
      <c r="P24" s="25">
        <f t="shared" si="14"/>
        <v>2.142</v>
      </c>
      <c r="Q24" s="26">
        <v>0.25</v>
      </c>
      <c r="R24" s="25">
        <f t="shared" si="15"/>
        <v>1.575</v>
      </c>
      <c r="S24" s="3">
        <f t="shared" si="4"/>
        <v>3.78</v>
      </c>
      <c r="T24" s="3">
        <f t="shared" si="9"/>
        <v>23.813999999999997</v>
      </c>
      <c r="U24" s="26">
        <v>0.25</v>
      </c>
      <c r="V24" s="25">
        <f t="shared" si="16"/>
        <v>1.675</v>
      </c>
      <c r="W24" s="26">
        <v>0.25</v>
      </c>
      <c r="X24" s="25">
        <f t="shared" si="17"/>
        <v>1.675</v>
      </c>
      <c r="Y24" s="26">
        <v>0.76</v>
      </c>
      <c r="Z24" s="25">
        <f t="shared" si="18"/>
        <v>5.0920000000000005</v>
      </c>
      <c r="AA24" s="3">
        <f t="shared" si="5"/>
        <v>1.26</v>
      </c>
      <c r="AB24" s="3">
        <f t="shared" si="6"/>
        <v>8.442</v>
      </c>
      <c r="AC24" s="26">
        <v>3.6</v>
      </c>
      <c r="AD24" s="25">
        <f t="shared" si="19"/>
        <v>24.12</v>
      </c>
      <c r="AE24" s="26">
        <v>6.2</v>
      </c>
      <c r="AF24" s="25">
        <f t="shared" si="20"/>
        <v>41.54</v>
      </c>
      <c r="AG24" s="26">
        <v>6.7</v>
      </c>
      <c r="AH24" s="25">
        <f t="shared" si="21"/>
        <v>44.89</v>
      </c>
      <c r="AI24" s="3">
        <f t="shared" si="7"/>
        <v>16.5</v>
      </c>
      <c r="AJ24" s="3">
        <f t="shared" si="8"/>
        <v>110.55</v>
      </c>
    </row>
    <row r="25" spans="1:36" ht="14.25">
      <c r="A25" s="69" t="s">
        <v>72</v>
      </c>
      <c r="B25" s="32" t="s">
        <v>112</v>
      </c>
      <c r="C25" s="43">
        <f t="shared" si="1"/>
        <v>7.9799999999999995</v>
      </c>
      <c r="D25" s="43">
        <f t="shared" si="10"/>
        <v>51.82599999999999</v>
      </c>
      <c r="E25" s="26">
        <v>1.29</v>
      </c>
      <c r="F25" s="43">
        <f>E25*AO1</f>
        <v>8.127</v>
      </c>
      <c r="G25" s="26">
        <v>1.17</v>
      </c>
      <c r="H25" s="43">
        <f>G25*AO1</f>
        <v>7.3709999999999996</v>
      </c>
      <c r="I25" s="26">
        <v>0.82</v>
      </c>
      <c r="J25" s="25">
        <f t="shared" si="11"/>
        <v>5.1659999999999995</v>
      </c>
      <c r="K25" s="26">
        <f t="shared" si="12"/>
        <v>3.28</v>
      </c>
      <c r="L25" s="25">
        <f t="shared" si="13"/>
        <v>20.663999999999998</v>
      </c>
      <c r="M25" s="26">
        <v>0.47</v>
      </c>
      <c r="N25" s="25">
        <f t="shared" si="22"/>
        <v>2.961</v>
      </c>
      <c r="O25" s="26">
        <v>0.23</v>
      </c>
      <c r="P25" s="25">
        <f t="shared" si="14"/>
        <v>1.449</v>
      </c>
      <c r="Q25" s="26">
        <v>0.12</v>
      </c>
      <c r="R25" s="25">
        <f t="shared" si="15"/>
        <v>0.756</v>
      </c>
      <c r="S25" s="3">
        <f t="shared" si="4"/>
        <v>0.82</v>
      </c>
      <c r="T25" s="3">
        <f t="shared" si="9"/>
        <v>5.166</v>
      </c>
      <c r="U25" s="26">
        <v>0.12</v>
      </c>
      <c r="V25" s="25">
        <f t="shared" si="16"/>
        <v>0.8039999999999999</v>
      </c>
      <c r="W25" s="26">
        <v>0.12</v>
      </c>
      <c r="X25" s="25">
        <f t="shared" si="17"/>
        <v>0.8039999999999999</v>
      </c>
      <c r="Y25" s="26">
        <v>0.35</v>
      </c>
      <c r="Z25" s="25">
        <f t="shared" si="18"/>
        <v>2.3449999999999998</v>
      </c>
      <c r="AA25" s="3">
        <f t="shared" si="5"/>
        <v>0.59</v>
      </c>
      <c r="AB25" s="3">
        <f t="shared" si="6"/>
        <v>3.9529999999999994</v>
      </c>
      <c r="AC25" s="26">
        <v>0.83</v>
      </c>
      <c r="AD25" s="25">
        <f t="shared" si="19"/>
        <v>5.561</v>
      </c>
      <c r="AE25" s="26">
        <v>1.17</v>
      </c>
      <c r="AF25" s="25">
        <f t="shared" si="20"/>
        <v>7.8389999999999995</v>
      </c>
      <c r="AG25" s="26">
        <v>1.29</v>
      </c>
      <c r="AH25" s="25">
        <f t="shared" si="21"/>
        <v>8.643</v>
      </c>
      <c r="AI25" s="3">
        <f t="shared" si="7"/>
        <v>3.29</v>
      </c>
      <c r="AJ25" s="3">
        <f t="shared" si="8"/>
        <v>22.043</v>
      </c>
    </row>
    <row r="26" spans="1:36" ht="15">
      <c r="A26" s="71" t="s">
        <v>59</v>
      </c>
      <c r="B26" s="64">
        <v>2929</v>
      </c>
      <c r="C26" s="47">
        <f>K26+S26+AA26+AI26</f>
        <v>110.75999999999999</v>
      </c>
      <c r="D26" s="43">
        <f t="shared" si="10"/>
        <v>714.7679999999999</v>
      </c>
      <c r="E26" s="47">
        <v>21.04</v>
      </c>
      <c r="F26" s="49">
        <f>E26*AO1</f>
        <v>132.552</v>
      </c>
      <c r="G26" s="47">
        <v>15.07</v>
      </c>
      <c r="H26" s="49">
        <f>G26*AO1</f>
        <v>94.941</v>
      </c>
      <c r="I26" s="47">
        <v>16.65</v>
      </c>
      <c r="J26" s="50">
        <f t="shared" si="11"/>
        <v>104.89499999999998</v>
      </c>
      <c r="K26" s="47">
        <f t="shared" si="12"/>
        <v>52.76</v>
      </c>
      <c r="L26" s="50">
        <f t="shared" si="13"/>
        <v>332.388</v>
      </c>
      <c r="M26" s="47">
        <v>6.95</v>
      </c>
      <c r="N26" s="50">
        <f t="shared" si="22"/>
        <v>43.785</v>
      </c>
      <c r="O26" s="47">
        <v>8.4</v>
      </c>
      <c r="P26" s="50">
        <f t="shared" si="14"/>
        <v>52.92</v>
      </c>
      <c r="Q26" s="47">
        <v>0.2</v>
      </c>
      <c r="R26" s="50">
        <f t="shared" si="15"/>
        <v>1.26</v>
      </c>
      <c r="S26" s="52">
        <f t="shared" si="4"/>
        <v>15.55</v>
      </c>
      <c r="T26" s="52">
        <f t="shared" si="9"/>
        <v>97.965</v>
      </c>
      <c r="U26" s="47">
        <v>0.2</v>
      </c>
      <c r="V26" s="50">
        <f t="shared" si="16"/>
        <v>1.34</v>
      </c>
      <c r="W26" s="47">
        <v>0.2</v>
      </c>
      <c r="X26" s="50">
        <f t="shared" si="17"/>
        <v>1.34</v>
      </c>
      <c r="Y26" s="47">
        <v>0.2</v>
      </c>
      <c r="Z26" s="50">
        <f t="shared" si="18"/>
        <v>1.34</v>
      </c>
      <c r="AA26" s="52">
        <f t="shared" si="5"/>
        <v>0.6000000000000001</v>
      </c>
      <c r="AB26" s="52">
        <f t="shared" si="6"/>
        <v>4.0200000000000005</v>
      </c>
      <c r="AC26" s="47">
        <v>8.45</v>
      </c>
      <c r="AD26" s="50">
        <f t="shared" si="19"/>
        <v>56.614999999999995</v>
      </c>
      <c r="AE26" s="47">
        <v>16.7</v>
      </c>
      <c r="AF26" s="50">
        <f t="shared" si="20"/>
        <v>111.89</v>
      </c>
      <c r="AG26" s="47">
        <v>16.7</v>
      </c>
      <c r="AH26" s="50">
        <f t="shared" si="21"/>
        <v>111.89</v>
      </c>
      <c r="AI26" s="52">
        <f t="shared" si="7"/>
        <v>41.849999999999994</v>
      </c>
      <c r="AJ26" s="52">
        <f t="shared" si="8"/>
        <v>280.395</v>
      </c>
    </row>
    <row r="27" spans="1:36" ht="14.25">
      <c r="A27" s="70" t="s">
        <v>58</v>
      </c>
      <c r="B27" s="32"/>
      <c r="C27" s="28">
        <f>K27+S27+AA27+AI27</f>
        <v>0</v>
      </c>
      <c r="D27" s="43">
        <f t="shared" si="10"/>
        <v>0</v>
      </c>
      <c r="E27" s="28">
        <v>0</v>
      </c>
      <c r="F27" s="43">
        <f>E27*AO1</f>
        <v>0</v>
      </c>
      <c r="G27" s="43">
        <v>0</v>
      </c>
      <c r="H27" s="43">
        <f>G27*AO1</f>
        <v>0</v>
      </c>
      <c r="I27" s="28">
        <v>0</v>
      </c>
      <c r="J27" s="27">
        <f t="shared" si="11"/>
        <v>0</v>
      </c>
      <c r="K27" s="28">
        <f t="shared" si="12"/>
        <v>0</v>
      </c>
      <c r="L27" s="27">
        <f t="shared" si="13"/>
        <v>0</v>
      </c>
      <c r="M27" s="28">
        <v>0</v>
      </c>
      <c r="N27" s="27">
        <f t="shared" si="22"/>
        <v>0</v>
      </c>
      <c r="O27" s="28">
        <v>0</v>
      </c>
      <c r="P27" s="27">
        <f t="shared" si="14"/>
        <v>0</v>
      </c>
      <c r="Q27" s="28">
        <v>0</v>
      </c>
      <c r="R27" s="27">
        <f t="shared" si="15"/>
        <v>0</v>
      </c>
      <c r="S27" s="68">
        <f t="shared" si="4"/>
        <v>0</v>
      </c>
      <c r="T27" s="68">
        <f t="shared" si="9"/>
        <v>0</v>
      </c>
      <c r="U27" s="28">
        <v>0</v>
      </c>
      <c r="V27" s="27">
        <f t="shared" si="16"/>
        <v>0</v>
      </c>
      <c r="W27" s="28">
        <v>0</v>
      </c>
      <c r="X27" s="27">
        <f t="shared" si="17"/>
        <v>0</v>
      </c>
      <c r="Y27" s="28">
        <v>0</v>
      </c>
      <c r="Z27" s="27">
        <f t="shared" si="18"/>
        <v>0</v>
      </c>
      <c r="AA27" s="68">
        <f t="shared" si="5"/>
        <v>0</v>
      </c>
      <c r="AB27" s="68">
        <f t="shared" si="6"/>
        <v>0</v>
      </c>
      <c r="AC27" s="28">
        <v>0</v>
      </c>
      <c r="AD27" s="27">
        <f t="shared" si="19"/>
        <v>0</v>
      </c>
      <c r="AE27" s="28">
        <v>0</v>
      </c>
      <c r="AF27" s="27">
        <f t="shared" si="20"/>
        <v>0</v>
      </c>
      <c r="AG27" s="28">
        <v>0</v>
      </c>
      <c r="AH27" s="27">
        <f t="shared" si="21"/>
        <v>0</v>
      </c>
      <c r="AI27" s="68">
        <f t="shared" si="7"/>
        <v>0</v>
      </c>
      <c r="AJ27" s="68">
        <f t="shared" si="8"/>
        <v>0</v>
      </c>
    </row>
    <row r="28" spans="1:36" ht="15">
      <c r="A28" s="31" t="s">
        <v>26</v>
      </c>
      <c r="B28" s="31"/>
      <c r="C28" s="29">
        <f>C11+C26</f>
        <v>353.254</v>
      </c>
      <c r="D28" s="29">
        <f aca="true" t="shared" si="23" ref="D28:AJ28">D11+D26+D27</f>
        <v>2284.2297999999996</v>
      </c>
      <c r="E28" s="29">
        <f t="shared" si="23"/>
        <v>56.612</v>
      </c>
      <c r="F28" s="29">
        <f t="shared" si="23"/>
        <v>356.65560000000005</v>
      </c>
      <c r="G28" s="29">
        <f t="shared" si="23"/>
        <v>43.437</v>
      </c>
      <c r="H28" s="29">
        <f t="shared" si="23"/>
        <v>273.6531</v>
      </c>
      <c r="I28" s="29">
        <f t="shared" si="23"/>
        <v>43.18</v>
      </c>
      <c r="J28" s="29">
        <f t="shared" si="23"/>
        <v>272.034</v>
      </c>
      <c r="K28" s="29">
        <f t="shared" si="23"/>
        <v>143.229</v>
      </c>
      <c r="L28" s="29">
        <f t="shared" si="23"/>
        <v>902.3426999999999</v>
      </c>
      <c r="M28" s="29">
        <f t="shared" si="23"/>
        <v>28.563999999999997</v>
      </c>
      <c r="N28" s="29">
        <f t="shared" si="23"/>
        <v>179.9532</v>
      </c>
      <c r="O28" s="29">
        <f t="shared" si="23"/>
        <v>23.145000000000003</v>
      </c>
      <c r="P28" s="29">
        <f t="shared" si="23"/>
        <v>145.81349999999998</v>
      </c>
      <c r="Q28" s="29">
        <f t="shared" si="23"/>
        <v>10.291999999999998</v>
      </c>
      <c r="R28" s="29">
        <f t="shared" si="23"/>
        <v>64.83959999999999</v>
      </c>
      <c r="S28" s="29">
        <f t="shared" si="23"/>
        <v>62.00099999999999</v>
      </c>
      <c r="T28" s="29">
        <f t="shared" si="23"/>
        <v>390.60630000000003</v>
      </c>
      <c r="U28" s="29">
        <f t="shared" si="23"/>
        <v>7.347</v>
      </c>
      <c r="V28" s="29">
        <f t="shared" si="23"/>
        <v>48.74490000000001</v>
      </c>
      <c r="W28" s="29">
        <f t="shared" si="23"/>
        <v>7.351000000000002</v>
      </c>
      <c r="X28" s="29">
        <f t="shared" si="23"/>
        <v>49.25169999999999</v>
      </c>
      <c r="Y28" s="29">
        <f t="shared" si="23"/>
        <v>11.056999999999999</v>
      </c>
      <c r="Z28" s="29">
        <f t="shared" si="23"/>
        <v>74.08189999999999</v>
      </c>
      <c r="AA28" s="29">
        <f t="shared" si="23"/>
        <v>25.755000000000003</v>
      </c>
      <c r="AB28" s="29">
        <f t="shared" si="23"/>
        <v>172.07850000000002</v>
      </c>
      <c r="AC28" s="29">
        <f t="shared" si="23"/>
        <v>31.162</v>
      </c>
      <c r="AD28" s="29">
        <f t="shared" si="23"/>
        <v>208.78539999999998</v>
      </c>
      <c r="AE28" s="29">
        <f t="shared" si="23"/>
        <v>44.041</v>
      </c>
      <c r="AF28" s="29">
        <f t="shared" si="23"/>
        <v>295.07469999999995</v>
      </c>
      <c r="AG28" s="29">
        <f t="shared" si="23"/>
        <v>47.066</v>
      </c>
      <c r="AH28" s="29">
        <f t="shared" si="23"/>
        <v>315.34220000000005</v>
      </c>
      <c r="AI28" s="29">
        <f t="shared" si="23"/>
        <v>122.26899999999999</v>
      </c>
      <c r="AJ28" s="29">
        <f t="shared" si="23"/>
        <v>819.2023</v>
      </c>
    </row>
    <row r="29" ht="12.75">
      <c r="A29" t="s">
        <v>134</v>
      </c>
    </row>
    <row r="30" spans="1:12" ht="14.25">
      <c r="A30" s="23" t="s">
        <v>136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D32" s="1"/>
      <c r="E32" s="1"/>
      <c r="F32" s="1"/>
      <c r="G32" s="1"/>
      <c r="I32" s="1"/>
      <c r="J32" s="1"/>
      <c r="K32" s="1"/>
      <c r="L32" s="1"/>
    </row>
    <row r="33" spans="1:12" ht="14.25">
      <c r="A33" s="1"/>
      <c r="B33" s="1"/>
      <c r="D33" s="1"/>
      <c r="E33" s="1"/>
      <c r="F33" s="1"/>
      <c r="G33" s="1"/>
      <c r="I33" s="1"/>
      <c r="J33" s="1"/>
      <c r="K33" s="1"/>
      <c r="L33" s="1"/>
    </row>
    <row r="34" spans="1:12" ht="15">
      <c r="A34" s="12" t="s">
        <v>28</v>
      </c>
      <c r="B34" s="1"/>
      <c r="K34" s="1"/>
      <c r="L34" s="1"/>
    </row>
    <row r="35" spans="1:12" ht="14.25">
      <c r="A35" s="1" t="s">
        <v>99</v>
      </c>
      <c r="B35" s="1"/>
      <c r="D35" s="1"/>
      <c r="E35" s="1"/>
      <c r="F35" s="1"/>
      <c r="G35" s="1"/>
      <c r="I35" s="1"/>
      <c r="J35" s="1"/>
      <c r="K35" s="1"/>
      <c r="L35" s="1"/>
    </row>
    <row r="36" spans="1:12" ht="14.25">
      <c r="A36" s="1" t="s">
        <v>42</v>
      </c>
      <c r="B36" s="1"/>
      <c r="D36" s="1"/>
      <c r="E36" s="1"/>
      <c r="F36" s="1"/>
      <c r="G36" s="1"/>
      <c r="I36" s="1"/>
      <c r="J36" s="1"/>
      <c r="K36" s="1"/>
      <c r="L36" s="1"/>
    </row>
    <row r="37" spans="1:31" ht="14.25">
      <c r="A37" s="1" t="s">
        <v>114</v>
      </c>
      <c r="B37" s="1"/>
      <c r="D37" s="1"/>
      <c r="E37" s="1"/>
      <c r="F37" s="1"/>
      <c r="G37" s="1"/>
      <c r="H37" s="11" t="s">
        <v>113</v>
      </c>
      <c r="I37" s="1"/>
      <c r="AE37" t="s">
        <v>40</v>
      </c>
    </row>
    <row r="38" spans="1:9" ht="14.25">
      <c r="A38" s="1"/>
      <c r="B38" s="1"/>
      <c r="D38" s="1"/>
      <c r="E38" s="1"/>
      <c r="F38" s="1"/>
      <c r="G38" s="1"/>
      <c r="I38" s="1"/>
    </row>
    <row r="39" spans="1:9" ht="14.25">
      <c r="A39" s="11" t="s">
        <v>27</v>
      </c>
      <c r="B39" s="11"/>
      <c r="C39" s="11"/>
      <c r="D39" s="11"/>
      <c r="E39" s="11"/>
      <c r="F39" s="11"/>
      <c r="G39" s="11"/>
      <c r="H39" s="11"/>
      <c r="I39" s="11"/>
    </row>
    <row r="40" spans="1:9" ht="14.25">
      <c r="A40" s="11" t="s">
        <v>29</v>
      </c>
      <c r="B40" s="11"/>
      <c r="C40" s="11"/>
      <c r="D40" s="11"/>
      <c r="E40" s="11"/>
      <c r="F40" s="11"/>
      <c r="G40" s="11"/>
      <c r="H40" s="11" t="s">
        <v>31</v>
      </c>
      <c r="I40" s="11"/>
    </row>
    <row r="41" spans="1:9" ht="14.2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28">
    <mergeCell ref="A1:M1"/>
    <mergeCell ref="A2:M2"/>
    <mergeCell ref="A3:M3"/>
    <mergeCell ref="A5:A8"/>
    <mergeCell ref="C5:D7"/>
    <mergeCell ref="E5:AJ5"/>
    <mergeCell ref="B6:B8"/>
    <mergeCell ref="E6:L6"/>
    <mergeCell ref="M6:T6"/>
    <mergeCell ref="U6:AB6"/>
    <mergeCell ref="AC6:AJ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I7:AJ7"/>
    <mergeCell ref="A10:I10"/>
    <mergeCell ref="W7:X7"/>
    <mergeCell ref="Y7:Z7"/>
    <mergeCell ref="AA7:AB7"/>
    <mergeCell ref="AC7:AD7"/>
    <mergeCell ref="AE7:AF7"/>
    <mergeCell ref="AG7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0"/>
  <sheetViews>
    <sheetView zoomScale="75" zoomScaleNormal="75" zoomScalePageLayoutView="0" workbookViewId="0" topLeftCell="A1">
      <selection activeCell="A3" sqref="A3:O3"/>
    </sheetView>
  </sheetViews>
  <sheetFormatPr defaultColWidth="9.00390625" defaultRowHeight="12.75"/>
  <cols>
    <col min="1" max="1" width="35.25390625" style="0" customWidth="1"/>
    <col min="3" max="3" width="11.00390625" style="0" customWidth="1"/>
    <col min="4" max="4" width="11.875" style="0" customWidth="1"/>
    <col min="5" max="5" width="8.25390625" style="0" customWidth="1"/>
    <col min="7" max="7" width="7.625" style="0" customWidth="1"/>
    <col min="9" max="9" width="7.75390625" style="0" customWidth="1"/>
    <col min="11" max="11" width="9.75390625" style="0" customWidth="1"/>
    <col min="13" max="13" width="7.75390625" style="0" customWidth="1"/>
    <col min="21" max="21" width="7.625" style="0" customWidth="1"/>
    <col min="23" max="23" width="8.00390625" style="0" customWidth="1"/>
    <col min="25" max="25" width="8.00390625" style="0" customWidth="1"/>
    <col min="27" max="27" width="7.75390625" style="0" customWidth="1"/>
    <col min="29" max="29" width="8.00390625" style="0" customWidth="1"/>
    <col min="31" max="31" width="7.75390625" style="0" customWidth="1"/>
    <col min="33" max="33" width="7.75390625" style="0" customWidth="1"/>
    <col min="35" max="35" width="8.75390625" style="0" customWidth="1"/>
  </cols>
  <sheetData>
    <row r="1" spans="1:41" ht="14.25">
      <c r="A1" s="78" t="s">
        <v>75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O1">
        <v>6.3</v>
      </c>
    </row>
    <row r="2" spans="1:41" ht="14.25">
      <c r="A2" s="80" t="s">
        <v>146</v>
      </c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O2">
        <v>6.7</v>
      </c>
    </row>
    <row r="3" spans="1:36" ht="14.25">
      <c r="A3" s="78" t="s">
        <v>147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7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thickBot="1">
      <c r="A5" s="81" t="s">
        <v>0</v>
      </c>
      <c r="B5" s="6"/>
      <c r="C5" s="84" t="s">
        <v>102</v>
      </c>
      <c r="D5" s="85"/>
      <c r="E5" s="90" t="s">
        <v>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2"/>
    </row>
    <row r="6" spans="1:36" ht="15" thickBot="1">
      <c r="A6" s="82"/>
      <c r="B6" s="82" t="s">
        <v>30</v>
      </c>
      <c r="C6" s="86"/>
      <c r="D6" s="87"/>
      <c r="E6" s="90" t="s">
        <v>4</v>
      </c>
      <c r="F6" s="91"/>
      <c r="G6" s="91"/>
      <c r="H6" s="91"/>
      <c r="I6" s="91"/>
      <c r="J6" s="91"/>
      <c r="K6" s="91"/>
      <c r="L6" s="92"/>
      <c r="M6" s="90" t="s">
        <v>9</v>
      </c>
      <c r="N6" s="91"/>
      <c r="O6" s="91"/>
      <c r="P6" s="91"/>
      <c r="Q6" s="91"/>
      <c r="R6" s="91"/>
      <c r="S6" s="91"/>
      <c r="T6" s="92"/>
      <c r="U6" s="90" t="s">
        <v>10</v>
      </c>
      <c r="V6" s="91"/>
      <c r="W6" s="91"/>
      <c r="X6" s="91"/>
      <c r="Y6" s="91"/>
      <c r="Z6" s="91"/>
      <c r="AA6" s="91"/>
      <c r="AB6" s="92"/>
      <c r="AC6" s="90" t="s">
        <v>11</v>
      </c>
      <c r="AD6" s="91"/>
      <c r="AE6" s="91"/>
      <c r="AF6" s="91"/>
      <c r="AG6" s="91"/>
      <c r="AH6" s="91"/>
      <c r="AI6" s="91"/>
      <c r="AJ6" s="92"/>
    </row>
    <row r="7" spans="1:36" ht="24.75" customHeight="1" thickBot="1">
      <c r="A7" s="82"/>
      <c r="B7" s="82"/>
      <c r="C7" s="88"/>
      <c r="D7" s="89"/>
      <c r="E7" s="90" t="s">
        <v>5</v>
      </c>
      <c r="F7" s="92"/>
      <c r="G7" s="90" t="s">
        <v>6</v>
      </c>
      <c r="H7" s="92"/>
      <c r="I7" s="90" t="s">
        <v>7</v>
      </c>
      <c r="J7" s="92"/>
      <c r="K7" s="90" t="s">
        <v>8</v>
      </c>
      <c r="L7" s="92"/>
      <c r="M7" s="90" t="s">
        <v>13</v>
      </c>
      <c r="N7" s="92"/>
      <c r="O7" s="90" t="s">
        <v>14</v>
      </c>
      <c r="P7" s="92"/>
      <c r="Q7" s="90" t="s">
        <v>15</v>
      </c>
      <c r="R7" s="92"/>
      <c r="S7" s="90" t="s">
        <v>12</v>
      </c>
      <c r="T7" s="92"/>
      <c r="U7" s="90" t="s">
        <v>16</v>
      </c>
      <c r="V7" s="92"/>
      <c r="W7" s="90" t="s">
        <v>17</v>
      </c>
      <c r="X7" s="92"/>
      <c r="Y7" s="90" t="s">
        <v>18</v>
      </c>
      <c r="Z7" s="92"/>
      <c r="AA7" s="90" t="s">
        <v>19</v>
      </c>
      <c r="AB7" s="92"/>
      <c r="AC7" s="90" t="s">
        <v>20</v>
      </c>
      <c r="AD7" s="92"/>
      <c r="AE7" s="90" t="s">
        <v>21</v>
      </c>
      <c r="AF7" s="92"/>
      <c r="AG7" s="90" t="s">
        <v>22</v>
      </c>
      <c r="AH7" s="92"/>
      <c r="AI7" s="90" t="s">
        <v>25</v>
      </c>
      <c r="AJ7" s="92"/>
    </row>
    <row r="8" spans="1:36" ht="29.25" thickBot="1">
      <c r="A8" s="83"/>
      <c r="B8" s="83"/>
      <c r="C8" s="4" t="s">
        <v>1</v>
      </c>
      <c r="D8" s="4" t="s">
        <v>2</v>
      </c>
      <c r="E8" s="4" t="s">
        <v>23</v>
      </c>
      <c r="F8" s="4" t="s">
        <v>24</v>
      </c>
      <c r="G8" s="4" t="s">
        <v>23</v>
      </c>
      <c r="H8" s="4" t="s">
        <v>24</v>
      </c>
      <c r="I8" s="4" t="s">
        <v>23</v>
      </c>
      <c r="J8" s="4" t="s">
        <v>24</v>
      </c>
      <c r="K8" s="4" t="s">
        <v>23</v>
      </c>
      <c r="L8" s="4" t="s">
        <v>24</v>
      </c>
      <c r="M8" s="4" t="s">
        <v>23</v>
      </c>
      <c r="N8" s="4" t="s">
        <v>24</v>
      </c>
      <c r="O8" s="4" t="s">
        <v>23</v>
      </c>
      <c r="P8" s="4" t="s">
        <v>24</v>
      </c>
      <c r="Q8" s="4" t="s">
        <v>23</v>
      </c>
      <c r="R8" s="4" t="s">
        <v>24</v>
      </c>
      <c r="S8" s="4" t="s">
        <v>23</v>
      </c>
      <c r="T8" s="4" t="s">
        <v>24</v>
      </c>
      <c r="U8" s="4" t="s">
        <v>23</v>
      </c>
      <c r="V8" s="4" t="s">
        <v>24</v>
      </c>
      <c r="W8" s="4" t="s">
        <v>23</v>
      </c>
      <c r="X8" s="4" t="s">
        <v>24</v>
      </c>
      <c r="Y8" s="4" t="s">
        <v>23</v>
      </c>
      <c r="Z8" s="4" t="s">
        <v>24</v>
      </c>
      <c r="AA8" s="4" t="s">
        <v>23</v>
      </c>
      <c r="AB8" s="4" t="s">
        <v>24</v>
      </c>
      <c r="AC8" s="4" t="s">
        <v>23</v>
      </c>
      <c r="AD8" s="4" t="s">
        <v>24</v>
      </c>
      <c r="AE8" s="4" t="s">
        <v>23</v>
      </c>
      <c r="AF8" s="4" t="s">
        <v>24</v>
      </c>
      <c r="AG8" s="4" t="s">
        <v>23</v>
      </c>
      <c r="AH8" s="4" t="s">
        <v>24</v>
      </c>
      <c r="AI8" s="4" t="s">
        <v>23</v>
      </c>
      <c r="AJ8" s="4" t="s">
        <v>24</v>
      </c>
    </row>
    <row r="9" spans="1:36" ht="15" thickBo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</row>
    <row r="10" spans="1:36" ht="15">
      <c r="A10" s="93"/>
      <c r="B10" s="94"/>
      <c r="C10" s="94"/>
      <c r="D10" s="94"/>
      <c r="E10" s="94"/>
      <c r="F10" s="94"/>
      <c r="G10" s="94"/>
      <c r="H10" s="94"/>
      <c r="I10" s="9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">
      <c r="A11" s="49" t="s">
        <v>78</v>
      </c>
      <c r="B11" s="43"/>
      <c r="C11" s="47">
        <f>K11+S11+AA11+AI11</f>
        <v>307.61199999999997</v>
      </c>
      <c r="D11" s="47">
        <f>L11+T11+AB11+AJ11</f>
        <v>1997.1664</v>
      </c>
      <c r="E11" s="47">
        <f aca="true" t="shared" si="0" ref="E11:J11">E12+E18</f>
        <v>33.28</v>
      </c>
      <c r="F11" s="47">
        <f t="shared" si="0"/>
        <v>209.664</v>
      </c>
      <c r="G11" s="47">
        <f t="shared" si="0"/>
        <v>28.660000000000004</v>
      </c>
      <c r="H11" s="47">
        <f t="shared" si="0"/>
        <v>179.07519999999997</v>
      </c>
      <c r="I11" s="47">
        <f t="shared" si="0"/>
        <v>28.119</v>
      </c>
      <c r="J11" s="47">
        <f t="shared" si="0"/>
        <v>177.1513</v>
      </c>
      <c r="K11" s="53">
        <f>E11+G11+I11</f>
        <v>90.059</v>
      </c>
      <c r="L11" s="53">
        <f>F11+H11+J11</f>
        <v>565.8905</v>
      </c>
      <c r="M11" s="53">
        <f aca="true" t="shared" si="1" ref="M11:R11">M12+M18</f>
        <v>25.912000000000003</v>
      </c>
      <c r="N11" s="53">
        <f t="shared" si="1"/>
        <v>163.2664</v>
      </c>
      <c r="O11" s="53">
        <f t="shared" si="1"/>
        <v>21.85</v>
      </c>
      <c r="P11" s="53">
        <f t="shared" si="1"/>
        <v>138.67180000000002</v>
      </c>
      <c r="Q11" s="53">
        <f t="shared" si="1"/>
        <v>20.655</v>
      </c>
      <c r="R11" s="53">
        <f t="shared" si="1"/>
        <v>130.12650000000002</v>
      </c>
      <c r="S11" s="54">
        <f aca="true" t="shared" si="2" ref="S11:T17">M11+O11+Q11</f>
        <v>68.417</v>
      </c>
      <c r="T11" s="54">
        <f t="shared" si="2"/>
        <v>432.0647000000001</v>
      </c>
      <c r="U11" s="54">
        <f aca="true" t="shared" si="3" ref="U11:Z11">U12+U18</f>
        <v>25.449</v>
      </c>
      <c r="V11" s="54">
        <f t="shared" si="3"/>
        <v>170.50830000000005</v>
      </c>
      <c r="W11" s="54">
        <f t="shared" si="3"/>
        <v>21.499</v>
      </c>
      <c r="X11" s="54">
        <f t="shared" si="3"/>
        <v>144.0433</v>
      </c>
      <c r="Y11" s="54">
        <f t="shared" si="3"/>
        <v>20.721</v>
      </c>
      <c r="Z11" s="54">
        <f t="shared" si="3"/>
        <v>138.83069999999998</v>
      </c>
      <c r="AA11" s="54">
        <f aca="true" t="shared" si="4" ref="AA11:AB17">U11+W11+Y11</f>
        <v>67.669</v>
      </c>
      <c r="AB11" s="54">
        <f t="shared" si="4"/>
        <v>453.3823</v>
      </c>
      <c r="AC11" s="54">
        <f aca="true" t="shared" si="5" ref="AC11:AH11">AC12+AC18</f>
        <v>23.665999999999997</v>
      </c>
      <c r="AD11" s="54">
        <f t="shared" si="5"/>
        <v>158.56219999999996</v>
      </c>
      <c r="AE11" s="54">
        <f t="shared" si="5"/>
        <v>26.692</v>
      </c>
      <c r="AF11" s="54">
        <f t="shared" si="5"/>
        <v>178.8364</v>
      </c>
      <c r="AG11" s="54">
        <f t="shared" si="5"/>
        <v>31.108999999999998</v>
      </c>
      <c r="AH11" s="54">
        <f t="shared" si="5"/>
        <v>208.43030000000002</v>
      </c>
      <c r="AI11" s="54">
        <f aca="true" t="shared" si="6" ref="AI11:AJ17">AC11+AE11+AG11</f>
        <v>81.467</v>
      </c>
      <c r="AJ11" s="74">
        <f t="shared" si="6"/>
        <v>545.8289</v>
      </c>
    </row>
    <row r="12" spans="1:36" ht="15">
      <c r="A12" s="49" t="s">
        <v>76</v>
      </c>
      <c r="B12" s="43">
        <v>2022</v>
      </c>
      <c r="C12" s="28">
        <f aca="true" t="shared" si="7" ref="C12:D22">K12+S12+AA12+AI12</f>
        <v>43.96</v>
      </c>
      <c r="D12" s="28">
        <f t="shared" si="7"/>
        <v>284.904</v>
      </c>
      <c r="E12" s="28">
        <f aca="true" t="shared" si="8" ref="E12:J12">E13+E14+E15+E16+E17</f>
        <v>6.4</v>
      </c>
      <c r="F12" s="28">
        <f t="shared" si="8"/>
        <v>40.32</v>
      </c>
      <c r="G12" s="28">
        <f t="shared" si="8"/>
        <v>5.390000000000001</v>
      </c>
      <c r="H12" s="28">
        <f t="shared" si="8"/>
        <v>33.957</v>
      </c>
      <c r="I12" s="28">
        <f t="shared" si="8"/>
        <v>4.29</v>
      </c>
      <c r="J12" s="28">
        <f t="shared" si="8"/>
        <v>27.026999999999997</v>
      </c>
      <c r="K12" s="35">
        <f aca="true" t="shared" si="9" ref="K12:L14">E12+G12+I12</f>
        <v>16.080000000000002</v>
      </c>
      <c r="L12" s="35">
        <f t="shared" si="9"/>
        <v>101.304</v>
      </c>
      <c r="M12" s="35">
        <f aca="true" t="shared" si="10" ref="M12:R12">M13+M14+M15+M16+M17</f>
        <v>3.2300000000000004</v>
      </c>
      <c r="N12" s="35">
        <f t="shared" si="10"/>
        <v>20.348999999999997</v>
      </c>
      <c r="O12" s="35">
        <f t="shared" si="10"/>
        <v>2.5900000000000003</v>
      </c>
      <c r="P12" s="42">
        <f t="shared" si="10"/>
        <v>16.317</v>
      </c>
      <c r="Q12" s="42">
        <f t="shared" si="10"/>
        <v>2.17</v>
      </c>
      <c r="R12" s="42">
        <f t="shared" si="10"/>
        <v>13.671000000000001</v>
      </c>
      <c r="S12" s="3">
        <f t="shared" si="2"/>
        <v>7.99</v>
      </c>
      <c r="T12" s="3">
        <f t="shared" si="2"/>
        <v>50.336999999999996</v>
      </c>
      <c r="U12" s="42">
        <f aca="true" t="shared" si="11" ref="U12:Z12">U13+U14+U15+U16+U17</f>
        <v>2.04</v>
      </c>
      <c r="V12" s="42">
        <f t="shared" si="11"/>
        <v>13.667999999999997</v>
      </c>
      <c r="W12" s="42">
        <f t="shared" si="11"/>
        <v>1.99</v>
      </c>
      <c r="X12" s="42">
        <f t="shared" si="11"/>
        <v>13.333</v>
      </c>
      <c r="Y12" s="42">
        <f t="shared" si="11"/>
        <v>2.16</v>
      </c>
      <c r="Z12" s="42">
        <f t="shared" si="11"/>
        <v>14.471999999999998</v>
      </c>
      <c r="AA12" s="3">
        <f t="shared" si="4"/>
        <v>6.19</v>
      </c>
      <c r="AB12" s="3">
        <f t="shared" si="4"/>
        <v>41.473</v>
      </c>
      <c r="AC12" s="42">
        <f aca="true" t="shared" si="12" ref="AC12:AH12">AC13+AC14+AC15+AC16+AC17</f>
        <v>2.83</v>
      </c>
      <c r="AD12" s="42">
        <f t="shared" si="12"/>
        <v>18.961</v>
      </c>
      <c r="AE12" s="42">
        <f t="shared" si="12"/>
        <v>4.37</v>
      </c>
      <c r="AF12" s="42">
        <f t="shared" si="12"/>
        <v>29.279</v>
      </c>
      <c r="AG12" s="42">
        <f t="shared" si="12"/>
        <v>6.5</v>
      </c>
      <c r="AH12" s="42">
        <f t="shared" si="12"/>
        <v>43.550000000000004</v>
      </c>
      <c r="AI12" s="3">
        <f t="shared" si="6"/>
        <v>13.7</v>
      </c>
      <c r="AJ12" s="3">
        <f t="shared" si="6"/>
        <v>91.78999999999999</v>
      </c>
    </row>
    <row r="13" spans="1:36" ht="14.25">
      <c r="A13" s="70" t="s">
        <v>53</v>
      </c>
      <c r="B13" s="43"/>
      <c r="C13" s="28">
        <f t="shared" si="7"/>
        <v>7.199999999999999</v>
      </c>
      <c r="D13" s="28">
        <f t="shared" si="7"/>
        <v>46.8</v>
      </c>
      <c r="E13" s="43">
        <v>0.6</v>
      </c>
      <c r="F13" s="43">
        <f>E13*AO1</f>
        <v>3.78</v>
      </c>
      <c r="G13" s="43">
        <v>0.6</v>
      </c>
      <c r="H13" s="43">
        <f>G13*AO1</f>
        <v>3.78</v>
      </c>
      <c r="I13" s="43">
        <v>0.6</v>
      </c>
      <c r="J13" s="38">
        <f>I13*AO1</f>
        <v>3.78</v>
      </c>
      <c r="K13" s="35">
        <f t="shared" si="9"/>
        <v>1.7999999999999998</v>
      </c>
      <c r="L13" s="35">
        <f t="shared" si="9"/>
        <v>11.34</v>
      </c>
      <c r="M13" s="38">
        <v>0.6</v>
      </c>
      <c r="N13" s="38">
        <f>M13*AO1</f>
        <v>3.78</v>
      </c>
      <c r="O13" s="38">
        <v>0.6</v>
      </c>
      <c r="P13" s="3">
        <f>O13*AO1</f>
        <v>3.78</v>
      </c>
      <c r="Q13" s="3">
        <v>0.6</v>
      </c>
      <c r="R13" s="3">
        <f>Q13*AO1</f>
        <v>3.78</v>
      </c>
      <c r="S13" s="3">
        <f t="shared" si="2"/>
        <v>1.7999999999999998</v>
      </c>
      <c r="T13" s="3">
        <f t="shared" si="2"/>
        <v>11.34</v>
      </c>
      <c r="U13" s="3">
        <v>0.6</v>
      </c>
      <c r="V13" s="3">
        <f>U13*AO2</f>
        <v>4.02</v>
      </c>
      <c r="W13" s="3">
        <v>0.6</v>
      </c>
      <c r="X13" s="3">
        <f>W13*AO2</f>
        <v>4.02</v>
      </c>
      <c r="Y13" s="3">
        <v>0.6</v>
      </c>
      <c r="Z13" s="3">
        <f>Y13*AO2</f>
        <v>4.02</v>
      </c>
      <c r="AA13" s="3">
        <f t="shared" si="4"/>
        <v>1.7999999999999998</v>
      </c>
      <c r="AB13" s="3">
        <f t="shared" si="4"/>
        <v>12.059999999999999</v>
      </c>
      <c r="AC13" s="3">
        <v>0.6</v>
      </c>
      <c r="AD13" s="3">
        <f>AC13*AO2</f>
        <v>4.02</v>
      </c>
      <c r="AE13" s="3">
        <v>0.6</v>
      </c>
      <c r="AF13" s="3">
        <f>AE13*AO2</f>
        <v>4.02</v>
      </c>
      <c r="AG13" s="3">
        <v>0.6</v>
      </c>
      <c r="AH13" s="3">
        <f>AG13*AO2</f>
        <v>4.02</v>
      </c>
      <c r="AI13" s="3">
        <f t="shared" si="6"/>
        <v>1.7999999999999998</v>
      </c>
      <c r="AJ13" s="3">
        <f t="shared" si="6"/>
        <v>12.059999999999999</v>
      </c>
    </row>
    <row r="14" spans="1:36" ht="14.25">
      <c r="A14" s="69" t="s">
        <v>49</v>
      </c>
      <c r="B14" s="46"/>
      <c r="C14" s="28">
        <f t="shared" si="7"/>
        <v>3.01</v>
      </c>
      <c r="D14" s="28">
        <f t="shared" si="7"/>
        <v>19.538999999999998</v>
      </c>
      <c r="E14" s="26">
        <v>0.3</v>
      </c>
      <c r="F14" s="43">
        <f>E14*AO1</f>
        <v>1.89</v>
      </c>
      <c r="G14" s="26">
        <v>0.19</v>
      </c>
      <c r="H14" s="43">
        <f>G14*AO1</f>
        <v>1.197</v>
      </c>
      <c r="I14" s="26">
        <v>0.29</v>
      </c>
      <c r="J14" s="38">
        <f>I14*AO1</f>
        <v>1.8269999999999997</v>
      </c>
      <c r="K14" s="35">
        <f t="shared" si="9"/>
        <v>0.78</v>
      </c>
      <c r="L14" s="35">
        <f t="shared" si="9"/>
        <v>4.914</v>
      </c>
      <c r="M14" s="26">
        <v>0.31</v>
      </c>
      <c r="N14" s="38">
        <f>M14*AO1</f>
        <v>1.9529999999999998</v>
      </c>
      <c r="O14" s="26">
        <v>0.19</v>
      </c>
      <c r="P14" s="3">
        <f>O14*AO1</f>
        <v>1.197</v>
      </c>
      <c r="Q14" s="26">
        <v>0.29</v>
      </c>
      <c r="R14" s="3">
        <f>Q14*AO1</f>
        <v>1.8269999999999997</v>
      </c>
      <c r="S14" s="3">
        <f t="shared" si="2"/>
        <v>0.79</v>
      </c>
      <c r="T14" s="3">
        <f t="shared" si="2"/>
        <v>4.976999999999999</v>
      </c>
      <c r="U14" s="26">
        <v>0.19</v>
      </c>
      <c r="V14" s="3">
        <f>U14*AO2</f>
        <v>1.2730000000000001</v>
      </c>
      <c r="W14" s="26">
        <v>0.14</v>
      </c>
      <c r="X14" s="3">
        <f>W14*AO2</f>
        <v>0.9380000000000002</v>
      </c>
      <c r="Y14" s="26">
        <v>0.23</v>
      </c>
      <c r="Z14" s="3">
        <f>Y14*AO2</f>
        <v>1.5410000000000001</v>
      </c>
      <c r="AA14" s="3">
        <f t="shared" si="4"/>
        <v>0.56</v>
      </c>
      <c r="AB14" s="3">
        <f t="shared" si="4"/>
        <v>3.7520000000000007</v>
      </c>
      <c r="AC14" s="26">
        <v>0.36</v>
      </c>
      <c r="AD14" s="3">
        <f>AC14*AO2</f>
        <v>2.412</v>
      </c>
      <c r="AE14" s="26">
        <v>0.27</v>
      </c>
      <c r="AF14" s="3">
        <f>AE14*AO2</f>
        <v>1.8090000000000002</v>
      </c>
      <c r="AG14" s="26">
        <v>0.25</v>
      </c>
      <c r="AH14" s="3">
        <f>AG14*AO2</f>
        <v>1.675</v>
      </c>
      <c r="AI14" s="3">
        <f t="shared" si="6"/>
        <v>0.88</v>
      </c>
      <c r="AJ14" s="3">
        <f t="shared" si="6"/>
        <v>5.896</v>
      </c>
    </row>
    <row r="15" spans="1:36" ht="14.25">
      <c r="A15" s="69" t="s">
        <v>50</v>
      </c>
      <c r="B15" s="46"/>
      <c r="C15" s="28">
        <f t="shared" si="7"/>
        <v>29</v>
      </c>
      <c r="D15" s="28">
        <f t="shared" si="7"/>
        <v>187.7</v>
      </c>
      <c r="E15" s="26">
        <v>5</v>
      </c>
      <c r="F15" s="43">
        <f>E15*AO1</f>
        <v>31.5</v>
      </c>
      <c r="G15" s="26">
        <v>4</v>
      </c>
      <c r="H15" s="43">
        <f>G15*AO1</f>
        <v>25.2</v>
      </c>
      <c r="I15" s="26">
        <v>3</v>
      </c>
      <c r="J15" s="38">
        <f>I15*AO1</f>
        <v>18.9</v>
      </c>
      <c r="K15" s="35">
        <f aca="true" t="shared" si="13" ref="K15:K25">E15+G15+I15</f>
        <v>12</v>
      </c>
      <c r="L15" s="35">
        <f>F15+H15+J15</f>
        <v>75.6</v>
      </c>
      <c r="M15" s="26">
        <v>2</v>
      </c>
      <c r="N15" s="38">
        <f>M15*AO1</f>
        <v>12.6</v>
      </c>
      <c r="O15" s="26">
        <v>1.5</v>
      </c>
      <c r="P15" s="3">
        <f>O15*AO1</f>
        <v>9.45</v>
      </c>
      <c r="Q15" s="26">
        <v>1</v>
      </c>
      <c r="R15" s="3">
        <f>Q15*AO1</f>
        <v>6.3</v>
      </c>
      <c r="S15" s="3">
        <f t="shared" si="2"/>
        <v>4.5</v>
      </c>
      <c r="T15" s="3">
        <f t="shared" si="2"/>
        <v>28.349999999999998</v>
      </c>
      <c r="U15" s="26">
        <v>1</v>
      </c>
      <c r="V15" s="3">
        <f>U15*AO2</f>
        <v>6.7</v>
      </c>
      <c r="W15" s="26">
        <v>1</v>
      </c>
      <c r="X15" s="3">
        <f>W15*AO2</f>
        <v>6.7</v>
      </c>
      <c r="Y15" s="26">
        <v>1</v>
      </c>
      <c r="Z15" s="3">
        <f>Y15*AO2</f>
        <v>6.7</v>
      </c>
      <c r="AA15" s="3">
        <f t="shared" si="4"/>
        <v>3</v>
      </c>
      <c r="AB15" s="3">
        <f t="shared" si="4"/>
        <v>20.1</v>
      </c>
      <c r="AC15" s="26">
        <v>1.5</v>
      </c>
      <c r="AD15" s="3">
        <f>AC15*AO2</f>
        <v>10.05</v>
      </c>
      <c r="AE15" s="26">
        <v>3</v>
      </c>
      <c r="AF15" s="3">
        <f>AE15*AO2</f>
        <v>20.1</v>
      </c>
      <c r="AG15" s="26">
        <v>5</v>
      </c>
      <c r="AH15" s="3">
        <f>AG15*AO2</f>
        <v>33.5</v>
      </c>
      <c r="AI15" s="3">
        <f t="shared" si="6"/>
        <v>9.5</v>
      </c>
      <c r="AJ15" s="3">
        <f t="shared" si="6"/>
        <v>63.650000000000006</v>
      </c>
    </row>
    <row r="16" spans="1:36" ht="14.25">
      <c r="A16" s="69" t="s">
        <v>48</v>
      </c>
      <c r="B16" s="46"/>
      <c r="C16" s="28">
        <f t="shared" si="7"/>
        <v>3</v>
      </c>
      <c r="D16" s="28">
        <f t="shared" si="7"/>
        <v>19.48</v>
      </c>
      <c r="E16" s="26">
        <v>0.3</v>
      </c>
      <c r="F16" s="25">
        <f>E16*AO1</f>
        <v>1.89</v>
      </c>
      <c r="G16" s="26">
        <v>0.4</v>
      </c>
      <c r="H16" s="43">
        <f>G16*AO1</f>
        <v>2.52</v>
      </c>
      <c r="I16" s="26">
        <v>0.25</v>
      </c>
      <c r="J16" s="38">
        <f>I16*AO1</f>
        <v>1.575</v>
      </c>
      <c r="K16" s="35">
        <f t="shared" si="13"/>
        <v>0.95</v>
      </c>
      <c r="L16" s="35">
        <f aca="true" t="shared" si="14" ref="L16:L22">F16+H16+J16</f>
        <v>5.985</v>
      </c>
      <c r="M16" s="26">
        <v>0.22</v>
      </c>
      <c r="N16" s="38">
        <f>M16*AO1</f>
        <v>1.386</v>
      </c>
      <c r="O16" s="26">
        <v>0.2</v>
      </c>
      <c r="P16" s="3">
        <f>O16*AO1</f>
        <v>1.26</v>
      </c>
      <c r="Q16" s="26">
        <v>0.18</v>
      </c>
      <c r="R16" s="3">
        <f>Q16*AO1</f>
        <v>1.134</v>
      </c>
      <c r="S16" s="3">
        <f t="shared" si="2"/>
        <v>0.6000000000000001</v>
      </c>
      <c r="T16" s="3">
        <f t="shared" si="2"/>
        <v>3.78</v>
      </c>
      <c r="U16" s="26">
        <v>0.15</v>
      </c>
      <c r="V16" s="3">
        <f>U16*AO2</f>
        <v>1.005</v>
      </c>
      <c r="W16" s="26">
        <v>0.15</v>
      </c>
      <c r="X16" s="3">
        <f>W16*AO2</f>
        <v>1.005</v>
      </c>
      <c r="Y16" s="26">
        <v>0.18</v>
      </c>
      <c r="Z16" s="3">
        <f>Y16*AO2</f>
        <v>1.206</v>
      </c>
      <c r="AA16" s="3">
        <f t="shared" si="4"/>
        <v>0.48</v>
      </c>
      <c r="AB16" s="3">
        <f t="shared" si="4"/>
        <v>3.2159999999999997</v>
      </c>
      <c r="AC16" s="26">
        <v>0.22</v>
      </c>
      <c r="AD16" s="3">
        <f>AC16*AO2</f>
        <v>1.474</v>
      </c>
      <c r="AE16" s="26">
        <v>0.3</v>
      </c>
      <c r="AF16" s="3">
        <f>AE16*AO2</f>
        <v>2.01</v>
      </c>
      <c r="AG16" s="26">
        <v>0.45</v>
      </c>
      <c r="AH16" s="3">
        <f>AG16*AO2</f>
        <v>3.015</v>
      </c>
      <c r="AI16" s="3">
        <f t="shared" si="6"/>
        <v>0.97</v>
      </c>
      <c r="AJ16" s="3">
        <f t="shared" si="6"/>
        <v>6.4990000000000006</v>
      </c>
    </row>
    <row r="17" spans="1:36" ht="14.25">
      <c r="A17" s="69" t="s">
        <v>77</v>
      </c>
      <c r="B17" s="46"/>
      <c r="C17" s="28">
        <f t="shared" si="7"/>
        <v>1.7500000000000002</v>
      </c>
      <c r="D17" s="28">
        <f t="shared" si="7"/>
        <v>11.385</v>
      </c>
      <c r="E17" s="26">
        <v>0.2</v>
      </c>
      <c r="F17" s="25">
        <f>E17*AO1</f>
        <v>1.26</v>
      </c>
      <c r="G17" s="26">
        <v>0.2</v>
      </c>
      <c r="H17" s="43">
        <f>G17*AO1</f>
        <v>1.26</v>
      </c>
      <c r="I17" s="26">
        <v>0.15</v>
      </c>
      <c r="J17" s="38">
        <f>I17*AO1</f>
        <v>0.945</v>
      </c>
      <c r="K17" s="35">
        <f t="shared" si="13"/>
        <v>0.55</v>
      </c>
      <c r="L17" s="35">
        <f t="shared" si="14"/>
        <v>3.465</v>
      </c>
      <c r="M17" s="26">
        <v>0.1</v>
      </c>
      <c r="N17" s="38">
        <f>M17*AO1</f>
        <v>0.63</v>
      </c>
      <c r="O17" s="26">
        <v>0.1</v>
      </c>
      <c r="P17" s="3">
        <f>O17*AO1</f>
        <v>0.63</v>
      </c>
      <c r="Q17" s="26">
        <v>0.1</v>
      </c>
      <c r="R17" s="3">
        <f>Q17*AO1</f>
        <v>0.63</v>
      </c>
      <c r="S17" s="3">
        <f t="shared" si="2"/>
        <v>0.30000000000000004</v>
      </c>
      <c r="T17" s="3">
        <f t="shared" si="2"/>
        <v>1.8900000000000001</v>
      </c>
      <c r="U17" s="26">
        <v>0.1</v>
      </c>
      <c r="V17" s="3">
        <f>U17*AO2</f>
        <v>0.67</v>
      </c>
      <c r="W17" s="26">
        <v>0.1</v>
      </c>
      <c r="X17" s="3">
        <f>W17*AO2</f>
        <v>0.67</v>
      </c>
      <c r="Y17" s="26">
        <v>0.15</v>
      </c>
      <c r="Z17" s="3">
        <f>Y17*AO2</f>
        <v>1.005</v>
      </c>
      <c r="AA17" s="3">
        <f t="shared" si="4"/>
        <v>0.35</v>
      </c>
      <c r="AB17" s="3">
        <f t="shared" si="4"/>
        <v>2.3449999999999998</v>
      </c>
      <c r="AC17" s="26">
        <v>0.15</v>
      </c>
      <c r="AD17" s="3">
        <f>AC17*AO2</f>
        <v>1.005</v>
      </c>
      <c r="AE17" s="26">
        <v>0.2</v>
      </c>
      <c r="AF17" s="3">
        <f>AE17*AO2</f>
        <v>1.34</v>
      </c>
      <c r="AG17" s="26">
        <v>0.2</v>
      </c>
      <c r="AH17" s="3">
        <f>AG17*AO2</f>
        <v>1.34</v>
      </c>
      <c r="AI17" s="3">
        <f t="shared" si="6"/>
        <v>0.55</v>
      </c>
      <c r="AJ17" s="3">
        <f t="shared" si="6"/>
        <v>3.6849999999999996</v>
      </c>
    </row>
    <row r="18" spans="1:36" ht="15">
      <c r="A18" s="71" t="s">
        <v>109</v>
      </c>
      <c r="B18" s="46" t="s">
        <v>41</v>
      </c>
      <c r="C18" s="28">
        <f t="shared" si="7"/>
        <v>263.65200000000004</v>
      </c>
      <c r="D18" s="28">
        <f t="shared" si="7"/>
        <v>1712.2624</v>
      </c>
      <c r="E18" s="26">
        <f aca="true" t="shared" si="15" ref="E18:J18">E19+E20+E21+E22+E23+E24+E25</f>
        <v>26.88</v>
      </c>
      <c r="F18" s="26">
        <f t="shared" si="15"/>
        <v>169.344</v>
      </c>
      <c r="G18" s="26">
        <f t="shared" si="15"/>
        <v>23.270000000000003</v>
      </c>
      <c r="H18" s="26">
        <f t="shared" si="15"/>
        <v>145.11819999999997</v>
      </c>
      <c r="I18" s="26">
        <f t="shared" si="15"/>
        <v>23.829</v>
      </c>
      <c r="J18" s="26">
        <f t="shared" si="15"/>
        <v>150.1243</v>
      </c>
      <c r="K18" s="35">
        <f t="shared" si="13"/>
        <v>73.97900000000001</v>
      </c>
      <c r="L18" s="35">
        <f t="shared" si="14"/>
        <v>464.58649999999994</v>
      </c>
      <c r="M18" s="26">
        <f aca="true" t="shared" si="16" ref="M18:R18">M19+M20+M21+M22+M23+M24+M25</f>
        <v>22.682000000000002</v>
      </c>
      <c r="N18" s="26">
        <f t="shared" si="16"/>
        <v>142.91740000000001</v>
      </c>
      <c r="O18" s="26">
        <f t="shared" si="16"/>
        <v>19.26</v>
      </c>
      <c r="P18" s="26">
        <f t="shared" si="16"/>
        <v>122.35480000000001</v>
      </c>
      <c r="Q18" s="26">
        <f t="shared" si="16"/>
        <v>18.485</v>
      </c>
      <c r="R18" s="26">
        <f t="shared" si="16"/>
        <v>116.45550000000001</v>
      </c>
      <c r="S18" s="26">
        <f>M18+O18+Q18</f>
        <v>60.42700000000001</v>
      </c>
      <c r="T18" s="26">
        <f>N18+P18+R18</f>
        <v>381.7277</v>
      </c>
      <c r="U18" s="26">
        <f aca="true" t="shared" si="17" ref="U18:Z18">U19+U20+U21+U22+U23+U24+U25</f>
        <v>23.409000000000002</v>
      </c>
      <c r="V18" s="26">
        <f t="shared" si="17"/>
        <v>156.84030000000004</v>
      </c>
      <c r="W18" s="26">
        <f t="shared" si="17"/>
        <v>19.509</v>
      </c>
      <c r="X18" s="26">
        <f t="shared" si="17"/>
        <v>130.7103</v>
      </c>
      <c r="Y18" s="26">
        <f t="shared" si="17"/>
        <v>18.561</v>
      </c>
      <c r="Z18" s="26">
        <f t="shared" si="17"/>
        <v>124.35869999999998</v>
      </c>
      <c r="AA18" s="26">
        <f>U18+W18+Y18</f>
        <v>61.479000000000006</v>
      </c>
      <c r="AB18" s="26">
        <f>V18+X18+Z18</f>
        <v>411.90930000000003</v>
      </c>
      <c r="AC18" s="26">
        <f aca="true" t="shared" si="18" ref="AC18:AH18">AC19+AC20+AC21+AC22+AC23+AC24+AC25</f>
        <v>20.836</v>
      </c>
      <c r="AD18" s="26">
        <f t="shared" si="18"/>
        <v>139.60119999999998</v>
      </c>
      <c r="AE18" s="26">
        <f t="shared" si="18"/>
        <v>22.322</v>
      </c>
      <c r="AF18" s="26">
        <f t="shared" si="18"/>
        <v>149.5574</v>
      </c>
      <c r="AG18" s="26">
        <f t="shared" si="18"/>
        <v>24.608999999999998</v>
      </c>
      <c r="AH18" s="26">
        <f t="shared" si="18"/>
        <v>164.8803</v>
      </c>
      <c r="AI18" s="26">
        <f>AC18+AE18+AG18</f>
        <v>67.767</v>
      </c>
      <c r="AJ18" s="26">
        <f>AD18+AF18+AH18</f>
        <v>454.0389</v>
      </c>
    </row>
    <row r="19" spans="1:36" ht="14.25">
      <c r="A19" s="69" t="s">
        <v>80</v>
      </c>
      <c r="B19" s="46"/>
      <c r="C19" s="28">
        <f aca="true" t="shared" si="19" ref="C19:C26">K19+S19+AA19+AI19</f>
        <v>0</v>
      </c>
      <c r="D19" s="28">
        <f t="shared" si="7"/>
        <v>0</v>
      </c>
      <c r="E19" s="26">
        <v>0</v>
      </c>
      <c r="F19" s="25">
        <v>0</v>
      </c>
      <c r="G19" s="26">
        <v>0</v>
      </c>
      <c r="H19" s="43">
        <v>0</v>
      </c>
      <c r="I19" s="26">
        <v>0</v>
      </c>
      <c r="J19" s="26">
        <v>0</v>
      </c>
      <c r="K19" s="35">
        <f t="shared" si="13"/>
        <v>0</v>
      </c>
      <c r="L19" s="35">
        <f t="shared" si="14"/>
        <v>0</v>
      </c>
      <c r="M19" s="26">
        <v>0</v>
      </c>
      <c r="N19" s="25">
        <f>M19*AO1</f>
        <v>0</v>
      </c>
      <c r="O19" s="26">
        <v>0</v>
      </c>
      <c r="P19" s="25">
        <v>0</v>
      </c>
      <c r="Q19" s="26">
        <v>0</v>
      </c>
      <c r="R19" s="25">
        <v>0</v>
      </c>
      <c r="S19" s="26">
        <v>0</v>
      </c>
      <c r="T19" s="26">
        <f aca="true" t="shared" si="20" ref="T19:T25">N19+P19+R19</f>
        <v>0</v>
      </c>
      <c r="U19" s="26">
        <v>0</v>
      </c>
      <c r="V19" s="25">
        <f>U19*AO2</f>
        <v>0</v>
      </c>
      <c r="W19" s="26">
        <v>0</v>
      </c>
      <c r="X19" s="25">
        <v>0</v>
      </c>
      <c r="Y19" s="26">
        <v>0</v>
      </c>
      <c r="Z19" s="25">
        <v>0</v>
      </c>
      <c r="AA19" s="26">
        <v>0</v>
      </c>
      <c r="AB19" s="26">
        <f aca="true" t="shared" si="21" ref="AB19:AB25">V19+X19+Z19</f>
        <v>0</v>
      </c>
      <c r="AC19" s="26">
        <v>0</v>
      </c>
      <c r="AD19" s="25">
        <f>AC19*AO2</f>
        <v>0</v>
      </c>
      <c r="AE19" s="26">
        <v>0</v>
      </c>
      <c r="AF19" s="25">
        <f>AE19*AO2</f>
        <v>0</v>
      </c>
      <c r="AG19" s="26">
        <v>0</v>
      </c>
      <c r="AH19" s="25">
        <v>0</v>
      </c>
      <c r="AI19" s="26">
        <f aca="true" t="shared" si="22" ref="AI19:AI25">AC19+AE19+AG19</f>
        <v>0</v>
      </c>
      <c r="AJ19" s="26">
        <f aca="true" t="shared" si="23" ref="AJ19:AJ25">AD19+AF19+AH19</f>
        <v>0</v>
      </c>
    </row>
    <row r="20" spans="1:36" ht="14.25">
      <c r="A20" s="69" t="s">
        <v>106</v>
      </c>
      <c r="B20" s="46"/>
      <c r="C20" s="28">
        <f t="shared" si="19"/>
        <v>49.329</v>
      </c>
      <c r="D20" s="28">
        <f t="shared" si="7"/>
        <v>320.53589999999997</v>
      </c>
      <c r="E20" s="26">
        <v>4.438</v>
      </c>
      <c r="F20" s="25">
        <f>E20*AO1</f>
        <v>27.9594</v>
      </c>
      <c r="G20" s="26">
        <v>4.244</v>
      </c>
      <c r="H20" s="43">
        <f>G20*AO1</f>
        <v>26.737199999999998</v>
      </c>
      <c r="I20" s="26">
        <v>4.144</v>
      </c>
      <c r="J20" s="26">
        <f>I20*AO1</f>
        <v>26.1072</v>
      </c>
      <c r="K20" s="35">
        <f t="shared" si="13"/>
        <v>12.825999999999999</v>
      </c>
      <c r="L20" s="35">
        <f t="shared" si="14"/>
        <v>80.8038</v>
      </c>
      <c r="M20" s="26">
        <v>4.142</v>
      </c>
      <c r="N20" s="25">
        <f>M20*AO1</f>
        <v>26.0946</v>
      </c>
      <c r="O20" s="26">
        <v>3.939</v>
      </c>
      <c r="P20" s="25">
        <f>O20*AO1</f>
        <v>24.8157</v>
      </c>
      <c r="Q20" s="26">
        <v>4.014</v>
      </c>
      <c r="R20" s="25">
        <f>Q20*AO1</f>
        <v>25.2882</v>
      </c>
      <c r="S20" s="26">
        <f aca="true" t="shared" si="24" ref="S20:S25">M20+O20+Q20</f>
        <v>12.094999999999999</v>
      </c>
      <c r="T20" s="26">
        <f t="shared" si="20"/>
        <v>76.1985</v>
      </c>
      <c r="U20" s="26">
        <v>3.932</v>
      </c>
      <c r="V20" s="25">
        <f>U20*AO2</f>
        <v>26.3444</v>
      </c>
      <c r="W20" s="26">
        <v>4.122</v>
      </c>
      <c r="X20" s="25">
        <f>W20*AO2</f>
        <v>27.6174</v>
      </c>
      <c r="Y20" s="26">
        <v>4.125</v>
      </c>
      <c r="Z20" s="25">
        <f>Y20*AO2</f>
        <v>27.6375</v>
      </c>
      <c r="AA20" s="26">
        <f aca="true" t="shared" si="25" ref="AA20:AA25">U20+W20+Y20</f>
        <v>12.179</v>
      </c>
      <c r="AB20" s="26">
        <f t="shared" si="21"/>
        <v>81.5993</v>
      </c>
      <c r="AC20" s="26">
        <v>4.152</v>
      </c>
      <c r="AD20" s="25">
        <f>AC20*AO2</f>
        <v>27.8184</v>
      </c>
      <c r="AE20" s="26">
        <v>3.862</v>
      </c>
      <c r="AF20" s="25">
        <f>AE20*AO2</f>
        <v>25.875400000000003</v>
      </c>
      <c r="AG20" s="26">
        <v>4.215</v>
      </c>
      <c r="AH20" s="25">
        <f>AG20*AO2</f>
        <v>28.2405</v>
      </c>
      <c r="AI20" s="26">
        <f t="shared" si="22"/>
        <v>12.229</v>
      </c>
      <c r="AJ20" s="26">
        <f t="shared" si="23"/>
        <v>81.93430000000001</v>
      </c>
    </row>
    <row r="21" spans="1:36" ht="14.25">
      <c r="A21" s="69" t="s">
        <v>107</v>
      </c>
      <c r="B21" s="46"/>
      <c r="C21" s="28">
        <f t="shared" si="19"/>
        <v>7.966</v>
      </c>
      <c r="D21" s="28">
        <f t="shared" si="7"/>
        <v>51.726600000000005</v>
      </c>
      <c r="E21" s="26">
        <v>0.423</v>
      </c>
      <c r="F21" s="25">
        <f>E21*AO1</f>
        <v>2.6649</v>
      </c>
      <c r="G21" s="26">
        <v>0.926</v>
      </c>
      <c r="H21" s="43">
        <f>G21*AO1</f>
        <v>5.8338</v>
      </c>
      <c r="I21" s="26">
        <v>0.615</v>
      </c>
      <c r="J21" s="26">
        <f>I21*AO1</f>
        <v>3.8745</v>
      </c>
      <c r="K21" s="35">
        <f t="shared" si="13"/>
        <v>1.964</v>
      </c>
      <c r="L21" s="35">
        <f t="shared" si="14"/>
        <v>12.373199999999999</v>
      </c>
      <c r="M21" s="26">
        <v>0.731</v>
      </c>
      <c r="N21" s="25">
        <f>M21*AO1</f>
        <v>4.6053</v>
      </c>
      <c r="O21" s="26">
        <v>0.735</v>
      </c>
      <c r="P21" s="25">
        <f>O21*AO1</f>
        <v>4.6305</v>
      </c>
      <c r="Q21" s="26">
        <v>0.684</v>
      </c>
      <c r="R21" s="25">
        <f>Q21*AO1</f>
        <v>4.309200000000001</v>
      </c>
      <c r="S21" s="26">
        <f t="shared" si="24"/>
        <v>2.15</v>
      </c>
      <c r="T21" s="26">
        <f t="shared" si="20"/>
        <v>13.545</v>
      </c>
      <c r="U21" s="26">
        <v>0.562</v>
      </c>
      <c r="V21" s="25">
        <f>U21*AO2</f>
        <v>3.7654000000000005</v>
      </c>
      <c r="W21" s="26">
        <v>0.613</v>
      </c>
      <c r="X21" s="25">
        <f>W21*AO2</f>
        <v>4.1071</v>
      </c>
      <c r="Y21" s="26">
        <v>0.621</v>
      </c>
      <c r="Z21" s="25">
        <f>Y21*AO2</f>
        <v>4.1607</v>
      </c>
      <c r="AA21" s="26">
        <f t="shared" si="25"/>
        <v>1.796</v>
      </c>
      <c r="AB21" s="26">
        <f t="shared" si="21"/>
        <v>12.0332</v>
      </c>
      <c r="AC21" s="26">
        <v>0.643</v>
      </c>
      <c r="AD21" s="25">
        <f>AC21*AO2</f>
        <v>4.3081000000000005</v>
      </c>
      <c r="AE21" s="26">
        <v>0.682</v>
      </c>
      <c r="AF21" s="25">
        <f>AE21*AO2</f>
        <v>4.569400000000001</v>
      </c>
      <c r="AG21" s="26">
        <v>0.731</v>
      </c>
      <c r="AH21" s="25">
        <f>AG21*AO2</f>
        <v>4.8977</v>
      </c>
      <c r="AI21" s="26">
        <f t="shared" si="22"/>
        <v>2.056</v>
      </c>
      <c r="AJ21" s="26">
        <f t="shared" si="23"/>
        <v>13.775200000000002</v>
      </c>
    </row>
    <row r="22" spans="1:36" ht="14.25">
      <c r="A22" s="70" t="s">
        <v>108</v>
      </c>
      <c r="B22" s="46"/>
      <c r="C22" s="28">
        <f t="shared" si="19"/>
        <v>146.894</v>
      </c>
      <c r="D22" s="28">
        <f t="shared" si="7"/>
        <v>954.7858</v>
      </c>
      <c r="E22" s="26">
        <v>14.219</v>
      </c>
      <c r="F22" s="25">
        <f>E22*AO1</f>
        <v>89.57969999999999</v>
      </c>
      <c r="G22" s="26">
        <v>11.135</v>
      </c>
      <c r="H22" s="43">
        <f>G22*AO1</f>
        <v>70.1505</v>
      </c>
      <c r="I22" s="26">
        <v>13.491</v>
      </c>
      <c r="J22" s="26">
        <f>I22*AO1</f>
        <v>84.99329999999999</v>
      </c>
      <c r="K22" s="35">
        <f t="shared" si="13"/>
        <v>38.845</v>
      </c>
      <c r="L22" s="35">
        <f t="shared" si="14"/>
        <v>244.72349999999994</v>
      </c>
      <c r="M22" s="26">
        <v>12.992</v>
      </c>
      <c r="N22" s="25">
        <f>M22*AO1</f>
        <v>81.84960000000001</v>
      </c>
      <c r="O22" s="26">
        <v>11.25</v>
      </c>
      <c r="P22" s="25">
        <f>O22*AO1</f>
        <v>70.875</v>
      </c>
      <c r="Q22" s="26">
        <v>10.423</v>
      </c>
      <c r="R22" s="25">
        <f>Q22*AO1</f>
        <v>65.6649</v>
      </c>
      <c r="S22" s="26">
        <f t="shared" si="24"/>
        <v>34.665</v>
      </c>
      <c r="T22" s="26">
        <f t="shared" si="20"/>
        <v>218.3895</v>
      </c>
      <c r="U22" s="26">
        <v>13.925</v>
      </c>
      <c r="V22" s="25">
        <f>U22*AO2</f>
        <v>93.29750000000001</v>
      </c>
      <c r="W22" s="26">
        <v>12.015</v>
      </c>
      <c r="X22" s="25">
        <f>W22*AO2</f>
        <v>80.5005</v>
      </c>
      <c r="Y22" s="26">
        <v>9.652</v>
      </c>
      <c r="Z22" s="25">
        <f>Y22*AO2</f>
        <v>64.66839999999999</v>
      </c>
      <c r="AA22" s="26">
        <f t="shared" si="25"/>
        <v>35.592</v>
      </c>
      <c r="AB22" s="26">
        <f t="shared" si="21"/>
        <v>238.4664</v>
      </c>
      <c r="AC22" s="26">
        <v>11.583</v>
      </c>
      <c r="AD22" s="25">
        <f>AC22*AO2</f>
        <v>77.6061</v>
      </c>
      <c r="AE22" s="26">
        <v>12.551</v>
      </c>
      <c r="AF22" s="25">
        <f>AE22*AO2</f>
        <v>84.0917</v>
      </c>
      <c r="AG22" s="26">
        <v>13.658</v>
      </c>
      <c r="AH22" s="25">
        <f>AG22*AO2</f>
        <v>91.5086</v>
      </c>
      <c r="AI22" s="26">
        <f t="shared" si="22"/>
        <v>37.792</v>
      </c>
      <c r="AJ22" s="26">
        <f t="shared" si="23"/>
        <v>253.2064</v>
      </c>
    </row>
    <row r="23" spans="1:36" ht="14.25">
      <c r="A23" s="70" t="s">
        <v>105</v>
      </c>
      <c r="B23" s="46"/>
      <c r="C23" s="28">
        <f t="shared" si="19"/>
        <v>9.235</v>
      </c>
      <c r="D23" s="28">
        <f>L23+T23+AB23+AJ23</f>
        <v>59.7957</v>
      </c>
      <c r="E23" s="26">
        <v>0.971</v>
      </c>
      <c r="F23" s="25">
        <f>E23*AO1</f>
        <v>6.117299999999999</v>
      </c>
      <c r="G23" s="26">
        <v>0.923</v>
      </c>
      <c r="H23" s="43">
        <f>G23*AO1</f>
        <v>5.8149</v>
      </c>
      <c r="I23" s="26">
        <v>0.834</v>
      </c>
      <c r="J23" s="26">
        <f>I23*AO1</f>
        <v>5.2542</v>
      </c>
      <c r="K23" s="35">
        <f t="shared" si="13"/>
        <v>2.728</v>
      </c>
      <c r="L23" s="35">
        <f>F23+H23+J23</f>
        <v>17.1864</v>
      </c>
      <c r="M23" s="26">
        <v>0.854</v>
      </c>
      <c r="N23" s="25">
        <f>M23*AO1</f>
        <v>5.380199999999999</v>
      </c>
      <c r="O23" s="26">
        <v>0.794</v>
      </c>
      <c r="P23" s="25">
        <f>O23*AO1</f>
        <v>5.0022</v>
      </c>
      <c r="Q23" s="26">
        <v>0.821</v>
      </c>
      <c r="R23" s="25">
        <f>Q23*AO1</f>
        <v>5.1723</v>
      </c>
      <c r="S23" s="26">
        <f t="shared" si="24"/>
        <v>2.4690000000000003</v>
      </c>
      <c r="T23" s="26">
        <f t="shared" si="20"/>
        <v>15.5547</v>
      </c>
      <c r="U23" s="26">
        <v>0.823</v>
      </c>
      <c r="V23" s="25">
        <f>U23*AO2</f>
        <v>5.5141</v>
      </c>
      <c r="W23" s="26">
        <v>0.634</v>
      </c>
      <c r="X23" s="25">
        <f>W23*AO2</f>
        <v>4.2478</v>
      </c>
      <c r="Y23" s="26">
        <v>0.586</v>
      </c>
      <c r="Z23" s="25">
        <f>Y23*AO2</f>
        <v>3.9261999999999997</v>
      </c>
      <c r="AA23" s="26">
        <f t="shared" si="25"/>
        <v>2.0429999999999997</v>
      </c>
      <c r="AB23" s="26">
        <f t="shared" si="21"/>
        <v>13.6881</v>
      </c>
      <c r="AC23" s="26">
        <v>0.593</v>
      </c>
      <c r="AD23" s="25">
        <f>AC23*AO2</f>
        <v>3.9731</v>
      </c>
      <c r="AE23" s="26">
        <v>0.694</v>
      </c>
      <c r="AF23" s="25">
        <f>AE23*AO2</f>
        <v>4.6498</v>
      </c>
      <c r="AG23" s="26">
        <v>0.708</v>
      </c>
      <c r="AH23" s="25">
        <f>AG23*AO2</f>
        <v>4.7436</v>
      </c>
      <c r="AI23" s="26">
        <f t="shared" si="22"/>
        <v>1.9949999999999999</v>
      </c>
      <c r="AJ23" s="26">
        <f t="shared" si="23"/>
        <v>13.366499999999998</v>
      </c>
    </row>
    <row r="24" spans="1:36" ht="14.25">
      <c r="A24" s="70" t="s">
        <v>103</v>
      </c>
      <c r="B24" s="46"/>
      <c r="C24" s="28">
        <f t="shared" si="19"/>
        <v>49.721</v>
      </c>
      <c r="D24" s="28">
        <f>L24+T24+AB24+AJ24</f>
        <v>323.6327</v>
      </c>
      <c r="E24" s="26">
        <v>6.829</v>
      </c>
      <c r="F24" s="25">
        <f>E24*AO1</f>
        <v>43.0227</v>
      </c>
      <c r="G24" s="26">
        <v>5.806</v>
      </c>
      <c r="H24" s="43">
        <f>G24*AO1</f>
        <v>36.577799999999996</v>
      </c>
      <c r="I24" s="26">
        <v>4.741</v>
      </c>
      <c r="J24" s="26">
        <f>I24*AO1</f>
        <v>29.868299999999998</v>
      </c>
      <c r="K24" s="35">
        <f t="shared" si="13"/>
        <v>17.375999999999998</v>
      </c>
      <c r="L24" s="35">
        <f>F24+H24+J24</f>
        <v>109.46879999999999</v>
      </c>
      <c r="M24" s="26">
        <v>3.911</v>
      </c>
      <c r="N24" s="25">
        <f>M24*AO1</f>
        <v>24.6393</v>
      </c>
      <c r="O24" s="26">
        <v>2.524</v>
      </c>
      <c r="P24" s="25">
        <f>O24*AO2</f>
        <v>16.910800000000002</v>
      </c>
      <c r="Q24" s="26">
        <v>2.458</v>
      </c>
      <c r="R24" s="25">
        <f>Q24*AO1</f>
        <v>15.4854</v>
      </c>
      <c r="S24" s="26">
        <f t="shared" si="24"/>
        <v>8.893</v>
      </c>
      <c r="T24" s="26">
        <f t="shared" si="20"/>
        <v>57.0355</v>
      </c>
      <c r="U24" s="26">
        <v>4.123</v>
      </c>
      <c r="V24" s="25">
        <f>U24*AO2</f>
        <v>27.624100000000002</v>
      </c>
      <c r="W24" s="26">
        <v>2.123</v>
      </c>
      <c r="X24" s="25">
        <f>W24*AO2</f>
        <v>14.224100000000002</v>
      </c>
      <c r="Y24" s="26">
        <v>3.568</v>
      </c>
      <c r="Z24" s="25">
        <f>Y24*AO2</f>
        <v>23.9056</v>
      </c>
      <c r="AA24" s="26">
        <f t="shared" si="25"/>
        <v>9.814</v>
      </c>
      <c r="AB24" s="26">
        <f t="shared" si="21"/>
        <v>65.75380000000001</v>
      </c>
      <c r="AC24" s="26">
        <v>3.859</v>
      </c>
      <c r="AD24" s="25">
        <f>AC24*AO2</f>
        <v>25.8553</v>
      </c>
      <c r="AE24" s="26">
        <v>4.523</v>
      </c>
      <c r="AF24" s="25">
        <f>AE24*AO2</f>
        <v>30.3041</v>
      </c>
      <c r="AG24" s="26">
        <v>5.256</v>
      </c>
      <c r="AH24" s="25">
        <f>AG24*AO2</f>
        <v>35.2152</v>
      </c>
      <c r="AI24" s="26">
        <f t="shared" si="22"/>
        <v>13.638</v>
      </c>
      <c r="AJ24" s="26">
        <f t="shared" si="23"/>
        <v>91.3746</v>
      </c>
    </row>
    <row r="25" spans="1:36" ht="14.25">
      <c r="A25" s="70" t="s">
        <v>104</v>
      </c>
      <c r="B25" s="46"/>
      <c r="C25" s="28">
        <f t="shared" si="19"/>
        <v>0.507</v>
      </c>
      <c r="D25" s="28">
        <f>L25+T25+AB25+AJ25</f>
        <v>1.7856999999999998</v>
      </c>
      <c r="E25" s="26">
        <v>0</v>
      </c>
      <c r="F25" s="25">
        <f>E25*AO3</f>
        <v>0</v>
      </c>
      <c r="G25" s="26">
        <v>0.236</v>
      </c>
      <c r="H25" s="43">
        <v>0.004</v>
      </c>
      <c r="I25" s="26">
        <v>0.004</v>
      </c>
      <c r="J25" s="26">
        <f>I25*AO2</f>
        <v>0.0268</v>
      </c>
      <c r="K25" s="35">
        <f t="shared" si="13"/>
        <v>0.24</v>
      </c>
      <c r="L25" s="35">
        <f>F25+H25+J25</f>
        <v>0.0308</v>
      </c>
      <c r="M25" s="26">
        <v>0.052</v>
      </c>
      <c r="N25" s="25">
        <f>M25*AO2</f>
        <v>0.3484</v>
      </c>
      <c r="O25" s="26">
        <v>0.018</v>
      </c>
      <c r="P25" s="25">
        <f>O25*AO2</f>
        <v>0.1206</v>
      </c>
      <c r="Q25" s="26">
        <v>0.085</v>
      </c>
      <c r="R25" s="25">
        <f>Q25*AO1</f>
        <v>0.5355</v>
      </c>
      <c r="S25" s="26">
        <f t="shared" si="24"/>
        <v>0.155</v>
      </c>
      <c r="T25" s="26">
        <f t="shared" si="20"/>
        <v>1.0045</v>
      </c>
      <c r="U25" s="26">
        <v>0.044</v>
      </c>
      <c r="V25" s="25">
        <f>U25*AO2</f>
        <v>0.2948</v>
      </c>
      <c r="W25" s="26">
        <v>0.002</v>
      </c>
      <c r="X25" s="25">
        <f>W25*AO2</f>
        <v>0.0134</v>
      </c>
      <c r="Y25" s="26">
        <v>0.009</v>
      </c>
      <c r="Z25" s="25">
        <f>Y25*AO2</f>
        <v>0.0603</v>
      </c>
      <c r="AA25" s="26">
        <f t="shared" si="25"/>
        <v>0.055</v>
      </c>
      <c r="AB25" s="26">
        <f t="shared" si="21"/>
        <v>0.36850000000000005</v>
      </c>
      <c r="AC25" s="26">
        <v>0.006</v>
      </c>
      <c r="AD25" s="25">
        <f>AC25*AO2</f>
        <v>0.0402</v>
      </c>
      <c r="AE25" s="26">
        <v>0.01</v>
      </c>
      <c r="AF25" s="25">
        <f>AE25*AO2</f>
        <v>0.067</v>
      </c>
      <c r="AG25" s="26">
        <v>0.041</v>
      </c>
      <c r="AH25" s="25">
        <f>AG25*AO2</f>
        <v>0.2747</v>
      </c>
      <c r="AI25" s="26">
        <f t="shared" si="22"/>
        <v>0.057</v>
      </c>
      <c r="AJ25" s="26">
        <f t="shared" si="23"/>
        <v>0.3819</v>
      </c>
    </row>
    <row r="26" spans="1:36" ht="15">
      <c r="A26" s="5" t="s">
        <v>26</v>
      </c>
      <c r="B26" s="5"/>
      <c r="C26" s="18">
        <f t="shared" si="19"/>
        <v>307.61199999999997</v>
      </c>
      <c r="D26" s="8">
        <f>L26+T26+AB26+AJ26</f>
        <v>1997.1664</v>
      </c>
      <c r="E26" s="10">
        <f aca="true" t="shared" si="26" ref="E26:J26">E11</f>
        <v>33.28</v>
      </c>
      <c r="F26" s="10">
        <f t="shared" si="26"/>
        <v>209.664</v>
      </c>
      <c r="G26" s="10">
        <f t="shared" si="26"/>
        <v>28.660000000000004</v>
      </c>
      <c r="H26" s="10">
        <f t="shared" si="26"/>
        <v>179.07519999999997</v>
      </c>
      <c r="I26" s="10">
        <f t="shared" si="26"/>
        <v>28.119</v>
      </c>
      <c r="J26" s="10">
        <f t="shared" si="26"/>
        <v>177.1513</v>
      </c>
      <c r="K26" s="10">
        <f>E26+G26+I26</f>
        <v>90.059</v>
      </c>
      <c r="L26" s="8">
        <f>F26+H26+J26</f>
        <v>565.8905</v>
      </c>
      <c r="M26" s="10">
        <f aca="true" t="shared" si="27" ref="M26:R26">M11</f>
        <v>25.912000000000003</v>
      </c>
      <c r="N26" s="10">
        <f t="shared" si="27"/>
        <v>163.2664</v>
      </c>
      <c r="O26" s="10">
        <f t="shared" si="27"/>
        <v>21.85</v>
      </c>
      <c r="P26" s="10">
        <f t="shared" si="27"/>
        <v>138.67180000000002</v>
      </c>
      <c r="Q26" s="10">
        <f t="shared" si="27"/>
        <v>20.655</v>
      </c>
      <c r="R26" s="10">
        <f t="shared" si="27"/>
        <v>130.12650000000002</v>
      </c>
      <c r="S26" s="10">
        <f>M26+O26+Q26</f>
        <v>68.417</v>
      </c>
      <c r="T26" s="8">
        <f>N26+P26+R26</f>
        <v>432.0647000000001</v>
      </c>
      <c r="U26" s="10">
        <f aca="true" t="shared" si="28" ref="U26:Z26">U11</f>
        <v>25.449</v>
      </c>
      <c r="V26" s="10">
        <f t="shared" si="28"/>
        <v>170.50830000000005</v>
      </c>
      <c r="W26" s="10">
        <f t="shared" si="28"/>
        <v>21.499</v>
      </c>
      <c r="X26" s="10">
        <f t="shared" si="28"/>
        <v>144.0433</v>
      </c>
      <c r="Y26" s="10">
        <f t="shared" si="28"/>
        <v>20.721</v>
      </c>
      <c r="Z26" s="10">
        <f t="shared" si="28"/>
        <v>138.83069999999998</v>
      </c>
      <c r="AA26" s="10">
        <f>U26+W26+Y26</f>
        <v>67.669</v>
      </c>
      <c r="AB26" s="8">
        <f>V26+X26+Z26</f>
        <v>453.3823</v>
      </c>
      <c r="AC26" s="10">
        <f aca="true" t="shared" si="29" ref="AC26:AH26">AC11</f>
        <v>23.665999999999997</v>
      </c>
      <c r="AD26" s="10">
        <f t="shared" si="29"/>
        <v>158.56219999999996</v>
      </c>
      <c r="AE26" s="10">
        <f t="shared" si="29"/>
        <v>26.692</v>
      </c>
      <c r="AF26" s="10">
        <f t="shared" si="29"/>
        <v>178.8364</v>
      </c>
      <c r="AG26" s="10">
        <f t="shared" si="29"/>
        <v>31.108999999999998</v>
      </c>
      <c r="AH26" s="10">
        <f t="shared" si="29"/>
        <v>208.43030000000002</v>
      </c>
      <c r="AI26" s="10">
        <f>AC26+AE26+AG26</f>
        <v>81.467</v>
      </c>
      <c r="AJ26" s="8">
        <f>AD26+AF26+AH26</f>
        <v>545.8289</v>
      </c>
    </row>
    <row r="27" ht="12.75">
      <c r="A27" t="s">
        <v>134</v>
      </c>
    </row>
    <row r="28" spans="1:12" ht="14.25">
      <c r="A28" s="23" t="s">
        <v>136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2" t="s">
        <v>28</v>
      </c>
      <c r="B29" s="1"/>
      <c r="K29" s="1"/>
      <c r="L29" s="1"/>
    </row>
    <row r="30" spans="1:12" ht="14.25">
      <c r="A30" s="1" t="s">
        <v>99</v>
      </c>
      <c r="B30" s="1"/>
      <c r="D30" s="1"/>
      <c r="E30" s="1"/>
      <c r="F30" s="1"/>
      <c r="G30" s="1"/>
      <c r="I30" s="1"/>
      <c r="J30" s="1"/>
      <c r="K30" s="1"/>
      <c r="L30" s="1"/>
    </row>
    <row r="31" spans="1:12" ht="14.25">
      <c r="A31" s="1" t="s">
        <v>42</v>
      </c>
      <c r="B31" s="1"/>
      <c r="D31" s="1" t="s">
        <v>40</v>
      </c>
      <c r="E31" s="1"/>
      <c r="F31" s="1"/>
      <c r="G31" s="1"/>
      <c r="I31" s="1"/>
      <c r="J31" s="1"/>
      <c r="K31" s="1"/>
      <c r="L31" s="1"/>
    </row>
    <row r="32" spans="1:12" ht="14.25">
      <c r="A32" s="1" t="s">
        <v>37</v>
      </c>
      <c r="B32" s="1"/>
      <c r="D32" s="1"/>
      <c r="E32" s="1"/>
      <c r="F32" s="1"/>
      <c r="G32" s="1"/>
      <c r="H32" s="11" t="s">
        <v>81</v>
      </c>
      <c r="I32" s="1"/>
      <c r="K32" s="1"/>
      <c r="L32" s="1"/>
    </row>
    <row r="33" spans="11:12" ht="14.25">
      <c r="K33" s="1"/>
      <c r="L33" s="1"/>
    </row>
    <row r="34" spans="1:12" ht="14.25">
      <c r="A34" s="1" t="s">
        <v>27</v>
      </c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9" ht="14.25">
      <c r="A35" s="1" t="s">
        <v>29</v>
      </c>
      <c r="B35" s="1"/>
      <c r="C35" s="1"/>
      <c r="D35" s="1"/>
      <c r="E35" s="1"/>
      <c r="F35" s="1"/>
      <c r="G35" s="1"/>
      <c r="H35" s="1" t="s">
        <v>31</v>
      </c>
      <c r="I35" s="1"/>
    </row>
    <row r="36" spans="1:9" ht="14.25">
      <c r="A36" s="1"/>
      <c r="B36" s="1"/>
      <c r="D36" s="1"/>
      <c r="E36" s="1"/>
      <c r="F36" s="1"/>
      <c r="G36" s="1"/>
      <c r="I36" s="1"/>
    </row>
    <row r="37" spans="1:2" ht="14.25">
      <c r="A37" s="1"/>
      <c r="B37" s="1"/>
    </row>
    <row r="40" ht="12.75">
      <c r="E40" t="s">
        <v>40</v>
      </c>
    </row>
  </sheetData>
  <sheetProtection/>
  <mergeCells count="28">
    <mergeCell ref="A1:M1"/>
    <mergeCell ref="A5:A8"/>
    <mergeCell ref="C5:D7"/>
    <mergeCell ref="E5:AJ5"/>
    <mergeCell ref="B6:B8"/>
    <mergeCell ref="E6:L6"/>
    <mergeCell ref="M6:T6"/>
    <mergeCell ref="U6:AB6"/>
    <mergeCell ref="AC6:AJ6"/>
    <mergeCell ref="E7:F7"/>
    <mergeCell ref="A2:O2"/>
    <mergeCell ref="A3:O3"/>
    <mergeCell ref="AE7:AF7"/>
    <mergeCell ref="AG7:AH7"/>
    <mergeCell ref="G7:H7"/>
    <mergeCell ref="I7:J7"/>
    <mergeCell ref="K7:L7"/>
    <mergeCell ref="M7:N7"/>
    <mergeCell ref="O7:P7"/>
    <mergeCell ref="Q7:R7"/>
    <mergeCell ref="AI7:AJ7"/>
    <mergeCell ref="A10:I10"/>
    <mergeCell ref="W7:X7"/>
    <mergeCell ref="Y7:Z7"/>
    <mergeCell ref="AA7:AB7"/>
    <mergeCell ref="AC7:AD7"/>
    <mergeCell ref="S7:T7"/>
    <mergeCell ref="U7:V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5"/>
  <sheetViews>
    <sheetView zoomScale="71" zoomScaleNormal="71" zoomScalePageLayoutView="0" workbookViewId="0" topLeftCell="A1">
      <selection activeCell="A3" sqref="A3:M3"/>
    </sheetView>
  </sheetViews>
  <sheetFormatPr defaultColWidth="9.00390625" defaultRowHeight="12.75"/>
  <cols>
    <col min="1" max="1" width="41.625" style="0" customWidth="1"/>
    <col min="3" max="3" width="9.75390625" style="0" customWidth="1"/>
    <col min="4" max="4" width="10.25390625" style="0" customWidth="1"/>
    <col min="6" max="6" width="9.75390625" style="0" bestFit="1" customWidth="1"/>
    <col min="8" max="8" width="11.375" style="0" customWidth="1"/>
    <col min="10" max="10" width="10.625" style="0" customWidth="1"/>
    <col min="12" max="12" width="9.75390625" style="0" bestFit="1" customWidth="1"/>
    <col min="14" max="14" width="10.25390625" style="0" customWidth="1"/>
    <col min="20" max="20" width="9.75390625" style="0" bestFit="1" customWidth="1"/>
    <col min="28" max="28" width="10.00390625" style="0" customWidth="1"/>
    <col min="29" max="29" width="8.75390625" style="0" customWidth="1"/>
    <col min="30" max="30" width="10.375" style="0" customWidth="1"/>
    <col min="31" max="31" width="8.75390625" style="0" customWidth="1"/>
    <col min="32" max="32" width="10.375" style="0" customWidth="1"/>
    <col min="33" max="33" width="8.625" style="0" customWidth="1"/>
    <col min="34" max="34" width="10.375" style="0" customWidth="1"/>
    <col min="35" max="35" width="8.625" style="0" customWidth="1"/>
    <col min="36" max="36" width="10.25390625" style="0" customWidth="1"/>
  </cols>
  <sheetData>
    <row r="1" spans="1:41" ht="14.25">
      <c r="A1" s="78" t="s">
        <v>82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O1">
        <v>6.3</v>
      </c>
    </row>
    <row r="2" spans="1:41" ht="14.25" customHeight="1">
      <c r="A2" s="80" t="s">
        <v>148</v>
      </c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O2">
        <v>6.7</v>
      </c>
    </row>
    <row r="3" spans="1:36" ht="14.25" customHeight="1">
      <c r="A3" s="78" t="s">
        <v>149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thickBot="1">
      <c r="A5" s="81" t="s">
        <v>0</v>
      </c>
      <c r="B5" s="6"/>
      <c r="C5" s="84" t="s">
        <v>102</v>
      </c>
      <c r="D5" s="85"/>
      <c r="E5" s="90" t="s">
        <v>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2"/>
    </row>
    <row r="6" spans="1:36" ht="15" thickBot="1">
      <c r="A6" s="82"/>
      <c r="B6" s="82" t="s">
        <v>30</v>
      </c>
      <c r="C6" s="86"/>
      <c r="D6" s="87"/>
      <c r="E6" s="90" t="s">
        <v>4</v>
      </c>
      <c r="F6" s="91"/>
      <c r="G6" s="91"/>
      <c r="H6" s="91"/>
      <c r="I6" s="91"/>
      <c r="J6" s="91"/>
      <c r="K6" s="91"/>
      <c r="L6" s="92"/>
      <c r="M6" s="90" t="s">
        <v>9</v>
      </c>
      <c r="N6" s="91"/>
      <c r="O6" s="91"/>
      <c r="P6" s="91"/>
      <c r="Q6" s="91"/>
      <c r="R6" s="91"/>
      <c r="S6" s="91"/>
      <c r="T6" s="92"/>
      <c r="U6" s="90" t="s">
        <v>10</v>
      </c>
      <c r="V6" s="91"/>
      <c r="W6" s="91"/>
      <c r="X6" s="91"/>
      <c r="Y6" s="91"/>
      <c r="Z6" s="91"/>
      <c r="AA6" s="91"/>
      <c r="AB6" s="92"/>
      <c r="AC6" s="90" t="s">
        <v>11</v>
      </c>
      <c r="AD6" s="91"/>
      <c r="AE6" s="91"/>
      <c r="AF6" s="91"/>
      <c r="AG6" s="91"/>
      <c r="AH6" s="91"/>
      <c r="AI6" s="91"/>
      <c r="AJ6" s="92"/>
    </row>
    <row r="7" spans="1:36" ht="24" customHeight="1" thickBot="1">
      <c r="A7" s="82"/>
      <c r="B7" s="96"/>
      <c r="C7" s="88"/>
      <c r="D7" s="89"/>
      <c r="E7" s="90" t="s">
        <v>5</v>
      </c>
      <c r="F7" s="92"/>
      <c r="G7" s="90" t="s">
        <v>6</v>
      </c>
      <c r="H7" s="92"/>
      <c r="I7" s="90" t="s">
        <v>7</v>
      </c>
      <c r="J7" s="92"/>
      <c r="K7" s="90" t="s">
        <v>8</v>
      </c>
      <c r="L7" s="92"/>
      <c r="M7" s="90" t="s">
        <v>13</v>
      </c>
      <c r="N7" s="92"/>
      <c r="O7" s="90" t="s">
        <v>14</v>
      </c>
      <c r="P7" s="92"/>
      <c r="Q7" s="90" t="s">
        <v>15</v>
      </c>
      <c r="R7" s="92"/>
      <c r="S7" s="90" t="s">
        <v>12</v>
      </c>
      <c r="T7" s="92"/>
      <c r="U7" s="90" t="s">
        <v>16</v>
      </c>
      <c r="V7" s="92"/>
      <c r="W7" s="90" t="s">
        <v>17</v>
      </c>
      <c r="X7" s="92"/>
      <c r="Y7" s="90" t="s">
        <v>18</v>
      </c>
      <c r="Z7" s="92"/>
      <c r="AA7" s="90" t="s">
        <v>19</v>
      </c>
      <c r="AB7" s="92"/>
      <c r="AC7" s="90" t="s">
        <v>20</v>
      </c>
      <c r="AD7" s="92"/>
      <c r="AE7" s="90" t="s">
        <v>21</v>
      </c>
      <c r="AF7" s="92"/>
      <c r="AG7" s="90" t="s">
        <v>22</v>
      </c>
      <c r="AH7" s="92"/>
      <c r="AI7" s="90" t="s">
        <v>25</v>
      </c>
      <c r="AJ7" s="92"/>
    </row>
    <row r="8" spans="1:36" ht="29.25" thickBot="1">
      <c r="A8" s="83"/>
      <c r="B8" s="76"/>
      <c r="C8" s="4" t="s">
        <v>1</v>
      </c>
      <c r="D8" s="4" t="s">
        <v>2</v>
      </c>
      <c r="E8" s="4" t="s">
        <v>23</v>
      </c>
      <c r="F8" s="4" t="s">
        <v>24</v>
      </c>
      <c r="G8" s="4" t="s">
        <v>23</v>
      </c>
      <c r="H8" s="4" t="s">
        <v>24</v>
      </c>
      <c r="I8" s="4" t="s">
        <v>23</v>
      </c>
      <c r="J8" s="4" t="s">
        <v>24</v>
      </c>
      <c r="K8" s="4" t="s">
        <v>23</v>
      </c>
      <c r="L8" s="4" t="s">
        <v>24</v>
      </c>
      <c r="M8" s="4" t="s">
        <v>23</v>
      </c>
      <c r="N8" s="4" t="s">
        <v>24</v>
      </c>
      <c r="O8" s="4" t="s">
        <v>23</v>
      </c>
      <c r="P8" s="4" t="s">
        <v>24</v>
      </c>
      <c r="Q8" s="4" t="s">
        <v>23</v>
      </c>
      <c r="R8" s="4" t="s">
        <v>24</v>
      </c>
      <c r="S8" s="4" t="s">
        <v>23</v>
      </c>
      <c r="T8" s="4" t="s">
        <v>24</v>
      </c>
      <c r="U8" s="4" t="s">
        <v>23</v>
      </c>
      <c r="V8" s="4" t="s">
        <v>24</v>
      </c>
      <c r="W8" s="4" t="s">
        <v>23</v>
      </c>
      <c r="X8" s="4" t="s">
        <v>24</v>
      </c>
      <c r="Y8" s="4" t="s">
        <v>23</v>
      </c>
      <c r="Z8" s="4" t="s">
        <v>24</v>
      </c>
      <c r="AA8" s="4" t="s">
        <v>23</v>
      </c>
      <c r="AB8" s="4" t="s">
        <v>24</v>
      </c>
      <c r="AC8" s="4" t="s">
        <v>23</v>
      </c>
      <c r="AD8" s="4" t="s">
        <v>24</v>
      </c>
      <c r="AE8" s="4" t="s">
        <v>23</v>
      </c>
      <c r="AF8" s="4" t="s">
        <v>24</v>
      </c>
      <c r="AG8" s="4" t="s">
        <v>23</v>
      </c>
      <c r="AH8" s="4" t="s">
        <v>24</v>
      </c>
      <c r="AI8" s="4" t="s">
        <v>23</v>
      </c>
      <c r="AJ8" s="4" t="s">
        <v>24</v>
      </c>
    </row>
    <row r="9" spans="1:36" ht="14.25">
      <c r="A9" s="13">
        <v>2</v>
      </c>
      <c r="B9" s="13"/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</row>
    <row r="10" spans="1:36" ht="14.25">
      <c r="A10" s="69" t="s">
        <v>86</v>
      </c>
      <c r="B10" s="24">
        <v>2938</v>
      </c>
      <c r="C10" s="44">
        <f aca="true" t="shared" si="0" ref="C10:C34">K10+S10+AA10+AI10</f>
        <v>88.5</v>
      </c>
      <c r="D10" s="25">
        <f aca="true" t="shared" si="1" ref="D10:D34">L10+T10+AB10+AJ10</f>
        <v>572.55</v>
      </c>
      <c r="E10" s="59">
        <v>11</v>
      </c>
      <c r="F10" s="60">
        <f aca="true" t="shared" si="2" ref="F10:F34">E10*$AO$1</f>
        <v>69.3</v>
      </c>
      <c r="G10" s="59">
        <v>12</v>
      </c>
      <c r="H10" s="60">
        <f aca="true" t="shared" si="3" ref="H10:H34">G10*$AO$1</f>
        <v>75.6</v>
      </c>
      <c r="I10" s="59">
        <v>9.6</v>
      </c>
      <c r="J10" s="25">
        <f aca="true" t="shared" si="4" ref="J10:J34">I10*$AO$1</f>
        <v>60.48</v>
      </c>
      <c r="K10" s="26">
        <f aca="true" t="shared" si="5" ref="K10:K34">E10+G10+I10</f>
        <v>32.6</v>
      </c>
      <c r="L10" s="25">
        <f aca="true" t="shared" si="6" ref="L10:L34">K10*$AO$1</f>
        <v>205.38</v>
      </c>
      <c r="M10" s="59">
        <v>8.3</v>
      </c>
      <c r="N10" s="60">
        <f aca="true" t="shared" si="7" ref="N10:N34">M10*$AO$1</f>
        <v>52.290000000000006</v>
      </c>
      <c r="O10" s="59">
        <v>6.6</v>
      </c>
      <c r="P10" s="60">
        <f aca="true" t="shared" si="8" ref="P10:P34">O10*$AO$1</f>
        <v>41.58</v>
      </c>
      <c r="Q10" s="59">
        <v>3.5</v>
      </c>
      <c r="R10" s="25">
        <f aca="true" t="shared" si="9" ref="R10:R34">Q10*$AO$1</f>
        <v>22.05</v>
      </c>
      <c r="S10" s="26">
        <f aca="true" t="shared" si="10" ref="S10:S34">M10+O10+Q10</f>
        <v>18.4</v>
      </c>
      <c r="T10" s="25">
        <f aca="true" t="shared" si="11" ref="T10:T34">S10*$AO$1</f>
        <v>115.91999999999999</v>
      </c>
      <c r="U10" s="59">
        <v>1</v>
      </c>
      <c r="V10" s="60">
        <f aca="true" t="shared" si="12" ref="V10:V34">U10*$AO$2</f>
        <v>6.7</v>
      </c>
      <c r="W10" s="59">
        <v>1</v>
      </c>
      <c r="X10" s="60">
        <f aca="true" t="shared" si="13" ref="X10:X34">W10*$AO$2</f>
        <v>6.7</v>
      </c>
      <c r="Y10" s="59">
        <v>6.5</v>
      </c>
      <c r="Z10" s="25">
        <f aca="true" t="shared" si="14" ref="Z10:Z34">Y10*$AO$2</f>
        <v>43.550000000000004</v>
      </c>
      <c r="AA10" s="26">
        <f aca="true" t="shared" si="15" ref="AA10:AA34">U10+W10+Y10</f>
        <v>8.5</v>
      </c>
      <c r="AB10" s="25">
        <f aca="true" t="shared" si="16" ref="AB10:AB34">AA10*$AO$2</f>
        <v>56.95</v>
      </c>
      <c r="AC10" s="59">
        <v>8</v>
      </c>
      <c r="AD10" s="60">
        <f aca="true" t="shared" si="17" ref="AD10:AD34">AC10*$AO$2</f>
        <v>53.6</v>
      </c>
      <c r="AE10" s="59">
        <v>10</v>
      </c>
      <c r="AF10" s="60">
        <f aca="true" t="shared" si="18" ref="AF10:AF34">AE10*$AO$2</f>
        <v>67</v>
      </c>
      <c r="AG10" s="59">
        <v>11</v>
      </c>
      <c r="AH10" s="25">
        <f aca="true" t="shared" si="19" ref="AH10:AH34">AG10*$AO$2</f>
        <v>73.7</v>
      </c>
      <c r="AI10" s="26">
        <f aca="true" t="shared" si="20" ref="AI10:AI34">AC10+AE10+AG10</f>
        <v>29</v>
      </c>
      <c r="AJ10" s="25">
        <f aca="true" t="shared" si="21" ref="AJ10:AJ34">AD10+AF10+AH10</f>
        <v>194.3</v>
      </c>
    </row>
    <row r="11" spans="1:36" ht="14.25">
      <c r="A11" s="69" t="s">
        <v>87</v>
      </c>
      <c r="B11" s="24">
        <v>2939</v>
      </c>
      <c r="C11" s="44">
        <f t="shared" si="0"/>
        <v>36.8</v>
      </c>
      <c r="D11" s="25">
        <f t="shared" si="1"/>
        <v>238.64000000000001</v>
      </c>
      <c r="E11" s="59">
        <v>3.9</v>
      </c>
      <c r="F11" s="60">
        <f t="shared" si="2"/>
        <v>24.57</v>
      </c>
      <c r="G11" s="59">
        <v>4</v>
      </c>
      <c r="H11" s="60">
        <f t="shared" si="3"/>
        <v>25.2</v>
      </c>
      <c r="I11" s="59">
        <v>3.6</v>
      </c>
      <c r="J11" s="25">
        <f t="shared" si="4"/>
        <v>22.68</v>
      </c>
      <c r="K11" s="26">
        <f t="shared" si="5"/>
        <v>11.5</v>
      </c>
      <c r="L11" s="25">
        <f t="shared" si="6"/>
        <v>72.45</v>
      </c>
      <c r="M11" s="59">
        <v>4</v>
      </c>
      <c r="N11" s="60">
        <f t="shared" si="7"/>
        <v>25.2</v>
      </c>
      <c r="O11" s="59">
        <v>3</v>
      </c>
      <c r="P11" s="60">
        <f t="shared" si="8"/>
        <v>18.9</v>
      </c>
      <c r="Q11" s="59">
        <v>1.3</v>
      </c>
      <c r="R11" s="25">
        <f t="shared" si="9"/>
        <v>8.19</v>
      </c>
      <c r="S11" s="26">
        <f t="shared" si="10"/>
        <v>8.3</v>
      </c>
      <c r="T11" s="25">
        <f t="shared" si="11"/>
        <v>52.290000000000006</v>
      </c>
      <c r="U11" s="59">
        <v>0.6</v>
      </c>
      <c r="V11" s="60">
        <f t="shared" si="12"/>
        <v>4.02</v>
      </c>
      <c r="W11" s="59">
        <v>0.6</v>
      </c>
      <c r="X11" s="60">
        <f t="shared" si="13"/>
        <v>4.02</v>
      </c>
      <c r="Y11" s="59">
        <v>3.3</v>
      </c>
      <c r="Z11" s="25">
        <f t="shared" si="14"/>
        <v>22.11</v>
      </c>
      <c r="AA11" s="26">
        <f t="shared" si="15"/>
        <v>4.5</v>
      </c>
      <c r="AB11" s="25">
        <f t="shared" si="16"/>
        <v>30.150000000000002</v>
      </c>
      <c r="AC11" s="59">
        <v>4</v>
      </c>
      <c r="AD11" s="60">
        <f t="shared" si="17"/>
        <v>26.8</v>
      </c>
      <c r="AE11" s="59">
        <v>4</v>
      </c>
      <c r="AF11" s="60">
        <f t="shared" si="18"/>
        <v>26.8</v>
      </c>
      <c r="AG11" s="59">
        <v>4.5</v>
      </c>
      <c r="AH11" s="25">
        <f t="shared" si="19"/>
        <v>30.150000000000002</v>
      </c>
      <c r="AI11" s="26">
        <f t="shared" si="20"/>
        <v>12.5</v>
      </c>
      <c r="AJ11" s="25">
        <f t="shared" si="21"/>
        <v>83.75</v>
      </c>
    </row>
    <row r="12" spans="1:36" ht="14.25">
      <c r="A12" s="69" t="s">
        <v>88</v>
      </c>
      <c r="B12" s="24">
        <v>2945</v>
      </c>
      <c r="C12" s="44">
        <f t="shared" si="0"/>
        <v>66.3</v>
      </c>
      <c r="D12" s="25">
        <f t="shared" si="1"/>
        <v>430.13</v>
      </c>
      <c r="E12" s="59">
        <v>7</v>
      </c>
      <c r="F12" s="60">
        <f t="shared" si="2"/>
        <v>44.1</v>
      </c>
      <c r="G12" s="59">
        <v>7</v>
      </c>
      <c r="H12" s="60">
        <f t="shared" si="3"/>
        <v>44.1</v>
      </c>
      <c r="I12" s="59">
        <v>6</v>
      </c>
      <c r="J12" s="25">
        <f t="shared" si="4"/>
        <v>37.8</v>
      </c>
      <c r="K12" s="26">
        <f t="shared" si="5"/>
        <v>20</v>
      </c>
      <c r="L12" s="25">
        <f t="shared" si="6"/>
        <v>126</v>
      </c>
      <c r="M12" s="59">
        <v>6.7</v>
      </c>
      <c r="N12" s="60">
        <f t="shared" si="7"/>
        <v>42.21</v>
      </c>
      <c r="O12" s="59">
        <v>6.5</v>
      </c>
      <c r="P12" s="60">
        <f t="shared" si="8"/>
        <v>40.949999999999996</v>
      </c>
      <c r="Q12" s="59">
        <v>2</v>
      </c>
      <c r="R12" s="25">
        <f t="shared" si="9"/>
        <v>12.6</v>
      </c>
      <c r="S12" s="26">
        <f t="shared" si="10"/>
        <v>15.2</v>
      </c>
      <c r="T12" s="25">
        <f t="shared" si="11"/>
        <v>95.75999999999999</v>
      </c>
      <c r="U12" s="59">
        <v>1.5</v>
      </c>
      <c r="V12" s="60">
        <f t="shared" si="12"/>
        <v>10.05</v>
      </c>
      <c r="W12" s="59">
        <v>1.3</v>
      </c>
      <c r="X12" s="60">
        <f t="shared" si="13"/>
        <v>8.71</v>
      </c>
      <c r="Y12" s="59">
        <v>5.5</v>
      </c>
      <c r="Z12" s="25">
        <f t="shared" si="14"/>
        <v>36.85</v>
      </c>
      <c r="AA12" s="26">
        <f t="shared" si="15"/>
        <v>8.3</v>
      </c>
      <c r="AB12" s="25">
        <f t="shared" si="16"/>
        <v>55.61000000000001</v>
      </c>
      <c r="AC12" s="59">
        <v>7.2</v>
      </c>
      <c r="AD12" s="60">
        <f t="shared" si="17"/>
        <v>48.24</v>
      </c>
      <c r="AE12" s="59">
        <v>7.6</v>
      </c>
      <c r="AF12" s="60">
        <f t="shared" si="18"/>
        <v>50.92</v>
      </c>
      <c r="AG12" s="59">
        <v>8</v>
      </c>
      <c r="AH12" s="25">
        <f t="shared" si="19"/>
        <v>53.6</v>
      </c>
      <c r="AI12" s="26">
        <f t="shared" si="20"/>
        <v>22.8</v>
      </c>
      <c r="AJ12" s="25">
        <f t="shared" si="21"/>
        <v>152.76</v>
      </c>
    </row>
    <row r="13" spans="1:36" ht="14.25">
      <c r="A13" s="69" t="s">
        <v>119</v>
      </c>
      <c r="B13" s="24">
        <v>2958</v>
      </c>
      <c r="C13" s="44">
        <f t="shared" si="0"/>
        <v>102</v>
      </c>
      <c r="D13" s="25">
        <f t="shared" si="1"/>
        <v>662.6</v>
      </c>
      <c r="E13" s="59">
        <v>8</v>
      </c>
      <c r="F13" s="60">
        <f t="shared" si="2"/>
        <v>50.4</v>
      </c>
      <c r="G13" s="59">
        <v>8.5</v>
      </c>
      <c r="H13" s="60">
        <f t="shared" si="3"/>
        <v>53.55</v>
      </c>
      <c r="I13" s="59">
        <v>8</v>
      </c>
      <c r="J13" s="25">
        <f t="shared" si="4"/>
        <v>50.4</v>
      </c>
      <c r="K13" s="26">
        <f t="shared" si="5"/>
        <v>24.5</v>
      </c>
      <c r="L13" s="25">
        <f t="shared" si="6"/>
        <v>154.35</v>
      </c>
      <c r="M13" s="59">
        <v>9.5</v>
      </c>
      <c r="N13" s="60">
        <f t="shared" si="7"/>
        <v>59.85</v>
      </c>
      <c r="O13" s="59">
        <v>9.5</v>
      </c>
      <c r="P13" s="60">
        <f t="shared" si="8"/>
        <v>59.85</v>
      </c>
      <c r="Q13" s="59">
        <v>8.5</v>
      </c>
      <c r="R13" s="25">
        <f t="shared" si="9"/>
        <v>53.55</v>
      </c>
      <c r="S13" s="26">
        <f t="shared" si="10"/>
        <v>27.5</v>
      </c>
      <c r="T13" s="25">
        <f t="shared" si="11"/>
        <v>173.25</v>
      </c>
      <c r="U13" s="59">
        <v>7.5</v>
      </c>
      <c r="V13" s="60">
        <f t="shared" si="12"/>
        <v>50.25</v>
      </c>
      <c r="W13" s="59">
        <v>6.5</v>
      </c>
      <c r="X13" s="60">
        <f t="shared" si="13"/>
        <v>43.550000000000004</v>
      </c>
      <c r="Y13" s="59">
        <v>8</v>
      </c>
      <c r="Z13" s="25">
        <f t="shared" si="14"/>
        <v>53.6</v>
      </c>
      <c r="AA13" s="26">
        <f t="shared" si="15"/>
        <v>22</v>
      </c>
      <c r="AB13" s="25">
        <f t="shared" si="16"/>
        <v>147.4</v>
      </c>
      <c r="AC13" s="59">
        <v>11</v>
      </c>
      <c r="AD13" s="60">
        <f t="shared" si="17"/>
        <v>73.7</v>
      </c>
      <c r="AE13" s="59">
        <v>7.5</v>
      </c>
      <c r="AF13" s="60">
        <f t="shared" si="18"/>
        <v>50.25</v>
      </c>
      <c r="AG13" s="59">
        <v>9.5</v>
      </c>
      <c r="AH13" s="25">
        <f t="shared" si="19"/>
        <v>63.65</v>
      </c>
      <c r="AI13" s="26">
        <f t="shared" si="20"/>
        <v>28</v>
      </c>
      <c r="AJ13" s="25">
        <f t="shared" si="21"/>
        <v>187.6</v>
      </c>
    </row>
    <row r="14" spans="1:36" ht="14.25">
      <c r="A14" s="69" t="s">
        <v>121</v>
      </c>
      <c r="B14" s="24">
        <v>2941</v>
      </c>
      <c r="C14" s="44">
        <f t="shared" si="0"/>
        <v>39.099999999999994</v>
      </c>
      <c r="D14" s="25">
        <f t="shared" si="1"/>
        <v>253.89</v>
      </c>
      <c r="E14" s="59">
        <v>3.6</v>
      </c>
      <c r="F14" s="60">
        <f t="shared" si="2"/>
        <v>22.68</v>
      </c>
      <c r="G14" s="59">
        <v>3</v>
      </c>
      <c r="H14" s="60">
        <f t="shared" si="3"/>
        <v>18.9</v>
      </c>
      <c r="I14" s="59">
        <v>3.6</v>
      </c>
      <c r="J14" s="25">
        <f t="shared" si="4"/>
        <v>22.68</v>
      </c>
      <c r="K14" s="26">
        <f t="shared" si="5"/>
        <v>10.2</v>
      </c>
      <c r="L14" s="25">
        <f t="shared" si="6"/>
        <v>64.25999999999999</v>
      </c>
      <c r="M14" s="59">
        <v>3.3</v>
      </c>
      <c r="N14" s="60">
        <f t="shared" si="7"/>
        <v>20.79</v>
      </c>
      <c r="O14" s="59">
        <v>3.5</v>
      </c>
      <c r="P14" s="60">
        <f t="shared" si="8"/>
        <v>22.05</v>
      </c>
      <c r="Q14" s="59">
        <v>3.2</v>
      </c>
      <c r="R14" s="25">
        <f t="shared" si="9"/>
        <v>20.16</v>
      </c>
      <c r="S14" s="26">
        <f t="shared" si="10"/>
        <v>10</v>
      </c>
      <c r="T14" s="25">
        <f t="shared" si="11"/>
        <v>63</v>
      </c>
      <c r="U14" s="59">
        <v>1.5</v>
      </c>
      <c r="V14" s="60">
        <f t="shared" si="12"/>
        <v>10.05</v>
      </c>
      <c r="W14" s="59">
        <v>1.7</v>
      </c>
      <c r="X14" s="60">
        <f t="shared" si="13"/>
        <v>11.39</v>
      </c>
      <c r="Y14" s="59">
        <v>3</v>
      </c>
      <c r="Z14" s="25">
        <f t="shared" si="14"/>
        <v>20.1</v>
      </c>
      <c r="AA14" s="26">
        <f t="shared" si="15"/>
        <v>6.2</v>
      </c>
      <c r="AB14" s="25">
        <f t="shared" si="16"/>
        <v>41.54</v>
      </c>
      <c r="AC14" s="59">
        <v>4.3</v>
      </c>
      <c r="AD14" s="60">
        <f t="shared" si="17"/>
        <v>28.81</v>
      </c>
      <c r="AE14" s="59">
        <v>4.2</v>
      </c>
      <c r="AF14" s="60">
        <f t="shared" si="18"/>
        <v>28.14</v>
      </c>
      <c r="AG14" s="59">
        <v>4.2</v>
      </c>
      <c r="AH14" s="25">
        <f t="shared" si="19"/>
        <v>28.14</v>
      </c>
      <c r="AI14" s="26">
        <f t="shared" si="20"/>
        <v>12.7</v>
      </c>
      <c r="AJ14" s="25">
        <f t="shared" si="21"/>
        <v>85.09</v>
      </c>
    </row>
    <row r="15" spans="1:36" ht="14.25">
      <c r="A15" s="69" t="s">
        <v>89</v>
      </c>
      <c r="B15" s="24">
        <v>2944</v>
      </c>
      <c r="C15" s="44">
        <f t="shared" si="0"/>
        <v>27.6</v>
      </c>
      <c r="D15" s="25">
        <f t="shared" si="1"/>
        <v>179</v>
      </c>
      <c r="E15" s="59">
        <v>2.3</v>
      </c>
      <c r="F15" s="60">
        <f t="shared" si="2"/>
        <v>14.489999999999998</v>
      </c>
      <c r="G15" s="59">
        <v>2.4</v>
      </c>
      <c r="H15" s="60">
        <f t="shared" si="3"/>
        <v>15.12</v>
      </c>
      <c r="I15" s="59">
        <v>2.2</v>
      </c>
      <c r="J15" s="25">
        <f t="shared" si="4"/>
        <v>13.860000000000001</v>
      </c>
      <c r="K15" s="26">
        <f t="shared" si="5"/>
        <v>6.8999999999999995</v>
      </c>
      <c r="L15" s="25">
        <f t="shared" si="6"/>
        <v>43.47</v>
      </c>
      <c r="M15" s="59">
        <v>2.6</v>
      </c>
      <c r="N15" s="60">
        <f t="shared" si="7"/>
        <v>16.38</v>
      </c>
      <c r="O15" s="59">
        <v>2.7</v>
      </c>
      <c r="P15" s="60">
        <f t="shared" si="8"/>
        <v>17.01</v>
      </c>
      <c r="Q15" s="59">
        <v>2.6</v>
      </c>
      <c r="R15" s="25">
        <f t="shared" si="9"/>
        <v>16.38</v>
      </c>
      <c r="S15" s="26">
        <f t="shared" si="10"/>
        <v>7.9</v>
      </c>
      <c r="T15" s="25">
        <f t="shared" si="11"/>
        <v>49.77</v>
      </c>
      <c r="U15" s="59">
        <v>0.8</v>
      </c>
      <c r="V15" s="60">
        <f t="shared" si="12"/>
        <v>5.36</v>
      </c>
      <c r="W15" s="59">
        <v>0.8</v>
      </c>
      <c r="X15" s="60">
        <f t="shared" si="13"/>
        <v>5.36</v>
      </c>
      <c r="Y15" s="59">
        <v>2.8</v>
      </c>
      <c r="Z15" s="25">
        <f t="shared" si="14"/>
        <v>18.759999999999998</v>
      </c>
      <c r="AA15" s="26">
        <f t="shared" si="15"/>
        <v>4.4</v>
      </c>
      <c r="AB15" s="25">
        <f t="shared" si="16"/>
        <v>29.480000000000004</v>
      </c>
      <c r="AC15" s="59">
        <v>2.8</v>
      </c>
      <c r="AD15" s="60">
        <f t="shared" si="17"/>
        <v>18.759999999999998</v>
      </c>
      <c r="AE15" s="59">
        <v>2.8</v>
      </c>
      <c r="AF15" s="60">
        <f t="shared" si="18"/>
        <v>18.759999999999998</v>
      </c>
      <c r="AG15" s="59">
        <v>2.8</v>
      </c>
      <c r="AH15" s="25">
        <f t="shared" si="19"/>
        <v>18.759999999999998</v>
      </c>
      <c r="AI15" s="26">
        <f t="shared" si="20"/>
        <v>8.399999999999999</v>
      </c>
      <c r="AJ15" s="25">
        <f t="shared" si="21"/>
        <v>56.279999999999994</v>
      </c>
    </row>
    <row r="16" spans="1:36" ht="14.25">
      <c r="A16" s="69" t="s">
        <v>120</v>
      </c>
      <c r="B16" s="24">
        <v>2940</v>
      </c>
      <c r="C16" s="44">
        <f t="shared" si="0"/>
        <v>25.6</v>
      </c>
      <c r="D16" s="25">
        <f t="shared" si="1"/>
        <v>165.76</v>
      </c>
      <c r="E16" s="59">
        <v>2.4</v>
      </c>
      <c r="F16" s="60">
        <f t="shared" si="2"/>
        <v>15.12</v>
      </c>
      <c r="G16" s="59">
        <v>2.7</v>
      </c>
      <c r="H16" s="60">
        <f t="shared" si="3"/>
        <v>17.01</v>
      </c>
      <c r="I16" s="59">
        <v>2.2</v>
      </c>
      <c r="J16" s="25">
        <f t="shared" si="4"/>
        <v>13.860000000000001</v>
      </c>
      <c r="K16" s="26">
        <f t="shared" si="5"/>
        <v>7.3</v>
      </c>
      <c r="L16" s="25">
        <f t="shared" si="6"/>
        <v>45.989999999999995</v>
      </c>
      <c r="M16" s="59">
        <v>2.2</v>
      </c>
      <c r="N16" s="60">
        <f t="shared" si="7"/>
        <v>13.860000000000001</v>
      </c>
      <c r="O16" s="59">
        <v>2.5</v>
      </c>
      <c r="P16" s="60">
        <f t="shared" si="8"/>
        <v>15.75</v>
      </c>
      <c r="Q16" s="59">
        <v>2.4</v>
      </c>
      <c r="R16" s="25">
        <f t="shared" si="9"/>
        <v>15.12</v>
      </c>
      <c r="S16" s="26">
        <f t="shared" si="10"/>
        <v>7.1</v>
      </c>
      <c r="T16" s="25">
        <f t="shared" si="11"/>
        <v>44.73</v>
      </c>
      <c r="U16" s="59">
        <v>1.5</v>
      </c>
      <c r="V16" s="60">
        <f t="shared" si="12"/>
        <v>10.05</v>
      </c>
      <c r="W16" s="59">
        <v>0.8</v>
      </c>
      <c r="X16" s="60">
        <f t="shared" si="13"/>
        <v>5.36</v>
      </c>
      <c r="Y16" s="59">
        <v>1.8</v>
      </c>
      <c r="Z16" s="25">
        <f t="shared" si="14"/>
        <v>12.06</v>
      </c>
      <c r="AA16" s="26">
        <f t="shared" si="15"/>
        <v>4.1</v>
      </c>
      <c r="AB16" s="25">
        <f t="shared" si="16"/>
        <v>27.47</v>
      </c>
      <c r="AC16" s="59">
        <v>2.4</v>
      </c>
      <c r="AD16" s="60">
        <f t="shared" si="17"/>
        <v>16.08</v>
      </c>
      <c r="AE16" s="59">
        <v>2.2</v>
      </c>
      <c r="AF16" s="60">
        <f t="shared" si="18"/>
        <v>14.740000000000002</v>
      </c>
      <c r="AG16" s="59">
        <v>2.5</v>
      </c>
      <c r="AH16" s="25">
        <f t="shared" si="19"/>
        <v>16.75</v>
      </c>
      <c r="AI16" s="26">
        <f t="shared" si="20"/>
        <v>7.1</v>
      </c>
      <c r="AJ16" s="25">
        <f t="shared" si="21"/>
        <v>47.57</v>
      </c>
    </row>
    <row r="17" spans="1:36" ht="14.25">
      <c r="A17" s="69" t="s">
        <v>90</v>
      </c>
      <c r="B17" s="24">
        <v>782</v>
      </c>
      <c r="C17" s="44">
        <f t="shared" si="0"/>
        <v>15.8</v>
      </c>
      <c r="D17" s="25">
        <f t="shared" si="1"/>
        <v>102.34</v>
      </c>
      <c r="E17" s="59">
        <v>1.3</v>
      </c>
      <c r="F17" s="60">
        <f t="shared" si="2"/>
        <v>8.19</v>
      </c>
      <c r="G17" s="59">
        <v>1.5</v>
      </c>
      <c r="H17" s="60">
        <f t="shared" si="3"/>
        <v>9.45</v>
      </c>
      <c r="I17" s="59">
        <v>1.5</v>
      </c>
      <c r="J17" s="25">
        <f t="shared" si="4"/>
        <v>9.45</v>
      </c>
      <c r="K17" s="26">
        <f t="shared" si="5"/>
        <v>4.3</v>
      </c>
      <c r="L17" s="25">
        <f t="shared" si="6"/>
        <v>27.09</v>
      </c>
      <c r="M17" s="59">
        <v>1.5</v>
      </c>
      <c r="N17" s="60">
        <f t="shared" si="7"/>
        <v>9.45</v>
      </c>
      <c r="O17" s="59">
        <v>1.5</v>
      </c>
      <c r="P17" s="60">
        <f t="shared" si="8"/>
        <v>9.45</v>
      </c>
      <c r="Q17" s="59">
        <v>1.5</v>
      </c>
      <c r="R17" s="25">
        <f t="shared" si="9"/>
        <v>9.45</v>
      </c>
      <c r="S17" s="26">
        <f t="shared" si="10"/>
        <v>4.5</v>
      </c>
      <c r="T17" s="25">
        <f t="shared" si="11"/>
        <v>28.349999999999998</v>
      </c>
      <c r="U17" s="59">
        <v>0.8</v>
      </c>
      <c r="V17" s="60">
        <f t="shared" si="12"/>
        <v>5.36</v>
      </c>
      <c r="W17" s="59">
        <v>0.3</v>
      </c>
      <c r="X17" s="60">
        <f t="shared" si="13"/>
        <v>2.01</v>
      </c>
      <c r="Y17" s="59">
        <v>1.3</v>
      </c>
      <c r="Z17" s="25">
        <f t="shared" si="14"/>
        <v>8.71</v>
      </c>
      <c r="AA17" s="26">
        <f t="shared" si="15"/>
        <v>2.4000000000000004</v>
      </c>
      <c r="AB17" s="25">
        <f t="shared" si="16"/>
        <v>16.080000000000002</v>
      </c>
      <c r="AC17" s="59">
        <v>1.5</v>
      </c>
      <c r="AD17" s="60">
        <f t="shared" si="17"/>
        <v>10.05</v>
      </c>
      <c r="AE17" s="59">
        <v>1.5</v>
      </c>
      <c r="AF17" s="60">
        <f t="shared" si="18"/>
        <v>10.05</v>
      </c>
      <c r="AG17" s="59">
        <v>1.6</v>
      </c>
      <c r="AH17" s="25">
        <f t="shared" si="19"/>
        <v>10.72</v>
      </c>
      <c r="AI17" s="26">
        <f t="shared" si="20"/>
        <v>4.6</v>
      </c>
      <c r="AJ17" s="25">
        <f t="shared" si="21"/>
        <v>30.82</v>
      </c>
    </row>
    <row r="18" spans="1:36" ht="14.25">
      <c r="A18" s="69" t="s">
        <v>91</v>
      </c>
      <c r="B18" s="24">
        <v>779</v>
      </c>
      <c r="C18" s="44">
        <f t="shared" si="0"/>
        <v>15.1</v>
      </c>
      <c r="D18" s="25">
        <f t="shared" si="1"/>
        <v>98.05000000000001</v>
      </c>
      <c r="E18" s="59">
        <v>1.3</v>
      </c>
      <c r="F18" s="60">
        <f t="shared" si="2"/>
        <v>8.19</v>
      </c>
      <c r="G18" s="59">
        <v>1.3</v>
      </c>
      <c r="H18" s="60">
        <f t="shared" si="3"/>
        <v>8.19</v>
      </c>
      <c r="I18" s="59">
        <v>1.3</v>
      </c>
      <c r="J18" s="25">
        <f t="shared" si="4"/>
        <v>8.19</v>
      </c>
      <c r="K18" s="26">
        <f t="shared" si="5"/>
        <v>3.9000000000000004</v>
      </c>
      <c r="L18" s="25">
        <f t="shared" si="6"/>
        <v>24.57</v>
      </c>
      <c r="M18" s="59">
        <v>1.3</v>
      </c>
      <c r="N18" s="60">
        <f t="shared" si="7"/>
        <v>8.19</v>
      </c>
      <c r="O18" s="59">
        <v>1.3</v>
      </c>
      <c r="P18" s="60">
        <f t="shared" si="8"/>
        <v>8.19</v>
      </c>
      <c r="Q18" s="59">
        <v>1.3</v>
      </c>
      <c r="R18" s="25">
        <f t="shared" si="9"/>
        <v>8.19</v>
      </c>
      <c r="S18" s="26">
        <f t="shared" si="10"/>
        <v>3.9000000000000004</v>
      </c>
      <c r="T18" s="25">
        <f t="shared" si="11"/>
        <v>24.57</v>
      </c>
      <c r="U18" s="59">
        <v>0.9</v>
      </c>
      <c r="V18" s="60">
        <f t="shared" si="12"/>
        <v>6.03</v>
      </c>
      <c r="W18" s="59">
        <v>0.5</v>
      </c>
      <c r="X18" s="60">
        <f t="shared" si="13"/>
        <v>3.35</v>
      </c>
      <c r="Y18" s="59">
        <v>1.3</v>
      </c>
      <c r="Z18" s="25">
        <f t="shared" si="14"/>
        <v>8.71</v>
      </c>
      <c r="AA18" s="26">
        <f t="shared" si="15"/>
        <v>2.7</v>
      </c>
      <c r="AB18" s="25">
        <f t="shared" si="16"/>
        <v>18.090000000000003</v>
      </c>
      <c r="AC18" s="59">
        <v>1.5</v>
      </c>
      <c r="AD18" s="60">
        <f t="shared" si="17"/>
        <v>10.05</v>
      </c>
      <c r="AE18" s="59">
        <v>1.5</v>
      </c>
      <c r="AF18" s="60">
        <f t="shared" si="18"/>
        <v>10.05</v>
      </c>
      <c r="AG18" s="59">
        <v>1.6</v>
      </c>
      <c r="AH18" s="25">
        <f t="shared" si="19"/>
        <v>10.72</v>
      </c>
      <c r="AI18" s="26">
        <f t="shared" si="20"/>
        <v>4.6</v>
      </c>
      <c r="AJ18" s="25">
        <f t="shared" si="21"/>
        <v>30.82</v>
      </c>
    </row>
    <row r="19" spans="1:36" ht="14.25">
      <c r="A19" s="69" t="s">
        <v>92</v>
      </c>
      <c r="B19" s="24">
        <v>2946</v>
      </c>
      <c r="C19" s="44">
        <v>0</v>
      </c>
      <c r="D19" s="25">
        <v>0</v>
      </c>
      <c r="E19" s="59">
        <v>0</v>
      </c>
      <c r="F19" s="60">
        <f t="shared" si="2"/>
        <v>0</v>
      </c>
      <c r="G19" s="59">
        <v>0</v>
      </c>
      <c r="H19" s="60">
        <f t="shared" si="3"/>
        <v>0</v>
      </c>
      <c r="I19" s="59">
        <v>0</v>
      </c>
      <c r="J19" s="25">
        <v>0</v>
      </c>
      <c r="K19" s="26">
        <f t="shared" si="5"/>
        <v>0</v>
      </c>
      <c r="L19" s="25">
        <f t="shared" si="6"/>
        <v>0</v>
      </c>
      <c r="M19" s="59">
        <v>0</v>
      </c>
      <c r="N19" s="60">
        <f t="shared" si="7"/>
        <v>0</v>
      </c>
      <c r="O19" s="59">
        <v>0</v>
      </c>
      <c r="P19" s="60">
        <f t="shared" si="8"/>
        <v>0</v>
      </c>
      <c r="Q19" s="59">
        <v>0</v>
      </c>
      <c r="R19" s="25">
        <f t="shared" si="9"/>
        <v>0</v>
      </c>
      <c r="S19" s="26">
        <f t="shared" si="10"/>
        <v>0</v>
      </c>
      <c r="T19" s="25">
        <f t="shared" si="11"/>
        <v>0</v>
      </c>
      <c r="U19" s="59">
        <v>0</v>
      </c>
      <c r="V19" s="60">
        <f t="shared" si="12"/>
        <v>0</v>
      </c>
      <c r="W19" s="59">
        <v>0</v>
      </c>
      <c r="X19" s="60">
        <f t="shared" si="13"/>
        <v>0</v>
      </c>
      <c r="Y19" s="59">
        <v>0</v>
      </c>
      <c r="Z19" s="25">
        <f t="shared" si="14"/>
        <v>0</v>
      </c>
      <c r="AA19" s="26">
        <v>0</v>
      </c>
      <c r="AB19" s="25">
        <f t="shared" si="16"/>
        <v>0</v>
      </c>
      <c r="AC19" s="59">
        <v>0</v>
      </c>
      <c r="AD19" s="60">
        <f t="shared" si="17"/>
        <v>0</v>
      </c>
      <c r="AE19" s="59">
        <v>0</v>
      </c>
      <c r="AF19" s="60">
        <f t="shared" si="18"/>
        <v>0</v>
      </c>
      <c r="AG19" s="59">
        <v>0</v>
      </c>
      <c r="AH19" s="25">
        <f t="shared" si="19"/>
        <v>0</v>
      </c>
      <c r="AI19" s="26">
        <v>0</v>
      </c>
      <c r="AJ19" s="25">
        <f t="shared" si="21"/>
        <v>0</v>
      </c>
    </row>
    <row r="20" spans="1:36" ht="14.25">
      <c r="A20" s="69" t="s">
        <v>122</v>
      </c>
      <c r="B20" s="24">
        <v>2943</v>
      </c>
      <c r="C20" s="44">
        <f t="shared" si="0"/>
        <v>105.6</v>
      </c>
      <c r="D20" s="25">
        <f t="shared" si="1"/>
        <v>683.0799999999999</v>
      </c>
      <c r="E20" s="59">
        <v>16</v>
      </c>
      <c r="F20" s="60">
        <f t="shared" si="2"/>
        <v>100.8</v>
      </c>
      <c r="G20" s="59">
        <v>14</v>
      </c>
      <c r="H20" s="60">
        <f t="shared" si="3"/>
        <v>88.2</v>
      </c>
      <c r="I20" s="59">
        <v>13</v>
      </c>
      <c r="J20" s="25">
        <f t="shared" si="4"/>
        <v>81.89999999999999</v>
      </c>
      <c r="K20" s="26">
        <f t="shared" si="5"/>
        <v>43</v>
      </c>
      <c r="L20" s="25">
        <f t="shared" si="6"/>
        <v>270.9</v>
      </c>
      <c r="M20" s="59">
        <v>8</v>
      </c>
      <c r="N20" s="60">
        <f t="shared" si="7"/>
        <v>50.4</v>
      </c>
      <c r="O20" s="59">
        <v>6.6</v>
      </c>
      <c r="P20" s="60">
        <f t="shared" si="8"/>
        <v>41.58</v>
      </c>
      <c r="Q20" s="59">
        <v>3.5</v>
      </c>
      <c r="R20" s="25">
        <f t="shared" si="9"/>
        <v>22.05</v>
      </c>
      <c r="S20" s="26">
        <f t="shared" si="10"/>
        <v>18.1</v>
      </c>
      <c r="T20" s="25">
        <f t="shared" si="11"/>
        <v>114.03</v>
      </c>
      <c r="U20" s="59">
        <v>3</v>
      </c>
      <c r="V20" s="60">
        <f t="shared" si="12"/>
        <v>20.1</v>
      </c>
      <c r="W20" s="59">
        <v>2.6</v>
      </c>
      <c r="X20" s="60">
        <f t="shared" si="13"/>
        <v>17.42</v>
      </c>
      <c r="Y20" s="59">
        <v>3.5</v>
      </c>
      <c r="Z20" s="25">
        <f t="shared" si="14"/>
        <v>23.45</v>
      </c>
      <c r="AA20" s="26">
        <f t="shared" si="15"/>
        <v>9.1</v>
      </c>
      <c r="AB20" s="25">
        <f t="shared" si="16"/>
        <v>60.97</v>
      </c>
      <c r="AC20" s="59">
        <v>7.5</v>
      </c>
      <c r="AD20" s="60">
        <f t="shared" si="17"/>
        <v>50.25</v>
      </c>
      <c r="AE20" s="59">
        <v>13.4</v>
      </c>
      <c r="AF20" s="60">
        <f t="shared" si="18"/>
        <v>89.78</v>
      </c>
      <c r="AG20" s="59">
        <v>14.5</v>
      </c>
      <c r="AH20" s="25">
        <f t="shared" si="19"/>
        <v>97.15</v>
      </c>
      <c r="AI20" s="26">
        <f t="shared" si="20"/>
        <v>35.4</v>
      </c>
      <c r="AJ20" s="25">
        <f t="shared" si="21"/>
        <v>237.18</v>
      </c>
    </row>
    <row r="21" spans="1:36" ht="14.25">
      <c r="A21" s="69" t="s">
        <v>123</v>
      </c>
      <c r="B21" s="24">
        <v>2951</v>
      </c>
      <c r="C21" s="44">
        <f t="shared" si="0"/>
        <v>21.2</v>
      </c>
      <c r="D21" s="25">
        <f t="shared" si="1"/>
        <v>137.76</v>
      </c>
      <c r="E21" s="59">
        <v>1.8</v>
      </c>
      <c r="F21" s="60">
        <f t="shared" si="2"/>
        <v>11.34</v>
      </c>
      <c r="G21" s="59">
        <v>2</v>
      </c>
      <c r="H21" s="60">
        <f t="shared" si="3"/>
        <v>12.6</v>
      </c>
      <c r="I21" s="59">
        <v>1.8</v>
      </c>
      <c r="J21" s="25">
        <f t="shared" si="4"/>
        <v>11.34</v>
      </c>
      <c r="K21" s="26">
        <f t="shared" si="5"/>
        <v>5.6</v>
      </c>
      <c r="L21" s="25">
        <f t="shared" si="6"/>
        <v>35.279999999999994</v>
      </c>
      <c r="M21" s="59">
        <v>1.8</v>
      </c>
      <c r="N21" s="60">
        <f t="shared" si="7"/>
        <v>11.34</v>
      </c>
      <c r="O21" s="59">
        <v>1.7</v>
      </c>
      <c r="P21" s="60">
        <f t="shared" si="8"/>
        <v>10.709999999999999</v>
      </c>
      <c r="Q21" s="59">
        <v>1.6</v>
      </c>
      <c r="R21" s="25">
        <f t="shared" si="9"/>
        <v>10.08</v>
      </c>
      <c r="S21" s="26">
        <f t="shared" si="10"/>
        <v>5.1</v>
      </c>
      <c r="T21" s="25">
        <f t="shared" si="11"/>
        <v>32.129999999999995</v>
      </c>
      <c r="U21" s="59">
        <v>1.5</v>
      </c>
      <c r="V21" s="60">
        <f t="shared" si="12"/>
        <v>10.05</v>
      </c>
      <c r="W21" s="59">
        <v>1.5</v>
      </c>
      <c r="X21" s="60">
        <f t="shared" si="13"/>
        <v>10.05</v>
      </c>
      <c r="Y21" s="59">
        <v>1.8</v>
      </c>
      <c r="Z21" s="25">
        <f t="shared" si="14"/>
        <v>12.06</v>
      </c>
      <c r="AA21" s="26">
        <f t="shared" si="15"/>
        <v>4.8</v>
      </c>
      <c r="AB21" s="25">
        <f t="shared" si="16"/>
        <v>32.16</v>
      </c>
      <c r="AC21" s="59">
        <v>2.1</v>
      </c>
      <c r="AD21" s="60">
        <f t="shared" si="17"/>
        <v>14.07</v>
      </c>
      <c r="AE21" s="59">
        <v>1.8</v>
      </c>
      <c r="AF21" s="60">
        <f t="shared" si="18"/>
        <v>12.06</v>
      </c>
      <c r="AG21" s="59">
        <v>1.8</v>
      </c>
      <c r="AH21" s="25">
        <f t="shared" si="19"/>
        <v>12.06</v>
      </c>
      <c r="AI21" s="26">
        <f t="shared" si="20"/>
        <v>5.7</v>
      </c>
      <c r="AJ21" s="25">
        <f t="shared" si="21"/>
        <v>38.190000000000005</v>
      </c>
    </row>
    <row r="22" spans="1:36" ht="14.25">
      <c r="A22" s="69" t="s">
        <v>124</v>
      </c>
      <c r="B22" s="24">
        <v>2932</v>
      </c>
      <c r="C22" s="44">
        <f t="shared" si="0"/>
        <v>109.3</v>
      </c>
      <c r="D22" s="25">
        <f t="shared" si="1"/>
        <v>709.8699999999999</v>
      </c>
      <c r="E22" s="59">
        <v>10.6</v>
      </c>
      <c r="F22" s="60">
        <f t="shared" si="2"/>
        <v>66.78</v>
      </c>
      <c r="G22" s="59">
        <v>10.3</v>
      </c>
      <c r="H22" s="60">
        <f t="shared" si="3"/>
        <v>64.89</v>
      </c>
      <c r="I22" s="59">
        <v>8.5</v>
      </c>
      <c r="J22" s="25">
        <f t="shared" si="4"/>
        <v>53.55</v>
      </c>
      <c r="K22" s="26">
        <f t="shared" si="5"/>
        <v>29.4</v>
      </c>
      <c r="L22" s="25">
        <f t="shared" si="6"/>
        <v>185.22</v>
      </c>
      <c r="M22" s="59">
        <v>10.2</v>
      </c>
      <c r="N22" s="60">
        <f t="shared" si="7"/>
        <v>64.25999999999999</v>
      </c>
      <c r="O22" s="59">
        <v>8.5</v>
      </c>
      <c r="P22" s="60">
        <f t="shared" si="8"/>
        <v>53.55</v>
      </c>
      <c r="Q22" s="59">
        <v>8</v>
      </c>
      <c r="R22" s="25">
        <f t="shared" si="9"/>
        <v>50.4</v>
      </c>
      <c r="S22" s="26">
        <f t="shared" si="10"/>
        <v>26.7</v>
      </c>
      <c r="T22" s="25">
        <f t="shared" si="11"/>
        <v>168.20999999999998</v>
      </c>
      <c r="U22" s="59">
        <v>8</v>
      </c>
      <c r="V22" s="60">
        <f t="shared" si="12"/>
        <v>53.6</v>
      </c>
      <c r="W22" s="59">
        <v>7</v>
      </c>
      <c r="X22" s="60">
        <f t="shared" si="13"/>
        <v>46.9</v>
      </c>
      <c r="Y22" s="59">
        <v>7.5</v>
      </c>
      <c r="Z22" s="25">
        <f t="shared" si="14"/>
        <v>50.25</v>
      </c>
      <c r="AA22" s="26">
        <f t="shared" si="15"/>
        <v>22.5</v>
      </c>
      <c r="AB22" s="25">
        <f t="shared" si="16"/>
        <v>150.75</v>
      </c>
      <c r="AC22" s="59">
        <v>9.7</v>
      </c>
      <c r="AD22" s="60">
        <f t="shared" si="17"/>
        <v>64.99</v>
      </c>
      <c r="AE22" s="59">
        <v>10.5</v>
      </c>
      <c r="AF22" s="60">
        <f t="shared" si="18"/>
        <v>70.35000000000001</v>
      </c>
      <c r="AG22" s="59">
        <v>10.5</v>
      </c>
      <c r="AH22" s="25">
        <f t="shared" si="19"/>
        <v>70.35000000000001</v>
      </c>
      <c r="AI22" s="26">
        <f t="shared" si="20"/>
        <v>30.7</v>
      </c>
      <c r="AJ22" s="25">
        <f t="shared" si="21"/>
        <v>205.69</v>
      </c>
    </row>
    <row r="23" spans="1:36" ht="14.25">
      <c r="A23" s="69" t="s">
        <v>125</v>
      </c>
      <c r="B23" s="24">
        <v>2950</v>
      </c>
      <c r="C23" s="44">
        <f t="shared" si="0"/>
        <v>19.1</v>
      </c>
      <c r="D23" s="25">
        <f t="shared" si="1"/>
        <v>124.05</v>
      </c>
      <c r="E23" s="59">
        <v>1.6</v>
      </c>
      <c r="F23" s="60">
        <f t="shared" si="2"/>
        <v>10.08</v>
      </c>
      <c r="G23" s="59">
        <v>1.5</v>
      </c>
      <c r="H23" s="60">
        <f t="shared" si="3"/>
        <v>9.45</v>
      </c>
      <c r="I23" s="59">
        <v>1.4</v>
      </c>
      <c r="J23" s="25">
        <f t="shared" si="4"/>
        <v>8.819999999999999</v>
      </c>
      <c r="K23" s="26">
        <f t="shared" si="5"/>
        <v>4.5</v>
      </c>
      <c r="L23" s="25">
        <f t="shared" si="6"/>
        <v>28.349999999999998</v>
      </c>
      <c r="M23" s="59">
        <v>1.8</v>
      </c>
      <c r="N23" s="60">
        <f t="shared" si="7"/>
        <v>11.34</v>
      </c>
      <c r="O23" s="59">
        <v>1.9</v>
      </c>
      <c r="P23" s="60">
        <f t="shared" si="8"/>
        <v>11.969999999999999</v>
      </c>
      <c r="Q23" s="59">
        <v>1.6</v>
      </c>
      <c r="R23" s="25">
        <f t="shared" si="9"/>
        <v>10.08</v>
      </c>
      <c r="S23" s="26">
        <f t="shared" si="10"/>
        <v>5.300000000000001</v>
      </c>
      <c r="T23" s="25">
        <f t="shared" si="11"/>
        <v>33.39</v>
      </c>
      <c r="U23" s="59">
        <v>1.2</v>
      </c>
      <c r="V23" s="60">
        <f t="shared" si="12"/>
        <v>8.04</v>
      </c>
      <c r="W23" s="59">
        <v>1.4</v>
      </c>
      <c r="X23" s="60">
        <f t="shared" si="13"/>
        <v>9.379999999999999</v>
      </c>
      <c r="Y23" s="59">
        <v>1.8</v>
      </c>
      <c r="Z23" s="25">
        <f t="shared" si="14"/>
        <v>12.06</v>
      </c>
      <c r="AA23" s="26">
        <f t="shared" si="15"/>
        <v>4.3999999999999995</v>
      </c>
      <c r="AB23" s="25">
        <f t="shared" si="16"/>
        <v>29.479999999999997</v>
      </c>
      <c r="AC23" s="59">
        <v>1.8</v>
      </c>
      <c r="AD23" s="60">
        <f t="shared" si="17"/>
        <v>12.06</v>
      </c>
      <c r="AE23" s="59">
        <v>1.5</v>
      </c>
      <c r="AF23" s="60">
        <f t="shared" si="18"/>
        <v>10.05</v>
      </c>
      <c r="AG23" s="59">
        <v>1.6</v>
      </c>
      <c r="AH23" s="25">
        <f t="shared" si="19"/>
        <v>10.72</v>
      </c>
      <c r="AI23" s="26">
        <f t="shared" si="20"/>
        <v>4.9</v>
      </c>
      <c r="AJ23" s="25">
        <f t="shared" si="21"/>
        <v>32.83</v>
      </c>
    </row>
    <row r="24" spans="1:36" ht="14.25">
      <c r="A24" s="69" t="s">
        <v>126</v>
      </c>
      <c r="B24" s="24">
        <v>2954</v>
      </c>
      <c r="C24" s="44">
        <f t="shared" si="0"/>
        <v>53.49999999999999</v>
      </c>
      <c r="D24" s="25">
        <f t="shared" si="1"/>
        <v>346.80999999999995</v>
      </c>
      <c r="E24" s="59">
        <v>5.8</v>
      </c>
      <c r="F24" s="60">
        <f t="shared" si="2"/>
        <v>36.54</v>
      </c>
      <c r="G24" s="59">
        <v>5</v>
      </c>
      <c r="H24" s="60">
        <f t="shared" si="3"/>
        <v>31.5</v>
      </c>
      <c r="I24" s="59">
        <v>5.6</v>
      </c>
      <c r="J24" s="25">
        <f t="shared" si="4"/>
        <v>35.279999999999994</v>
      </c>
      <c r="K24" s="26">
        <f t="shared" si="5"/>
        <v>16.4</v>
      </c>
      <c r="L24" s="25">
        <f t="shared" si="6"/>
        <v>103.32</v>
      </c>
      <c r="M24" s="59">
        <v>4.7</v>
      </c>
      <c r="N24" s="60">
        <f t="shared" si="7"/>
        <v>29.61</v>
      </c>
      <c r="O24" s="59">
        <v>4.5</v>
      </c>
      <c r="P24" s="60">
        <f t="shared" si="8"/>
        <v>28.349999999999998</v>
      </c>
      <c r="Q24" s="59">
        <v>3.5</v>
      </c>
      <c r="R24" s="25">
        <f t="shared" si="9"/>
        <v>22.05</v>
      </c>
      <c r="S24" s="26">
        <f t="shared" si="10"/>
        <v>12.7</v>
      </c>
      <c r="T24" s="25">
        <f t="shared" si="11"/>
        <v>80.00999999999999</v>
      </c>
      <c r="U24" s="59">
        <v>3</v>
      </c>
      <c r="V24" s="60">
        <f t="shared" si="12"/>
        <v>20.1</v>
      </c>
      <c r="W24" s="59">
        <v>2.4</v>
      </c>
      <c r="X24" s="60">
        <f t="shared" si="13"/>
        <v>16.08</v>
      </c>
      <c r="Y24" s="59">
        <v>2.6</v>
      </c>
      <c r="Z24" s="25">
        <f t="shared" si="14"/>
        <v>17.42</v>
      </c>
      <c r="AA24" s="26">
        <f t="shared" si="15"/>
        <v>8</v>
      </c>
      <c r="AB24" s="25">
        <f t="shared" si="16"/>
        <v>53.6</v>
      </c>
      <c r="AC24" s="59">
        <v>5</v>
      </c>
      <c r="AD24" s="60">
        <f t="shared" si="17"/>
        <v>33.5</v>
      </c>
      <c r="AE24" s="59">
        <v>5.7</v>
      </c>
      <c r="AF24" s="60">
        <f t="shared" si="18"/>
        <v>38.190000000000005</v>
      </c>
      <c r="AG24" s="59">
        <v>5.7</v>
      </c>
      <c r="AH24" s="25">
        <f t="shared" si="19"/>
        <v>38.190000000000005</v>
      </c>
      <c r="AI24" s="26">
        <f t="shared" si="20"/>
        <v>16.4</v>
      </c>
      <c r="AJ24" s="25">
        <f t="shared" si="21"/>
        <v>109.88</v>
      </c>
    </row>
    <row r="25" spans="1:36" ht="14.25">
      <c r="A25" s="69" t="s">
        <v>127</v>
      </c>
      <c r="B25" s="24">
        <v>2953</v>
      </c>
      <c r="C25" s="44">
        <f t="shared" si="0"/>
        <v>21.5</v>
      </c>
      <c r="D25" s="25">
        <f t="shared" si="1"/>
        <v>139.97</v>
      </c>
      <c r="E25" s="59">
        <v>1.6</v>
      </c>
      <c r="F25" s="60">
        <f t="shared" si="2"/>
        <v>10.08</v>
      </c>
      <c r="G25" s="59">
        <v>1.6</v>
      </c>
      <c r="H25" s="60">
        <f t="shared" si="3"/>
        <v>10.08</v>
      </c>
      <c r="I25" s="59">
        <v>1.6</v>
      </c>
      <c r="J25" s="25">
        <f t="shared" si="4"/>
        <v>10.08</v>
      </c>
      <c r="K25" s="26">
        <f t="shared" si="5"/>
        <v>4.800000000000001</v>
      </c>
      <c r="L25" s="25">
        <f t="shared" si="6"/>
        <v>30.240000000000002</v>
      </c>
      <c r="M25" s="59">
        <v>1.8</v>
      </c>
      <c r="N25" s="60">
        <f t="shared" si="7"/>
        <v>11.34</v>
      </c>
      <c r="O25" s="59">
        <v>1.8</v>
      </c>
      <c r="P25" s="60">
        <f t="shared" si="8"/>
        <v>11.34</v>
      </c>
      <c r="Q25" s="59">
        <v>1.8</v>
      </c>
      <c r="R25" s="25">
        <f t="shared" si="9"/>
        <v>11.34</v>
      </c>
      <c r="S25" s="26">
        <f t="shared" si="10"/>
        <v>5.4</v>
      </c>
      <c r="T25" s="25">
        <f t="shared" si="11"/>
        <v>34.02</v>
      </c>
      <c r="U25" s="59">
        <v>1.6</v>
      </c>
      <c r="V25" s="60">
        <f t="shared" si="12"/>
        <v>10.72</v>
      </c>
      <c r="W25" s="59">
        <v>1.5</v>
      </c>
      <c r="X25" s="60">
        <f t="shared" si="13"/>
        <v>10.05</v>
      </c>
      <c r="Y25" s="59">
        <v>1.6</v>
      </c>
      <c r="Z25" s="25">
        <f t="shared" si="14"/>
        <v>10.72</v>
      </c>
      <c r="AA25" s="26">
        <f t="shared" si="15"/>
        <v>4.7</v>
      </c>
      <c r="AB25" s="25">
        <f t="shared" si="16"/>
        <v>31.490000000000002</v>
      </c>
      <c r="AC25" s="59">
        <v>2.3</v>
      </c>
      <c r="AD25" s="60">
        <f t="shared" si="17"/>
        <v>15.409999999999998</v>
      </c>
      <c r="AE25" s="59">
        <v>2</v>
      </c>
      <c r="AF25" s="60">
        <f t="shared" si="18"/>
        <v>13.4</v>
      </c>
      <c r="AG25" s="59">
        <v>2.3</v>
      </c>
      <c r="AH25" s="25">
        <f t="shared" si="19"/>
        <v>15.409999999999998</v>
      </c>
      <c r="AI25" s="26">
        <f t="shared" si="20"/>
        <v>6.6</v>
      </c>
      <c r="AJ25" s="25">
        <f>AD25+AF25+AH25</f>
        <v>44.22</v>
      </c>
    </row>
    <row r="26" spans="1:36" ht="14.25">
      <c r="A26" s="69" t="s">
        <v>128</v>
      </c>
      <c r="B26" s="24">
        <v>781</v>
      </c>
      <c r="C26" s="44">
        <f t="shared" si="0"/>
        <v>17.9</v>
      </c>
      <c r="D26" s="25">
        <f t="shared" si="1"/>
        <v>116.29000000000002</v>
      </c>
      <c r="E26" s="59">
        <v>1.5</v>
      </c>
      <c r="F26" s="60">
        <f t="shared" si="2"/>
        <v>9.45</v>
      </c>
      <c r="G26" s="59">
        <v>1.5</v>
      </c>
      <c r="H26" s="60">
        <f t="shared" si="3"/>
        <v>9.45</v>
      </c>
      <c r="I26" s="59">
        <v>1.5</v>
      </c>
      <c r="J26" s="25">
        <f t="shared" si="4"/>
        <v>9.45</v>
      </c>
      <c r="K26" s="26">
        <f t="shared" si="5"/>
        <v>4.5</v>
      </c>
      <c r="L26" s="25">
        <f t="shared" si="6"/>
        <v>28.349999999999998</v>
      </c>
      <c r="M26" s="59">
        <v>1.5</v>
      </c>
      <c r="N26" s="60">
        <f t="shared" si="7"/>
        <v>9.45</v>
      </c>
      <c r="O26" s="59">
        <v>1.5</v>
      </c>
      <c r="P26" s="60">
        <f t="shared" si="8"/>
        <v>9.45</v>
      </c>
      <c r="Q26" s="59">
        <v>1.6</v>
      </c>
      <c r="R26" s="25">
        <f t="shared" si="9"/>
        <v>10.08</v>
      </c>
      <c r="S26" s="26">
        <f t="shared" si="10"/>
        <v>4.6</v>
      </c>
      <c r="T26" s="25">
        <f t="shared" si="11"/>
        <v>28.979999999999997</v>
      </c>
      <c r="U26" s="59">
        <v>1.5</v>
      </c>
      <c r="V26" s="60">
        <f t="shared" si="12"/>
        <v>10.05</v>
      </c>
      <c r="W26" s="59">
        <v>1.2</v>
      </c>
      <c r="X26" s="60">
        <f t="shared" si="13"/>
        <v>8.04</v>
      </c>
      <c r="Y26" s="59">
        <v>1.2</v>
      </c>
      <c r="Z26" s="25">
        <f t="shared" si="14"/>
        <v>8.04</v>
      </c>
      <c r="AA26" s="26">
        <f t="shared" si="15"/>
        <v>3.9000000000000004</v>
      </c>
      <c r="AB26" s="25">
        <f t="shared" si="16"/>
        <v>26.130000000000003</v>
      </c>
      <c r="AC26" s="59">
        <v>1.6</v>
      </c>
      <c r="AD26" s="60">
        <f t="shared" si="17"/>
        <v>10.72</v>
      </c>
      <c r="AE26" s="59">
        <v>1.5</v>
      </c>
      <c r="AF26" s="60">
        <f t="shared" si="18"/>
        <v>10.05</v>
      </c>
      <c r="AG26" s="59">
        <v>1.8</v>
      </c>
      <c r="AH26" s="25">
        <f t="shared" si="19"/>
        <v>12.06</v>
      </c>
      <c r="AI26" s="26">
        <f t="shared" si="20"/>
        <v>4.9</v>
      </c>
      <c r="AJ26" s="25">
        <f t="shared" si="21"/>
        <v>32.830000000000005</v>
      </c>
    </row>
    <row r="27" spans="1:36" ht="14.25">
      <c r="A27" s="69" t="s">
        <v>129</v>
      </c>
      <c r="B27" s="24">
        <v>2935</v>
      </c>
      <c r="C27" s="44">
        <f t="shared" si="0"/>
        <v>69</v>
      </c>
      <c r="D27" s="25">
        <f t="shared" si="1"/>
        <v>449.3</v>
      </c>
      <c r="E27" s="59">
        <v>5.5</v>
      </c>
      <c r="F27" s="60">
        <f t="shared" si="2"/>
        <v>34.65</v>
      </c>
      <c r="G27" s="59">
        <v>6</v>
      </c>
      <c r="H27" s="60">
        <f t="shared" si="3"/>
        <v>37.8</v>
      </c>
      <c r="I27" s="59">
        <v>4.5</v>
      </c>
      <c r="J27" s="25">
        <f t="shared" si="4"/>
        <v>28.349999999999998</v>
      </c>
      <c r="K27" s="26">
        <f t="shared" si="5"/>
        <v>16</v>
      </c>
      <c r="L27" s="25">
        <f t="shared" si="6"/>
        <v>100.8</v>
      </c>
      <c r="M27" s="59">
        <v>5.5</v>
      </c>
      <c r="N27" s="60">
        <f t="shared" si="7"/>
        <v>34.65</v>
      </c>
      <c r="O27" s="59">
        <v>5.5</v>
      </c>
      <c r="P27" s="60">
        <f t="shared" si="8"/>
        <v>34.65</v>
      </c>
      <c r="Q27" s="59">
        <v>5.5</v>
      </c>
      <c r="R27" s="25">
        <f t="shared" si="9"/>
        <v>34.65</v>
      </c>
      <c r="S27" s="26">
        <f t="shared" si="10"/>
        <v>16.5</v>
      </c>
      <c r="T27" s="25">
        <f t="shared" si="11"/>
        <v>103.95</v>
      </c>
      <c r="U27" s="59">
        <v>4.5</v>
      </c>
      <c r="V27" s="60">
        <f t="shared" si="12"/>
        <v>30.150000000000002</v>
      </c>
      <c r="W27" s="59">
        <v>5</v>
      </c>
      <c r="X27" s="60">
        <f t="shared" si="13"/>
        <v>33.5</v>
      </c>
      <c r="Y27" s="59">
        <v>6</v>
      </c>
      <c r="Z27" s="25">
        <f t="shared" si="14"/>
        <v>40.2</v>
      </c>
      <c r="AA27" s="26">
        <f t="shared" si="15"/>
        <v>15.5</v>
      </c>
      <c r="AB27" s="25">
        <f t="shared" si="16"/>
        <v>103.85000000000001</v>
      </c>
      <c r="AC27" s="59">
        <v>6</v>
      </c>
      <c r="AD27" s="60">
        <f t="shared" si="17"/>
        <v>40.2</v>
      </c>
      <c r="AE27" s="59">
        <v>7</v>
      </c>
      <c r="AF27" s="60">
        <f t="shared" si="18"/>
        <v>46.9</v>
      </c>
      <c r="AG27" s="59">
        <v>8</v>
      </c>
      <c r="AH27" s="25">
        <f t="shared" si="19"/>
        <v>53.6</v>
      </c>
      <c r="AI27" s="26">
        <f t="shared" si="20"/>
        <v>21</v>
      </c>
      <c r="AJ27" s="25">
        <f t="shared" si="21"/>
        <v>140.7</v>
      </c>
    </row>
    <row r="28" spans="1:36" ht="14.25">
      <c r="A28" s="69" t="s">
        <v>130</v>
      </c>
      <c r="B28" s="24">
        <v>2955</v>
      </c>
      <c r="C28" s="44">
        <f t="shared" si="0"/>
        <v>131.5</v>
      </c>
      <c r="D28" s="25">
        <f t="shared" si="1"/>
        <v>854.45</v>
      </c>
      <c r="E28" s="59">
        <v>11.5</v>
      </c>
      <c r="F28" s="60">
        <f t="shared" si="2"/>
        <v>72.45</v>
      </c>
      <c r="G28" s="59">
        <v>12</v>
      </c>
      <c r="H28" s="60">
        <f t="shared" si="3"/>
        <v>75.6</v>
      </c>
      <c r="I28" s="59">
        <v>12</v>
      </c>
      <c r="J28" s="25">
        <f t="shared" si="4"/>
        <v>75.6</v>
      </c>
      <c r="K28" s="26">
        <f t="shared" si="5"/>
        <v>35.5</v>
      </c>
      <c r="L28" s="25">
        <f t="shared" si="6"/>
        <v>223.65</v>
      </c>
      <c r="M28" s="59">
        <v>11</v>
      </c>
      <c r="N28" s="60">
        <f t="shared" si="7"/>
        <v>69.3</v>
      </c>
      <c r="O28" s="59">
        <v>11</v>
      </c>
      <c r="P28" s="60">
        <f t="shared" si="8"/>
        <v>69.3</v>
      </c>
      <c r="Q28" s="59">
        <v>9</v>
      </c>
      <c r="R28" s="25">
        <f t="shared" si="9"/>
        <v>56.699999999999996</v>
      </c>
      <c r="S28" s="26">
        <f t="shared" si="10"/>
        <v>31</v>
      </c>
      <c r="T28" s="25">
        <f t="shared" si="11"/>
        <v>195.29999999999998</v>
      </c>
      <c r="U28" s="59">
        <v>7.5</v>
      </c>
      <c r="V28" s="60">
        <f t="shared" si="12"/>
        <v>50.25</v>
      </c>
      <c r="W28" s="59">
        <v>9</v>
      </c>
      <c r="X28" s="60">
        <f t="shared" si="13"/>
        <v>60.300000000000004</v>
      </c>
      <c r="Y28" s="59">
        <v>11</v>
      </c>
      <c r="Z28" s="25">
        <f t="shared" si="14"/>
        <v>73.7</v>
      </c>
      <c r="AA28" s="26">
        <f t="shared" si="15"/>
        <v>27.5</v>
      </c>
      <c r="AB28" s="25">
        <f t="shared" si="16"/>
        <v>184.25</v>
      </c>
      <c r="AC28" s="59">
        <v>12</v>
      </c>
      <c r="AD28" s="60">
        <f t="shared" si="17"/>
        <v>80.4</v>
      </c>
      <c r="AE28" s="59">
        <v>12.5</v>
      </c>
      <c r="AF28" s="60">
        <f t="shared" si="18"/>
        <v>83.75</v>
      </c>
      <c r="AG28" s="59">
        <v>13</v>
      </c>
      <c r="AH28" s="25">
        <f t="shared" si="19"/>
        <v>87.10000000000001</v>
      </c>
      <c r="AI28" s="26">
        <f t="shared" si="20"/>
        <v>37.5</v>
      </c>
      <c r="AJ28" s="25">
        <f t="shared" si="21"/>
        <v>251.25</v>
      </c>
    </row>
    <row r="29" spans="1:36" ht="14.25">
      <c r="A29" s="69" t="s">
        <v>93</v>
      </c>
      <c r="B29" s="24">
        <v>2952</v>
      </c>
      <c r="C29" s="44">
        <f t="shared" si="0"/>
        <v>37.6</v>
      </c>
      <c r="D29" s="25">
        <f t="shared" si="1"/>
        <v>244.04000000000002</v>
      </c>
      <c r="E29" s="59">
        <v>3.3</v>
      </c>
      <c r="F29" s="60">
        <f t="shared" si="2"/>
        <v>20.79</v>
      </c>
      <c r="G29" s="59">
        <v>3</v>
      </c>
      <c r="H29" s="60">
        <f t="shared" si="3"/>
        <v>18.9</v>
      </c>
      <c r="I29" s="59">
        <v>2.8</v>
      </c>
      <c r="J29" s="25">
        <f t="shared" si="4"/>
        <v>17.639999999999997</v>
      </c>
      <c r="K29" s="26">
        <f t="shared" si="5"/>
        <v>9.1</v>
      </c>
      <c r="L29" s="25">
        <f t="shared" si="6"/>
        <v>57.33</v>
      </c>
      <c r="M29" s="59">
        <v>2.8</v>
      </c>
      <c r="N29" s="60">
        <f t="shared" si="7"/>
        <v>17.639999999999997</v>
      </c>
      <c r="O29" s="59">
        <v>3.9</v>
      </c>
      <c r="P29" s="60">
        <f t="shared" si="8"/>
        <v>24.57</v>
      </c>
      <c r="Q29" s="59">
        <v>3.9</v>
      </c>
      <c r="R29" s="25">
        <f t="shared" si="9"/>
        <v>24.57</v>
      </c>
      <c r="S29" s="26">
        <f t="shared" si="10"/>
        <v>10.6</v>
      </c>
      <c r="T29" s="25">
        <f t="shared" si="11"/>
        <v>66.78</v>
      </c>
      <c r="U29" s="59">
        <v>2.5</v>
      </c>
      <c r="V29" s="60">
        <f t="shared" si="12"/>
        <v>16.75</v>
      </c>
      <c r="W29" s="59">
        <v>2.5</v>
      </c>
      <c r="X29" s="60">
        <f t="shared" si="13"/>
        <v>16.75</v>
      </c>
      <c r="Y29" s="59">
        <v>2.5</v>
      </c>
      <c r="Z29" s="25">
        <f t="shared" si="14"/>
        <v>16.75</v>
      </c>
      <c r="AA29" s="26">
        <f t="shared" si="15"/>
        <v>7.5</v>
      </c>
      <c r="AB29" s="25">
        <f t="shared" si="16"/>
        <v>50.25</v>
      </c>
      <c r="AC29" s="59">
        <v>3.8</v>
      </c>
      <c r="AD29" s="60">
        <f t="shared" si="17"/>
        <v>25.46</v>
      </c>
      <c r="AE29" s="59">
        <v>3</v>
      </c>
      <c r="AF29" s="60">
        <f t="shared" si="18"/>
        <v>20.1</v>
      </c>
      <c r="AG29" s="59">
        <v>3.6</v>
      </c>
      <c r="AH29" s="25">
        <f t="shared" si="19"/>
        <v>24.12</v>
      </c>
      <c r="AI29" s="26">
        <f t="shared" si="20"/>
        <v>10.4</v>
      </c>
      <c r="AJ29" s="25">
        <f t="shared" si="21"/>
        <v>69.68</v>
      </c>
    </row>
    <row r="30" spans="1:36" ht="14.25">
      <c r="A30" s="69" t="s">
        <v>131</v>
      </c>
      <c r="B30" s="24">
        <v>2956</v>
      </c>
      <c r="C30" s="44">
        <f t="shared" si="0"/>
        <v>85.3</v>
      </c>
      <c r="D30" s="25">
        <f t="shared" si="1"/>
        <v>554.39</v>
      </c>
      <c r="E30" s="59">
        <v>9.5</v>
      </c>
      <c r="F30" s="60">
        <f t="shared" si="2"/>
        <v>59.85</v>
      </c>
      <c r="G30" s="59">
        <v>8</v>
      </c>
      <c r="H30" s="60">
        <f t="shared" si="3"/>
        <v>50.4</v>
      </c>
      <c r="I30" s="59">
        <v>6.8</v>
      </c>
      <c r="J30" s="25">
        <f t="shared" si="4"/>
        <v>42.839999999999996</v>
      </c>
      <c r="K30" s="26">
        <f t="shared" si="5"/>
        <v>24.3</v>
      </c>
      <c r="L30" s="25">
        <f t="shared" si="6"/>
        <v>153.09</v>
      </c>
      <c r="M30" s="59">
        <v>6.5</v>
      </c>
      <c r="N30" s="60">
        <f t="shared" si="7"/>
        <v>40.949999999999996</v>
      </c>
      <c r="O30" s="59">
        <v>6</v>
      </c>
      <c r="P30" s="60">
        <f t="shared" si="8"/>
        <v>37.8</v>
      </c>
      <c r="Q30" s="59">
        <v>6</v>
      </c>
      <c r="R30" s="25">
        <f t="shared" si="9"/>
        <v>37.8</v>
      </c>
      <c r="S30" s="26">
        <f t="shared" si="10"/>
        <v>18.5</v>
      </c>
      <c r="T30" s="25">
        <f t="shared" si="11"/>
        <v>116.55</v>
      </c>
      <c r="U30" s="59">
        <v>5</v>
      </c>
      <c r="V30" s="60">
        <f t="shared" si="12"/>
        <v>33.5</v>
      </c>
      <c r="W30" s="59">
        <v>4.5</v>
      </c>
      <c r="X30" s="60">
        <f t="shared" si="13"/>
        <v>30.150000000000002</v>
      </c>
      <c r="Y30" s="59">
        <v>5</v>
      </c>
      <c r="Z30" s="25">
        <f t="shared" si="14"/>
        <v>33.5</v>
      </c>
      <c r="AA30" s="26">
        <f t="shared" si="15"/>
        <v>14.5</v>
      </c>
      <c r="AB30" s="25">
        <f t="shared" si="16"/>
        <v>97.15</v>
      </c>
      <c r="AC30" s="59">
        <v>10</v>
      </c>
      <c r="AD30" s="60">
        <f t="shared" si="17"/>
        <v>67</v>
      </c>
      <c r="AE30" s="59">
        <v>9</v>
      </c>
      <c r="AF30" s="60">
        <f t="shared" si="18"/>
        <v>60.300000000000004</v>
      </c>
      <c r="AG30" s="59">
        <v>9</v>
      </c>
      <c r="AH30" s="25">
        <f t="shared" si="19"/>
        <v>60.300000000000004</v>
      </c>
      <c r="AI30" s="26">
        <f t="shared" si="20"/>
        <v>28</v>
      </c>
      <c r="AJ30" s="25">
        <f t="shared" si="21"/>
        <v>187.60000000000002</v>
      </c>
    </row>
    <row r="31" spans="1:36" ht="14.25">
      <c r="A31" s="69" t="s">
        <v>101</v>
      </c>
      <c r="B31" s="24">
        <v>2938</v>
      </c>
      <c r="C31" s="44">
        <f t="shared" si="0"/>
        <v>13</v>
      </c>
      <c r="D31" s="25">
        <f t="shared" si="1"/>
        <v>84.3</v>
      </c>
      <c r="E31" s="59">
        <v>1.2</v>
      </c>
      <c r="F31" s="60">
        <f t="shared" si="2"/>
        <v>7.56</v>
      </c>
      <c r="G31" s="59">
        <v>1.2</v>
      </c>
      <c r="H31" s="60">
        <f t="shared" si="3"/>
        <v>7.56</v>
      </c>
      <c r="I31" s="59">
        <v>1.2</v>
      </c>
      <c r="J31" s="25">
        <f t="shared" si="4"/>
        <v>7.56</v>
      </c>
      <c r="K31" s="26">
        <f t="shared" si="5"/>
        <v>3.5999999999999996</v>
      </c>
      <c r="L31" s="25">
        <f t="shared" si="6"/>
        <v>22.679999999999996</v>
      </c>
      <c r="M31" s="59">
        <v>1.2</v>
      </c>
      <c r="N31" s="60">
        <f t="shared" si="7"/>
        <v>7.56</v>
      </c>
      <c r="O31" s="59">
        <v>1.2</v>
      </c>
      <c r="P31" s="60">
        <f t="shared" si="8"/>
        <v>7.56</v>
      </c>
      <c r="Q31" s="59">
        <v>1</v>
      </c>
      <c r="R31" s="25">
        <f t="shared" si="9"/>
        <v>6.3</v>
      </c>
      <c r="S31" s="26">
        <f t="shared" si="10"/>
        <v>3.4</v>
      </c>
      <c r="T31" s="25">
        <f t="shared" si="11"/>
        <v>21.419999999999998</v>
      </c>
      <c r="U31" s="59">
        <v>0.5</v>
      </c>
      <c r="V31" s="60">
        <f t="shared" si="12"/>
        <v>3.35</v>
      </c>
      <c r="W31" s="59">
        <v>0.5</v>
      </c>
      <c r="X31" s="60">
        <f t="shared" si="13"/>
        <v>3.35</v>
      </c>
      <c r="Y31" s="59">
        <v>1</v>
      </c>
      <c r="Z31" s="25">
        <f t="shared" si="14"/>
        <v>6.7</v>
      </c>
      <c r="AA31" s="26">
        <f t="shared" si="15"/>
        <v>2</v>
      </c>
      <c r="AB31" s="25">
        <f t="shared" si="16"/>
        <v>13.4</v>
      </c>
      <c r="AC31" s="59">
        <v>1.2</v>
      </c>
      <c r="AD31" s="60">
        <f t="shared" si="17"/>
        <v>8.04</v>
      </c>
      <c r="AE31" s="59">
        <v>1.5</v>
      </c>
      <c r="AF31" s="60">
        <f t="shared" si="18"/>
        <v>10.05</v>
      </c>
      <c r="AG31" s="59">
        <v>1.3</v>
      </c>
      <c r="AH31" s="25">
        <f t="shared" si="19"/>
        <v>8.71</v>
      </c>
      <c r="AI31" s="26">
        <f t="shared" si="20"/>
        <v>4</v>
      </c>
      <c r="AJ31" s="25">
        <f t="shared" si="21"/>
        <v>26.8</v>
      </c>
    </row>
    <row r="32" spans="1:36" ht="14.25">
      <c r="A32" s="69" t="s">
        <v>96</v>
      </c>
      <c r="B32" s="45" t="s">
        <v>32</v>
      </c>
      <c r="C32" s="44">
        <f t="shared" si="0"/>
        <v>38</v>
      </c>
      <c r="D32" s="25">
        <f t="shared" si="1"/>
        <v>246.6</v>
      </c>
      <c r="E32" s="59">
        <v>3.5</v>
      </c>
      <c r="F32" s="60">
        <f t="shared" si="2"/>
        <v>22.05</v>
      </c>
      <c r="G32" s="59">
        <v>3</v>
      </c>
      <c r="H32" s="60">
        <f t="shared" si="3"/>
        <v>18.9</v>
      </c>
      <c r="I32" s="59">
        <v>3.5</v>
      </c>
      <c r="J32" s="25">
        <f t="shared" si="4"/>
        <v>22.05</v>
      </c>
      <c r="K32" s="26">
        <f t="shared" si="5"/>
        <v>10</v>
      </c>
      <c r="L32" s="25">
        <f t="shared" si="6"/>
        <v>63</v>
      </c>
      <c r="M32" s="59">
        <v>3.5</v>
      </c>
      <c r="N32" s="60">
        <f t="shared" si="7"/>
        <v>22.05</v>
      </c>
      <c r="O32" s="59">
        <v>3.5</v>
      </c>
      <c r="P32" s="60">
        <f t="shared" si="8"/>
        <v>22.05</v>
      </c>
      <c r="Q32" s="59">
        <v>3</v>
      </c>
      <c r="R32" s="25">
        <f t="shared" si="9"/>
        <v>18.9</v>
      </c>
      <c r="S32" s="26">
        <f t="shared" si="10"/>
        <v>10</v>
      </c>
      <c r="T32" s="25">
        <f t="shared" si="11"/>
        <v>63</v>
      </c>
      <c r="U32" s="59">
        <v>2.5</v>
      </c>
      <c r="V32" s="60">
        <f t="shared" si="12"/>
        <v>16.75</v>
      </c>
      <c r="W32" s="59">
        <v>2.5</v>
      </c>
      <c r="X32" s="60">
        <f t="shared" si="13"/>
        <v>16.75</v>
      </c>
      <c r="Y32" s="59">
        <v>3</v>
      </c>
      <c r="Z32" s="25">
        <f t="shared" si="14"/>
        <v>20.1</v>
      </c>
      <c r="AA32" s="26">
        <f t="shared" si="15"/>
        <v>8</v>
      </c>
      <c r="AB32" s="25">
        <f t="shared" si="16"/>
        <v>53.6</v>
      </c>
      <c r="AC32" s="59">
        <v>3</v>
      </c>
      <c r="AD32" s="60">
        <f t="shared" si="17"/>
        <v>20.1</v>
      </c>
      <c r="AE32" s="59">
        <v>3.5</v>
      </c>
      <c r="AF32" s="60">
        <f t="shared" si="18"/>
        <v>23.45</v>
      </c>
      <c r="AG32" s="59">
        <v>3.5</v>
      </c>
      <c r="AH32" s="25">
        <f t="shared" si="19"/>
        <v>23.45</v>
      </c>
      <c r="AI32" s="26">
        <f t="shared" si="20"/>
        <v>10</v>
      </c>
      <c r="AJ32" s="25">
        <f t="shared" si="21"/>
        <v>67</v>
      </c>
    </row>
    <row r="33" spans="1:36" ht="14.25">
      <c r="A33" s="69" t="s">
        <v>95</v>
      </c>
      <c r="B33" s="24">
        <v>2942</v>
      </c>
      <c r="C33" s="44">
        <f t="shared" si="0"/>
        <v>7.3999999999999995</v>
      </c>
      <c r="D33" s="25">
        <f t="shared" si="1"/>
        <v>48.059999999999995</v>
      </c>
      <c r="E33" s="59">
        <v>0.7</v>
      </c>
      <c r="F33" s="60">
        <f t="shared" si="2"/>
        <v>4.409999999999999</v>
      </c>
      <c r="G33" s="59">
        <v>0.7</v>
      </c>
      <c r="H33" s="60">
        <f t="shared" si="3"/>
        <v>4.409999999999999</v>
      </c>
      <c r="I33" s="59">
        <v>0.7</v>
      </c>
      <c r="J33" s="25">
        <f t="shared" si="4"/>
        <v>4.409999999999999</v>
      </c>
      <c r="K33" s="26">
        <f t="shared" si="5"/>
        <v>2.0999999999999996</v>
      </c>
      <c r="L33" s="25">
        <f t="shared" si="6"/>
        <v>13.229999999999997</v>
      </c>
      <c r="M33" s="59">
        <v>0.6</v>
      </c>
      <c r="N33" s="60">
        <f t="shared" si="7"/>
        <v>3.78</v>
      </c>
      <c r="O33" s="59">
        <v>0.6</v>
      </c>
      <c r="P33" s="60">
        <f t="shared" si="8"/>
        <v>3.78</v>
      </c>
      <c r="Q33" s="59">
        <v>0.5</v>
      </c>
      <c r="R33" s="25">
        <f t="shared" si="9"/>
        <v>3.15</v>
      </c>
      <c r="S33" s="26">
        <f t="shared" si="10"/>
        <v>1.7</v>
      </c>
      <c r="T33" s="25">
        <f t="shared" si="11"/>
        <v>10.709999999999999</v>
      </c>
      <c r="U33" s="59">
        <v>0.6</v>
      </c>
      <c r="V33" s="60">
        <f t="shared" si="12"/>
        <v>4.02</v>
      </c>
      <c r="W33" s="59">
        <v>0.4</v>
      </c>
      <c r="X33" s="60">
        <f t="shared" si="13"/>
        <v>2.68</v>
      </c>
      <c r="Y33" s="59">
        <v>0.4</v>
      </c>
      <c r="Z33" s="25">
        <f t="shared" si="14"/>
        <v>2.68</v>
      </c>
      <c r="AA33" s="26">
        <f t="shared" si="15"/>
        <v>1.4</v>
      </c>
      <c r="AB33" s="25">
        <f t="shared" si="16"/>
        <v>9.379999999999999</v>
      </c>
      <c r="AC33" s="59">
        <v>0.8</v>
      </c>
      <c r="AD33" s="60">
        <f t="shared" si="17"/>
        <v>5.36</v>
      </c>
      <c r="AE33" s="59">
        <v>0.7</v>
      </c>
      <c r="AF33" s="60">
        <f t="shared" si="18"/>
        <v>4.6899999999999995</v>
      </c>
      <c r="AG33" s="59">
        <v>0.7</v>
      </c>
      <c r="AH33" s="25">
        <f t="shared" si="19"/>
        <v>4.6899999999999995</v>
      </c>
      <c r="AI33" s="26">
        <f t="shared" si="20"/>
        <v>2.2</v>
      </c>
      <c r="AJ33" s="25">
        <f t="shared" si="21"/>
        <v>14.74</v>
      </c>
    </row>
    <row r="34" spans="1:36" ht="14.25">
      <c r="A34" s="69" t="s">
        <v>94</v>
      </c>
      <c r="B34" s="24">
        <v>2931</v>
      </c>
      <c r="C34" s="44">
        <f t="shared" si="0"/>
        <v>31.299999999999997</v>
      </c>
      <c r="D34" s="25">
        <f t="shared" si="1"/>
        <v>202.82999999999998</v>
      </c>
      <c r="E34" s="59">
        <v>3.5</v>
      </c>
      <c r="F34" s="60">
        <f t="shared" si="2"/>
        <v>22.05</v>
      </c>
      <c r="G34" s="59">
        <v>3.5</v>
      </c>
      <c r="H34" s="60">
        <f t="shared" si="3"/>
        <v>22.05</v>
      </c>
      <c r="I34" s="59">
        <v>3.2</v>
      </c>
      <c r="J34" s="25">
        <f t="shared" si="4"/>
        <v>20.16</v>
      </c>
      <c r="K34" s="26">
        <f t="shared" si="5"/>
        <v>10.2</v>
      </c>
      <c r="L34" s="25">
        <f t="shared" si="6"/>
        <v>64.25999999999999</v>
      </c>
      <c r="M34" s="59">
        <v>3</v>
      </c>
      <c r="N34" s="60">
        <f t="shared" si="7"/>
        <v>18.9</v>
      </c>
      <c r="O34" s="59">
        <v>2</v>
      </c>
      <c r="P34" s="60">
        <f t="shared" si="8"/>
        <v>12.6</v>
      </c>
      <c r="Q34" s="59">
        <v>2</v>
      </c>
      <c r="R34" s="25">
        <f t="shared" si="9"/>
        <v>12.6</v>
      </c>
      <c r="S34" s="26">
        <f t="shared" si="10"/>
        <v>7</v>
      </c>
      <c r="T34" s="25">
        <f t="shared" si="11"/>
        <v>44.1</v>
      </c>
      <c r="U34" s="59">
        <v>1.5</v>
      </c>
      <c r="V34" s="60">
        <f t="shared" si="12"/>
        <v>10.05</v>
      </c>
      <c r="W34" s="59">
        <v>1.5</v>
      </c>
      <c r="X34" s="60">
        <f t="shared" si="13"/>
        <v>10.05</v>
      </c>
      <c r="Y34" s="59">
        <v>2.5</v>
      </c>
      <c r="Z34" s="25">
        <f t="shared" si="14"/>
        <v>16.75</v>
      </c>
      <c r="AA34" s="26">
        <f t="shared" si="15"/>
        <v>5.5</v>
      </c>
      <c r="AB34" s="25">
        <f t="shared" si="16"/>
        <v>36.85</v>
      </c>
      <c r="AC34" s="59">
        <v>2.6</v>
      </c>
      <c r="AD34" s="60">
        <f t="shared" si="17"/>
        <v>17.42</v>
      </c>
      <c r="AE34" s="59">
        <v>3</v>
      </c>
      <c r="AF34" s="60">
        <f t="shared" si="18"/>
        <v>20.1</v>
      </c>
      <c r="AG34" s="59">
        <v>3</v>
      </c>
      <c r="AH34" s="25">
        <f t="shared" si="19"/>
        <v>20.1</v>
      </c>
      <c r="AI34" s="26">
        <f t="shared" si="20"/>
        <v>8.6</v>
      </c>
      <c r="AJ34" s="25">
        <f t="shared" si="21"/>
        <v>57.620000000000005</v>
      </c>
    </row>
    <row r="35" spans="1:36" ht="15">
      <c r="A35" s="71" t="s">
        <v>97</v>
      </c>
      <c r="B35" s="49"/>
      <c r="C35" s="49">
        <f aca="true" t="shared" si="22" ref="C35:AJ35">SUM(C10:C34)</f>
        <v>1178.0000000000002</v>
      </c>
      <c r="D35" s="50">
        <f t="shared" si="22"/>
        <v>7644.760000000002</v>
      </c>
      <c r="E35" s="61">
        <f t="shared" si="22"/>
        <v>118.39999999999998</v>
      </c>
      <c r="F35" s="62">
        <f t="shared" si="22"/>
        <v>745.9199999999998</v>
      </c>
      <c r="G35" s="61">
        <f t="shared" si="22"/>
        <v>115.7</v>
      </c>
      <c r="H35" s="62">
        <f t="shared" si="22"/>
        <v>728.9099999999997</v>
      </c>
      <c r="I35" s="61">
        <f t="shared" si="22"/>
        <v>106.1</v>
      </c>
      <c r="J35" s="50">
        <f t="shared" si="22"/>
        <v>668.4299999999998</v>
      </c>
      <c r="K35" s="47">
        <f t="shared" si="22"/>
        <v>340.20000000000005</v>
      </c>
      <c r="L35" s="50">
        <f t="shared" si="22"/>
        <v>2143.2599999999993</v>
      </c>
      <c r="M35" s="61">
        <f t="shared" si="22"/>
        <v>103.29999999999998</v>
      </c>
      <c r="N35" s="62">
        <f t="shared" si="22"/>
        <v>650.7899999999997</v>
      </c>
      <c r="O35" s="61">
        <f t="shared" si="22"/>
        <v>97.3</v>
      </c>
      <c r="P35" s="62">
        <f t="shared" si="22"/>
        <v>612.9899999999998</v>
      </c>
      <c r="Q35" s="61">
        <f t="shared" si="22"/>
        <v>78.80000000000001</v>
      </c>
      <c r="R35" s="50">
        <f t="shared" si="22"/>
        <v>496.43999999999994</v>
      </c>
      <c r="S35" s="47">
        <f t="shared" si="22"/>
        <v>279.3999999999999</v>
      </c>
      <c r="T35" s="50">
        <f t="shared" si="22"/>
        <v>1760.2199999999998</v>
      </c>
      <c r="U35" s="61">
        <f t="shared" si="22"/>
        <v>60.5</v>
      </c>
      <c r="V35" s="62">
        <f t="shared" si="22"/>
        <v>405.35</v>
      </c>
      <c r="W35" s="61">
        <f t="shared" si="22"/>
        <v>56.99999999999999</v>
      </c>
      <c r="X35" s="62">
        <f t="shared" si="22"/>
        <v>381.9</v>
      </c>
      <c r="Y35" s="61">
        <f t="shared" si="22"/>
        <v>84.9</v>
      </c>
      <c r="Z35" s="50">
        <f t="shared" si="22"/>
        <v>568.83</v>
      </c>
      <c r="AA35" s="47">
        <f t="shared" si="22"/>
        <v>202.4</v>
      </c>
      <c r="AB35" s="50">
        <f t="shared" si="22"/>
        <v>1356.0800000000002</v>
      </c>
      <c r="AC35" s="61">
        <f t="shared" si="22"/>
        <v>112.09999999999998</v>
      </c>
      <c r="AD35" s="62">
        <f t="shared" si="22"/>
        <v>751.07</v>
      </c>
      <c r="AE35" s="61">
        <f t="shared" si="22"/>
        <v>117.9</v>
      </c>
      <c r="AF35" s="62">
        <f t="shared" si="22"/>
        <v>789.9300000000001</v>
      </c>
      <c r="AG35" s="61">
        <f t="shared" si="22"/>
        <v>125.99999999999999</v>
      </c>
      <c r="AH35" s="50">
        <f t="shared" si="22"/>
        <v>844.2000000000002</v>
      </c>
      <c r="AI35" s="47">
        <f t="shared" si="22"/>
        <v>355.99999999999994</v>
      </c>
      <c r="AJ35" s="50">
        <f t="shared" si="22"/>
        <v>2385.2000000000003</v>
      </c>
    </row>
    <row r="36" spans="1:25" ht="12.75">
      <c r="A36" t="s">
        <v>137</v>
      </c>
      <c r="U36" s="63"/>
      <c r="V36" s="63"/>
      <c r="W36" s="63"/>
      <c r="X36" s="63"/>
      <c r="Y36" s="63"/>
    </row>
    <row r="37" spans="1:27" ht="14.25">
      <c r="A37" s="23" t="s">
        <v>136</v>
      </c>
      <c r="H37" t="s">
        <v>40</v>
      </c>
      <c r="U37" s="63"/>
      <c r="V37" s="63"/>
      <c r="W37" s="63"/>
      <c r="X37" s="63"/>
      <c r="Y37" s="63"/>
      <c r="AA37" t="s">
        <v>40</v>
      </c>
    </row>
    <row r="38" spans="1:25" ht="15">
      <c r="A38" s="12" t="s">
        <v>28</v>
      </c>
      <c r="U38" s="63"/>
      <c r="V38" s="63"/>
      <c r="W38" s="63"/>
      <c r="X38" s="63"/>
      <c r="Y38" s="63"/>
    </row>
    <row r="39" spans="1:25" ht="14.25">
      <c r="A39" s="23"/>
      <c r="B39" s="1"/>
      <c r="D39" s="1"/>
      <c r="E39" s="1" t="s">
        <v>40</v>
      </c>
      <c r="F39" s="1"/>
      <c r="G39" s="1"/>
      <c r="I39" s="1"/>
      <c r="J39" s="1"/>
      <c r="K39" s="1"/>
      <c r="L39" s="1"/>
      <c r="U39" s="63"/>
      <c r="V39" s="63"/>
      <c r="W39" s="63"/>
      <c r="X39" s="63"/>
      <c r="Y39" s="63"/>
    </row>
    <row r="40" spans="1:25" ht="14.25">
      <c r="A40" s="1" t="s">
        <v>99</v>
      </c>
      <c r="B40" s="1"/>
      <c r="D40" s="1"/>
      <c r="E40" s="1"/>
      <c r="F40" s="1"/>
      <c r="G40" s="1"/>
      <c r="I40" s="1"/>
      <c r="J40" s="1"/>
      <c r="K40" s="1"/>
      <c r="L40" s="1"/>
      <c r="U40" s="63"/>
      <c r="V40" s="63"/>
      <c r="W40" s="63"/>
      <c r="X40" s="63"/>
      <c r="Y40" s="63"/>
    </row>
    <row r="41" spans="1:25" ht="14.25">
      <c r="A41" s="1" t="s">
        <v>42</v>
      </c>
      <c r="B41" s="1"/>
      <c r="D41" s="1"/>
      <c r="E41" s="1"/>
      <c r="F41" s="1"/>
      <c r="G41" s="1"/>
      <c r="H41" s="11" t="s">
        <v>56</v>
      </c>
      <c r="I41" s="1"/>
      <c r="J41" s="1"/>
      <c r="K41" s="1"/>
      <c r="L41" s="1"/>
      <c r="U41" s="63"/>
      <c r="V41" s="63"/>
      <c r="W41" s="63"/>
      <c r="X41" s="63"/>
      <c r="Y41" s="63"/>
    </row>
    <row r="42" spans="1:25" ht="14.25">
      <c r="A42" s="1" t="s">
        <v>37</v>
      </c>
      <c r="B42" s="1"/>
      <c r="D42" s="1"/>
      <c r="E42" s="1"/>
      <c r="F42" s="1"/>
      <c r="G42" s="1"/>
      <c r="I42" s="1"/>
      <c r="J42" s="1"/>
      <c r="K42" s="1"/>
      <c r="L42" s="1"/>
      <c r="U42" s="63"/>
      <c r="V42" s="63"/>
      <c r="W42" s="63"/>
      <c r="X42" s="63"/>
      <c r="Y42" s="63"/>
    </row>
    <row r="43" spans="1:12" ht="14.25">
      <c r="A43" s="1"/>
      <c r="B43" s="1"/>
      <c r="K43" s="1"/>
      <c r="L43" s="1"/>
    </row>
    <row r="44" spans="1:12" ht="14.25">
      <c r="A44" s="1" t="s">
        <v>27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>
      <c r="A45" s="1" t="s">
        <v>29</v>
      </c>
      <c r="B45" s="1"/>
      <c r="C45" s="1"/>
      <c r="D45" s="1"/>
      <c r="E45" s="1"/>
      <c r="F45" s="1"/>
      <c r="G45" s="1"/>
      <c r="H45" s="1" t="s">
        <v>31</v>
      </c>
      <c r="I45" s="1"/>
      <c r="J45" s="1"/>
      <c r="K45" s="1"/>
      <c r="L45" s="1"/>
    </row>
  </sheetData>
  <sheetProtection/>
  <mergeCells count="27">
    <mergeCell ref="A1:M1"/>
    <mergeCell ref="A2:M2"/>
    <mergeCell ref="A3:M3"/>
    <mergeCell ref="A5:A8"/>
    <mergeCell ref="C5:D7"/>
    <mergeCell ref="E5:AJ5"/>
    <mergeCell ref="B6:B8"/>
    <mergeCell ref="E6:L6"/>
    <mergeCell ref="M6:T6"/>
    <mergeCell ref="U6:AB6"/>
    <mergeCell ref="AC6:AJ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E7:AF7"/>
    <mergeCell ref="AG7:AH7"/>
    <mergeCell ref="AI7:AJ7"/>
    <mergeCell ref="W7:X7"/>
    <mergeCell ref="Y7:Z7"/>
    <mergeCell ref="AA7:AB7"/>
    <mergeCell ref="AC7:AD7"/>
  </mergeCells>
  <printOptions/>
  <pageMargins left="0.7874015748031497" right="0.5905511811023623" top="0" bottom="0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zoomScale="63" zoomScaleNormal="63" zoomScalePageLayoutView="0" workbookViewId="0" topLeftCell="A1">
      <selection activeCell="A3" sqref="A3:M3"/>
    </sheetView>
  </sheetViews>
  <sheetFormatPr defaultColWidth="9.00390625" defaultRowHeight="12.75"/>
  <cols>
    <col min="1" max="1" width="30.00390625" style="0" customWidth="1"/>
    <col min="5" max="5" width="8.00390625" style="0" customWidth="1"/>
    <col min="7" max="7" width="7.625" style="0" customWidth="1"/>
    <col min="9" max="9" width="7.75390625" style="0" customWidth="1"/>
    <col min="11" max="11" width="8.00390625" style="0" customWidth="1"/>
    <col min="13" max="13" width="7.75390625" style="0" customWidth="1"/>
    <col min="21" max="21" width="7.625" style="0" customWidth="1"/>
    <col min="23" max="23" width="8.00390625" style="0" customWidth="1"/>
    <col min="25" max="25" width="8.00390625" style="0" customWidth="1"/>
    <col min="27" max="27" width="7.75390625" style="0" customWidth="1"/>
    <col min="29" max="29" width="8.00390625" style="0" customWidth="1"/>
    <col min="31" max="31" width="7.75390625" style="0" customWidth="1"/>
    <col min="33" max="33" width="7.75390625" style="0" customWidth="1"/>
    <col min="35" max="35" width="7.75390625" style="0" customWidth="1"/>
  </cols>
  <sheetData>
    <row r="1" spans="1:41" ht="14.25">
      <c r="A1" s="78" t="s">
        <v>83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O1">
        <v>6.3</v>
      </c>
    </row>
    <row r="2" spans="1:41" ht="14.25">
      <c r="A2" s="80" t="s">
        <v>150</v>
      </c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O2">
        <v>6.7</v>
      </c>
    </row>
    <row r="3" spans="1:36" ht="14.25">
      <c r="A3" s="78" t="s">
        <v>151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thickBot="1">
      <c r="A5" s="81" t="s">
        <v>0</v>
      </c>
      <c r="B5" s="6"/>
      <c r="C5" s="84" t="s">
        <v>102</v>
      </c>
      <c r="D5" s="85"/>
      <c r="E5" s="90" t="s">
        <v>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2"/>
    </row>
    <row r="6" spans="1:36" ht="15" thickBot="1">
      <c r="A6" s="82"/>
      <c r="B6" s="82" t="s">
        <v>30</v>
      </c>
      <c r="C6" s="86"/>
      <c r="D6" s="87"/>
      <c r="E6" s="90" t="s">
        <v>4</v>
      </c>
      <c r="F6" s="91"/>
      <c r="G6" s="91"/>
      <c r="H6" s="91"/>
      <c r="I6" s="91"/>
      <c r="J6" s="91"/>
      <c r="K6" s="91"/>
      <c r="L6" s="92"/>
      <c r="M6" s="90" t="s">
        <v>9</v>
      </c>
      <c r="N6" s="91"/>
      <c r="O6" s="91"/>
      <c r="P6" s="91"/>
      <c r="Q6" s="91"/>
      <c r="R6" s="91"/>
      <c r="S6" s="91"/>
      <c r="T6" s="92"/>
      <c r="U6" s="90" t="s">
        <v>10</v>
      </c>
      <c r="V6" s="91"/>
      <c r="W6" s="91"/>
      <c r="X6" s="91"/>
      <c r="Y6" s="91"/>
      <c r="Z6" s="91"/>
      <c r="AA6" s="91"/>
      <c r="AB6" s="92"/>
      <c r="AC6" s="90" t="s">
        <v>11</v>
      </c>
      <c r="AD6" s="91"/>
      <c r="AE6" s="91"/>
      <c r="AF6" s="91"/>
      <c r="AG6" s="91"/>
      <c r="AH6" s="91"/>
      <c r="AI6" s="91"/>
      <c r="AJ6" s="92"/>
    </row>
    <row r="7" spans="1:36" ht="24.75" customHeight="1" thickBot="1">
      <c r="A7" s="82"/>
      <c r="B7" s="82"/>
      <c r="C7" s="88"/>
      <c r="D7" s="89"/>
      <c r="E7" s="90" t="s">
        <v>5</v>
      </c>
      <c r="F7" s="92"/>
      <c r="G7" s="90" t="s">
        <v>6</v>
      </c>
      <c r="H7" s="92"/>
      <c r="I7" s="90" t="s">
        <v>7</v>
      </c>
      <c r="J7" s="92"/>
      <c r="K7" s="90" t="s">
        <v>8</v>
      </c>
      <c r="L7" s="92"/>
      <c r="M7" s="90" t="s">
        <v>13</v>
      </c>
      <c r="N7" s="92"/>
      <c r="O7" s="90" t="s">
        <v>14</v>
      </c>
      <c r="P7" s="92"/>
      <c r="Q7" s="90" t="s">
        <v>15</v>
      </c>
      <c r="R7" s="92"/>
      <c r="S7" s="90" t="s">
        <v>12</v>
      </c>
      <c r="T7" s="92"/>
      <c r="U7" s="90" t="s">
        <v>16</v>
      </c>
      <c r="V7" s="92"/>
      <c r="W7" s="90" t="s">
        <v>17</v>
      </c>
      <c r="X7" s="92"/>
      <c r="Y7" s="90" t="s">
        <v>18</v>
      </c>
      <c r="Z7" s="92"/>
      <c r="AA7" s="90" t="s">
        <v>19</v>
      </c>
      <c r="AB7" s="92"/>
      <c r="AC7" s="90" t="s">
        <v>20</v>
      </c>
      <c r="AD7" s="92"/>
      <c r="AE7" s="90" t="s">
        <v>21</v>
      </c>
      <c r="AF7" s="92"/>
      <c r="AG7" s="90" t="s">
        <v>22</v>
      </c>
      <c r="AH7" s="92"/>
      <c r="AI7" s="90" t="s">
        <v>25</v>
      </c>
      <c r="AJ7" s="92"/>
    </row>
    <row r="8" spans="1:36" ht="29.25" thickBot="1">
      <c r="A8" s="83"/>
      <c r="B8" s="83"/>
      <c r="C8" s="4" t="s">
        <v>1</v>
      </c>
      <c r="D8" s="4" t="s">
        <v>2</v>
      </c>
      <c r="E8" s="4" t="s">
        <v>23</v>
      </c>
      <c r="F8" s="4" t="s">
        <v>24</v>
      </c>
      <c r="G8" s="4" t="s">
        <v>23</v>
      </c>
      <c r="H8" s="4" t="s">
        <v>24</v>
      </c>
      <c r="I8" s="4" t="s">
        <v>23</v>
      </c>
      <c r="J8" s="4" t="s">
        <v>24</v>
      </c>
      <c r="K8" s="4" t="s">
        <v>23</v>
      </c>
      <c r="L8" s="4" t="s">
        <v>24</v>
      </c>
      <c r="M8" s="4" t="s">
        <v>23</v>
      </c>
      <c r="N8" s="4" t="s">
        <v>24</v>
      </c>
      <c r="O8" s="4" t="s">
        <v>23</v>
      </c>
      <c r="P8" s="4" t="s">
        <v>24</v>
      </c>
      <c r="Q8" s="4" t="s">
        <v>23</v>
      </c>
      <c r="R8" s="4" t="s">
        <v>24</v>
      </c>
      <c r="S8" s="4" t="s">
        <v>23</v>
      </c>
      <c r="T8" s="4" t="s">
        <v>24</v>
      </c>
      <c r="U8" s="4" t="s">
        <v>23</v>
      </c>
      <c r="V8" s="4" t="s">
        <v>24</v>
      </c>
      <c r="W8" s="4" t="s">
        <v>23</v>
      </c>
      <c r="X8" s="4" t="s">
        <v>24</v>
      </c>
      <c r="Y8" s="4" t="s">
        <v>23</v>
      </c>
      <c r="Z8" s="4" t="s">
        <v>24</v>
      </c>
      <c r="AA8" s="4" t="s">
        <v>23</v>
      </c>
      <c r="AB8" s="4" t="s">
        <v>24</v>
      </c>
      <c r="AC8" s="4" t="s">
        <v>23</v>
      </c>
      <c r="AD8" s="4" t="s">
        <v>24</v>
      </c>
      <c r="AE8" s="4" t="s">
        <v>23</v>
      </c>
      <c r="AF8" s="4" t="s">
        <v>24</v>
      </c>
      <c r="AG8" s="4" t="s">
        <v>23</v>
      </c>
      <c r="AH8" s="4" t="s">
        <v>24</v>
      </c>
      <c r="AI8" s="4" t="s">
        <v>23</v>
      </c>
      <c r="AJ8" s="4" t="s">
        <v>24</v>
      </c>
    </row>
    <row r="9" spans="1:36" ht="15" thickBo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</row>
    <row r="10" spans="1:36" ht="15">
      <c r="A10" s="93"/>
      <c r="B10" s="94"/>
      <c r="C10" s="94"/>
      <c r="D10" s="94"/>
      <c r="E10" s="94"/>
      <c r="F10" s="94"/>
      <c r="G10" s="94"/>
      <c r="H10" s="94"/>
      <c r="I10" s="9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">
      <c r="A11" s="69" t="s">
        <v>46</v>
      </c>
      <c r="B11" s="46" t="s">
        <v>39</v>
      </c>
      <c r="C11" s="47">
        <f aca="true" t="shared" si="0" ref="C11:D19">K11+S11+AA11+AI11</f>
        <v>37.3</v>
      </c>
      <c r="D11" s="25">
        <f t="shared" si="0"/>
        <v>242.31</v>
      </c>
      <c r="E11" s="26">
        <v>3.4</v>
      </c>
      <c r="F11" s="25">
        <f aca="true" t="shared" si="1" ref="F11:F18">E11*$AO$1</f>
        <v>21.419999999999998</v>
      </c>
      <c r="G11" s="26">
        <v>3</v>
      </c>
      <c r="H11" s="25">
        <f aca="true" t="shared" si="2" ref="H11:H18">G11*$AO$1</f>
        <v>18.9</v>
      </c>
      <c r="I11" s="26">
        <v>3.2</v>
      </c>
      <c r="J11" s="25">
        <f aca="true" t="shared" si="3" ref="J11:J18">I11*$AO$1</f>
        <v>20.16</v>
      </c>
      <c r="K11" s="26">
        <f aca="true" t="shared" si="4" ref="K11:K19">E11+G11+I11</f>
        <v>9.600000000000001</v>
      </c>
      <c r="L11" s="25">
        <f aca="true" t="shared" si="5" ref="L11:L18">K11*$AO$1</f>
        <v>60.480000000000004</v>
      </c>
      <c r="M11" s="26">
        <v>3</v>
      </c>
      <c r="N11" s="25">
        <f aca="true" t="shared" si="6" ref="N11:N18">M11*$AO$1</f>
        <v>18.9</v>
      </c>
      <c r="O11" s="26">
        <v>3.4</v>
      </c>
      <c r="P11" s="25">
        <f aca="true" t="shared" si="7" ref="P11:P18">O11*$AO$1</f>
        <v>21.419999999999998</v>
      </c>
      <c r="Q11" s="26">
        <v>3</v>
      </c>
      <c r="R11" s="25">
        <f aca="true" t="shared" si="8" ref="R11:R18">Q11*$AO$1</f>
        <v>18.9</v>
      </c>
      <c r="S11" s="26">
        <f aca="true" t="shared" si="9" ref="S11:S19">M11+O11+Q11</f>
        <v>9.4</v>
      </c>
      <c r="T11" s="25">
        <f aca="true" t="shared" si="10" ref="T11:T18">S11*$AO$1</f>
        <v>59.22</v>
      </c>
      <c r="U11" s="26">
        <v>3</v>
      </c>
      <c r="V11" s="25">
        <f>U11*$AO$2</f>
        <v>20.1</v>
      </c>
      <c r="W11" s="26">
        <v>2.8</v>
      </c>
      <c r="X11" s="25">
        <f>W11*$AO$2</f>
        <v>18.759999999999998</v>
      </c>
      <c r="Y11" s="26">
        <v>3.1</v>
      </c>
      <c r="Z11" s="25">
        <f>Y11*$AO$2</f>
        <v>20.77</v>
      </c>
      <c r="AA11" s="26">
        <f aca="true" t="shared" si="11" ref="AA11:AA19">U11+W11+Y11</f>
        <v>8.9</v>
      </c>
      <c r="AB11" s="25">
        <f>AA11*AO2</f>
        <v>59.63</v>
      </c>
      <c r="AC11" s="26">
        <v>3.4</v>
      </c>
      <c r="AD11" s="25">
        <f>AC11*$AO$2</f>
        <v>22.78</v>
      </c>
      <c r="AE11" s="26">
        <v>3</v>
      </c>
      <c r="AF11" s="25">
        <f>AE11*$AO$2</f>
        <v>20.1</v>
      </c>
      <c r="AG11" s="26">
        <v>3</v>
      </c>
      <c r="AH11" s="25">
        <f>AG11*$AO$2</f>
        <v>20.1</v>
      </c>
      <c r="AI11" s="26">
        <f aca="true" t="shared" si="12" ref="AI11:AI19">AC11+AE11+AG11</f>
        <v>9.4</v>
      </c>
      <c r="AJ11" s="25">
        <f>AI11*AO2</f>
        <v>62.980000000000004</v>
      </c>
    </row>
    <row r="12" spans="1:36" ht="15">
      <c r="A12" s="69" t="s">
        <v>33</v>
      </c>
      <c r="B12" s="46" t="s">
        <v>39</v>
      </c>
      <c r="C12" s="47">
        <f t="shared" si="0"/>
        <v>14.950000000000001</v>
      </c>
      <c r="D12" s="25">
        <f t="shared" si="0"/>
        <v>97.065</v>
      </c>
      <c r="E12" s="26">
        <v>1.5</v>
      </c>
      <c r="F12" s="25">
        <f t="shared" si="1"/>
        <v>9.45</v>
      </c>
      <c r="G12" s="26">
        <v>1.2</v>
      </c>
      <c r="H12" s="25">
        <f t="shared" si="2"/>
        <v>7.56</v>
      </c>
      <c r="I12" s="26">
        <v>1.35</v>
      </c>
      <c r="J12" s="25">
        <f t="shared" si="3"/>
        <v>8.505</v>
      </c>
      <c r="K12" s="26">
        <f t="shared" si="4"/>
        <v>4.050000000000001</v>
      </c>
      <c r="L12" s="25">
        <f t="shared" si="5"/>
        <v>25.515000000000004</v>
      </c>
      <c r="M12" s="26">
        <v>1.2</v>
      </c>
      <c r="N12" s="25">
        <f t="shared" si="6"/>
        <v>7.56</v>
      </c>
      <c r="O12" s="26">
        <v>1.2</v>
      </c>
      <c r="P12" s="25">
        <f t="shared" si="7"/>
        <v>7.56</v>
      </c>
      <c r="Q12" s="26">
        <v>1.3</v>
      </c>
      <c r="R12" s="25">
        <f t="shared" si="8"/>
        <v>8.19</v>
      </c>
      <c r="S12" s="26">
        <f t="shared" si="9"/>
        <v>3.7</v>
      </c>
      <c r="T12" s="25">
        <f t="shared" si="10"/>
        <v>23.31</v>
      </c>
      <c r="U12" s="26">
        <v>1.05</v>
      </c>
      <c r="V12" s="25">
        <f aca="true" t="shared" si="13" ref="V12:V18">U12*$AO$2</f>
        <v>7.035</v>
      </c>
      <c r="W12" s="26">
        <v>1</v>
      </c>
      <c r="X12" s="25">
        <f aca="true" t="shared" si="14" ref="X12:X18">W12*$AO$2</f>
        <v>6.7</v>
      </c>
      <c r="Y12" s="26">
        <v>1.3</v>
      </c>
      <c r="Z12" s="25">
        <f aca="true" t="shared" si="15" ref="Z12:Z18">Y12*$AO$2</f>
        <v>8.71</v>
      </c>
      <c r="AA12" s="26">
        <f t="shared" si="11"/>
        <v>3.3499999999999996</v>
      </c>
      <c r="AB12" s="25">
        <f>AA12*AO2</f>
        <v>22.444999999999997</v>
      </c>
      <c r="AC12" s="26">
        <v>1.4</v>
      </c>
      <c r="AD12" s="25">
        <f aca="true" t="shared" si="16" ref="AD12:AD18">AC12*$AO$2</f>
        <v>9.379999999999999</v>
      </c>
      <c r="AE12" s="26">
        <v>1.25</v>
      </c>
      <c r="AF12" s="25">
        <f aca="true" t="shared" si="17" ref="AF12:AF18">AE12*$AO$2</f>
        <v>8.375</v>
      </c>
      <c r="AG12" s="26">
        <v>1.2</v>
      </c>
      <c r="AH12" s="25">
        <f aca="true" t="shared" si="18" ref="AH12:AH18">AG12*$AO$2</f>
        <v>8.04</v>
      </c>
      <c r="AI12" s="26">
        <f t="shared" si="12"/>
        <v>3.8499999999999996</v>
      </c>
      <c r="AJ12" s="25">
        <f>AI12*AO2</f>
        <v>25.794999999999998</v>
      </c>
    </row>
    <row r="13" spans="1:36" ht="15">
      <c r="A13" s="69" t="s">
        <v>34</v>
      </c>
      <c r="B13" s="46" t="s">
        <v>39</v>
      </c>
      <c r="C13" s="47">
        <f t="shared" si="0"/>
        <v>4.39</v>
      </c>
      <c r="D13" s="25">
        <f t="shared" si="0"/>
        <v>28.537000000000003</v>
      </c>
      <c r="E13" s="26">
        <v>0.45</v>
      </c>
      <c r="F13" s="25">
        <f t="shared" si="1"/>
        <v>2.835</v>
      </c>
      <c r="G13" s="26">
        <v>0.42</v>
      </c>
      <c r="H13" s="25">
        <f t="shared" si="2"/>
        <v>2.646</v>
      </c>
      <c r="I13" s="26">
        <v>0.42</v>
      </c>
      <c r="J13" s="25">
        <f t="shared" si="3"/>
        <v>2.646</v>
      </c>
      <c r="K13" s="26">
        <f t="shared" si="4"/>
        <v>1.29</v>
      </c>
      <c r="L13" s="25">
        <f t="shared" si="5"/>
        <v>8.127</v>
      </c>
      <c r="M13" s="26">
        <v>0.4</v>
      </c>
      <c r="N13" s="25">
        <f t="shared" si="6"/>
        <v>2.52</v>
      </c>
      <c r="O13" s="26">
        <v>0.4</v>
      </c>
      <c r="P13" s="25">
        <f t="shared" si="7"/>
        <v>2.52</v>
      </c>
      <c r="Q13" s="26">
        <v>0.1</v>
      </c>
      <c r="R13" s="25">
        <f t="shared" si="8"/>
        <v>0.63</v>
      </c>
      <c r="S13" s="26">
        <f t="shared" si="9"/>
        <v>0.9</v>
      </c>
      <c r="T13" s="25">
        <f t="shared" si="10"/>
        <v>5.67</v>
      </c>
      <c r="U13" s="26">
        <v>0.1</v>
      </c>
      <c r="V13" s="25">
        <f t="shared" si="13"/>
        <v>0.67</v>
      </c>
      <c r="W13" s="26">
        <v>0.1</v>
      </c>
      <c r="X13" s="25">
        <f t="shared" si="14"/>
        <v>0.67</v>
      </c>
      <c r="Y13" s="26">
        <v>0.5</v>
      </c>
      <c r="Z13" s="25">
        <f t="shared" si="15"/>
        <v>3.35</v>
      </c>
      <c r="AA13" s="26">
        <f t="shared" si="11"/>
        <v>0.7</v>
      </c>
      <c r="AB13" s="25">
        <f>AA13*AO2</f>
        <v>4.6899999999999995</v>
      </c>
      <c r="AC13" s="26">
        <v>0.5</v>
      </c>
      <c r="AD13" s="25">
        <f t="shared" si="16"/>
        <v>3.35</v>
      </c>
      <c r="AE13" s="26">
        <v>0.5</v>
      </c>
      <c r="AF13" s="25">
        <f t="shared" si="17"/>
        <v>3.35</v>
      </c>
      <c r="AG13" s="26">
        <v>0.5</v>
      </c>
      <c r="AH13" s="25">
        <f t="shared" si="18"/>
        <v>3.35</v>
      </c>
      <c r="AI13" s="26">
        <f t="shared" si="12"/>
        <v>1.5</v>
      </c>
      <c r="AJ13" s="25">
        <f>AI13*AO2</f>
        <v>10.05</v>
      </c>
    </row>
    <row r="14" spans="1:36" ht="15">
      <c r="A14" s="69" t="s">
        <v>35</v>
      </c>
      <c r="B14" s="46" t="s">
        <v>39</v>
      </c>
      <c r="C14" s="47">
        <f t="shared" si="0"/>
        <v>7.999999999999999</v>
      </c>
      <c r="D14" s="25">
        <f t="shared" si="0"/>
        <v>51.99999999999999</v>
      </c>
      <c r="E14" s="26">
        <v>0.7</v>
      </c>
      <c r="F14" s="25">
        <f t="shared" si="1"/>
        <v>4.409999999999999</v>
      </c>
      <c r="G14" s="26">
        <v>0.7</v>
      </c>
      <c r="H14" s="25">
        <f t="shared" si="2"/>
        <v>4.409999999999999</v>
      </c>
      <c r="I14" s="26">
        <v>0.7</v>
      </c>
      <c r="J14" s="25">
        <f t="shared" si="3"/>
        <v>4.409999999999999</v>
      </c>
      <c r="K14" s="26">
        <f t="shared" si="4"/>
        <v>2.0999999999999996</v>
      </c>
      <c r="L14" s="25">
        <f t="shared" si="5"/>
        <v>13.229999999999997</v>
      </c>
      <c r="M14" s="26">
        <v>0.7</v>
      </c>
      <c r="N14" s="25">
        <f t="shared" si="6"/>
        <v>4.409999999999999</v>
      </c>
      <c r="O14" s="26">
        <v>0.6</v>
      </c>
      <c r="P14" s="25">
        <f t="shared" si="7"/>
        <v>3.78</v>
      </c>
      <c r="Q14" s="26">
        <v>0.6</v>
      </c>
      <c r="R14" s="25">
        <f t="shared" si="8"/>
        <v>3.78</v>
      </c>
      <c r="S14" s="26">
        <f t="shared" si="9"/>
        <v>1.9</v>
      </c>
      <c r="T14" s="25">
        <f t="shared" si="10"/>
        <v>11.969999999999999</v>
      </c>
      <c r="U14" s="26">
        <v>0.6</v>
      </c>
      <c r="V14" s="25">
        <f t="shared" si="13"/>
        <v>4.02</v>
      </c>
      <c r="W14" s="26">
        <v>0.6</v>
      </c>
      <c r="X14" s="25">
        <f t="shared" si="14"/>
        <v>4.02</v>
      </c>
      <c r="Y14" s="26">
        <v>0.7</v>
      </c>
      <c r="Z14" s="25">
        <f t="shared" si="15"/>
        <v>4.6899999999999995</v>
      </c>
      <c r="AA14" s="26">
        <f t="shared" si="11"/>
        <v>1.9</v>
      </c>
      <c r="AB14" s="25">
        <f>AA14*AO2</f>
        <v>12.73</v>
      </c>
      <c r="AC14" s="26">
        <v>0.7</v>
      </c>
      <c r="AD14" s="25">
        <f t="shared" si="16"/>
        <v>4.6899999999999995</v>
      </c>
      <c r="AE14" s="26">
        <v>0.7</v>
      </c>
      <c r="AF14" s="25">
        <f t="shared" si="17"/>
        <v>4.6899999999999995</v>
      </c>
      <c r="AG14" s="26">
        <v>0.7</v>
      </c>
      <c r="AH14" s="25">
        <f t="shared" si="18"/>
        <v>4.6899999999999995</v>
      </c>
      <c r="AI14" s="26">
        <f t="shared" si="12"/>
        <v>2.0999999999999996</v>
      </c>
      <c r="AJ14" s="25">
        <f>AI14*AO2</f>
        <v>14.069999999999999</v>
      </c>
    </row>
    <row r="15" spans="1:36" ht="15">
      <c r="A15" s="69" t="s">
        <v>36</v>
      </c>
      <c r="B15" s="46" t="s">
        <v>39</v>
      </c>
      <c r="C15" s="47">
        <f t="shared" si="0"/>
        <v>0.12</v>
      </c>
      <c r="D15" s="25">
        <f t="shared" si="0"/>
        <v>0.78</v>
      </c>
      <c r="E15" s="26">
        <v>0.015</v>
      </c>
      <c r="F15" s="25">
        <f t="shared" si="1"/>
        <v>0.0945</v>
      </c>
      <c r="G15" s="26">
        <v>0.015</v>
      </c>
      <c r="H15" s="25">
        <f t="shared" si="2"/>
        <v>0.0945</v>
      </c>
      <c r="I15" s="26">
        <v>0.01</v>
      </c>
      <c r="J15" s="25">
        <f t="shared" si="3"/>
        <v>0.063</v>
      </c>
      <c r="K15" s="26">
        <f t="shared" si="4"/>
        <v>0.04</v>
      </c>
      <c r="L15" s="25">
        <f t="shared" si="5"/>
        <v>0.252</v>
      </c>
      <c r="M15" s="26">
        <v>0.01</v>
      </c>
      <c r="N15" s="25">
        <f t="shared" si="6"/>
        <v>0.063</v>
      </c>
      <c r="O15" s="26">
        <v>0.01</v>
      </c>
      <c r="P15" s="25">
        <f t="shared" si="7"/>
        <v>0.063</v>
      </c>
      <c r="Q15" s="26">
        <v>0</v>
      </c>
      <c r="R15" s="25">
        <f t="shared" si="8"/>
        <v>0</v>
      </c>
      <c r="S15" s="26">
        <f t="shared" si="9"/>
        <v>0.02</v>
      </c>
      <c r="T15" s="25">
        <f t="shared" si="10"/>
        <v>0.126</v>
      </c>
      <c r="U15" s="26">
        <v>0</v>
      </c>
      <c r="V15" s="25">
        <f t="shared" si="13"/>
        <v>0</v>
      </c>
      <c r="W15" s="26">
        <v>0</v>
      </c>
      <c r="X15" s="25">
        <f t="shared" si="14"/>
        <v>0</v>
      </c>
      <c r="Y15" s="26">
        <v>0.015</v>
      </c>
      <c r="Z15" s="25">
        <f t="shared" si="15"/>
        <v>0.10049999999999999</v>
      </c>
      <c r="AA15" s="26">
        <f t="shared" si="11"/>
        <v>0.015</v>
      </c>
      <c r="AB15" s="25">
        <f>AA15*AO2</f>
        <v>0.10049999999999999</v>
      </c>
      <c r="AC15" s="26">
        <v>0.015</v>
      </c>
      <c r="AD15" s="25">
        <f t="shared" si="16"/>
        <v>0.10049999999999999</v>
      </c>
      <c r="AE15" s="26">
        <v>0.015</v>
      </c>
      <c r="AF15" s="25">
        <f t="shared" si="17"/>
        <v>0.10049999999999999</v>
      </c>
      <c r="AG15" s="26">
        <v>0.015</v>
      </c>
      <c r="AH15" s="25">
        <f t="shared" si="18"/>
        <v>0.10049999999999999</v>
      </c>
      <c r="AI15" s="26">
        <f t="shared" si="12"/>
        <v>0.045</v>
      </c>
      <c r="AJ15" s="25">
        <f>AI15*AO2</f>
        <v>0.3015</v>
      </c>
    </row>
    <row r="16" spans="1:36" ht="15">
      <c r="A16" s="69" t="s">
        <v>38</v>
      </c>
      <c r="B16" s="46" t="s">
        <v>39</v>
      </c>
      <c r="C16" s="47">
        <f t="shared" si="0"/>
        <v>8</v>
      </c>
      <c r="D16" s="25">
        <f t="shared" si="0"/>
        <v>51.92</v>
      </c>
      <c r="E16" s="26">
        <v>1</v>
      </c>
      <c r="F16" s="25">
        <f t="shared" si="1"/>
        <v>6.3</v>
      </c>
      <c r="G16" s="26">
        <v>1</v>
      </c>
      <c r="H16" s="25">
        <f t="shared" si="2"/>
        <v>6.3</v>
      </c>
      <c r="I16" s="26">
        <v>0.9</v>
      </c>
      <c r="J16" s="25">
        <f t="shared" si="3"/>
        <v>5.67</v>
      </c>
      <c r="K16" s="26">
        <f t="shared" si="4"/>
        <v>2.9</v>
      </c>
      <c r="L16" s="25">
        <f t="shared" si="5"/>
        <v>18.27</v>
      </c>
      <c r="M16" s="26">
        <v>0.5</v>
      </c>
      <c r="N16" s="25">
        <f t="shared" si="6"/>
        <v>3.15</v>
      </c>
      <c r="O16" s="26">
        <v>0.5</v>
      </c>
      <c r="P16" s="25">
        <f t="shared" si="7"/>
        <v>3.15</v>
      </c>
      <c r="Q16" s="26">
        <v>0.3</v>
      </c>
      <c r="R16" s="25">
        <f t="shared" si="8"/>
        <v>1.89</v>
      </c>
      <c r="S16" s="26">
        <f t="shared" si="9"/>
        <v>1.3</v>
      </c>
      <c r="T16" s="25">
        <f t="shared" si="10"/>
        <v>8.19</v>
      </c>
      <c r="U16" s="26">
        <v>0.3</v>
      </c>
      <c r="V16" s="25">
        <f t="shared" si="13"/>
        <v>2.01</v>
      </c>
      <c r="W16" s="26">
        <v>0.3</v>
      </c>
      <c r="X16" s="25">
        <f t="shared" si="14"/>
        <v>2.01</v>
      </c>
      <c r="Y16" s="26">
        <v>0.5</v>
      </c>
      <c r="Z16" s="25">
        <f t="shared" si="15"/>
        <v>3.35</v>
      </c>
      <c r="AA16" s="26">
        <f t="shared" si="11"/>
        <v>1.1</v>
      </c>
      <c r="AB16" s="25">
        <f>AA16*AO2</f>
        <v>7.370000000000001</v>
      </c>
      <c r="AC16" s="26">
        <v>0.7</v>
      </c>
      <c r="AD16" s="25">
        <f t="shared" si="16"/>
        <v>4.6899999999999995</v>
      </c>
      <c r="AE16" s="26">
        <v>1</v>
      </c>
      <c r="AF16" s="25">
        <f t="shared" si="17"/>
        <v>6.7</v>
      </c>
      <c r="AG16" s="26">
        <v>1</v>
      </c>
      <c r="AH16" s="25">
        <f t="shared" si="18"/>
        <v>6.7</v>
      </c>
      <c r="AI16" s="26">
        <f t="shared" si="12"/>
        <v>2.7</v>
      </c>
      <c r="AJ16" s="25">
        <f>AI16*AO2</f>
        <v>18.090000000000003</v>
      </c>
    </row>
    <row r="17" spans="1:36" ht="15">
      <c r="A17" s="69" t="s">
        <v>43</v>
      </c>
      <c r="B17" s="46"/>
      <c r="C17" s="47">
        <f t="shared" si="0"/>
        <v>4.21</v>
      </c>
      <c r="D17" s="25">
        <f t="shared" si="0"/>
        <v>27.331000000000003</v>
      </c>
      <c r="E17" s="26">
        <v>0.45</v>
      </c>
      <c r="F17" s="25">
        <f t="shared" si="1"/>
        <v>2.835</v>
      </c>
      <c r="G17" s="26">
        <v>0.42</v>
      </c>
      <c r="H17" s="25">
        <f t="shared" si="2"/>
        <v>2.646</v>
      </c>
      <c r="I17" s="26">
        <v>0.42</v>
      </c>
      <c r="J17" s="25">
        <f t="shared" si="3"/>
        <v>2.646</v>
      </c>
      <c r="K17" s="26">
        <f t="shared" si="4"/>
        <v>1.29</v>
      </c>
      <c r="L17" s="25">
        <f t="shared" si="5"/>
        <v>8.127</v>
      </c>
      <c r="M17" s="26">
        <v>0.4</v>
      </c>
      <c r="N17" s="25">
        <f t="shared" si="6"/>
        <v>2.52</v>
      </c>
      <c r="O17" s="26">
        <v>0.4</v>
      </c>
      <c r="P17" s="25">
        <f t="shared" si="7"/>
        <v>2.52</v>
      </c>
      <c r="Q17" s="26">
        <v>0.1</v>
      </c>
      <c r="R17" s="25">
        <f t="shared" si="8"/>
        <v>0.63</v>
      </c>
      <c r="S17" s="26">
        <f t="shared" si="9"/>
        <v>0.9</v>
      </c>
      <c r="T17" s="25">
        <f t="shared" si="10"/>
        <v>5.67</v>
      </c>
      <c r="U17" s="26">
        <v>0.1</v>
      </c>
      <c r="V17" s="25">
        <f t="shared" si="13"/>
        <v>0.67</v>
      </c>
      <c r="W17" s="26">
        <v>0.1</v>
      </c>
      <c r="X17" s="25">
        <f t="shared" si="14"/>
        <v>0.67</v>
      </c>
      <c r="Y17" s="26">
        <v>0.5</v>
      </c>
      <c r="Z17" s="25">
        <f t="shared" si="15"/>
        <v>3.35</v>
      </c>
      <c r="AA17" s="26">
        <f t="shared" si="11"/>
        <v>0.7</v>
      </c>
      <c r="AB17" s="25">
        <f>AA17*AO2</f>
        <v>4.6899999999999995</v>
      </c>
      <c r="AC17" s="26">
        <v>0.42</v>
      </c>
      <c r="AD17" s="25">
        <f t="shared" si="16"/>
        <v>2.814</v>
      </c>
      <c r="AE17" s="26">
        <v>0.45</v>
      </c>
      <c r="AF17" s="25">
        <f t="shared" si="17"/>
        <v>3.015</v>
      </c>
      <c r="AG17" s="26">
        <v>0.45</v>
      </c>
      <c r="AH17" s="25">
        <f t="shared" si="18"/>
        <v>3.015</v>
      </c>
      <c r="AI17" s="26">
        <f t="shared" si="12"/>
        <v>1.32</v>
      </c>
      <c r="AJ17" s="25">
        <f>AI17*AO2</f>
        <v>8.844000000000001</v>
      </c>
    </row>
    <row r="18" spans="1:36" ht="15">
      <c r="A18" s="69" t="s">
        <v>51</v>
      </c>
      <c r="B18" s="46"/>
      <c r="C18" s="47">
        <f t="shared" si="0"/>
        <v>6</v>
      </c>
      <c r="D18" s="25">
        <f t="shared" si="0"/>
        <v>39</v>
      </c>
      <c r="E18" s="26">
        <v>0.5</v>
      </c>
      <c r="F18" s="25">
        <f t="shared" si="1"/>
        <v>3.15</v>
      </c>
      <c r="G18" s="26">
        <v>0.5</v>
      </c>
      <c r="H18" s="25">
        <f t="shared" si="2"/>
        <v>3.15</v>
      </c>
      <c r="I18" s="26">
        <v>0.5</v>
      </c>
      <c r="J18" s="25">
        <f t="shared" si="3"/>
        <v>3.15</v>
      </c>
      <c r="K18" s="26">
        <f t="shared" si="4"/>
        <v>1.5</v>
      </c>
      <c r="L18" s="25">
        <f t="shared" si="5"/>
        <v>9.45</v>
      </c>
      <c r="M18" s="26">
        <v>0.5</v>
      </c>
      <c r="N18" s="25">
        <f t="shared" si="6"/>
        <v>3.15</v>
      </c>
      <c r="O18" s="26">
        <v>0.5</v>
      </c>
      <c r="P18" s="25">
        <f t="shared" si="7"/>
        <v>3.15</v>
      </c>
      <c r="Q18" s="26">
        <v>0.5</v>
      </c>
      <c r="R18" s="25">
        <f t="shared" si="8"/>
        <v>3.15</v>
      </c>
      <c r="S18" s="26">
        <f t="shared" si="9"/>
        <v>1.5</v>
      </c>
      <c r="T18" s="25">
        <f t="shared" si="10"/>
        <v>9.45</v>
      </c>
      <c r="U18" s="26">
        <v>0.5</v>
      </c>
      <c r="V18" s="25">
        <f t="shared" si="13"/>
        <v>3.35</v>
      </c>
      <c r="W18" s="26">
        <v>0.5</v>
      </c>
      <c r="X18" s="25">
        <f t="shared" si="14"/>
        <v>3.35</v>
      </c>
      <c r="Y18" s="26">
        <v>0.5</v>
      </c>
      <c r="Z18" s="25">
        <f t="shared" si="15"/>
        <v>3.35</v>
      </c>
      <c r="AA18" s="26">
        <f t="shared" si="11"/>
        <v>1.5</v>
      </c>
      <c r="AB18" s="25">
        <f>AA18*AO2</f>
        <v>10.05</v>
      </c>
      <c r="AC18" s="26">
        <v>0.5</v>
      </c>
      <c r="AD18" s="25">
        <f t="shared" si="16"/>
        <v>3.35</v>
      </c>
      <c r="AE18" s="26">
        <v>0.5</v>
      </c>
      <c r="AF18" s="25">
        <f t="shared" si="17"/>
        <v>3.35</v>
      </c>
      <c r="AG18" s="26">
        <v>0.5</v>
      </c>
      <c r="AH18" s="25">
        <f t="shared" si="18"/>
        <v>3.35</v>
      </c>
      <c r="AI18" s="26">
        <f t="shared" si="12"/>
        <v>1.5</v>
      </c>
      <c r="AJ18" s="25">
        <f>AI18*AO2</f>
        <v>10.05</v>
      </c>
    </row>
    <row r="19" spans="1:36" ht="15">
      <c r="A19" s="31" t="s">
        <v>26</v>
      </c>
      <c r="B19" s="31"/>
      <c r="C19" s="47">
        <f t="shared" si="0"/>
        <v>82.97</v>
      </c>
      <c r="D19" s="30">
        <f t="shared" si="0"/>
        <v>538.943</v>
      </c>
      <c r="E19" s="29">
        <f aca="true" t="shared" si="19" ref="E19:J19">SUM(E11:E18)</f>
        <v>8.015</v>
      </c>
      <c r="F19" s="48">
        <f t="shared" si="19"/>
        <v>50.49449999999999</v>
      </c>
      <c r="G19" s="29">
        <f t="shared" si="19"/>
        <v>7.255</v>
      </c>
      <c r="H19" s="48">
        <f t="shared" si="19"/>
        <v>45.70649999999999</v>
      </c>
      <c r="I19" s="29">
        <f t="shared" si="19"/>
        <v>7.500000000000001</v>
      </c>
      <c r="J19" s="48">
        <f t="shared" si="19"/>
        <v>47.25</v>
      </c>
      <c r="K19" s="29">
        <f t="shared" si="4"/>
        <v>22.77</v>
      </c>
      <c r="L19" s="30">
        <f>F19+H19+J19</f>
        <v>143.45099999999996</v>
      </c>
      <c r="M19" s="29">
        <f aca="true" t="shared" si="20" ref="M19:R19">SUM(M11:M18)</f>
        <v>6.710000000000001</v>
      </c>
      <c r="N19" s="48">
        <f t="shared" si="20"/>
        <v>42.272999999999996</v>
      </c>
      <c r="O19" s="29">
        <f t="shared" si="20"/>
        <v>7.01</v>
      </c>
      <c r="P19" s="48">
        <f t="shared" si="20"/>
        <v>44.163</v>
      </c>
      <c r="Q19" s="29">
        <f t="shared" si="20"/>
        <v>5.899999999999999</v>
      </c>
      <c r="R19" s="48">
        <f t="shared" si="20"/>
        <v>37.169999999999995</v>
      </c>
      <c r="S19" s="29">
        <f t="shared" si="9"/>
        <v>19.619999999999997</v>
      </c>
      <c r="T19" s="30">
        <f>N19+P19+R19</f>
        <v>123.606</v>
      </c>
      <c r="U19" s="29">
        <f aca="true" t="shared" si="21" ref="U19:Z19">SUM(U11:U18)</f>
        <v>5.649999999999999</v>
      </c>
      <c r="V19" s="48">
        <f t="shared" si="21"/>
        <v>37.855000000000004</v>
      </c>
      <c r="W19" s="29">
        <f t="shared" si="21"/>
        <v>5.3999999999999995</v>
      </c>
      <c r="X19" s="48">
        <f t="shared" si="21"/>
        <v>36.18</v>
      </c>
      <c r="Y19" s="29">
        <f t="shared" si="21"/>
        <v>7.115</v>
      </c>
      <c r="Z19" s="48">
        <f t="shared" si="21"/>
        <v>47.6705</v>
      </c>
      <c r="AA19" s="29">
        <f t="shared" si="11"/>
        <v>18.165</v>
      </c>
      <c r="AB19" s="30">
        <f>V19+X19+Z19</f>
        <v>121.7055</v>
      </c>
      <c r="AC19" s="29">
        <f aca="true" t="shared" si="22" ref="AC19:AH19">SUM(AC11:AC18)</f>
        <v>7.635</v>
      </c>
      <c r="AD19" s="48">
        <f t="shared" si="22"/>
        <v>51.15449999999999</v>
      </c>
      <c r="AE19" s="29">
        <f t="shared" si="22"/>
        <v>7.415</v>
      </c>
      <c r="AF19" s="48">
        <f t="shared" si="22"/>
        <v>49.6805</v>
      </c>
      <c r="AG19" s="29">
        <f t="shared" si="22"/>
        <v>7.365</v>
      </c>
      <c r="AH19" s="48">
        <f t="shared" si="22"/>
        <v>49.3455</v>
      </c>
      <c r="AI19" s="29">
        <f t="shared" si="12"/>
        <v>22.415</v>
      </c>
      <c r="AJ19" s="30">
        <f>AD19+AF19+AH19</f>
        <v>150.1805</v>
      </c>
    </row>
    <row r="20" spans="1:33" ht="12.75">
      <c r="A20" t="s">
        <v>137</v>
      </c>
      <c r="AG20" s="16"/>
    </row>
    <row r="21" spans="1:12" ht="14.25">
      <c r="A21" s="23" t="s">
        <v>136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2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D23" s="1"/>
      <c r="E23" s="17"/>
      <c r="F23" s="1" t="s">
        <v>40</v>
      </c>
      <c r="G23" s="1"/>
      <c r="I23" s="1"/>
      <c r="J23" s="1"/>
      <c r="K23" s="1"/>
      <c r="L23" s="1"/>
    </row>
    <row r="24" spans="1:27" ht="14.25">
      <c r="A24" s="1" t="s">
        <v>99</v>
      </c>
      <c r="B24" s="1"/>
      <c r="D24" s="1"/>
      <c r="E24" s="1"/>
      <c r="F24" s="1"/>
      <c r="G24" s="1"/>
      <c r="I24" s="1"/>
      <c r="J24" s="1"/>
      <c r="K24" s="1"/>
      <c r="L24" s="1"/>
      <c r="AA24" t="s">
        <v>40</v>
      </c>
    </row>
    <row r="25" spans="1:12" ht="14.25">
      <c r="A25" s="1" t="s">
        <v>42</v>
      </c>
      <c r="B25" s="1"/>
      <c r="D25" s="1"/>
      <c r="E25" s="1"/>
      <c r="F25" s="1"/>
      <c r="G25" s="1"/>
      <c r="H25" s="11" t="s">
        <v>56</v>
      </c>
      <c r="I25" s="1"/>
      <c r="K25" s="1"/>
      <c r="L25" s="1"/>
    </row>
    <row r="26" spans="1:12" ht="14.25">
      <c r="A26" s="1" t="s">
        <v>37</v>
      </c>
      <c r="B26" s="1"/>
      <c r="D26" s="1"/>
      <c r="E26" s="1"/>
      <c r="F26" s="1"/>
      <c r="G26" s="1"/>
      <c r="I26" s="1"/>
      <c r="J26" s="1"/>
      <c r="K26" s="1"/>
      <c r="L26" s="1"/>
    </row>
    <row r="27" spans="1:12" ht="14.25">
      <c r="A27" s="1"/>
      <c r="B27" s="1"/>
      <c r="J27" s="1"/>
      <c r="K27" s="1"/>
      <c r="L27" s="1"/>
    </row>
    <row r="28" spans="1:9" ht="14.25">
      <c r="A28" s="1" t="s">
        <v>27</v>
      </c>
      <c r="B28" s="1"/>
      <c r="C28" s="1"/>
      <c r="D28" s="1"/>
      <c r="E28" s="1"/>
      <c r="F28" s="1"/>
      <c r="G28" s="1"/>
      <c r="H28" s="1"/>
      <c r="I28" s="1"/>
    </row>
    <row r="29" spans="1:9" ht="14.25">
      <c r="A29" s="1" t="s">
        <v>29</v>
      </c>
      <c r="B29" s="1"/>
      <c r="C29" s="1"/>
      <c r="D29" s="1"/>
      <c r="E29" s="1"/>
      <c r="F29" s="1"/>
      <c r="G29" s="1"/>
      <c r="H29" s="1" t="s">
        <v>31</v>
      </c>
      <c r="I29" s="1"/>
    </row>
  </sheetData>
  <sheetProtection/>
  <mergeCells count="28">
    <mergeCell ref="A1:M1"/>
    <mergeCell ref="A2:M2"/>
    <mergeCell ref="A3:M3"/>
    <mergeCell ref="A5:A8"/>
    <mergeCell ref="C5:D7"/>
    <mergeCell ref="E5:AJ5"/>
    <mergeCell ref="B6:B8"/>
    <mergeCell ref="E6:L6"/>
    <mergeCell ref="M6:T6"/>
    <mergeCell ref="U6:AB6"/>
    <mergeCell ref="AC6:AJ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E7:AF7"/>
    <mergeCell ref="AG7:AH7"/>
    <mergeCell ref="AI7:AJ7"/>
    <mergeCell ref="A10:I10"/>
    <mergeCell ref="W7:X7"/>
    <mergeCell ref="Y7:Z7"/>
    <mergeCell ref="AA7:AB7"/>
    <mergeCell ref="AC7:AD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0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32.25390625" style="0" customWidth="1"/>
    <col min="2" max="2" width="7.75390625" style="0" customWidth="1"/>
    <col min="3" max="3" width="5.625" style="0" customWidth="1"/>
    <col min="4" max="4" width="5.75390625" style="0" customWidth="1"/>
    <col min="5" max="5" width="4.75390625" style="0" customWidth="1"/>
    <col min="6" max="6" width="5.75390625" style="0" customWidth="1"/>
    <col min="7" max="7" width="5.375" style="0" customWidth="1"/>
    <col min="8" max="8" width="6.25390625" style="0" customWidth="1"/>
    <col min="9" max="9" width="4.00390625" style="0" customWidth="1"/>
    <col min="10" max="10" width="5.75390625" style="0" customWidth="1"/>
    <col min="11" max="11" width="5.00390625" style="0" customWidth="1"/>
    <col min="12" max="12" width="5.75390625" style="0" customWidth="1"/>
    <col min="13" max="13" width="4.25390625" style="0" customWidth="1"/>
    <col min="14" max="14" width="6.25390625" style="0" customWidth="1"/>
    <col min="15" max="15" width="4.25390625" style="0" customWidth="1"/>
    <col min="16" max="16" width="5.75390625" style="0" customWidth="1"/>
    <col min="17" max="17" width="4.375" style="0" customWidth="1"/>
    <col min="18" max="18" width="6.375" style="0" customWidth="1"/>
    <col min="19" max="19" width="5.75390625" style="0" customWidth="1"/>
    <col min="20" max="20" width="8.25390625" style="0" customWidth="1"/>
    <col min="21" max="21" width="4.25390625" style="0" customWidth="1"/>
    <col min="22" max="22" width="5.75390625" style="0" customWidth="1"/>
    <col min="23" max="23" width="4.25390625" style="0" customWidth="1"/>
    <col min="24" max="24" width="5.75390625" style="0" customWidth="1"/>
    <col min="25" max="25" width="4.25390625" style="0" customWidth="1"/>
    <col min="26" max="26" width="6.625" style="0" customWidth="1"/>
    <col min="27" max="27" width="5.00390625" style="0" customWidth="1"/>
    <col min="28" max="28" width="6.75390625" style="0" customWidth="1"/>
    <col min="29" max="29" width="5.00390625" style="0" customWidth="1"/>
    <col min="30" max="30" width="6.25390625" style="0" customWidth="1"/>
    <col min="31" max="31" width="4.25390625" style="0" customWidth="1"/>
    <col min="32" max="32" width="5.75390625" style="0" customWidth="1"/>
    <col min="33" max="33" width="4.75390625" style="0" customWidth="1"/>
    <col min="34" max="34" width="6.25390625" style="0" customWidth="1"/>
    <col min="35" max="35" width="5.625" style="0" customWidth="1"/>
    <col min="36" max="36" width="7.625" style="0" customWidth="1"/>
    <col min="37" max="38" width="5.25390625" style="0" customWidth="1"/>
    <col min="39" max="39" width="4.625" style="0" customWidth="1"/>
    <col min="40" max="40" width="3.625" style="0" customWidth="1"/>
    <col min="41" max="41" width="5.25390625" style="0" customWidth="1"/>
  </cols>
  <sheetData>
    <row r="1" spans="1:41" ht="14.25">
      <c r="A1" s="11" t="s">
        <v>132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O1">
        <v>6.3</v>
      </c>
    </row>
    <row r="2" spans="1:41" ht="14.25">
      <c r="A2" s="11" t="s">
        <v>152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O2">
        <v>6.7</v>
      </c>
    </row>
    <row r="3" spans="1:36" ht="14.25">
      <c r="A3" s="11" t="s">
        <v>153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5" customHeight="1">
      <c r="A5" s="99" t="s">
        <v>0</v>
      </c>
      <c r="B5" s="109" t="s">
        <v>30</v>
      </c>
      <c r="C5" s="102" t="s">
        <v>102</v>
      </c>
      <c r="D5" s="103"/>
      <c r="E5" s="97" t="s">
        <v>3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98"/>
    </row>
    <row r="6" spans="1:36" ht="14.25">
      <c r="A6" s="100"/>
      <c r="B6" s="110"/>
      <c r="C6" s="104"/>
      <c r="D6" s="105"/>
      <c r="E6" s="97" t="s">
        <v>4</v>
      </c>
      <c r="F6" s="108"/>
      <c r="G6" s="108"/>
      <c r="H6" s="108"/>
      <c r="I6" s="108"/>
      <c r="J6" s="98"/>
      <c r="K6" s="55"/>
      <c r="L6" s="55"/>
      <c r="M6" s="97" t="s">
        <v>9</v>
      </c>
      <c r="N6" s="108"/>
      <c r="O6" s="108"/>
      <c r="P6" s="108"/>
      <c r="Q6" s="108"/>
      <c r="R6" s="98"/>
      <c r="S6" s="55"/>
      <c r="T6" s="55"/>
      <c r="U6" s="97" t="s">
        <v>10</v>
      </c>
      <c r="V6" s="108"/>
      <c r="W6" s="108"/>
      <c r="X6" s="108"/>
      <c r="Y6" s="108"/>
      <c r="Z6" s="98"/>
      <c r="AA6" s="55"/>
      <c r="AB6" s="55"/>
      <c r="AC6" s="97" t="s">
        <v>11</v>
      </c>
      <c r="AD6" s="108"/>
      <c r="AE6" s="108"/>
      <c r="AF6" s="108"/>
      <c r="AG6" s="108"/>
      <c r="AH6" s="98"/>
      <c r="AI6" s="55"/>
      <c r="AJ6" s="55"/>
    </row>
    <row r="7" spans="1:36" ht="14.25">
      <c r="A7" s="100"/>
      <c r="B7" s="110"/>
      <c r="C7" s="106"/>
      <c r="D7" s="107"/>
      <c r="E7" s="97" t="s">
        <v>5</v>
      </c>
      <c r="F7" s="98"/>
      <c r="G7" s="97" t="s">
        <v>6</v>
      </c>
      <c r="H7" s="98"/>
      <c r="I7" s="97" t="s">
        <v>7</v>
      </c>
      <c r="J7" s="98"/>
      <c r="K7" s="55" t="s">
        <v>8</v>
      </c>
      <c r="L7" s="55"/>
      <c r="M7" s="97" t="s">
        <v>13</v>
      </c>
      <c r="N7" s="98"/>
      <c r="O7" s="97" t="s">
        <v>14</v>
      </c>
      <c r="P7" s="98"/>
      <c r="Q7" s="97" t="s">
        <v>15</v>
      </c>
      <c r="R7" s="98"/>
      <c r="S7" s="55" t="s">
        <v>12</v>
      </c>
      <c r="T7" s="55"/>
      <c r="U7" s="97" t="s">
        <v>16</v>
      </c>
      <c r="V7" s="98"/>
      <c r="W7" s="97" t="s">
        <v>17</v>
      </c>
      <c r="X7" s="98"/>
      <c r="Y7" s="97" t="s">
        <v>18</v>
      </c>
      <c r="Z7" s="98"/>
      <c r="AA7" s="55" t="s">
        <v>19</v>
      </c>
      <c r="AB7" s="55"/>
      <c r="AC7" s="97" t="s">
        <v>20</v>
      </c>
      <c r="AD7" s="98"/>
      <c r="AE7" s="97" t="s">
        <v>21</v>
      </c>
      <c r="AF7" s="98"/>
      <c r="AG7" s="97" t="s">
        <v>22</v>
      </c>
      <c r="AH7" s="98"/>
      <c r="AI7" s="55" t="s">
        <v>25</v>
      </c>
      <c r="AJ7" s="55"/>
    </row>
    <row r="8" spans="1:36" ht="24" customHeight="1">
      <c r="A8" s="101"/>
      <c r="B8" s="111"/>
      <c r="C8" s="56" t="s">
        <v>1</v>
      </c>
      <c r="D8" s="56" t="s">
        <v>2</v>
      </c>
      <c r="E8" s="57" t="s">
        <v>23</v>
      </c>
      <c r="F8" s="57" t="s">
        <v>24</v>
      </c>
      <c r="G8" s="57" t="s">
        <v>23</v>
      </c>
      <c r="H8" s="57" t="s">
        <v>24</v>
      </c>
      <c r="I8" s="57" t="s">
        <v>23</v>
      </c>
      <c r="J8" s="57" t="s">
        <v>24</v>
      </c>
      <c r="K8" s="57" t="s">
        <v>23</v>
      </c>
      <c r="L8" s="57" t="s">
        <v>24</v>
      </c>
      <c r="M8" s="57" t="s">
        <v>23</v>
      </c>
      <c r="N8" s="57" t="s">
        <v>24</v>
      </c>
      <c r="O8" s="57" t="s">
        <v>23</v>
      </c>
      <c r="P8" s="57" t="s">
        <v>24</v>
      </c>
      <c r="Q8" s="57" t="s">
        <v>23</v>
      </c>
      <c r="R8" s="57" t="s">
        <v>24</v>
      </c>
      <c r="S8" s="57" t="s">
        <v>23</v>
      </c>
      <c r="T8" s="57" t="s">
        <v>24</v>
      </c>
      <c r="U8" s="57" t="s">
        <v>23</v>
      </c>
      <c r="V8" s="57" t="s">
        <v>24</v>
      </c>
      <c r="W8" s="57" t="s">
        <v>23</v>
      </c>
      <c r="X8" s="57" t="s">
        <v>24</v>
      </c>
      <c r="Y8" s="57" t="s">
        <v>23</v>
      </c>
      <c r="Z8" s="57" t="s">
        <v>24</v>
      </c>
      <c r="AA8" s="57" t="s">
        <v>23</v>
      </c>
      <c r="AB8" s="57" t="s">
        <v>24</v>
      </c>
      <c r="AC8" s="57" t="s">
        <v>23</v>
      </c>
      <c r="AD8" s="57" t="s">
        <v>24</v>
      </c>
      <c r="AE8" s="57" t="s">
        <v>23</v>
      </c>
      <c r="AF8" s="57" t="s">
        <v>24</v>
      </c>
      <c r="AG8" s="57" t="s">
        <v>23</v>
      </c>
      <c r="AH8" s="57" t="s">
        <v>24</v>
      </c>
      <c r="AI8" s="57" t="s">
        <v>23</v>
      </c>
      <c r="AJ8" s="57" t="s">
        <v>24</v>
      </c>
    </row>
    <row r="9" spans="1:36" ht="14.25">
      <c r="A9" s="9">
        <v>2</v>
      </c>
      <c r="B9" s="9"/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</row>
    <row r="10" spans="1:36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5">
      <c r="A11" s="71" t="s">
        <v>84</v>
      </c>
      <c r="B11" s="43">
        <v>3426</v>
      </c>
      <c r="C11" s="49">
        <f>K11+S11+AA11+AI11</f>
        <v>25.08</v>
      </c>
      <c r="D11" s="49">
        <f>L11+T11+AB11+AJ11</f>
        <v>163.236</v>
      </c>
      <c r="E11" s="49">
        <v>2</v>
      </c>
      <c r="F11" s="49">
        <f>E11*AO1</f>
        <v>12.6</v>
      </c>
      <c r="G11" s="49">
        <v>2</v>
      </c>
      <c r="H11" s="49">
        <f>G11*AO1</f>
        <v>12.6</v>
      </c>
      <c r="I11" s="49">
        <v>2</v>
      </c>
      <c r="J11" s="49">
        <f>I11*AO1</f>
        <v>12.6</v>
      </c>
      <c r="K11" s="49">
        <f>E11+G11+I11</f>
        <v>6</v>
      </c>
      <c r="L11" s="49">
        <f>F11+H11+J11</f>
        <v>37.8</v>
      </c>
      <c r="M11" s="49">
        <v>2</v>
      </c>
      <c r="N11" s="49">
        <f>M11*AO1</f>
        <v>12.6</v>
      </c>
      <c r="O11" s="49">
        <v>2</v>
      </c>
      <c r="P11" s="49">
        <f>O11*AO1</f>
        <v>12.6</v>
      </c>
      <c r="Q11" s="49">
        <v>2</v>
      </c>
      <c r="R11" s="49">
        <f>Q11*AO1</f>
        <v>12.6</v>
      </c>
      <c r="S11" s="49">
        <f>M11+O11+Q11</f>
        <v>6</v>
      </c>
      <c r="T11" s="49">
        <f>N11+P11+R11</f>
        <v>37.8</v>
      </c>
      <c r="U11" s="49">
        <v>2.55</v>
      </c>
      <c r="V11" s="49">
        <f>U11*AO2</f>
        <v>17.085</v>
      </c>
      <c r="W11" s="75">
        <v>2.45</v>
      </c>
      <c r="X11" s="49">
        <f>W11*AO2</f>
        <v>16.415000000000003</v>
      </c>
      <c r="Y11" s="49">
        <v>2.08</v>
      </c>
      <c r="Z11" s="49">
        <f>Y11*AO2</f>
        <v>13.936000000000002</v>
      </c>
      <c r="AA11" s="49">
        <f>U11+W11+Y11</f>
        <v>7.08</v>
      </c>
      <c r="AB11" s="49">
        <f>V11+X11+Z11</f>
        <v>47.436</v>
      </c>
      <c r="AC11" s="49">
        <v>2</v>
      </c>
      <c r="AD11" s="49">
        <f>AC11*AO2</f>
        <v>13.4</v>
      </c>
      <c r="AE11" s="49">
        <v>2</v>
      </c>
      <c r="AF11" s="49">
        <f>AE11*AO2</f>
        <v>13.4</v>
      </c>
      <c r="AG11" s="49">
        <v>2</v>
      </c>
      <c r="AH11" s="49">
        <f>AG11*AO2</f>
        <v>13.4</v>
      </c>
      <c r="AI11" s="49">
        <f>AC11+AE11+AG11</f>
        <v>6</v>
      </c>
      <c r="AJ11" s="49">
        <f>AD11+AF11+AH11</f>
        <v>40.2</v>
      </c>
    </row>
    <row r="12" spans="1:36" ht="14.25">
      <c r="A12" s="11" t="s">
        <v>138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4.25">
      <c r="A13" s="11" t="s">
        <v>139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5">
      <c r="A17" s="12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4.25">
      <c r="A18" s="11" t="s">
        <v>99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4.25">
      <c r="A19" s="11" t="s">
        <v>42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4.25">
      <c r="A20" s="11" t="s">
        <v>37</v>
      </c>
      <c r="B20" s="11"/>
      <c r="C20" s="11"/>
      <c r="D20" s="11"/>
      <c r="E20" s="11"/>
      <c r="F20" s="11"/>
      <c r="G20" s="11"/>
      <c r="H20" s="11" t="s">
        <v>55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5.75" customHeight="1">
      <c r="A22" s="77" t="s">
        <v>85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4.25">
      <c r="A23" s="58"/>
      <c r="B23" s="58"/>
      <c r="C23" s="58"/>
      <c r="D23" s="58"/>
      <c r="E23" s="58"/>
      <c r="F23" s="58"/>
      <c r="G23" s="11"/>
      <c r="H23" s="58"/>
      <c r="I23" s="58"/>
      <c r="J23" s="5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</row>
    <row r="30" spans="1:3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</row>
  </sheetData>
  <sheetProtection/>
  <mergeCells count="21">
    <mergeCell ref="U6:Z6"/>
    <mergeCell ref="B5:B8"/>
    <mergeCell ref="M7:N7"/>
    <mergeCell ref="O7:P7"/>
    <mergeCell ref="Q7:R7"/>
    <mergeCell ref="U7:V7"/>
    <mergeCell ref="Y7:Z7"/>
    <mergeCell ref="E7:F7"/>
    <mergeCell ref="E5:AJ5"/>
    <mergeCell ref="AC6:AH6"/>
    <mergeCell ref="AG7:AH7"/>
    <mergeCell ref="W7:X7"/>
    <mergeCell ref="I7:J7"/>
    <mergeCell ref="AC7:AD7"/>
    <mergeCell ref="AE7:AF7"/>
    <mergeCell ref="A22:P22"/>
    <mergeCell ref="G7:H7"/>
    <mergeCell ref="A5:A8"/>
    <mergeCell ref="C5:D7"/>
    <mergeCell ref="M6:R6"/>
    <mergeCell ref="E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Глава</dc:creator>
  <cp:keywords/>
  <dc:description/>
  <cp:lastModifiedBy>Кадры</cp:lastModifiedBy>
  <cp:lastPrinted>2017-10-26T22:40:13Z</cp:lastPrinted>
  <dcterms:created xsi:type="dcterms:W3CDTF">2001-03-14T04:37:18Z</dcterms:created>
  <dcterms:modified xsi:type="dcterms:W3CDTF">2017-11-29T01:06:28Z</dcterms:modified>
  <cp:category/>
  <cp:version/>
  <cp:contentType/>
  <cp:contentStatus/>
</cp:coreProperties>
</file>