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'Sheet1'!$B$3:$F$123</definedName>
    <definedName name="_xlnm.Print_Area" localSheetId="0">'Sheet1'!$B$1:$F$123</definedName>
  </definedNames>
  <calcPr fullCalcOnLoad="1"/>
</workbook>
</file>

<file path=xl/sharedStrings.xml><?xml version="1.0" encoding="utf-8"?>
<sst xmlns="http://schemas.openxmlformats.org/spreadsheetml/2006/main" count="247" uniqueCount="244">
  <si>
    <t>ПРОЧИЕ НЕНАЛОГОВЫЕ ДОХОДЫ</t>
  </si>
  <si>
    <t>БЕЗВОЗМЕЗДНЫЕ ПОСТУПЛЕНИЯ</t>
  </si>
  <si>
    <t>Иные межбюджетные трансферты</t>
  </si>
  <si>
    <t>Доходы от компенсации затрат государства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</si>
  <si>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</si>
  <si>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</si>
  <si>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00011302065050000130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</si>
  <si>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</si>
  <si>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</si>
  <si>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00011603030010000140</t>
  </si>
  <si>
    <t>00020202999050000151</t>
  </si>
  <si>
    <t>00011107000000000120</t>
  </si>
  <si>
    <t>Доходы бюджета - Всего</t>
  </si>
  <si>
    <t>00011406010000000430</t>
  </si>
  <si>
    <t>00011100000000000000</t>
  </si>
  <si>
    <t>ДОХОДЫ ОТ ПРОДАЖИ МАТЕРИАЛЬНЫХ И НЕМАТЕРИАЛЬНЫХ АКТИВОВ</t>
  </si>
  <si>
    <t>00010102040010000110</t>
  </si>
  <si>
    <t>00010503000010000110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</si>
  <si>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</si>
  <si>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</si>
  <si>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</si>
  <si>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</si>
  <si>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</si>
  <si>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00011690000000000140</t>
  </si>
  <si>
    <t>00020204025000000151</t>
  </si>
  <si>
    <t>00011603010010000140</t>
  </si>
  <si>
    <t>Акцизы по подакцизным товарам (продукции), производимым на территории Российской Федерации</t>
  </si>
  <si>
    <t>00010302000010000110</t>
  </si>
  <si>
    <t>00011705000000000180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</si>
  <si>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</si>
  <si>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</si>
  <si>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</si>
  <si>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</si>
  <si>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Налог на имущество предприятий</t>
  </si>
  <si>
    <t>00011625060010000140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</si>
  <si>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</si>
  <si>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00011201010010000120</t>
  </si>
  <si>
    <t>Единый налог на вмененный доход для отдельных видов деятельности (за налоговые периоды, истекшие до 1 января 2011 года)</t>
  </si>
  <si>
    <t>Платежи от государственных и муниципальных унитарных предприятий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</si>
  <si>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</si>
  <si>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</si>
  <si>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00011402052050000410</t>
  </si>
  <si>
    <t>Прочие доходы от компенсации затрат государства</t>
  </si>
  <si>
    <t>00011633000000000140</t>
  </si>
  <si>
    <t>00011105000000000120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</si>
  <si>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</si>
  <si>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</si>
  <si>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</si>
  <si>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</si>
  <si>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</t>
  </si>
  <si>
    <t>00011625000000000140</t>
  </si>
  <si>
    <t>Единый налог на вмененный доход для отдельных видов деятельности</t>
  </si>
  <si>
    <t>Плата за выбросы загрязняющих веществ в атмосферный воздух стационарными объектами</t>
  </si>
  <si>
    <t>Субвенции бюджетам муниципальных районов на выполнение передаваемых полномочий субъектов Российской Федерации</t>
  </si>
  <si>
    <t>00010904010020000110</t>
  </si>
  <si>
    <t>ВОЗВРАТ ОСТАТКОВ СУБСИДИЙ, СУБВЕНЦИЙ И ИНЫХ МЕЖБЮДЖЕТНЫХ ТРАНСФЕРТОВ, ИМЕЮЩИХ ЦЕЛЕВОЕ НАЗНАЧЕНИЕ, ПРОШЛЫХ ЛЕТ</t>
  </si>
  <si>
    <t>00010807000010000110</t>
  </si>
  <si>
    <t>00020204025050000151</t>
  </si>
  <si>
    <t>00011107010000000120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</si>
  <si>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</si>
  <si>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00011109040000000120</t>
  </si>
  <si>
    <t>ШТРАФЫ, САНКЦИИ, ВОЗМЕЩЕНИЕ УЩЕРБА</t>
  </si>
  <si>
    <t>Единый сельскохозяйственный налог</t>
  </si>
  <si>
    <t>НАЛОГОВЫЕ И НЕНАЛОГОВЫЕ ДОХОДЫ</t>
  </si>
  <si>
    <t>00010904000000000110</t>
  </si>
  <si>
    <t>00010503010010000110</t>
  </si>
  <si>
    <t>00011603000000000140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</si>
  <si>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</si>
  <si>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00011107015050000120</t>
  </si>
  <si>
    <t>00011201040010000120</t>
  </si>
  <si>
    <t>00020200000000000000</t>
  </si>
  <si>
    <t>00010907030000000110</t>
  </si>
  <si>
    <t>00011201030010000120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</si>
  <si>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</si>
  <si>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00011690050050000140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</si>
  <si>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</si>
  <si>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00020204014000000151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</si>
  <si>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</si>
  <si>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законодательства о налогах и сборах</t>
  </si>
  <si>
    <t>00010000000000000000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</si>
  <si>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</si>
  <si>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</si>
  <si>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</si>
  <si>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</t>
  </si>
  <si>
    <t>НАЛОГИ НА СОВОКУПНЫЙ ДОХОД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</si>
  <si>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</si>
  <si>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00011105020000000120</t>
  </si>
  <si>
    <t>Доходы от продажи земельных участков, государственная собственность на которые не разграничена</t>
  </si>
  <si>
    <t>00011200000000000000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</si>
  <si>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</si>
  <si>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</si>
  <si>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00011402000000000000</t>
  </si>
  <si>
    <t>Прочие неналоговые доходы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</si>
  <si>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</si>
  <si>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00011643000010000140</t>
  </si>
  <si>
    <t>00011105010000000120</t>
  </si>
  <si>
    <t>00011406013100000430</t>
  </si>
  <si>
    <t>Доходы от продажи земельных участков, находящихся в государственной и муниципальной собственности</t>
  </si>
  <si>
    <t>00085000000000000000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</si>
  <si>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</si>
  <si>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</si>
  <si>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</si>
  <si>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</si>
  <si>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00011301000000000130</t>
  </si>
  <si>
    <t>Налог, взимаемый в связи с применением патентной системы налогообложения</t>
  </si>
  <si>
    <t>00010100000000000000</t>
  </si>
  <si>
    <t>00010800000000000000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</si>
  <si>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</si>
  <si>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00011406013050000430</t>
  </si>
  <si>
    <t>00011201070010000120</t>
  </si>
  <si>
    <t>ГОСУДАРСТВЕННАЯ ПОШЛИНА</t>
  </si>
  <si>
    <t>ПЛАТЕЖИ ПРИ ПОЛЬЗОВАНИИ ПРИРОДНЫМИ РЕСУРСАМИ</t>
  </si>
  <si>
    <t>00010504020020000110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</si>
  <si>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</si>
  <si>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00011300000000000000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</si>
  <si>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</si>
  <si>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00011301990000000130</t>
  </si>
  <si>
    <t>Налоги на имущество</t>
  </si>
  <si>
    <t>00011302000000000130</t>
  </si>
  <si>
    <t>00010907033050000110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</si>
  <si>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</si>
  <si>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00020203999000000151</t>
  </si>
  <si>
    <t>00020204014050000151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</si>
  <si>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</si>
  <si>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00010102000010000110</t>
  </si>
  <si>
    <t>00011302990000000130</t>
  </si>
  <si>
    <t>00020203024000000151</t>
  </si>
  <si>
    <t>00010504000020000110</t>
  </si>
  <si>
    <t>00010900000000000000</t>
  </si>
  <si>
    <t>00011105013100000120</t>
  </si>
  <si>
    <t>00010807084010000110</t>
  </si>
  <si>
    <t>00010803010010000110</t>
  </si>
  <si>
    <t>Прочие неналоговые доходы бюджетов муниципальных районов</t>
  </si>
  <si>
    <t>00011402050050000410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</si>
  <si>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</si>
  <si>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Плата за сбросы загрязняющих веществ в водные объекты</t>
  </si>
  <si>
    <t>00011400000000000000</t>
  </si>
  <si>
    <t>00011109045050000120</t>
  </si>
  <si>
    <t>00011625030010000140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</si>
  <si>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</si>
  <si>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00010803000010000110</t>
  </si>
  <si>
    <t>Плата за размещение отходов производства и потребления</t>
  </si>
  <si>
    <t>00010302230010000110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</si>
  <si>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</si>
  <si>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</si>
  <si>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НАЛОГИ НА ПРИБЫЛЬ, ДОХОДЫ</t>
  </si>
  <si>
    <t>Доходы от оказания платных услуг (работ)</t>
  </si>
  <si>
    <t>00020204000000000151</t>
  </si>
  <si>
    <t>00010300000000000000</t>
  </si>
  <si>
    <t>00011705050050000180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</si>
  <si>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</si>
  <si>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регистрацию, а также за совершение прочих юридически значимых действий</t>
  </si>
  <si>
    <t>00010502020020000110</t>
  </si>
  <si>
    <t>00020203022000000151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</si>
  <si>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</si>
  <si>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00010502010020000110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</si>
  <si>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</si>
  <si>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00011406000000000430</t>
  </si>
  <si>
    <t>00020203999050000151</t>
  </si>
  <si>
    <t>Субвенции бюджетам субъектов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</si>
  <si>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</si>
  <si>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00010102030010000110</t>
  </si>
  <si>
    <t>00021905000050000151</t>
  </si>
  <si>
    <t>00011105025050000120</t>
  </si>
  <si>
    <t>Прочие субвенции</t>
  </si>
  <si>
    <t>Прочие доходы от оказания платных услуг (работ) получателями средств бюджетов муниципальных районов</t>
  </si>
  <si>
    <t>00020203024050000151</t>
  </si>
  <si>
    <t>00010502000020000110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</si>
  <si>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</si>
  <si>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00011633050050000140</t>
  </si>
  <si>
    <t>00020202999000000151</t>
  </si>
  <si>
    <t>00011109000000000120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</si>
  <si>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</si>
  <si>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00011600000000000000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</si>
  <si>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</si>
  <si>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00010302260010000110</t>
  </si>
  <si>
    <t>00010102010010000110</t>
  </si>
  <si>
    <t>Денежные взыскания (штрафы) за нарушение земельного законодательства</t>
  </si>
  <si>
    <t>00020000000000000000</t>
  </si>
  <si>
    <t>Прочие субвенции бюджетам муниципальных районов</t>
  </si>
  <si>
    <t>00010907000000000110</t>
  </si>
  <si>
    <t>00010807080010000110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</si>
  <si>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</si>
  <si>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00020202000000000151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</si>
  <si>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</si>
  <si>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</si>
  <si>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00011301995050000130</t>
  </si>
  <si>
    <t>00010302250010000110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</si>
  <si>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</si>
  <si>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00021900000000000000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</si>
  <si>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</si>
  <si>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</si>
  <si>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</t>
  </si>
  <si>
    <t>00020203022050000151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</si>
  <si>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</si>
  <si>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доходы от компенсации затрат бюджетов муниципальных районов</t>
  </si>
  <si>
    <t>00010302240010000110</t>
  </si>
  <si>
    <t>00011302060000000130</t>
  </si>
  <si>
    <t>00011700000000000000</t>
  </si>
  <si>
    <t>Прочие налоги и сборы (по отмененным местным налогам и сборам)</t>
  </si>
  <si>
    <t>00020203000000000151</t>
  </si>
  <si>
    <t>00011302995050000130</t>
  </si>
  <si>
    <t>Наименование групп, подгрупп, статей и подстатей доходов</t>
  </si>
  <si>
    <t>Код бюджетной классификации</t>
  </si>
  <si>
    <t>План</t>
  </si>
  <si>
    <t>Исполнено</t>
  </si>
  <si>
    <t>% исполнения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</si>
  <si>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</si>
  <si>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</si>
  <si>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00011630000010000140.</t>
  </si>
  <si>
    <t>00011630030010000140.</t>
  </si>
  <si>
    <t>00010102020010000110.</t>
  </si>
  <si>
    <t>00021800000000000000.</t>
  </si>
  <si>
    <t>00021805000050000180.</t>
  </si>
  <si>
    <t>00021805010050000180.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</si>
  <si>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</si>
  <si>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районов от возврата 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</si>
  <si>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</si>
  <si>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</si>
  <si>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</si>
  <si>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</si>
  <si>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00020203007000000151.</t>
  </si>
  <si>
    <t>00020203007050000151.</t>
  </si>
  <si>
    <t>00020203121000000151.</t>
  </si>
  <si>
    <t>00020203121050000151.</t>
  </si>
  <si>
    <t>Субвенции бюджетам  на проведение Всероссийской сельскохозяйственной переписи в 2016 году</t>
  </si>
  <si>
    <t>Субвенции бюджетам  муниципальных районов на проведение Всероссийской сельскохозяйственной переписи в 2016 году</t>
  </si>
  <si>
    <t>00011201020010000120.</t>
  </si>
  <si>
    <t xml:space="preserve">  Плата за выбросы загрязняющих веществ в атмосферный воздух передвижными объектами</t>
  </si>
  <si>
    <t xml:space="preserve"> 00011701000000000180</t>
  </si>
  <si>
    <t xml:space="preserve"> 00011700000000000180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</si>
  <si>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</si>
  <si>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</si>
  <si>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00020700000000000000</t>
  </si>
  <si>
    <t xml:space="preserve"> 00020705000050000180</t>
  </si>
  <si>
    <t xml:space="preserve"> 00020705030050000180</t>
  </si>
  <si>
    <t>Невыясненные поступления</t>
  </si>
  <si>
    <t>Невыясненные поступления, зачисляемые в бюджеты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</si>
  <si>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</si>
  <si>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</si>
  <si>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Суммы по искам о возмещении вреда, причиненного окружающей среде</t>
  </si>
  <si>
    <t>000 11635000050000140</t>
  </si>
  <si>
    <t>Оценка ожидаемого исполнения  бюджета МО "Катангский район"  по доходам за 2016г.</t>
  </si>
  <si>
    <t>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</si>
</sst>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\ ###\ ###\ ###\ ##0"/>
  </numFmts>
  <fonts count="48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1" applyNumberFormat="0" applyAlignment="0" applyProtection="0"/>
    <xf numFmtId="0" fontId="3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10">
      <alignment horizontal="left" wrapText="1" indent="2"/>
      <protection/>
    </xf>
    <xf numFmtId="49" fontId="31" fillId="0" borderId="11">
      <alignment horizontal="center"/>
      <protection/>
    </xf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9" borderId="12" applyNumberFormat="0" applyAlignment="0" applyProtection="0"/>
    <xf numFmtId="0" fontId="33" fillId="40" borderId="13" applyNumberFormat="0" applyAlignment="0" applyProtection="0"/>
    <xf numFmtId="0" fontId="34" fillId="40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41" borderId="18" applyNumberFormat="0" applyAlignment="0" applyProtection="0"/>
    <xf numFmtId="0" fontId="4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4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5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5" fillId="0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49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172" fontId="16" fillId="0" borderId="21" xfId="0" applyNumberFormat="1" applyFont="1" applyFill="1" applyBorder="1" applyAlignment="1">
      <alignment horizontal="center" vertical="center" wrapText="1"/>
    </xf>
    <xf numFmtId="178" fontId="16" fillId="0" borderId="21" xfId="0" applyNumberFormat="1" applyFont="1" applyFill="1" applyBorder="1" applyAlignment="1">
      <alignment horizontal="center" vertical="center" wrapText="1"/>
    </xf>
    <xf numFmtId="172" fontId="17" fillId="0" borderId="21" xfId="0" applyNumberFormat="1" applyFont="1" applyFill="1" applyBorder="1" applyAlignment="1">
      <alignment horizontal="center" vertical="center" wrapText="1"/>
    </xf>
    <xf numFmtId="178" fontId="17" fillId="0" borderId="21" xfId="0" applyNumberFormat="1" applyFont="1" applyFill="1" applyBorder="1" applyAlignment="1">
      <alignment horizontal="center" vertical="center" wrapText="1"/>
    </xf>
    <xf numFmtId="172" fontId="18" fillId="0" borderId="21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47" fillId="0" borderId="21" xfId="74" applyNumberFormat="1" applyFont="1" applyBorder="1" applyAlignment="1" applyProtection="1">
      <alignment wrapText="1"/>
      <protection locked="0"/>
    </xf>
    <xf numFmtId="4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Border="1" applyAlignment="1">
      <alignment vertical="top" wrapText="1"/>
    </xf>
    <xf numFmtId="0" fontId="47" fillId="0" borderId="21" xfId="74" applyNumberFormat="1" applyFont="1" applyBorder="1" applyAlignment="1" applyProtection="1">
      <alignment horizontal="left" vertical="center" wrapText="1"/>
      <protection locked="0"/>
    </xf>
    <xf numFmtId="49" fontId="47" fillId="0" borderId="21" xfId="75" applyNumberFormat="1" applyFont="1" applyBorder="1" applyAlignment="1" applyProtection="1">
      <alignment horizontal="left" vertical="center" wrapText="1"/>
      <protection locked="0"/>
    </xf>
    <xf numFmtId="0" fontId="47" fillId="0" borderId="21" xfId="74" applyNumberFormat="1" applyFont="1" applyBorder="1" applyAlignment="1" applyProtection="1">
      <alignment vertical="center" wrapText="1"/>
      <protection locked="0"/>
    </xf>
    <xf numFmtId="0" fontId="18" fillId="46" borderId="21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4" xfId="74"/>
    <cellStyle name="xl53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F125"/>
  <sheetViews>
    <sheetView tabSelected="1" view="pageBreakPreview" zoomScaleSheetLayoutView="100" zoomScalePageLayoutView="0" workbookViewId="0" topLeftCell="B1">
      <selection activeCell="D8" sqref="D8"/>
    </sheetView>
  </sheetViews>
  <sheetFormatPr defaultColWidth="9.140625" defaultRowHeight="15"/>
  <cols>
    <col min="1" max="1" width="4.00390625" style="3" hidden="1" customWidth="1"/>
    <col min="2" max="2" width="46.140625" style="3" customWidth="1"/>
    <col min="3" max="3" width="20.7109375" style="3" customWidth="1"/>
    <col min="4" max="4" width="15.57421875" style="3" customWidth="1"/>
    <col min="5" max="5" width="17.8515625" style="3" customWidth="1"/>
    <col min="6" max="6" width="9.8515625" style="3" customWidth="1"/>
    <col min="7" max="7" width="11.140625" style="3" customWidth="1"/>
    <col min="8" max="16384" width="9.140625" style="3" customWidth="1"/>
  </cols>
  <sheetData>
    <row r="1" spans="2:6" ht="41.25" customHeight="1">
      <c r="B1" s="17" t="s">
        <v>242</v>
      </c>
      <c r="C1" s="17"/>
      <c r="D1" s="17"/>
      <c r="E1" s="17"/>
      <c r="F1" s="17"/>
    </row>
    <row r="2" spans="2:6" ht="41.25" customHeight="1">
      <c r="B2" s="18"/>
      <c r="C2" s="18"/>
      <c r="D2" s="18"/>
      <c r="E2" s="18"/>
      <c r="F2" s="18" t="s">
        <v>243</v>
      </c>
    </row>
    <row r="3" spans="2:6" ht="38.25">
      <c r="B3" s="1" t="s">
        <v>202</v>
      </c>
      <c r="C3" s="1" t="s">
        <v>203</v>
      </c>
      <c r="D3" s="2" t="s">
        <v>204</v>
      </c>
      <c r="E3" s="2" t="s">
        <v>205</v>
      </c>
      <c r="F3" s="4" t="s">
        <v>206</v>
      </c>
    </row>
    <row r="4" spans="2:6" ht="15">
      <c r="B4" s="5" t="s">
        <v>12</v>
      </c>
      <c r="C4" s="5" t="s">
        <v>98</v>
      </c>
      <c r="D4" s="10">
        <f>D5+D95</f>
        <v>437788068.22</v>
      </c>
      <c r="E4" s="10">
        <f>E5+E95</f>
        <v>432168626.78</v>
      </c>
      <c r="F4" s="11">
        <f>E4*100/D4</f>
        <v>98.7164014170491</v>
      </c>
    </row>
    <row r="5" spans="2:6" ht="15">
      <c r="B5" s="5" t="s">
        <v>63</v>
      </c>
      <c r="C5" s="5" t="s">
        <v>79</v>
      </c>
      <c r="D5" s="10">
        <f>D6+D12+D18+D26+D32+D38+D50+D57+D66+D74+D90</f>
        <v>232745824.3</v>
      </c>
      <c r="E5" s="10">
        <f>E6+E12+E18+E26+E32+E38+E50+E57+E66+E74+E90</f>
        <v>226901813.95999998</v>
      </c>
      <c r="F5" s="11">
        <f aca="true" t="shared" si="0" ref="F5:F69">E5*100/D5</f>
        <v>97.48910196022793</v>
      </c>
    </row>
    <row r="6" spans="2:6" ht="15">
      <c r="B6" s="6" t="s">
        <v>145</v>
      </c>
      <c r="C6" s="6" t="s">
        <v>105</v>
      </c>
      <c r="D6" s="12">
        <f>D7</f>
        <v>184919100</v>
      </c>
      <c r="E6" s="12">
        <f>E7</f>
        <v>167431006.6</v>
      </c>
      <c r="F6" s="13">
        <f t="shared" si="0"/>
        <v>90.54284095044807</v>
      </c>
    </row>
    <row r="7" spans="2:6" ht="15">
      <c r="B7" s="6" t="s">
        <v>83</v>
      </c>
      <c r="C7" s="6" t="s">
        <v>124</v>
      </c>
      <c r="D7" s="12">
        <f>D8+D11+D10</f>
        <v>184919100</v>
      </c>
      <c r="E7" s="12">
        <f>E8+E11+E10</f>
        <v>167431006.6</v>
      </c>
      <c r="F7" s="13">
        <f t="shared" si="0"/>
        <v>90.54284095044807</v>
      </c>
    </row>
    <row r="8" spans="2:6" ht="61.5" customHeight="1">
      <c r="B8" s="7" t="s">
        <v>90</v>
      </c>
      <c r="C8" s="7" t="s">
        <v>176</v>
      </c>
      <c r="D8" s="14">
        <v>184919100</v>
      </c>
      <c r="E8" s="14">
        <v>167425292.22</v>
      </c>
      <c r="F8" s="13">
        <f t="shared" si="0"/>
        <v>90.53975074505554</v>
      </c>
    </row>
    <row r="9" spans="2:6" ht="88.5" customHeight="1">
      <c r="B9" s="9" t="s">
        <v>218</v>
      </c>
      <c r="C9" s="8" t="s">
        <v>211</v>
      </c>
      <c r="D9" s="14">
        <v>0</v>
      </c>
      <c r="E9" s="14">
        <v>0</v>
      </c>
      <c r="F9" s="13">
        <v>0</v>
      </c>
    </row>
    <row r="10" spans="2:6" ht="43.5" customHeight="1">
      <c r="B10" s="7" t="s">
        <v>45</v>
      </c>
      <c r="C10" s="7" t="s">
        <v>161</v>
      </c>
      <c r="D10" s="14">
        <v>0</v>
      </c>
      <c r="E10" s="14">
        <v>3545.57</v>
      </c>
      <c r="F10" s="13">
        <v>0</v>
      </c>
    </row>
    <row r="11" spans="2:6" ht="74.25" customHeight="1">
      <c r="B11" s="7" t="s">
        <v>182</v>
      </c>
      <c r="C11" s="7" t="s">
        <v>16</v>
      </c>
      <c r="D11" s="14">
        <v>0</v>
      </c>
      <c r="E11" s="14">
        <v>2168.81</v>
      </c>
      <c r="F11" s="13">
        <v>0</v>
      </c>
    </row>
    <row r="12" spans="2:6" ht="36">
      <c r="B12" s="6" t="s">
        <v>81</v>
      </c>
      <c r="C12" s="6" t="s">
        <v>148</v>
      </c>
      <c r="D12" s="12">
        <f>D13</f>
        <v>12986400</v>
      </c>
      <c r="E12" s="12">
        <f>E13</f>
        <v>12986400</v>
      </c>
      <c r="F12" s="13">
        <f t="shared" si="0"/>
        <v>100</v>
      </c>
    </row>
    <row r="13" spans="2:6" ht="24">
      <c r="B13" s="6" t="s">
        <v>26</v>
      </c>
      <c r="C13" s="6" t="s">
        <v>27</v>
      </c>
      <c r="D13" s="12">
        <f>D14+D15+D16+D17</f>
        <v>12986400</v>
      </c>
      <c r="E13" s="12">
        <f>E14+E15+E16+E17</f>
        <v>12986400</v>
      </c>
      <c r="F13" s="13">
        <f t="shared" si="0"/>
        <v>100</v>
      </c>
    </row>
    <row r="14" spans="2:6" ht="67.5" customHeight="1">
      <c r="B14" s="7" t="s">
        <v>22</v>
      </c>
      <c r="C14" s="7" t="s">
        <v>142</v>
      </c>
      <c r="D14" s="14">
        <v>4934800</v>
      </c>
      <c r="E14" s="14">
        <v>4934800</v>
      </c>
      <c r="F14" s="13">
        <f t="shared" si="0"/>
        <v>100</v>
      </c>
    </row>
    <row r="15" spans="2:6" ht="77.25" customHeight="1">
      <c r="B15" s="7" t="s">
        <v>5</v>
      </c>
      <c r="C15" s="7" t="s">
        <v>196</v>
      </c>
      <c r="D15" s="14">
        <v>103900</v>
      </c>
      <c r="E15" s="14">
        <v>103900</v>
      </c>
      <c r="F15" s="13">
        <f t="shared" si="0"/>
        <v>100</v>
      </c>
    </row>
    <row r="16" spans="2:6" ht="62.25" customHeight="1">
      <c r="B16" s="7" t="s">
        <v>120</v>
      </c>
      <c r="C16" s="7" t="s">
        <v>187</v>
      </c>
      <c r="D16" s="14">
        <v>7402200</v>
      </c>
      <c r="E16" s="14">
        <v>7402200</v>
      </c>
      <c r="F16" s="13">
        <f t="shared" si="0"/>
        <v>100</v>
      </c>
    </row>
    <row r="17" spans="2:6" ht="63" customHeight="1">
      <c r="B17" s="7" t="s">
        <v>59</v>
      </c>
      <c r="C17" s="7" t="s">
        <v>175</v>
      </c>
      <c r="D17" s="14">
        <v>545500</v>
      </c>
      <c r="E17" s="14">
        <v>545500</v>
      </c>
      <c r="F17" s="13">
        <f t="shared" si="0"/>
        <v>100</v>
      </c>
    </row>
    <row r="18" spans="2:6" ht="15">
      <c r="B18" s="6" t="s">
        <v>84</v>
      </c>
      <c r="C18" s="6" t="s">
        <v>46</v>
      </c>
      <c r="D18" s="12">
        <f>D19+D22+D24</f>
        <v>1135000</v>
      </c>
      <c r="E18" s="12">
        <f>E19+E22+E24</f>
        <v>1139979.63</v>
      </c>
      <c r="F18" s="13">
        <f t="shared" si="0"/>
        <v>100.43873392070483</v>
      </c>
    </row>
    <row r="19" spans="2:6" ht="24">
      <c r="B19" s="6" t="s">
        <v>51</v>
      </c>
      <c r="C19" s="6" t="s">
        <v>167</v>
      </c>
      <c r="D19" s="12">
        <f>D20+D21</f>
        <v>1127000</v>
      </c>
      <c r="E19" s="12">
        <f>E20+E21</f>
        <v>1127000</v>
      </c>
      <c r="F19" s="13">
        <f t="shared" si="0"/>
        <v>100</v>
      </c>
    </row>
    <row r="20" spans="2:6" ht="24">
      <c r="B20" s="7" t="s">
        <v>51</v>
      </c>
      <c r="C20" s="7" t="s">
        <v>155</v>
      </c>
      <c r="D20" s="14">
        <v>1127000</v>
      </c>
      <c r="E20" s="14">
        <v>1127000</v>
      </c>
      <c r="F20" s="13">
        <f t="shared" si="0"/>
        <v>100</v>
      </c>
    </row>
    <row r="21" spans="2:6" ht="36">
      <c r="B21" s="7" t="s">
        <v>37</v>
      </c>
      <c r="C21" s="7" t="s">
        <v>152</v>
      </c>
      <c r="D21" s="14">
        <v>0</v>
      </c>
      <c r="E21" s="14">
        <v>0</v>
      </c>
      <c r="F21" s="13">
        <v>0</v>
      </c>
    </row>
    <row r="22" spans="2:6" ht="15">
      <c r="B22" s="6" t="s">
        <v>62</v>
      </c>
      <c r="C22" s="6" t="s">
        <v>17</v>
      </c>
      <c r="D22" s="12">
        <f>D23</f>
        <v>3000</v>
      </c>
      <c r="E22" s="12">
        <f>E23</f>
        <v>0</v>
      </c>
      <c r="F22" s="13">
        <f t="shared" si="0"/>
        <v>0</v>
      </c>
    </row>
    <row r="23" spans="2:6" ht="15">
      <c r="B23" s="7" t="s">
        <v>62</v>
      </c>
      <c r="C23" s="7" t="s">
        <v>65</v>
      </c>
      <c r="D23" s="14">
        <v>3000</v>
      </c>
      <c r="E23" s="14">
        <v>0</v>
      </c>
      <c r="F23" s="13">
        <f t="shared" si="0"/>
        <v>0</v>
      </c>
    </row>
    <row r="24" spans="2:6" ht="24">
      <c r="B24" s="6" t="s">
        <v>104</v>
      </c>
      <c r="C24" s="6" t="s">
        <v>127</v>
      </c>
      <c r="D24" s="12">
        <f>D25</f>
        <v>5000</v>
      </c>
      <c r="E24" s="12">
        <f>E25</f>
        <v>12979.63</v>
      </c>
      <c r="F24" s="13">
        <f t="shared" si="0"/>
        <v>259.5926</v>
      </c>
    </row>
    <row r="25" spans="2:6" ht="36">
      <c r="B25" s="7" t="s">
        <v>168</v>
      </c>
      <c r="C25" s="7" t="s">
        <v>112</v>
      </c>
      <c r="D25" s="14">
        <v>5000</v>
      </c>
      <c r="E25" s="14">
        <v>12979.63</v>
      </c>
      <c r="F25" s="13">
        <f t="shared" si="0"/>
        <v>259.5926</v>
      </c>
    </row>
    <row r="26" spans="2:6" ht="15">
      <c r="B26" s="6" t="s">
        <v>110</v>
      </c>
      <c r="C26" s="6" t="s">
        <v>106</v>
      </c>
      <c r="D26" s="12">
        <f>D27+D29</f>
        <v>1252000</v>
      </c>
      <c r="E26" s="12">
        <f>E27+E29</f>
        <v>914000</v>
      </c>
      <c r="F26" s="13">
        <f t="shared" si="0"/>
        <v>73.00319488817891</v>
      </c>
    </row>
    <row r="27" spans="2:6" ht="28.5" customHeight="1">
      <c r="B27" s="6" t="s">
        <v>29</v>
      </c>
      <c r="C27" s="6" t="s">
        <v>140</v>
      </c>
      <c r="D27" s="12">
        <f>D28</f>
        <v>400000</v>
      </c>
      <c r="E27" s="12">
        <f>E28</f>
        <v>250000</v>
      </c>
      <c r="F27" s="13">
        <f t="shared" si="0"/>
        <v>62.5</v>
      </c>
    </row>
    <row r="28" spans="2:6" ht="34.5" customHeight="1">
      <c r="B28" s="7" t="s">
        <v>40</v>
      </c>
      <c r="C28" s="7" t="s">
        <v>131</v>
      </c>
      <c r="D28" s="14">
        <v>400000</v>
      </c>
      <c r="E28" s="14">
        <v>250000</v>
      </c>
      <c r="F28" s="13">
        <f t="shared" si="0"/>
        <v>62.5</v>
      </c>
    </row>
    <row r="29" spans="2:6" ht="32.25" customHeight="1">
      <c r="B29" s="6" t="s">
        <v>151</v>
      </c>
      <c r="C29" s="6" t="s">
        <v>56</v>
      </c>
      <c r="D29" s="12">
        <f>D30</f>
        <v>852000</v>
      </c>
      <c r="E29" s="12">
        <f>E30</f>
        <v>664000</v>
      </c>
      <c r="F29" s="13">
        <f t="shared" si="0"/>
        <v>77.93427230046949</v>
      </c>
    </row>
    <row r="30" spans="2:6" ht="49.5" customHeight="1">
      <c r="B30" s="6" t="s">
        <v>123</v>
      </c>
      <c r="C30" s="6" t="s">
        <v>181</v>
      </c>
      <c r="D30" s="12">
        <f>D31</f>
        <v>852000</v>
      </c>
      <c r="E30" s="12">
        <v>664000</v>
      </c>
      <c r="F30" s="13">
        <f t="shared" si="0"/>
        <v>77.93427230046949</v>
      </c>
    </row>
    <row r="31" spans="2:6" ht="63" customHeight="1">
      <c r="B31" s="7" t="s">
        <v>75</v>
      </c>
      <c r="C31" s="7" t="s">
        <v>130</v>
      </c>
      <c r="D31" s="14">
        <v>852000</v>
      </c>
      <c r="E31" s="14">
        <v>664000</v>
      </c>
      <c r="F31" s="13">
        <f t="shared" si="0"/>
        <v>77.93427230046949</v>
      </c>
    </row>
    <row r="32" spans="2:6" ht="36">
      <c r="B32" s="6" t="s">
        <v>47</v>
      </c>
      <c r="C32" s="6" t="s">
        <v>128</v>
      </c>
      <c r="D32" s="12">
        <f>D33+D35</f>
        <v>0</v>
      </c>
      <c r="E32" s="12">
        <f>E33+E35</f>
        <v>191.57</v>
      </c>
      <c r="F32" s="13">
        <v>0</v>
      </c>
    </row>
    <row r="33" spans="2:6" ht="15">
      <c r="B33" s="6" t="s">
        <v>117</v>
      </c>
      <c r="C33" s="6" t="s">
        <v>64</v>
      </c>
      <c r="D33" s="12">
        <f>D34</f>
        <v>0</v>
      </c>
      <c r="E33" s="12">
        <f>E34</f>
        <v>191.57</v>
      </c>
      <c r="F33" s="13">
        <v>0</v>
      </c>
    </row>
    <row r="34" spans="2:6" ht="15">
      <c r="B34" s="7" t="s">
        <v>33</v>
      </c>
      <c r="C34" s="7" t="s">
        <v>54</v>
      </c>
      <c r="D34" s="14">
        <v>0</v>
      </c>
      <c r="E34" s="14">
        <v>191.57</v>
      </c>
      <c r="F34" s="13">
        <v>0</v>
      </c>
    </row>
    <row r="35" spans="2:6" ht="24">
      <c r="B35" s="6" t="s">
        <v>199</v>
      </c>
      <c r="C35" s="6" t="s">
        <v>180</v>
      </c>
      <c r="D35" s="12">
        <f>D36</f>
        <v>0</v>
      </c>
      <c r="E35" s="12">
        <f>E36</f>
        <v>0</v>
      </c>
      <c r="F35" s="13">
        <v>0</v>
      </c>
    </row>
    <row r="36" spans="2:6" ht="38.25" customHeight="1">
      <c r="B36" s="6" t="s">
        <v>172</v>
      </c>
      <c r="C36" s="6" t="s">
        <v>71</v>
      </c>
      <c r="D36" s="12">
        <f>D37</f>
        <v>0</v>
      </c>
      <c r="E36" s="12">
        <f>E37</f>
        <v>0</v>
      </c>
      <c r="F36" s="13">
        <v>0</v>
      </c>
    </row>
    <row r="37" spans="2:6" ht="51" customHeight="1">
      <c r="B37" s="7" t="s">
        <v>134</v>
      </c>
      <c r="C37" s="7" t="s">
        <v>119</v>
      </c>
      <c r="D37" s="14">
        <v>0</v>
      </c>
      <c r="E37" s="14">
        <v>0</v>
      </c>
      <c r="F37" s="13">
        <v>0</v>
      </c>
    </row>
    <row r="38" spans="2:6" ht="36">
      <c r="B38" s="6" t="s">
        <v>191</v>
      </c>
      <c r="C38" s="6" t="s">
        <v>14</v>
      </c>
      <c r="D38" s="12">
        <f>D39+D44+D47</f>
        <v>934348</v>
      </c>
      <c r="E38" s="12">
        <f>E39+E44+E47</f>
        <v>971716</v>
      </c>
      <c r="F38" s="13">
        <f t="shared" si="0"/>
        <v>103.99936640309606</v>
      </c>
    </row>
    <row r="39" spans="2:6" ht="71.25" customHeight="1">
      <c r="B39" s="6" t="s">
        <v>160</v>
      </c>
      <c r="C39" s="6" t="s">
        <v>44</v>
      </c>
      <c r="D39" s="12">
        <f>D40+D42</f>
        <v>212593</v>
      </c>
      <c r="E39" s="12">
        <f>E40+E42</f>
        <v>234561</v>
      </c>
      <c r="F39" s="13">
        <f t="shared" si="0"/>
        <v>110.33335998833452</v>
      </c>
    </row>
    <row r="40" spans="2:6" ht="58.5" customHeight="1">
      <c r="B40" s="6" t="s">
        <v>150</v>
      </c>
      <c r="C40" s="6" t="s">
        <v>95</v>
      </c>
      <c r="D40" s="12">
        <f>D41</f>
        <v>14000</v>
      </c>
      <c r="E40" s="12">
        <f>E41</f>
        <v>35488</v>
      </c>
      <c r="F40" s="13">
        <f t="shared" si="0"/>
        <v>253.4857142857143</v>
      </c>
    </row>
    <row r="41" spans="2:6" ht="62.25" customHeight="1">
      <c r="B41" s="7" t="s">
        <v>102</v>
      </c>
      <c r="C41" s="7" t="s">
        <v>129</v>
      </c>
      <c r="D41" s="14">
        <v>14000</v>
      </c>
      <c r="E41" s="14">
        <v>35488</v>
      </c>
      <c r="F41" s="13">
        <f t="shared" si="0"/>
        <v>253.4857142857143</v>
      </c>
    </row>
    <row r="42" spans="2:6" ht="63" customHeight="1">
      <c r="B42" s="6" t="s">
        <v>82</v>
      </c>
      <c r="C42" s="6" t="s">
        <v>86</v>
      </c>
      <c r="D42" s="12">
        <f>D43</f>
        <v>198593</v>
      </c>
      <c r="E42" s="12">
        <f>E43</f>
        <v>199073</v>
      </c>
      <c r="F42" s="13">
        <f t="shared" si="0"/>
        <v>100.241700362047</v>
      </c>
    </row>
    <row r="43" spans="2:6" ht="62.25" customHeight="1">
      <c r="B43" s="7" t="s">
        <v>48</v>
      </c>
      <c r="C43" s="7" t="s">
        <v>163</v>
      </c>
      <c r="D43" s="14">
        <v>198593</v>
      </c>
      <c r="E43" s="14">
        <v>199073</v>
      </c>
      <c r="F43" s="13">
        <f t="shared" si="0"/>
        <v>100.241700362047</v>
      </c>
    </row>
    <row r="44" spans="2:6" ht="24">
      <c r="B44" s="6" t="s">
        <v>38</v>
      </c>
      <c r="C44" s="6" t="s">
        <v>11</v>
      </c>
      <c r="D44" s="12">
        <f>D45</f>
        <v>0</v>
      </c>
      <c r="E44" s="12">
        <f>E45</f>
        <v>0</v>
      </c>
      <c r="F44" s="13">
        <v>0</v>
      </c>
    </row>
    <row r="45" spans="2:6" ht="39" customHeight="1">
      <c r="B45" s="6" t="s">
        <v>4</v>
      </c>
      <c r="C45" s="6" t="s">
        <v>58</v>
      </c>
      <c r="D45" s="12">
        <f>D46</f>
        <v>0</v>
      </c>
      <c r="E45" s="12">
        <f>E46</f>
        <v>0</v>
      </c>
      <c r="F45" s="13">
        <v>0</v>
      </c>
    </row>
    <row r="46" spans="2:6" ht="48">
      <c r="B46" s="7" t="s">
        <v>21</v>
      </c>
      <c r="C46" s="7" t="s">
        <v>68</v>
      </c>
      <c r="D46" s="14">
        <v>0</v>
      </c>
      <c r="E46" s="14">
        <v>0</v>
      </c>
      <c r="F46" s="13">
        <v>0</v>
      </c>
    </row>
    <row r="47" spans="2:6" ht="72">
      <c r="B47" s="6" t="s">
        <v>19</v>
      </c>
      <c r="C47" s="6" t="s">
        <v>171</v>
      </c>
      <c r="D47" s="12">
        <f>D48</f>
        <v>721755</v>
      </c>
      <c r="E47" s="12">
        <f>E48</f>
        <v>737155</v>
      </c>
      <c r="F47" s="13">
        <f t="shared" si="0"/>
        <v>102.13368802432959</v>
      </c>
    </row>
    <row r="48" spans="2:6" ht="72">
      <c r="B48" s="6" t="s">
        <v>85</v>
      </c>
      <c r="C48" s="6" t="s">
        <v>60</v>
      </c>
      <c r="D48" s="12">
        <f>D49</f>
        <v>721755</v>
      </c>
      <c r="E48" s="12">
        <f>E49</f>
        <v>737155</v>
      </c>
      <c r="F48" s="13">
        <f t="shared" si="0"/>
        <v>102.13368802432959</v>
      </c>
    </row>
    <row r="49" spans="2:6" ht="65.25" customHeight="1">
      <c r="B49" s="7" t="s">
        <v>184</v>
      </c>
      <c r="C49" s="7" t="s">
        <v>137</v>
      </c>
      <c r="D49" s="14">
        <v>721755</v>
      </c>
      <c r="E49" s="14">
        <v>737155</v>
      </c>
      <c r="F49" s="13">
        <f t="shared" si="0"/>
        <v>102.13368802432959</v>
      </c>
    </row>
    <row r="50" spans="2:6" ht="24">
      <c r="B50" s="6" t="s">
        <v>111</v>
      </c>
      <c r="C50" s="6" t="s">
        <v>88</v>
      </c>
      <c r="D50" s="12">
        <f>D51</f>
        <v>30658665</v>
      </c>
      <c r="E50" s="12">
        <f>E51</f>
        <v>43413744.17</v>
      </c>
      <c r="F50" s="13">
        <f t="shared" si="0"/>
        <v>141.60350481666438</v>
      </c>
    </row>
    <row r="51" spans="2:6" ht="18.75" customHeight="1">
      <c r="B51" s="6" t="s">
        <v>80</v>
      </c>
      <c r="C51" s="6" t="s">
        <v>39</v>
      </c>
      <c r="D51" s="12">
        <f>D52+D54+D55+D56</f>
        <v>30658665</v>
      </c>
      <c r="E51" s="12">
        <f>E52+E54+E55+E56+E53</f>
        <v>43413744.17</v>
      </c>
      <c r="F51" s="13">
        <f t="shared" si="0"/>
        <v>141.60350481666438</v>
      </c>
    </row>
    <row r="52" spans="2:6" ht="24">
      <c r="B52" s="7" t="s">
        <v>52</v>
      </c>
      <c r="C52" s="7" t="s">
        <v>36</v>
      </c>
      <c r="D52" s="14">
        <v>5050000</v>
      </c>
      <c r="E52" s="14">
        <v>499577.1</v>
      </c>
      <c r="F52" s="13">
        <f t="shared" si="0"/>
        <v>9.892615841584158</v>
      </c>
    </row>
    <row r="53" spans="2:6" ht="24.75">
      <c r="B53" s="19" t="s">
        <v>228</v>
      </c>
      <c r="C53" s="7" t="s">
        <v>227</v>
      </c>
      <c r="D53" s="14"/>
      <c r="E53" s="14">
        <v>-14.57</v>
      </c>
      <c r="F53" s="13"/>
    </row>
    <row r="54" spans="2:6" ht="17.25" customHeight="1">
      <c r="B54" s="7" t="s">
        <v>135</v>
      </c>
      <c r="C54" s="7" t="s">
        <v>72</v>
      </c>
      <c r="D54" s="14">
        <v>800</v>
      </c>
      <c r="E54" s="14">
        <v>1024.76</v>
      </c>
      <c r="F54" s="13">
        <f t="shared" si="0"/>
        <v>128.095</v>
      </c>
    </row>
    <row r="55" spans="2:6" ht="15" customHeight="1">
      <c r="B55" s="7" t="s">
        <v>141</v>
      </c>
      <c r="C55" s="7" t="s">
        <v>69</v>
      </c>
      <c r="D55" s="14">
        <v>3607865</v>
      </c>
      <c r="E55" s="14">
        <v>2187871.49</v>
      </c>
      <c r="F55" s="13">
        <f t="shared" si="0"/>
        <v>60.641722736299734</v>
      </c>
    </row>
    <row r="56" spans="2:6" ht="40.5" customHeight="1">
      <c r="B56" s="7" t="s">
        <v>190</v>
      </c>
      <c r="C56" s="7" t="s">
        <v>109</v>
      </c>
      <c r="D56" s="14">
        <v>22000000</v>
      </c>
      <c r="E56" s="14">
        <v>40725285.39</v>
      </c>
      <c r="F56" s="13">
        <f t="shared" si="0"/>
        <v>185.1149335909091</v>
      </c>
    </row>
    <row r="57" spans="2:6" ht="27.75" customHeight="1">
      <c r="B57" s="6" t="s">
        <v>31</v>
      </c>
      <c r="C57" s="6" t="s">
        <v>114</v>
      </c>
      <c r="D57" s="12">
        <f>D58+D61</f>
        <v>2008300</v>
      </c>
      <c r="E57" s="12">
        <f>E58+E61</f>
        <v>1704434</v>
      </c>
      <c r="F57" s="13">
        <f t="shared" si="0"/>
        <v>84.86949160981925</v>
      </c>
    </row>
    <row r="58" spans="2:6" ht="15">
      <c r="B58" s="6" t="s">
        <v>146</v>
      </c>
      <c r="C58" s="6" t="s">
        <v>103</v>
      </c>
      <c r="D58" s="12">
        <f>D59</f>
        <v>152000</v>
      </c>
      <c r="E58" s="12">
        <f>E59</f>
        <v>180534</v>
      </c>
      <c r="F58" s="13">
        <f t="shared" si="0"/>
        <v>118.77236842105263</v>
      </c>
    </row>
    <row r="59" spans="2:6" ht="15">
      <c r="B59" s="6" t="s">
        <v>192</v>
      </c>
      <c r="C59" s="6" t="s">
        <v>116</v>
      </c>
      <c r="D59" s="12">
        <f>D60</f>
        <v>152000</v>
      </c>
      <c r="E59" s="12">
        <v>180534</v>
      </c>
      <c r="F59" s="13">
        <f t="shared" si="0"/>
        <v>118.77236842105263</v>
      </c>
    </row>
    <row r="60" spans="2:6" ht="28.5" customHeight="1">
      <c r="B60" s="7" t="s">
        <v>165</v>
      </c>
      <c r="C60" s="7" t="s">
        <v>186</v>
      </c>
      <c r="D60" s="14">
        <v>152000</v>
      </c>
      <c r="E60" s="14">
        <v>180534</v>
      </c>
      <c r="F60" s="13">
        <f t="shared" si="0"/>
        <v>118.77236842105263</v>
      </c>
    </row>
    <row r="61" spans="2:6" ht="15">
      <c r="B61" s="6" t="s">
        <v>3</v>
      </c>
      <c r="C61" s="6" t="s">
        <v>118</v>
      </c>
      <c r="D61" s="14">
        <f>D62+D64</f>
        <v>1856300</v>
      </c>
      <c r="E61" s="14">
        <f>E62+E64</f>
        <v>1523900</v>
      </c>
      <c r="F61" s="13">
        <f t="shared" si="0"/>
        <v>82.09341162527609</v>
      </c>
    </row>
    <row r="62" spans="2:6" ht="25.5" customHeight="1">
      <c r="B62" s="6" t="s">
        <v>185</v>
      </c>
      <c r="C62" s="6" t="s">
        <v>197</v>
      </c>
      <c r="D62" s="12">
        <f>D63</f>
        <v>141300</v>
      </c>
      <c r="E62" s="12">
        <f>E63</f>
        <v>81300</v>
      </c>
      <c r="F62" s="13">
        <f t="shared" si="0"/>
        <v>57.53715498938429</v>
      </c>
    </row>
    <row r="63" spans="2:6" ht="36">
      <c r="B63" s="7" t="s">
        <v>113</v>
      </c>
      <c r="C63" s="7" t="s">
        <v>6</v>
      </c>
      <c r="D63" s="14">
        <v>141300</v>
      </c>
      <c r="E63" s="14">
        <v>81300</v>
      </c>
      <c r="F63" s="13">
        <f t="shared" si="0"/>
        <v>57.53715498938429</v>
      </c>
    </row>
    <row r="64" spans="2:6" ht="15">
      <c r="B64" s="6" t="s">
        <v>42</v>
      </c>
      <c r="C64" s="6" t="s">
        <v>125</v>
      </c>
      <c r="D64" s="12">
        <f>D65</f>
        <v>1715000</v>
      </c>
      <c r="E64" s="12">
        <f>E65</f>
        <v>1442600</v>
      </c>
      <c r="F64" s="13">
        <f t="shared" si="0"/>
        <v>84.11661807580175</v>
      </c>
    </row>
    <row r="65" spans="2:6" ht="24">
      <c r="B65" s="7" t="s">
        <v>195</v>
      </c>
      <c r="C65" s="7" t="s">
        <v>201</v>
      </c>
      <c r="D65" s="14">
        <v>1715000</v>
      </c>
      <c r="E65" s="14">
        <v>1442600</v>
      </c>
      <c r="F65" s="13">
        <f t="shared" si="0"/>
        <v>84.11661807580175</v>
      </c>
    </row>
    <row r="66" spans="2:6" ht="24">
      <c r="B66" s="6" t="s">
        <v>15</v>
      </c>
      <c r="C66" s="6" t="s">
        <v>136</v>
      </c>
      <c r="D66" s="12">
        <f>D67+D70</f>
        <v>-1819188.7</v>
      </c>
      <c r="E66" s="12">
        <f>E67+E70</f>
        <v>-1820250.01</v>
      </c>
      <c r="F66" s="13">
        <f t="shared" si="0"/>
        <v>100.0583397423258</v>
      </c>
    </row>
    <row r="67" spans="2:6" ht="72">
      <c r="B67" s="6" t="s">
        <v>154</v>
      </c>
      <c r="C67" s="6" t="s">
        <v>91</v>
      </c>
      <c r="D67" s="12">
        <f>D68</f>
        <v>-1839188.7</v>
      </c>
      <c r="E67" s="12">
        <f>E68</f>
        <v>-1839188.7</v>
      </c>
      <c r="F67" s="13">
        <f t="shared" si="0"/>
        <v>100</v>
      </c>
    </row>
    <row r="68" spans="2:6" ht="79.5" customHeight="1">
      <c r="B68" s="6" t="s">
        <v>107</v>
      </c>
      <c r="C68" s="6" t="s">
        <v>133</v>
      </c>
      <c r="D68" s="12">
        <f>D69</f>
        <v>-1839188.7</v>
      </c>
      <c r="E68" s="12">
        <f>E69</f>
        <v>-1839188.7</v>
      </c>
      <c r="F68" s="13">
        <f t="shared" si="0"/>
        <v>100</v>
      </c>
    </row>
    <row r="69" spans="2:6" ht="72.75" customHeight="1">
      <c r="B69" s="7" t="s">
        <v>99</v>
      </c>
      <c r="C69" s="7" t="s">
        <v>41</v>
      </c>
      <c r="D69" s="14">
        <v>-1839188.7</v>
      </c>
      <c r="E69" s="14">
        <v>-1839188.7</v>
      </c>
      <c r="F69" s="13">
        <f t="shared" si="0"/>
        <v>100</v>
      </c>
    </row>
    <row r="70" spans="2:6" ht="25.5" customHeight="1">
      <c r="B70" s="6" t="s">
        <v>97</v>
      </c>
      <c r="C70" s="6" t="s">
        <v>157</v>
      </c>
      <c r="D70" s="12">
        <f>D71</f>
        <v>20000</v>
      </c>
      <c r="E70" s="12">
        <f>E71</f>
        <v>18938.69</v>
      </c>
      <c r="F70" s="13">
        <f aca="true" t="shared" si="1" ref="F70:F123">E70*100/D70</f>
        <v>94.69344999999998</v>
      </c>
    </row>
    <row r="71" spans="2:6" ht="23.25" customHeight="1">
      <c r="B71" s="6" t="s">
        <v>87</v>
      </c>
      <c r="C71" s="6" t="s">
        <v>13</v>
      </c>
      <c r="D71" s="12">
        <f>D72+D73</f>
        <v>20000</v>
      </c>
      <c r="E71" s="12">
        <f>E72+E73</f>
        <v>18938.69</v>
      </c>
      <c r="F71" s="13">
        <f t="shared" si="1"/>
        <v>94.69344999999998</v>
      </c>
    </row>
    <row r="72" spans="2:6" ht="48">
      <c r="B72" s="7" t="s">
        <v>101</v>
      </c>
      <c r="C72" s="7" t="s">
        <v>108</v>
      </c>
      <c r="D72" s="14">
        <v>0</v>
      </c>
      <c r="E72" s="14">
        <v>0</v>
      </c>
      <c r="F72" s="13">
        <v>0</v>
      </c>
    </row>
    <row r="73" spans="2:6" ht="36">
      <c r="B73" s="7" t="s">
        <v>188</v>
      </c>
      <c r="C73" s="7" t="s">
        <v>96</v>
      </c>
      <c r="D73" s="14">
        <v>20000</v>
      </c>
      <c r="E73" s="14">
        <v>18938.69</v>
      </c>
      <c r="F73" s="13">
        <f t="shared" si="1"/>
        <v>94.69344999999998</v>
      </c>
    </row>
    <row r="74" spans="2:6" ht="15">
      <c r="B74" s="6" t="s">
        <v>61</v>
      </c>
      <c r="C74" s="6" t="s">
        <v>173</v>
      </c>
      <c r="D74" s="12">
        <f>D75+D78+D88+D81+D84</f>
        <v>304200</v>
      </c>
      <c r="E74" s="12">
        <f>E75+E78+E87+E88+E81+E83+E85</f>
        <v>253065.61</v>
      </c>
      <c r="F74" s="13">
        <f t="shared" si="1"/>
        <v>83.19053583168967</v>
      </c>
    </row>
    <row r="75" spans="2:6" ht="24">
      <c r="B75" s="6" t="s">
        <v>78</v>
      </c>
      <c r="C75" s="6" t="s">
        <v>66</v>
      </c>
      <c r="D75" s="12">
        <f>D76+D77</f>
        <v>36000</v>
      </c>
      <c r="E75" s="12">
        <f>E76+E77</f>
        <v>29665.61</v>
      </c>
      <c r="F75" s="13">
        <f t="shared" si="1"/>
        <v>82.40447222222222</v>
      </c>
    </row>
    <row r="76" spans="2:6" ht="61.5" customHeight="1">
      <c r="B76" s="7" t="s">
        <v>93</v>
      </c>
      <c r="C76" s="7" t="s">
        <v>25</v>
      </c>
      <c r="D76" s="14">
        <v>35000</v>
      </c>
      <c r="E76" s="14">
        <v>28765.61</v>
      </c>
      <c r="F76" s="13">
        <f t="shared" si="1"/>
        <v>82.18745714285714</v>
      </c>
    </row>
    <row r="77" spans="2:6" ht="48">
      <c r="B77" s="7" t="s">
        <v>144</v>
      </c>
      <c r="C77" s="7" t="s">
        <v>9</v>
      </c>
      <c r="D77" s="14">
        <v>1000</v>
      </c>
      <c r="E77" s="14">
        <v>900</v>
      </c>
      <c r="F77" s="13">
        <f t="shared" si="1"/>
        <v>90</v>
      </c>
    </row>
    <row r="78" spans="2:6" ht="97.5" customHeight="1">
      <c r="B78" s="6" t="s">
        <v>18</v>
      </c>
      <c r="C78" s="6" t="s">
        <v>50</v>
      </c>
      <c r="D78" s="12">
        <f>D79+D80</f>
        <v>71000</v>
      </c>
      <c r="E78" s="12">
        <f>E79+E80</f>
        <v>92525.31</v>
      </c>
      <c r="F78" s="13">
        <f t="shared" si="1"/>
        <v>130.31733802816902</v>
      </c>
    </row>
    <row r="79" spans="2:6" ht="36">
      <c r="B79" s="7" t="s">
        <v>67</v>
      </c>
      <c r="C79" s="7" t="s">
        <v>138</v>
      </c>
      <c r="D79" s="14">
        <v>70000</v>
      </c>
      <c r="E79" s="14">
        <v>92525.31</v>
      </c>
      <c r="F79" s="13">
        <f t="shared" si="1"/>
        <v>132.1790142857143</v>
      </c>
    </row>
    <row r="80" spans="2:6" ht="24">
      <c r="B80" s="7" t="s">
        <v>177</v>
      </c>
      <c r="C80" s="7" t="s">
        <v>34</v>
      </c>
      <c r="D80" s="14">
        <v>1000</v>
      </c>
      <c r="E80" s="14">
        <v>0</v>
      </c>
      <c r="F80" s="13">
        <f t="shared" si="1"/>
        <v>0</v>
      </c>
    </row>
    <row r="81" spans="2:6" ht="23.25" customHeight="1">
      <c r="B81" s="7" t="s">
        <v>207</v>
      </c>
      <c r="C81" s="7" t="s">
        <v>209</v>
      </c>
      <c r="D81" s="20">
        <f>D82</f>
        <v>5000</v>
      </c>
      <c r="E81" s="14">
        <v>0</v>
      </c>
      <c r="F81" s="13">
        <f t="shared" si="1"/>
        <v>0</v>
      </c>
    </row>
    <row r="82" spans="2:6" ht="27.75" customHeight="1">
      <c r="B82" s="21" t="s">
        <v>208</v>
      </c>
      <c r="C82" s="7" t="s">
        <v>210</v>
      </c>
      <c r="D82" s="20">
        <v>5000</v>
      </c>
      <c r="E82" s="14">
        <v>0</v>
      </c>
      <c r="F82" s="13">
        <f t="shared" si="1"/>
        <v>0</v>
      </c>
    </row>
    <row r="83" spans="2:6" ht="47.25" customHeight="1">
      <c r="B83" s="6" t="s">
        <v>194</v>
      </c>
      <c r="C83" s="6" t="s">
        <v>43</v>
      </c>
      <c r="D83" s="12">
        <f>D84</f>
        <v>65000</v>
      </c>
      <c r="E83" s="12">
        <f>E84</f>
        <v>10867.46</v>
      </c>
      <c r="F83" s="13">
        <f t="shared" si="1"/>
        <v>16.719169230769232</v>
      </c>
    </row>
    <row r="84" spans="2:6" ht="60.75" customHeight="1">
      <c r="B84" s="7" t="s">
        <v>73</v>
      </c>
      <c r="C84" s="7" t="s">
        <v>169</v>
      </c>
      <c r="D84" s="14">
        <v>65000</v>
      </c>
      <c r="E84" s="14">
        <v>10867.46</v>
      </c>
      <c r="F84" s="13">
        <f t="shared" si="1"/>
        <v>16.719169230769232</v>
      </c>
    </row>
    <row r="85" spans="2:6" ht="24" customHeight="1">
      <c r="B85" s="7" t="s">
        <v>240</v>
      </c>
      <c r="C85" s="15" t="s">
        <v>241</v>
      </c>
      <c r="D85" s="14">
        <v>0</v>
      </c>
      <c r="E85" s="14">
        <v>27000</v>
      </c>
      <c r="F85" s="13">
        <v>0</v>
      </c>
    </row>
    <row r="86" spans="2:6" ht="35.25" customHeight="1">
      <c r="B86" s="7" t="s">
        <v>238</v>
      </c>
      <c r="C86" s="15" t="s">
        <v>239</v>
      </c>
      <c r="D86" s="14">
        <v>0</v>
      </c>
      <c r="E86" s="14">
        <v>27000</v>
      </c>
      <c r="F86" s="13">
        <v>0</v>
      </c>
    </row>
    <row r="87" spans="2:6" ht="60">
      <c r="B87" s="7" t="s">
        <v>30</v>
      </c>
      <c r="C87" s="7" t="s">
        <v>94</v>
      </c>
      <c r="D87" s="14">
        <v>0</v>
      </c>
      <c r="E87" s="14">
        <v>1000</v>
      </c>
      <c r="F87" s="13">
        <v>0</v>
      </c>
    </row>
    <row r="88" spans="2:6" ht="24">
      <c r="B88" s="6" t="s">
        <v>20</v>
      </c>
      <c r="C88" s="6" t="s">
        <v>23</v>
      </c>
      <c r="D88" s="12">
        <f>D89</f>
        <v>127200</v>
      </c>
      <c r="E88" s="12">
        <f>E89</f>
        <v>92007.23</v>
      </c>
      <c r="F88" s="13">
        <f t="shared" si="1"/>
        <v>72.33272798742138</v>
      </c>
    </row>
    <row r="89" spans="2:6" ht="36">
      <c r="B89" s="7" t="s">
        <v>156</v>
      </c>
      <c r="C89" s="7" t="s">
        <v>74</v>
      </c>
      <c r="D89" s="14">
        <v>127200</v>
      </c>
      <c r="E89" s="14">
        <v>92007.23</v>
      </c>
      <c r="F89" s="13">
        <f t="shared" si="1"/>
        <v>72.33272798742138</v>
      </c>
    </row>
    <row r="90" spans="2:6" ht="15">
      <c r="B90" s="6" t="s">
        <v>0</v>
      </c>
      <c r="C90" s="6" t="s">
        <v>198</v>
      </c>
      <c r="D90" s="12">
        <f>D93</f>
        <v>367000</v>
      </c>
      <c r="E90" s="12">
        <f>E93+E91</f>
        <v>-92473.61</v>
      </c>
      <c r="F90" s="13">
        <f t="shared" si="1"/>
        <v>-25.1971689373297</v>
      </c>
    </row>
    <row r="91" spans="2:6" ht="15">
      <c r="B91" s="22" t="s">
        <v>236</v>
      </c>
      <c r="C91" s="23" t="s">
        <v>230</v>
      </c>
      <c r="D91" s="12">
        <v>0</v>
      </c>
      <c r="E91" s="12">
        <f>E92</f>
        <v>9577.98</v>
      </c>
      <c r="F91" s="13"/>
    </row>
    <row r="92" spans="2:6" ht="24">
      <c r="B92" s="22" t="s">
        <v>237</v>
      </c>
      <c r="C92" s="23" t="s">
        <v>229</v>
      </c>
      <c r="D92" s="12">
        <v>0</v>
      </c>
      <c r="E92" s="12">
        <v>9577.98</v>
      </c>
      <c r="F92" s="13"/>
    </row>
    <row r="93" spans="2:6" ht="15">
      <c r="B93" s="6" t="s">
        <v>92</v>
      </c>
      <c r="C93" s="6" t="s">
        <v>28</v>
      </c>
      <c r="D93" s="12">
        <f>D94</f>
        <v>367000</v>
      </c>
      <c r="E93" s="12">
        <f>E94</f>
        <v>-102051.59</v>
      </c>
      <c r="F93" s="13">
        <f t="shared" si="1"/>
        <v>-27.806972752043595</v>
      </c>
    </row>
    <row r="94" spans="2:6" ht="24">
      <c r="B94" s="7" t="s">
        <v>132</v>
      </c>
      <c r="C94" s="7" t="s">
        <v>149</v>
      </c>
      <c r="D94" s="14">
        <v>367000</v>
      </c>
      <c r="E94" s="14">
        <v>-102051.59</v>
      </c>
      <c r="F94" s="13">
        <f t="shared" si="1"/>
        <v>-27.806972752043595</v>
      </c>
    </row>
    <row r="95" spans="2:6" ht="15">
      <c r="B95" s="5" t="s">
        <v>1</v>
      </c>
      <c r="C95" s="5" t="s">
        <v>178</v>
      </c>
      <c r="D95" s="10">
        <f>D96+D122+D119+D116</f>
        <v>205042243.92</v>
      </c>
      <c r="E95" s="10">
        <f>E96+E122+E119+E116</f>
        <v>205266812.82</v>
      </c>
      <c r="F95" s="13">
        <f t="shared" si="1"/>
        <v>100.10952323565462</v>
      </c>
    </row>
    <row r="96" spans="2:6" ht="36">
      <c r="B96" s="6" t="s">
        <v>77</v>
      </c>
      <c r="C96" s="6" t="s">
        <v>70</v>
      </c>
      <c r="D96" s="12">
        <f>D97+D100+D111</f>
        <v>205648889.81</v>
      </c>
      <c r="E96" s="12">
        <f>E97+E100+E111</f>
        <v>205648889.81</v>
      </c>
      <c r="F96" s="13">
        <f t="shared" si="1"/>
        <v>100</v>
      </c>
    </row>
    <row r="97" spans="2:6" ht="24">
      <c r="B97" s="6" t="s">
        <v>32</v>
      </c>
      <c r="C97" s="6" t="s">
        <v>183</v>
      </c>
      <c r="D97" s="12">
        <f>D98</f>
        <v>44409500</v>
      </c>
      <c r="E97" s="12">
        <f>E98</f>
        <v>44409500</v>
      </c>
      <c r="F97" s="13">
        <f t="shared" si="1"/>
        <v>100</v>
      </c>
    </row>
    <row r="98" spans="2:6" ht="15">
      <c r="B98" s="6" t="s">
        <v>49</v>
      </c>
      <c r="C98" s="6" t="s">
        <v>170</v>
      </c>
      <c r="D98" s="12">
        <f>D99</f>
        <v>44409500</v>
      </c>
      <c r="E98" s="12">
        <f>E99</f>
        <v>44409500</v>
      </c>
      <c r="F98" s="13">
        <f t="shared" si="1"/>
        <v>100</v>
      </c>
    </row>
    <row r="99" spans="2:6" ht="15">
      <c r="B99" s="7" t="s">
        <v>7</v>
      </c>
      <c r="C99" s="7" t="s">
        <v>10</v>
      </c>
      <c r="D99" s="14">
        <v>44409500</v>
      </c>
      <c r="E99" s="14">
        <v>44409500</v>
      </c>
      <c r="F99" s="13">
        <f t="shared" si="1"/>
        <v>100</v>
      </c>
    </row>
    <row r="100" spans="2:6" ht="24">
      <c r="B100" s="6" t="s">
        <v>159</v>
      </c>
      <c r="C100" s="6" t="s">
        <v>200</v>
      </c>
      <c r="D100" s="12">
        <f>D103+D105+D109+D101+D107</f>
        <v>157857600</v>
      </c>
      <c r="E100" s="12">
        <f>E103+E105+E109+E101+E107</f>
        <v>157857600</v>
      </c>
      <c r="F100" s="13">
        <f t="shared" si="1"/>
        <v>100</v>
      </c>
    </row>
    <row r="101" spans="2:6" ht="39" customHeight="1">
      <c r="B101" s="9" t="s">
        <v>220</v>
      </c>
      <c r="C101" s="9" t="s">
        <v>221</v>
      </c>
      <c r="D101" s="12">
        <f>D102</f>
        <v>8400</v>
      </c>
      <c r="E101" s="12">
        <f>E102</f>
        <v>8400</v>
      </c>
      <c r="F101" s="13">
        <f t="shared" si="1"/>
        <v>100</v>
      </c>
    </row>
    <row r="102" spans="2:6" ht="50.25" customHeight="1">
      <c r="B102" s="9" t="s">
        <v>219</v>
      </c>
      <c r="C102" s="9" t="s">
        <v>222</v>
      </c>
      <c r="D102" s="12">
        <v>8400</v>
      </c>
      <c r="E102" s="12">
        <v>8400</v>
      </c>
      <c r="F102" s="13">
        <f t="shared" si="1"/>
        <v>100</v>
      </c>
    </row>
    <row r="103" spans="2:6" ht="36">
      <c r="B103" s="6" t="s">
        <v>174</v>
      </c>
      <c r="C103" s="6" t="s">
        <v>153</v>
      </c>
      <c r="D103" s="12">
        <f>D104</f>
        <v>811600</v>
      </c>
      <c r="E103" s="12">
        <f>E104</f>
        <v>811600</v>
      </c>
      <c r="F103" s="13">
        <f t="shared" si="1"/>
        <v>100</v>
      </c>
    </row>
    <row r="104" spans="2:6" ht="36">
      <c r="B104" s="7" t="s">
        <v>115</v>
      </c>
      <c r="C104" s="7" t="s">
        <v>193</v>
      </c>
      <c r="D104" s="14">
        <v>811600</v>
      </c>
      <c r="E104" s="14">
        <v>811600</v>
      </c>
      <c r="F104" s="13">
        <f t="shared" si="1"/>
        <v>100</v>
      </c>
    </row>
    <row r="105" spans="2:6" ht="24.75" customHeight="1">
      <c r="B105" s="6" t="s">
        <v>100</v>
      </c>
      <c r="C105" s="6" t="s">
        <v>126</v>
      </c>
      <c r="D105" s="12">
        <f>D106</f>
        <v>4050700</v>
      </c>
      <c r="E105" s="12">
        <f>E106</f>
        <v>4050700</v>
      </c>
      <c r="F105" s="13">
        <f t="shared" si="1"/>
        <v>100</v>
      </c>
    </row>
    <row r="106" spans="2:6" ht="30" customHeight="1">
      <c r="B106" s="7" t="s">
        <v>53</v>
      </c>
      <c r="C106" s="7" t="s">
        <v>166</v>
      </c>
      <c r="D106" s="14">
        <v>4050700</v>
      </c>
      <c r="E106" s="14">
        <v>4050700</v>
      </c>
      <c r="F106" s="13">
        <f t="shared" si="1"/>
        <v>100</v>
      </c>
    </row>
    <row r="107" spans="2:6" ht="24">
      <c r="B107" s="9" t="s">
        <v>225</v>
      </c>
      <c r="C107" s="9" t="s">
        <v>223</v>
      </c>
      <c r="D107" s="14">
        <f>D108</f>
        <v>558900</v>
      </c>
      <c r="E107" s="14">
        <f>E108</f>
        <v>558900</v>
      </c>
      <c r="F107" s="13">
        <f t="shared" si="1"/>
        <v>100</v>
      </c>
    </row>
    <row r="108" spans="2:6" ht="26.25" customHeight="1">
      <c r="B108" s="9" t="s">
        <v>226</v>
      </c>
      <c r="C108" s="9" t="s">
        <v>224</v>
      </c>
      <c r="D108" s="14">
        <v>558900</v>
      </c>
      <c r="E108" s="14">
        <v>558900</v>
      </c>
      <c r="F108" s="13">
        <f t="shared" si="1"/>
        <v>100</v>
      </c>
    </row>
    <row r="109" spans="2:6" ht="15">
      <c r="B109" s="6" t="s">
        <v>164</v>
      </c>
      <c r="C109" s="6" t="s">
        <v>121</v>
      </c>
      <c r="D109" s="12">
        <f>D110</f>
        <v>152428000</v>
      </c>
      <c r="E109" s="12">
        <f>E110</f>
        <v>152428000</v>
      </c>
      <c r="F109" s="13">
        <f t="shared" si="1"/>
        <v>100</v>
      </c>
    </row>
    <row r="110" spans="2:6" ht="15" customHeight="1">
      <c r="B110" s="7" t="s">
        <v>179</v>
      </c>
      <c r="C110" s="7" t="s">
        <v>158</v>
      </c>
      <c r="D110" s="14">
        <v>152428000</v>
      </c>
      <c r="E110" s="14">
        <v>152428000</v>
      </c>
      <c r="F110" s="13">
        <f t="shared" si="1"/>
        <v>100</v>
      </c>
    </row>
    <row r="111" spans="2:6" ht="15">
      <c r="B111" s="6" t="s">
        <v>2</v>
      </c>
      <c r="C111" s="6" t="s">
        <v>147</v>
      </c>
      <c r="D111" s="12">
        <f>D112+D114</f>
        <v>3381789.81</v>
      </c>
      <c r="E111" s="12">
        <f>E112+E114</f>
        <v>3381789.81</v>
      </c>
      <c r="F111" s="13">
        <f t="shared" si="1"/>
        <v>100</v>
      </c>
    </row>
    <row r="112" spans="2:6" ht="53.25" customHeight="1">
      <c r="B112" s="6" t="s">
        <v>139</v>
      </c>
      <c r="C112" s="6" t="s">
        <v>76</v>
      </c>
      <c r="D112" s="12">
        <f>D113</f>
        <v>3376589.81</v>
      </c>
      <c r="E112" s="12">
        <f>E113</f>
        <v>3376589.81</v>
      </c>
      <c r="F112" s="13">
        <f t="shared" si="1"/>
        <v>100</v>
      </c>
    </row>
    <row r="113" spans="2:6" ht="60">
      <c r="B113" s="7" t="s">
        <v>8</v>
      </c>
      <c r="C113" s="7" t="s">
        <v>122</v>
      </c>
      <c r="D113" s="14">
        <v>3376589.81</v>
      </c>
      <c r="E113" s="14">
        <v>3376589.81</v>
      </c>
      <c r="F113" s="13">
        <f t="shared" si="1"/>
        <v>100</v>
      </c>
    </row>
    <row r="114" spans="2:6" ht="51" customHeight="1">
      <c r="B114" s="6" t="s">
        <v>89</v>
      </c>
      <c r="C114" s="6" t="s">
        <v>24</v>
      </c>
      <c r="D114" s="12">
        <f>D115</f>
        <v>5200</v>
      </c>
      <c r="E114" s="12">
        <f>E115</f>
        <v>5200</v>
      </c>
      <c r="F114" s="13">
        <f t="shared" si="1"/>
        <v>100</v>
      </c>
    </row>
    <row r="115" spans="2:6" ht="38.25" customHeight="1">
      <c r="B115" s="7" t="s">
        <v>35</v>
      </c>
      <c r="C115" s="7" t="s">
        <v>57</v>
      </c>
      <c r="D115" s="14">
        <v>5200</v>
      </c>
      <c r="E115" s="14">
        <v>5200</v>
      </c>
      <c r="F115" s="13">
        <f t="shared" si="1"/>
        <v>100</v>
      </c>
    </row>
    <row r="116" spans="2:6" ht="15.75" customHeight="1">
      <c r="B116" s="24" t="s">
        <v>231</v>
      </c>
      <c r="C116" s="23" t="s">
        <v>233</v>
      </c>
      <c r="D116" s="12">
        <f>D117</f>
        <v>52316</v>
      </c>
      <c r="E116" s="12">
        <f>E117</f>
        <v>52316</v>
      </c>
      <c r="F116" s="13">
        <f t="shared" si="1"/>
        <v>100</v>
      </c>
    </row>
    <row r="117" spans="2:6" ht="23.25" customHeight="1">
      <c r="B117" s="24" t="s">
        <v>232</v>
      </c>
      <c r="C117" s="23" t="s">
        <v>234</v>
      </c>
      <c r="D117" s="12">
        <f>D118</f>
        <v>52316</v>
      </c>
      <c r="E117" s="12">
        <f>E118</f>
        <v>52316</v>
      </c>
      <c r="F117" s="13">
        <f t="shared" si="1"/>
        <v>100</v>
      </c>
    </row>
    <row r="118" spans="2:6" ht="25.5" customHeight="1">
      <c r="B118" s="24" t="s">
        <v>232</v>
      </c>
      <c r="C118" s="23" t="s">
        <v>235</v>
      </c>
      <c r="D118" s="14">
        <v>52316</v>
      </c>
      <c r="E118" s="14">
        <v>52316</v>
      </c>
      <c r="F118" s="13">
        <f t="shared" si="1"/>
        <v>100</v>
      </c>
    </row>
    <row r="119" spans="2:6" ht="83.25" customHeight="1">
      <c r="B119" s="25" t="s">
        <v>215</v>
      </c>
      <c r="C119" s="6" t="s">
        <v>212</v>
      </c>
      <c r="D119" s="12">
        <f>D120</f>
        <v>1067194.16</v>
      </c>
      <c r="E119" s="12">
        <f>E120</f>
        <v>1291763.06</v>
      </c>
      <c r="F119" s="13">
        <f t="shared" si="1"/>
        <v>121.04292812097098</v>
      </c>
    </row>
    <row r="120" spans="2:6" ht="24.75" customHeight="1">
      <c r="B120" s="25" t="s">
        <v>216</v>
      </c>
      <c r="C120" s="6" t="s">
        <v>213</v>
      </c>
      <c r="D120" s="12">
        <f>D121</f>
        <v>1067194.16</v>
      </c>
      <c r="E120" s="12">
        <f>E121</f>
        <v>1291763.06</v>
      </c>
      <c r="F120" s="13">
        <f t="shared" si="1"/>
        <v>121.04292812097098</v>
      </c>
    </row>
    <row r="121" spans="2:6" ht="24" customHeight="1">
      <c r="B121" s="25" t="s">
        <v>217</v>
      </c>
      <c r="C121" s="7" t="s">
        <v>214</v>
      </c>
      <c r="D121" s="14">
        <v>1067194.16</v>
      </c>
      <c r="E121" s="14">
        <v>1291763.06</v>
      </c>
      <c r="F121" s="13">
        <f t="shared" si="1"/>
        <v>121.04292812097098</v>
      </c>
    </row>
    <row r="122" spans="2:6" ht="39" customHeight="1">
      <c r="B122" s="6" t="s">
        <v>55</v>
      </c>
      <c r="C122" s="6" t="s">
        <v>189</v>
      </c>
      <c r="D122" s="12">
        <f>D123</f>
        <v>-1726156.05</v>
      </c>
      <c r="E122" s="12">
        <f>E123</f>
        <v>-1726156.05</v>
      </c>
      <c r="F122" s="13">
        <f t="shared" si="1"/>
        <v>100</v>
      </c>
    </row>
    <row r="123" spans="2:6" ht="41.25" customHeight="1">
      <c r="B123" s="7" t="s">
        <v>143</v>
      </c>
      <c r="C123" s="7" t="s">
        <v>162</v>
      </c>
      <c r="D123" s="14">
        <v>-1726156.05</v>
      </c>
      <c r="E123" s="14">
        <v>-1726156.05</v>
      </c>
      <c r="F123" s="13">
        <f t="shared" si="1"/>
        <v>100</v>
      </c>
    </row>
    <row r="124" spans="4:5" ht="15">
      <c r="D124" s="16"/>
      <c r="E124" s="16"/>
    </row>
    <row r="125" spans="4:5" ht="15">
      <c r="D125" s="16"/>
      <c r="E125" s="16"/>
    </row>
  </sheetData>
  <sheetProtection/>
  <autoFilter ref="B3:F123"/>
  <mergeCells count="1">
    <mergeCell ref="B1:F1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2016-12-02T01:30:00Z</cp:lastPrinted>
  <dcterms:created xsi:type="dcterms:W3CDTF">2015-10-15T03:06:17Z</dcterms:created>
  <dcterms:modified xsi:type="dcterms:W3CDTF">2016-12-02T02:22:05Z</dcterms:modified>
  <cp:category/>
  <cp:version/>
  <cp:contentType/>
  <cp:contentStatus/>
</cp:coreProperties>
</file>