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3140"/>
  </bookViews>
  <sheets>
    <sheet name="доходы 2" sheetId="5" r:id="rId1"/>
    <sheet name="_params" sheetId="4" state="hidden" r:id="rId2"/>
  </sheets>
  <definedNames>
    <definedName name="_xlnm.Print_Area" localSheetId="0">'доходы 2'!$A$1:$D$139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2" i="5"/>
  <c r="D132" l="1"/>
  <c r="C132"/>
  <c r="D131"/>
  <c r="D130" s="1"/>
  <c r="C131"/>
  <c r="C130" s="1"/>
  <c r="D127"/>
  <c r="D126" s="1"/>
  <c r="C127"/>
  <c r="C126" s="1"/>
  <c r="D111"/>
  <c r="D110" s="1"/>
  <c r="C111"/>
  <c r="C110" s="1"/>
  <c r="D108"/>
  <c r="D107" s="1"/>
  <c r="C108"/>
  <c r="D99"/>
  <c r="D98" s="1"/>
  <c r="C99"/>
  <c r="C98" s="1"/>
  <c r="D96"/>
  <c r="D93" s="1"/>
  <c r="C96"/>
  <c r="D90"/>
  <c r="C90"/>
  <c r="D89"/>
  <c r="C89"/>
  <c r="D87"/>
  <c r="C87"/>
  <c r="D85"/>
  <c r="C85"/>
  <c r="D83"/>
  <c r="C83"/>
  <c r="D81"/>
  <c r="C81"/>
  <c r="D79"/>
  <c r="C79"/>
  <c r="D78"/>
  <c r="D77" s="1"/>
  <c r="C78"/>
  <c r="C77" s="1"/>
  <c r="D75"/>
  <c r="D74" s="1"/>
  <c r="D73" s="1"/>
  <c r="C75"/>
  <c r="C74" s="1"/>
  <c r="C73" s="1"/>
  <c r="D67"/>
  <c r="C67"/>
  <c r="D66"/>
  <c r="D62" s="1"/>
  <c r="C66"/>
  <c r="C62" s="1"/>
  <c r="D60"/>
  <c r="D55" s="1"/>
  <c r="C60"/>
  <c r="D58"/>
  <c r="C58"/>
  <c r="D56"/>
  <c r="D54" s="1"/>
  <c r="C56"/>
  <c r="C55" s="1"/>
  <c r="C54" s="1"/>
  <c r="D52"/>
  <c r="C52"/>
  <c r="D51"/>
  <c r="C51"/>
  <c r="D49"/>
  <c r="C49"/>
  <c r="D48"/>
  <c r="C48"/>
  <c r="D46"/>
  <c r="C46"/>
  <c r="D44"/>
  <c r="D41" s="1"/>
  <c r="D40" s="1"/>
  <c r="C44"/>
  <c r="C41" s="1"/>
  <c r="C40" s="1"/>
  <c r="D38"/>
  <c r="C38"/>
  <c r="D37"/>
  <c r="C37"/>
  <c r="D35"/>
  <c r="C35"/>
  <c r="D34"/>
  <c r="D33" s="1"/>
  <c r="C34"/>
  <c r="C33" s="1"/>
  <c r="D28"/>
  <c r="D27" s="1"/>
  <c r="C28"/>
  <c r="C27" s="1"/>
  <c r="D23"/>
  <c r="C23"/>
  <c r="D21"/>
  <c r="C21"/>
  <c r="D18"/>
  <c r="D17" s="1"/>
  <c r="C18"/>
  <c r="C17" s="1"/>
  <c r="D13"/>
  <c r="D12" s="1"/>
  <c r="C13"/>
  <c r="C12" s="1"/>
  <c r="C11" s="1"/>
  <c r="D92" l="1"/>
  <c r="D11"/>
  <c r="C93"/>
  <c r="C107"/>
  <c r="D139" l="1"/>
  <c r="C139"/>
</calcChain>
</file>

<file path=xl/sharedStrings.xml><?xml version="1.0" encoding="utf-8"?>
<sst xmlns="http://schemas.openxmlformats.org/spreadsheetml/2006/main" count="270" uniqueCount="264">
  <si>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</si>
  <si>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</si>
  <si>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</si>
  <si>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</si>
  <si>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</si>
  <si>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</si>
  <si>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</si>
  <si>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</si>
  <si>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</si>
  <si>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</si>
  <si>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</si>
  <si>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</si>
  <si>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</si>
  <si>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</si>
  <si>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</si>
  <si>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</si>
  <si>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</si>
  <si>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</si>
  <si>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</si>
  <si>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</si>
  <si>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</si>
  <si>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</si>
  <si>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</si>
  <si>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</si>
  <si>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</si>
  <si>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</si>
  <si>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</si>
  <si>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</si>
  <si>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</si>
  <si>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</si>
  <si>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</si>
  <si>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</si>
  <si>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</si>
  <si>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</si>
  <si>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</si>
  <si>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</si>
  <si>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</si>
  <si>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</si>
  <si>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</si>
  <si>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</si>
  <si>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</si>
  <si>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</si>
  <si>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</si>
  <si>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</si>
  <si>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</si>
  <si>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</si>
  <si>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</si>
  <si>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</si>
  <si>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</si>
  <si>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</si>
  <si>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</si>
  <si>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917 10807000010000110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</si>
  <si>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</si>
  <si>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917 10807080010000110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</si>
  <si>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</si>
  <si>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917 10807084010000110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</si>
  <si>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</si>
  <si>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</si>
  <si>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</si>
  <si>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</si>
  <si>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</si>
  <si>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</si>
  <si>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</si>
  <si>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</si>
  <si>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</si>
  <si>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</si>
  <si>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</si>
  <si>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</si>
  <si>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</si>
  <si>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</si>
  <si>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</si>
  <si>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</si>
  <si>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</si>
  <si>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</si>
  <si>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</si>
  <si>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</si>
  <si>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</si>
  <si>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</si>
  <si>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</si>
  <si>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</si>
  <si>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</si>
  <si>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</si>
  <si>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</si>
  <si>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</si>
  <si>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</si>
  <si>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</si>
  <si>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</si>
  <si>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</si>
  <si>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</si>
  <si>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</si>
  <si>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</si>
  <si>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</si>
  <si>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</si>
  <si>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</si>
  <si>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</si>
  <si>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</si>
  <si>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</si>
  <si>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</si>
  <si>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</si>
  <si>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</si>
  <si>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</si>
  <si>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</si>
  <si>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</si>
  <si>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</si>
  <si>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</si>
  <si>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</si>
  <si>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Доходы от компенсации затрат государства</t>
  </si>
  <si>
    <t>971 11302000000000130</t>
  </si>
  <si>
    <t>Прочие доходы от компенсации затрат государства</t>
  </si>
  <si>
    <t>971 11302990000000130</t>
  </si>
  <si>
    <t>971 11302995050000130</t>
  </si>
  <si>
    <t>ДОХОДЫ ОТ ПРОДАЖИ МАТЕРИАЛЬНЫХ И НЕМАТЕРИАЛЬНЫХ АКТИВОВ</t>
  </si>
  <si>
    <t>917 11400000000000000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</si>
  <si>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</si>
  <si>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</si>
  <si>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</si>
  <si>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</si>
  <si>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</si>
  <si>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</si>
  <si>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</si>
  <si>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</si>
  <si>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</si>
  <si>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</si>
  <si>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</si>
  <si>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</si>
  <si>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</si>
  <si>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</si>
  <si>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</si>
  <si>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</si>
  <si>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</si>
  <si>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</si>
  <si>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</si>
  <si>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</si>
  <si>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</si>
  <si>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</si>
  <si>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</si>
  <si>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837 11601200010000140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</si>
  <si>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</si>
  <si>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837 11601203010000140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</si>
  <si>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</si>
  <si>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</si>
  <si>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нормативам,действующим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</si>
  <si>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</si>
  <si>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</si>
  <si>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</si>
  <si>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Доходы/PARAMS</t>
  </si>
  <si>
    <t/>
  </si>
  <si>
    <t>837 11601073010000140</t>
  </si>
  <si>
    <t>837 11601070010000140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</si>
  <si>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</si>
  <si>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</si>
  <si>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</si>
  <si>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</si>
  <si>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Субсидия бюджетам на поддержку отрасли культуры</t>
  </si>
  <si>
    <t>957 20225519000000150</t>
  </si>
  <si>
    <t>Субсидия бюджетам муниципальных районов на поддержку отрасли культуры</t>
  </si>
  <si>
    <t>957 20225519050000150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</si>
  <si>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</si>
  <si>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</si>
  <si>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</si>
  <si>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</si>
  <si>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</si>
  <si>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917 20229999050023150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</si>
  <si>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</si>
  <si>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917 20229999050024150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</si>
  <si>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</si>
  <si>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971 20229999050025150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</si>
  <si>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</si>
  <si>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</si>
  <si>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971 20229999050078150</t>
  </si>
  <si>
    <t>Субсидии на реализацию мероприятий перечня проектов народных инициатив</t>
  </si>
  <si>
    <t>971 20229999050129150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</si>
  <si>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</si>
  <si>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</si>
  <si>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</si>
  <si>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</si>
  <si>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</si>
  <si>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</si>
  <si>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</si>
  <si>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</si>
  <si>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</si>
  <si>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</si>
  <si>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</si>
  <si>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</si>
  <si>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</si>
  <si>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971 20230024050031150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</si>
  <si>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</si>
  <si>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917 20230024050033150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</si>
  <si>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</si>
  <si>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</si>
  <si>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</si>
  <si>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917 20230024050036150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</si>
  <si>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</si>
  <si>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</si>
  <si>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</si>
  <si>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</si>
  <si>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Осуществление отдельных областных государственных полномочий в области противодействия коррупции</t>
  </si>
  <si>
    <t>917 20230024050070150</t>
  </si>
  <si>
    <t>\Предоставление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</si>
  <si>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</si>
  <si>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</si>
  <si>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</si>
  <si>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</si>
  <si>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Субвенции бюджетам на проведение Всероссийской переписи населения 2020 года</t>
  </si>
  <si>
    <t>917 20235469000000150</t>
  </si>
  <si>
    <t>Субвенции бюджетам муниципальных районов на проведение Всероссийской переписи населения 2020 года</t>
  </si>
  <si>
    <t>917 20235469050000150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</si>
  <si>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</si>
  <si>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</si>
  <si>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</si>
  <si>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</si>
  <si>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</si>
  <si>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</si>
  <si>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</si>
  <si>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971 20239999050038150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</si>
  <si>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</si>
  <si>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</si>
  <si>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</si>
  <si>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</si>
  <si>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</si>
  <si>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Межбюджетные трансферты, на осуществление внешнего финансового контроля поселений, входящих в состав МО "Катангский район"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</si>
  <si>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(исполнение бюджета и сметы)</t>
  </si>
  <si>
    <t>910 20240014050043150</t>
  </si>
  <si>
    <t>917 20240014050073150</t>
  </si>
  <si>
    <t>971 20240014050060150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</si>
  <si>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</si>
  <si>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</si>
  <si>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917 20229999050085150</t>
  </si>
  <si>
    <t>Субсидии местным бюджетам на софинансирование мероприятий по приобретению комплексов (установок) по обезвреживанию твердых коммунальных отходов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</si>
  <si>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</si>
  <si>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</si>
  <si>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Доходы бюджета - всего</t>
  </si>
  <si>
    <t>X</t>
  </si>
  <si>
    <t xml:space="preserve">Наименование </t>
  </si>
  <si>
    <t>Код бюджетной классификации Российской Федерации</t>
  </si>
  <si>
    <t>Приложение 2</t>
  </si>
  <si>
    <t>Прогнозируемые доходы бюджета района  на  плановый период  2022 и 2023 год</t>
  </si>
  <si>
    <t>Сумма</t>
  </si>
  <si>
    <t>рублей</t>
  </si>
  <si>
    <t>971 11302995050003130</t>
  </si>
  <si>
    <t>971 11302995050005130</t>
  </si>
  <si>
    <t>971 11302995050007130</t>
  </si>
  <si>
    <t>971 11302995050009130</t>
  </si>
  <si>
    <t>Прочие доходы от оказания платных услуг (МКУ "КДО" Катангского района)</t>
  </si>
  <si>
    <t>957 11301995050012130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</si>
  <si>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</si>
  <si>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</si>
  <si>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</si>
  <si>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971 20225304050000150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</si>
  <si>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</si>
  <si>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</si>
  <si>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971 20245303000000150</t>
  </si>
  <si>
    <t>971 20245303050000150</t>
  </si>
  <si>
    <t>912 20240014050041150</t>
  </si>
  <si>
    <t>971 20230024050079150</t>
  </si>
  <si>
    <t>971 20230024050035150</t>
  </si>
  <si>
    <t xml:space="preserve"> 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                                                                                             от 18.12.2020  № 5/19</t>
  </si>
  <si>
    <t>к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2021 год и на плановый период 2022 и 2023 годов»</t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</si>
  <si>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МОО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</si>
  <si>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Радуга)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</si>
  <si>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 Непа)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</si>
  <si>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</si>
  <si>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 Подволошино)</t>
    </r>
  </si>
  <si>
    <t>от "25"  марта 2021 года  №_1/6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</si>
</sst>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?"/>
  </numFmts>
  <fonts count="8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0" fontId="2" fillId="0" borderId="0"/>
  </cellStyleXfs>
  <cellXfs count="59">
    <xf numFmtId="0" fontId="0" fillId="0" borderId="0" xfId="0"/>
    <xf numFmtId="0" fontId="2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left" wrapText="1"/>
    </xf>
    <xf numFmtId="49" fontId="7" fillId="0" borderId="2" xfId="0" applyNumberFormat="1" applyFont="1" applyBorder="1" applyAlignment="1" applyProtection="1">
      <alignment horizontal="right" vertical="center" wrapText="1"/>
    </xf>
    <xf numFmtId="4" fontId="7" fillId="0" borderId="2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wrapText="1"/>
    </xf>
    <xf numFmtId="49" fontId="4" fillId="0" borderId="2" xfId="0" applyNumberFormat="1" applyFont="1" applyBorder="1" applyAlignment="1" applyProtection="1">
      <alignment horizontal="right" vertical="center" wrapText="1"/>
    </xf>
    <xf numFmtId="4" fontId="4" fillId="0" borderId="2" xfId="0" applyNumberFormat="1" applyFont="1" applyBorder="1" applyAlignment="1" applyProtection="1">
      <alignment horizontal="right"/>
    </xf>
    <xf numFmtId="164" fontId="4" fillId="0" borderId="2" xfId="0" applyNumberFormat="1" applyFont="1" applyBorder="1" applyAlignment="1" applyProtection="1">
      <alignment horizontal="left" wrapText="1"/>
    </xf>
    <xf numFmtId="4" fontId="4" fillId="0" borderId="2" xfId="0" applyNumberFormat="1" applyFont="1" applyBorder="1" applyAlignment="1" applyProtection="1">
      <alignment horizontal="right" vertical="center"/>
    </xf>
    <xf numFmtId="49" fontId="4" fillId="0" borderId="2" xfId="0" applyNumberFormat="1" applyFont="1" applyBorder="1" applyAlignment="1" applyProtection="1">
      <alignment horizontal="left" vertical="top" wrapText="1"/>
    </xf>
    <xf numFmtId="4" fontId="2" fillId="0" borderId="0" xfId="0" applyNumberFormat="1" applyFont="1"/>
    <xf numFmtId="4" fontId="4" fillId="0" borderId="5" xfId="0" applyNumberFormat="1" applyFont="1" applyFill="1" applyBorder="1" applyAlignment="1" applyProtection="1">
      <alignment horizontal="right"/>
    </xf>
    <xf numFmtId="0" fontId="2" fillId="0" borderId="0" xfId="0" applyFont="1" applyBorder="1"/>
    <xf numFmtId="164" fontId="4" fillId="0" borderId="2" xfId="0" applyNumberFormat="1" applyFont="1" applyBorder="1" applyAlignment="1" applyProtection="1">
      <alignment horizontal="left" vertical="top" wrapText="1"/>
    </xf>
    <xf numFmtId="0" fontId="4" fillId="0" borderId="2" xfId="0" applyFont="1" applyBorder="1" applyAlignment="1">
      <alignment vertical="top" wrapText="1"/>
    </xf>
    <xf numFmtId="49" fontId="7" fillId="0" borderId="2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 applyProtection="1">
      <alignment horizontal="right" vertical="center"/>
    </xf>
    <xf numFmtId="4" fontId="4" fillId="2" borderId="2" xfId="2" applyNumberFormat="1" applyFont="1" applyFill="1" applyBorder="1" applyAlignment="1">
      <alignment horizontal="right" vertical="center" wrapText="1"/>
    </xf>
    <xf numFmtId="4" fontId="4" fillId="2" borderId="2" xfId="1" applyNumberFormat="1" applyFont="1" applyFill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left" vertical="top" wrapText="1"/>
    </xf>
    <xf numFmtId="4" fontId="4" fillId="2" borderId="2" xfId="4" applyNumberFormat="1" applyFont="1" applyFill="1" applyBorder="1" applyAlignment="1">
      <alignment horizontal="right" vertical="center" wrapText="1"/>
    </xf>
    <xf numFmtId="4" fontId="4" fillId="2" borderId="2" xfId="3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3" xfId="5" applyNumberFormat="1" applyFont="1" applyFill="1" applyBorder="1" applyAlignment="1">
      <alignment horizontal="right" vertical="center" wrapText="1"/>
    </xf>
    <xf numFmtId="4" fontId="4" fillId="2" borderId="2" xfId="5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0" fontId="4" fillId="0" borderId="2" xfId="0" applyNumberFormat="1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</cellXfs>
  <cellStyles count="7">
    <cellStyle name="Normal_ФФПМР_ИБР_Ставрополь_2006 4" xfId="3"/>
    <cellStyle name="Обычный" xfId="0" builtinId="0"/>
    <cellStyle name="Обычный 2" xfId="2"/>
    <cellStyle name="Обычный 2 3" xfId="6"/>
    <cellStyle name="Обычный 5" xfId="1"/>
    <cellStyle name="Обычный 6" xfId="5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view="pageBreakPreview" zoomScaleNormal="100" zoomScaleSheetLayoutView="100" workbookViewId="0">
      <selection activeCell="B3" sqref="B3:D3"/>
    </sheetView>
  </sheetViews>
  <sheetFormatPr defaultRowHeight="12.75"/>
  <cols>
    <col min="1" max="1" width="42.140625" style="1" customWidth="1"/>
    <col min="2" max="2" width="22.7109375" style="1" customWidth="1"/>
    <col min="3" max="3" width="14.85546875" style="1" customWidth="1"/>
    <col min="4" max="4" width="14.42578125" style="1" customWidth="1"/>
    <col min="5" max="5" width="13.140625" style="1" customWidth="1"/>
    <col min="6" max="16384" width="9.140625" style="1"/>
  </cols>
  <sheetData>
    <row r="1" spans="1:4" ht="12.75" customHeight="1">
      <c r="B1" s="56" t="s">
        <v>235</v>
      </c>
      <c r="C1" s="56"/>
      <c r="D1" s="56"/>
    </row>
    <row r="2" spans="1:4" ht="69.75" customHeight="1">
      <c r="B2" s="57" t="s">
        <v>257</v>
      </c>
      <c r="C2" s="57"/>
      <c r="D2" s="57"/>
    </row>
    <row r="3" spans="1:4" ht="12.75" customHeight="1">
      <c r="B3" s="56" t="s">
        <v>263</v>
      </c>
      <c r="C3" s="56"/>
      <c r="D3" s="56"/>
    </row>
    <row r="4" spans="1:4" ht="12.75" customHeight="1"/>
    <row r="5" spans="1:4" ht="12.75" customHeight="1">
      <c r="A5" s="2"/>
      <c r="B5" s="56" t="s">
        <v>235</v>
      </c>
      <c r="C5" s="56"/>
      <c r="D5" s="56"/>
    </row>
    <row r="6" spans="1:4" ht="78" customHeight="1">
      <c r="A6" s="3"/>
      <c r="B6" s="57" t="s">
        <v>256</v>
      </c>
      <c r="C6" s="57"/>
      <c r="D6" s="57"/>
    </row>
    <row r="7" spans="1:4" ht="12.75" customHeight="1">
      <c r="A7" s="58" t="s">
        <v>236</v>
      </c>
      <c r="B7" s="58"/>
      <c r="C7" s="58"/>
      <c r="D7" s="58"/>
    </row>
    <row r="8" spans="1:4" ht="12.75" customHeight="1">
      <c r="A8" s="4"/>
      <c r="B8" s="4"/>
      <c r="D8" s="5" t="s">
        <v>238</v>
      </c>
    </row>
    <row r="9" spans="1:4" ht="12.75" customHeight="1">
      <c r="A9" s="50" t="s">
        <v>233</v>
      </c>
      <c r="B9" s="52" t="s">
        <v>234</v>
      </c>
      <c r="C9" s="54" t="s">
        <v>237</v>
      </c>
      <c r="D9" s="55"/>
    </row>
    <row r="10" spans="1:4" ht="24" customHeight="1">
      <c r="A10" s="51"/>
      <c r="B10" s="53"/>
      <c r="C10" s="6">
        <v>2022</v>
      </c>
      <c r="D10" s="7">
        <v>2022</v>
      </c>
    </row>
    <row r="11" spans="1:4" ht="13.5">
      <c r="A11" s="8" t="s">
        <v>0</v>
      </c>
      <c r="B11" s="9" t="s">
        <v>1</v>
      </c>
      <c r="C11" s="10">
        <f>C12+C17+C27+C33+C40+C54+C62+C73+C77</f>
        <v>346828870</v>
      </c>
      <c r="D11" s="10">
        <f>D12+D17+D27+D33+D40+D54+D62+D73+D77</f>
        <v>357262250</v>
      </c>
    </row>
    <row r="12" spans="1:4">
      <c r="A12" s="11" t="s">
        <v>2</v>
      </c>
      <c r="B12" s="12" t="s">
        <v>3</v>
      </c>
      <c r="C12" s="13">
        <f t="shared" ref="C12:D12" si="0">C13</f>
        <v>309892500</v>
      </c>
      <c r="D12" s="13">
        <f t="shared" si="0"/>
        <v>318650700</v>
      </c>
    </row>
    <row r="13" spans="1:4">
      <c r="A13" s="11" t="s">
        <v>4</v>
      </c>
      <c r="B13" s="12" t="s">
        <v>5</v>
      </c>
      <c r="C13" s="13">
        <f>+C15+C16+C14</f>
        <v>309892500</v>
      </c>
      <c r="D13" s="13">
        <f>D14+D15+D16</f>
        <v>318650700</v>
      </c>
    </row>
    <row r="14" spans="1:4" ht="114.75">
      <c r="A14" s="14" t="s">
        <v>6</v>
      </c>
      <c r="B14" s="12" t="s">
        <v>7</v>
      </c>
      <c r="C14" s="15">
        <v>309860100</v>
      </c>
      <c r="D14" s="15">
        <v>318617000</v>
      </c>
    </row>
    <row r="15" spans="1:4" ht="76.5">
      <c r="A15" s="11" t="s">
        <v>8</v>
      </c>
      <c r="B15" s="12" t="s">
        <v>9</v>
      </c>
      <c r="C15" s="15">
        <v>21600</v>
      </c>
      <c r="D15" s="15">
        <v>22500</v>
      </c>
    </row>
    <row r="16" spans="1:4" ht="127.5">
      <c r="A16" s="14" t="s">
        <v>10</v>
      </c>
      <c r="B16" s="12" t="s">
        <v>11</v>
      </c>
      <c r="C16" s="15">
        <v>10800</v>
      </c>
      <c r="D16" s="15">
        <v>11200</v>
      </c>
    </row>
    <row r="17" spans="1:6" ht="38.25">
      <c r="A17" s="11" t="s">
        <v>12</v>
      </c>
      <c r="B17" s="12" t="s">
        <v>13</v>
      </c>
      <c r="C17" s="15">
        <f t="shared" ref="C17:D17" si="1">C18</f>
        <v>22068600</v>
      </c>
      <c r="D17" s="15">
        <f t="shared" si="1"/>
        <v>23491500</v>
      </c>
    </row>
    <row r="18" spans="1:6" ht="38.25">
      <c r="A18" s="11" t="s">
        <v>14</v>
      </c>
      <c r="B18" s="12" t="s">
        <v>15</v>
      </c>
      <c r="C18" s="15">
        <f>C19+C21+C23+C25</f>
        <v>22068600</v>
      </c>
      <c r="D18" s="15">
        <f t="shared" ref="D18" si="2">D19+D21+D23+D25</f>
        <v>23491500</v>
      </c>
    </row>
    <row r="19" spans="1:6" ht="76.5">
      <c r="A19" s="11" t="s">
        <v>16</v>
      </c>
      <c r="B19" s="12" t="s">
        <v>17</v>
      </c>
      <c r="C19" s="15">
        <v>6179208</v>
      </c>
      <c r="D19" s="15">
        <v>6577620</v>
      </c>
    </row>
    <row r="20" spans="1:6" ht="127.5">
      <c r="A20" s="14" t="s">
        <v>18</v>
      </c>
      <c r="B20" s="12" t="s">
        <v>19</v>
      </c>
      <c r="C20" s="15">
        <v>6179208</v>
      </c>
      <c r="D20" s="15">
        <v>6577620</v>
      </c>
    </row>
    <row r="21" spans="1:6" ht="89.25">
      <c r="A21" s="14" t="s">
        <v>20</v>
      </c>
      <c r="B21" s="12" t="s">
        <v>21</v>
      </c>
      <c r="C21" s="15">
        <f t="shared" ref="C21:D21" si="3">C22</f>
        <v>220686</v>
      </c>
      <c r="D21" s="15">
        <f t="shared" si="3"/>
        <v>234915</v>
      </c>
    </row>
    <row r="22" spans="1:6" ht="140.25">
      <c r="A22" s="14" t="s">
        <v>22</v>
      </c>
      <c r="B22" s="12" t="s">
        <v>23</v>
      </c>
      <c r="C22" s="15">
        <v>220686</v>
      </c>
      <c r="D22" s="15">
        <v>234915</v>
      </c>
    </row>
    <row r="23" spans="1:6" ht="76.5">
      <c r="A23" s="11" t="s">
        <v>24</v>
      </c>
      <c r="B23" s="12" t="s">
        <v>25</v>
      </c>
      <c r="C23" s="15">
        <f t="shared" ref="C23:D23" si="4">C24</f>
        <v>13241160</v>
      </c>
      <c r="D23" s="15">
        <f t="shared" si="4"/>
        <v>14094900</v>
      </c>
    </row>
    <row r="24" spans="1:6" ht="127.5">
      <c r="A24" s="14" t="s">
        <v>26</v>
      </c>
      <c r="B24" s="12" t="s">
        <v>27</v>
      </c>
      <c r="C24" s="15">
        <v>13241160</v>
      </c>
      <c r="D24" s="15">
        <v>14094900</v>
      </c>
    </row>
    <row r="25" spans="1:6" ht="76.5">
      <c r="A25" s="11" t="s">
        <v>28</v>
      </c>
      <c r="B25" s="12" t="s">
        <v>29</v>
      </c>
      <c r="C25" s="15">
        <v>2427546</v>
      </c>
      <c r="D25" s="15">
        <v>2584065</v>
      </c>
    </row>
    <row r="26" spans="1:6" ht="127.5">
      <c r="A26" s="14" t="s">
        <v>30</v>
      </c>
      <c r="B26" s="12" t="s">
        <v>31</v>
      </c>
      <c r="C26" s="15">
        <v>2427546</v>
      </c>
      <c r="D26" s="15">
        <v>2584065</v>
      </c>
    </row>
    <row r="27" spans="1:6">
      <c r="A27" s="11" t="s">
        <v>32</v>
      </c>
      <c r="B27" s="12" t="s">
        <v>33</v>
      </c>
      <c r="C27" s="15">
        <f>C28</f>
        <v>912500</v>
      </c>
      <c r="D27" s="15">
        <f>D28</f>
        <v>949000</v>
      </c>
    </row>
    <row r="28" spans="1:6" ht="25.5">
      <c r="A28" s="16" t="s">
        <v>34</v>
      </c>
      <c r="B28" s="12" t="s">
        <v>35</v>
      </c>
      <c r="C28" s="15">
        <f t="shared" ref="C28:D28" si="5">C29+C31</f>
        <v>912500</v>
      </c>
      <c r="D28" s="15">
        <f t="shared" si="5"/>
        <v>949000</v>
      </c>
      <c r="E28" s="17"/>
    </row>
    <row r="29" spans="1:6" ht="30.75" customHeight="1">
      <c r="A29" s="16" t="s">
        <v>36</v>
      </c>
      <c r="B29" s="12" t="s">
        <v>37</v>
      </c>
      <c r="C29" s="15">
        <v>705900</v>
      </c>
      <c r="D29" s="15">
        <v>734100</v>
      </c>
      <c r="E29" s="18"/>
      <c r="F29" s="19"/>
    </row>
    <row r="30" spans="1:6" ht="30" customHeight="1">
      <c r="A30" s="16" t="s">
        <v>36</v>
      </c>
      <c r="B30" s="12" t="s">
        <v>38</v>
      </c>
      <c r="C30" s="15">
        <v>705900</v>
      </c>
      <c r="D30" s="15">
        <v>734100</v>
      </c>
      <c r="F30" s="19"/>
    </row>
    <row r="31" spans="1:6" ht="38.25">
      <c r="A31" s="11" t="s">
        <v>39</v>
      </c>
      <c r="B31" s="12" t="s">
        <v>40</v>
      </c>
      <c r="C31" s="15">
        <v>206600</v>
      </c>
      <c r="D31" s="15">
        <v>214900</v>
      </c>
      <c r="E31" s="18"/>
      <c r="F31" s="19"/>
    </row>
    <row r="32" spans="1:6" ht="38.25">
      <c r="A32" s="11" t="s">
        <v>39</v>
      </c>
      <c r="B32" s="12" t="s">
        <v>41</v>
      </c>
      <c r="C32" s="15">
        <v>206600</v>
      </c>
      <c r="D32" s="15">
        <v>214900</v>
      </c>
    </row>
    <row r="33" spans="1:4">
      <c r="A33" s="11" t="s">
        <v>42</v>
      </c>
      <c r="B33" s="12" t="s">
        <v>43</v>
      </c>
      <c r="C33" s="15">
        <f t="shared" ref="C33:D33" si="6">C34+C37</f>
        <v>386000</v>
      </c>
      <c r="D33" s="15">
        <f t="shared" si="6"/>
        <v>389000</v>
      </c>
    </row>
    <row r="34" spans="1:4" ht="38.25">
      <c r="A34" s="11" t="s">
        <v>44</v>
      </c>
      <c r="B34" s="12" t="s">
        <v>45</v>
      </c>
      <c r="C34" s="15">
        <f t="shared" ref="C34:D35" si="7">C35</f>
        <v>186000</v>
      </c>
      <c r="D34" s="15">
        <f t="shared" si="7"/>
        <v>189000</v>
      </c>
    </row>
    <row r="35" spans="1:4" ht="51">
      <c r="A35" s="16" t="s">
        <v>46</v>
      </c>
      <c r="B35" s="12" t="s">
        <v>47</v>
      </c>
      <c r="C35" s="15">
        <f t="shared" si="7"/>
        <v>186000</v>
      </c>
      <c r="D35" s="15">
        <f t="shared" si="7"/>
        <v>189000</v>
      </c>
    </row>
    <row r="36" spans="1:4" ht="89.25">
      <c r="A36" s="20" t="s">
        <v>48</v>
      </c>
      <c r="B36" s="12" t="s">
        <v>49</v>
      </c>
      <c r="C36" s="15">
        <v>186000</v>
      </c>
      <c r="D36" s="15">
        <v>189000</v>
      </c>
    </row>
    <row r="37" spans="1:4" ht="38.25">
      <c r="A37" s="16" t="s">
        <v>50</v>
      </c>
      <c r="B37" s="12" t="s">
        <v>51</v>
      </c>
      <c r="C37" s="15">
        <f t="shared" ref="C37:D38" si="8">C38</f>
        <v>200000</v>
      </c>
      <c r="D37" s="15">
        <f t="shared" si="8"/>
        <v>200000</v>
      </c>
    </row>
    <row r="38" spans="1:4" ht="63.75">
      <c r="A38" s="16" t="s">
        <v>52</v>
      </c>
      <c r="B38" s="12" t="s">
        <v>53</v>
      </c>
      <c r="C38" s="15">
        <f t="shared" si="8"/>
        <v>200000</v>
      </c>
      <c r="D38" s="15">
        <f t="shared" si="8"/>
        <v>200000</v>
      </c>
    </row>
    <row r="39" spans="1:4" ht="76.5">
      <c r="A39" s="16" t="s">
        <v>54</v>
      </c>
      <c r="B39" s="12" t="s">
        <v>55</v>
      </c>
      <c r="C39" s="15">
        <v>200000</v>
      </c>
      <c r="D39" s="15">
        <v>200000</v>
      </c>
    </row>
    <row r="40" spans="1:4" ht="38.25">
      <c r="A40" s="16" t="s">
        <v>56</v>
      </c>
      <c r="B40" s="12" t="s">
        <v>57</v>
      </c>
      <c r="C40" s="15">
        <f t="shared" ref="C40:D40" si="9">C41+C48+C51</f>
        <v>954700</v>
      </c>
      <c r="D40" s="15">
        <f t="shared" si="9"/>
        <v>954700</v>
      </c>
    </row>
    <row r="41" spans="1:4" ht="89.25">
      <c r="A41" s="20" t="s">
        <v>58</v>
      </c>
      <c r="B41" s="12" t="s">
        <v>59</v>
      </c>
      <c r="C41" s="15">
        <f t="shared" ref="C41:D41" si="10">C42+C44+C46</f>
        <v>546000</v>
      </c>
      <c r="D41" s="15">
        <f t="shared" si="10"/>
        <v>546000</v>
      </c>
    </row>
    <row r="42" spans="1:4" ht="63.75">
      <c r="A42" s="16" t="s">
        <v>60</v>
      </c>
      <c r="B42" s="12" t="s">
        <v>61</v>
      </c>
      <c r="C42" s="15">
        <v>123000</v>
      </c>
      <c r="D42" s="15">
        <v>123000</v>
      </c>
    </row>
    <row r="43" spans="1:4" ht="102">
      <c r="A43" s="20" t="s">
        <v>62</v>
      </c>
      <c r="B43" s="12" t="s">
        <v>63</v>
      </c>
      <c r="C43" s="15">
        <v>123000</v>
      </c>
      <c r="D43" s="15">
        <v>123000</v>
      </c>
    </row>
    <row r="44" spans="1:4" ht="89.25">
      <c r="A44" s="20" t="s">
        <v>64</v>
      </c>
      <c r="B44" s="12" t="s">
        <v>65</v>
      </c>
      <c r="C44" s="15">
        <f t="shared" ref="C44:D44" si="11">C45</f>
        <v>223000</v>
      </c>
      <c r="D44" s="15">
        <f t="shared" si="11"/>
        <v>223000</v>
      </c>
    </row>
    <row r="45" spans="1:4" ht="89.25">
      <c r="A45" s="16" t="s">
        <v>66</v>
      </c>
      <c r="B45" s="12" t="s">
        <v>67</v>
      </c>
      <c r="C45" s="15">
        <v>223000</v>
      </c>
      <c r="D45" s="15">
        <v>223000</v>
      </c>
    </row>
    <row r="46" spans="1:4" ht="51">
      <c r="A46" s="16" t="s">
        <v>68</v>
      </c>
      <c r="B46" s="12" t="s">
        <v>69</v>
      </c>
      <c r="C46" s="15">
        <f t="shared" ref="C46:D46" si="12">C47</f>
        <v>200000</v>
      </c>
      <c r="D46" s="15">
        <f t="shared" si="12"/>
        <v>200000</v>
      </c>
    </row>
    <row r="47" spans="1:4" ht="38.25">
      <c r="A47" s="16" t="s">
        <v>70</v>
      </c>
      <c r="B47" s="12" t="s">
        <v>71</v>
      </c>
      <c r="C47" s="15">
        <v>200000</v>
      </c>
      <c r="D47" s="15">
        <v>200000</v>
      </c>
    </row>
    <row r="48" spans="1:4" ht="25.5">
      <c r="A48" s="16" t="s">
        <v>72</v>
      </c>
      <c r="B48" s="12" t="s">
        <v>73</v>
      </c>
      <c r="C48" s="15">
        <f t="shared" ref="C48:D49" si="13">C49</f>
        <v>165700</v>
      </c>
      <c r="D48" s="15">
        <f t="shared" si="13"/>
        <v>165700</v>
      </c>
    </row>
    <row r="49" spans="1:4" ht="51">
      <c r="A49" s="16" t="s">
        <v>74</v>
      </c>
      <c r="B49" s="12" t="s">
        <v>75</v>
      </c>
      <c r="C49" s="15">
        <f t="shared" si="13"/>
        <v>165700</v>
      </c>
      <c r="D49" s="15">
        <f t="shared" si="13"/>
        <v>165700</v>
      </c>
    </row>
    <row r="50" spans="1:4" ht="55.5" customHeight="1">
      <c r="A50" s="16" t="s">
        <v>76</v>
      </c>
      <c r="B50" s="12" t="s">
        <v>77</v>
      </c>
      <c r="C50" s="15">
        <v>165700</v>
      </c>
      <c r="D50" s="15">
        <v>165700</v>
      </c>
    </row>
    <row r="51" spans="1:4" ht="79.5" customHeight="1">
      <c r="A51" s="20" t="s">
        <v>78</v>
      </c>
      <c r="B51" s="12" t="s">
        <v>79</v>
      </c>
      <c r="C51" s="15">
        <f t="shared" ref="C51:D52" si="14">C52</f>
        <v>243000</v>
      </c>
      <c r="D51" s="15">
        <f t="shared" si="14"/>
        <v>243000</v>
      </c>
    </row>
    <row r="52" spans="1:4" ht="89.25">
      <c r="A52" s="20" t="s">
        <v>80</v>
      </c>
      <c r="B52" s="12" t="s">
        <v>81</v>
      </c>
      <c r="C52" s="15">
        <f t="shared" si="14"/>
        <v>243000</v>
      </c>
      <c r="D52" s="15">
        <f t="shared" si="14"/>
        <v>243000</v>
      </c>
    </row>
    <row r="53" spans="1:4" ht="89.25">
      <c r="A53" s="16" t="s">
        <v>82</v>
      </c>
      <c r="B53" s="12" t="s">
        <v>83</v>
      </c>
      <c r="C53" s="15">
        <v>243000</v>
      </c>
      <c r="D53" s="15">
        <v>243000</v>
      </c>
    </row>
    <row r="54" spans="1:4" ht="25.5">
      <c r="A54" s="16" t="s">
        <v>84</v>
      </c>
      <c r="B54" s="12" t="s">
        <v>85</v>
      </c>
      <c r="C54" s="15">
        <f t="shared" ref="C54:D54" si="15">C55</f>
        <v>10778670</v>
      </c>
      <c r="D54" s="15">
        <f t="shared" si="15"/>
        <v>10991450</v>
      </c>
    </row>
    <row r="55" spans="1:4" ht="25.5">
      <c r="A55" s="16" t="s">
        <v>86</v>
      </c>
      <c r="B55" s="12" t="s">
        <v>87</v>
      </c>
      <c r="C55" s="15">
        <f t="shared" ref="C55" si="16">C56+C58+C60</f>
        <v>10778670</v>
      </c>
      <c r="D55" s="15">
        <f>D56+D58+D60</f>
        <v>10991450</v>
      </c>
    </row>
    <row r="56" spans="1:4" ht="25.5">
      <c r="A56" s="16" t="s">
        <v>88</v>
      </c>
      <c r="B56" s="12" t="s">
        <v>89</v>
      </c>
      <c r="C56" s="15">
        <f t="shared" ref="C56:D56" si="17">C57</f>
        <v>259580</v>
      </c>
      <c r="D56" s="15">
        <f t="shared" si="17"/>
        <v>264780</v>
      </c>
    </row>
    <row r="57" spans="1:4" ht="76.5">
      <c r="A57" s="16" t="s">
        <v>90</v>
      </c>
      <c r="B57" s="12" t="s">
        <v>91</v>
      </c>
      <c r="C57" s="15">
        <v>259580</v>
      </c>
      <c r="D57" s="15">
        <v>264780</v>
      </c>
    </row>
    <row r="58" spans="1:4" ht="25.5">
      <c r="A58" s="16" t="s">
        <v>92</v>
      </c>
      <c r="B58" s="12" t="s">
        <v>93</v>
      </c>
      <c r="C58" s="15">
        <f t="shared" ref="C58:D58" si="18">C59</f>
        <v>9929090</v>
      </c>
      <c r="D58" s="15">
        <f t="shared" si="18"/>
        <v>10127670</v>
      </c>
    </row>
    <row r="59" spans="1:4" ht="63.75">
      <c r="A59" s="16" t="s">
        <v>94</v>
      </c>
      <c r="B59" s="12" t="s">
        <v>95</v>
      </c>
      <c r="C59" s="15">
        <v>9929090</v>
      </c>
      <c r="D59" s="15">
        <v>10127670</v>
      </c>
    </row>
    <row r="60" spans="1:4" ht="51">
      <c r="A60" s="16" t="s">
        <v>96</v>
      </c>
      <c r="B60" s="12" t="s">
        <v>97</v>
      </c>
      <c r="C60" s="15">
        <f t="shared" ref="C60:D60" si="19">C61</f>
        <v>590000</v>
      </c>
      <c r="D60" s="15">
        <f t="shared" si="19"/>
        <v>599000</v>
      </c>
    </row>
    <row r="61" spans="1:4" ht="89.25">
      <c r="A61" s="20" t="s">
        <v>98</v>
      </c>
      <c r="B61" s="12" t="s">
        <v>99</v>
      </c>
      <c r="C61" s="15">
        <v>590000</v>
      </c>
      <c r="D61" s="15">
        <v>599000</v>
      </c>
    </row>
    <row r="62" spans="1:4" ht="38.25">
      <c r="A62" s="16" t="s">
        <v>100</v>
      </c>
      <c r="B62" s="12" t="s">
        <v>101</v>
      </c>
      <c r="C62" s="15">
        <f t="shared" ref="C62:D62" si="20">C63+C66</f>
        <v>1756500</v>
      </c>
      <c r="D62" s="15">
        <f t="shared" si="20"/>
        <v>1756500</v>
      </c>
    </row>
    <row r="63" spans="1:4">
      <c r="A63" s="16" t="s">
        <v>102</v>
      </c>
      <c r="B63" s="12" t="s">
        <v>103</v>
      </c>
      <c r="C63" s="15">
        <v>140000</v>
      </c>
      <c r="D63" s="15">
        <v>140000</v>
      </c>
    </row>
    <row r="64" spans="1:4">
      <c r="A64" s="16" t="s">
        <v>104</v>
      </c>
      <c r="B64" s="12" t="s">
        <v>105</v>
      </c>
      <c r="C64" s="15">
        <v>140000</v>
      </c>
      <c r="D64" s="15">
        <v>140000</v>
      </c>
    </row>
    <row r="65" spans="1:4" ht="25.5">
      <c r="A65" s="16" t="s">
        <v>243</v>
      </c>
      <c r="B65" s="12" t="s">
        <v>244</v>
      </c>
      <c r="C65" s="15">
        <v>140000</v>
      </c>
      <c r="D65" s="15">
        <v>140000</v>
      </c>
    </row>
    <row r="66" spans="1:4">
      <c r="A66" s="16" t="s">
        <v>106</v>
      </c>
      <c r="B66" s="12" t="s">
        <v>107</v>
      </c>
      <c r="C66" s="15">
        <f t="shared" ref="C66:D66" si="21">C67</f>
        <v>1616500</v>
      </c>
      <c r="D66" s="15">
        <f t="shared" si="21"/>
        <v>1616500</v>
      </c>
    </row>
    <row r="67" spans="1:4" ht="25.5">
      <c r="A67" s="16" t="s">
        <v>108</v>
      </c>
      <c r="B67" s="12" t="s">
        <v>109</v>
      </c>
      <c r="C67" s="15">
        <f>SUM(C68:C72)</f>
        <v>1616500</v>
      </c>
      <c r="D67" s="15">
        <f>SUM(D68:D72)</f>
        <v>1616500</v>
      </c>
    </row>
    <row r="68" spans="1:4" ht="25.5">
      <c r="A68" s="21" t="s">
        <v>258</v>
      </c>
      <c r="B68" s="12" t="s">
        <v>110</v>
      </c>
      <c r="C68" s="15">
        <v>154000</v>
      </c>
      <c r="D68" s="15">
        <v>154000</v>
      </c>
    </row>
    <row r="69" spans="1:4" ht="38.25">
      <c r="A69" s="21" t="s">
        <v>259</v>
      </c>
      <c r="B69" s="12" t="s">
        <v>239</v>
      </c>
      <c r="C69" s="15">
        <v>1197000</v>
      </c>
      <c r="D69" s="15">
        <v>1197000</v>
      </c>
    </row>
    <row r="70" spans="1:4" ht="38.25">
      <c r="A70" s="21" t="s">
        <v>260</v>
      </c>
      <c r="B70" s="12" t="s">
        <v>240</v>
      </c>
      <c r="C70" s="15">
        <v>60000</v>
      </c>
      <c r="D70" s="15">
        <v>60000</v>
      </c>
    </row>
    <row r="71" spans="1:4" ht="38.25">
      <c r="A71" s="21" t="s">
        <v>261</v>
      </c>
      <c r="B71" s="12" t="s">
        <v>241</v>
      </c>
      <c r="C71" s="15">
        <v>81500</v>
      </c>
      <c r="D71" s="15">
        <v>81500</v>
      </c>
    </row>
    <row r="72" spans="1:4" ht="38.25">
      <c r="A72" s="21" t="s">
        <v>262</v>
      </c>
      <c r="B72" s="12" t="s">
        <v>242</v>
      </c>
      <c r="C72" s="15">
        <v>124000</v>
      </c>
      <c r="D72" s="15">
        <v>124000</v>
      </c>
    </row>
    <row r="73" spans="1:4" ht="25.5">
      <c r="A73" s="16" t="s">
        <v>111</v>
      </c>
      <c r="B73" s="12" t="s">
        <v>112</v>
      </c>
      <c r="C73" s="15">
        <f t="shared" ref="C73:D75" si="22">C74</f>
        <v>3000</v>
      </c>
      <c r="D73" s="15">
        <f t="shared" si="22"/>
        <v>3000</v>
      </c>
    </row>
    <row r="74" spans="1:4" ht="30" customHeight="1">
      <c r="A74" s="16" t="s">
        <v>113</v>
      </c>
      <c r="B74" s="12" t="s">
        <v>114</v>
      </c>
      <c r="C74" s="15">
        <f t="shared" si="22"/>
        <v>3000</v>
      </c>
      <c r="D74" s="15">
        <f t="shared" si="22"/>
        <v>3000</v>
      </c>
    </row>
    <row r="75" spans="1:4" ht="38.25">
      <c r="A75" s="16" t="s">
        <v>115</v>
      </c>
      <c r="B75" s="12" t="s">
        <v>116</v>
      </c>
      <c r="C75" s="15">
        <f t="shared" si="22"/>
        <v>3000</v>
      </c>
      <c r="D75" s="15">
        <f t="shared" si="22"/>
        <v>3000</v>
      </c>
    </row>
    <row r="76" spans="1:4" ht="63.75">
      <c r="A76" s="16" t="s">
        <v>117</v>
      </c>
      <c r="B76" s="12" t="s">
        <v>118</v>
      </c>
      <c r="C76" s="15">
        <v>3000</v>
      </c>
      <c r="D76" s="15">
        <v>3000</v>
      </c>
    </row>
    <row r="77" spans="1:4">
      <c r="A77" s="16" t="s">
        <v>119</v>
      </c>
      <c r="B77" s="12" t="s">
        <v>120</v>
      </c>
      <c r="C77" s="15">
        <f t="shared" ref="C77:D77" si="23">C78+C89</f>
        <v>76400</v>
      </c>
      <c r="D77" s="15">
        <f t="shared" si="23"/>
        <v>76400</v>
      </c>
    </row>
    <row r="78" spans="1:4" ht="38.25">
      <c r="A78" s="16" t="s">
        <v>121</v>
      </c>
      <c r="B78" s="12" t="s">
        <v>122</v>
      </c>
      <c r="C78" s="15">
        <f t="shared" ref="C78:D78" si="24">C79+C81+C83+C85+C87</f>
        <v>76400</v>
      </c>
      <c r="D78" s="15">
        <f t="shared" si="24"/>
        <v>76400</v>
      </c>
    </row>
    <row r="79" spans="1:4" ht="63.75">
      <c r="A79" s="16" t="s">
        <v>229</v>
      </c>
      <c r="B79" s="12" t="s">
        <v>148</v>
      </c>
      <c r="C79" s="15">
        <f t="shared" ref="C79:D79" si="25">C80</f>
        <v>10000</v>
      </c>
      <c r="D79" s="15">
        <f t="shared" si="25"/>
        <v>10000</v>
      </c>
    </row>
    <row r="80" spans="1:4">
      <c r="A80" s="16" t="s">
        <v>230</v>
      </c>
      <c r="B80" s="12" t="s">
        <v>147</v>
      </c>
      <c r="C80" s="15">
        <v>10000</v>
      </c>
      <c r="D80" s="15">
        <v>10000</v>
      </c>
    </row>
    <row r="81" spans="1:4" ht="76.5">
      <c r="A81" s="16" t="s">
        <v>123</v>
      </c>
      <c r="B81" s="12" t="s">
        <v>124</v>
      </c>
      <c r="C81" s="15">
        <f t="shared" ref="C81:D81" si="26">C82</f>
        <v>38600</v>
      </c>
      <c r="D81" s="15">
        <f t="shared" si="26"/>
        <v>38600</v>
      </c>
    </row>
    <row r="82" spans="1:4" ht="102">
      <c r="A82" s="20" t="s">
        <v>125</v>
      </c>
      <c r="B82" s="12" t="s">
        <v>126</v>
      </c>
      <c r="C82" s="15">
        <v>38600</v>
      </c>
      <c r="D82" s="15">
        <v>38600</v>
      </c>
    </row>
    <row r="83" spans="1:4" ht="76.5">
      <c r="A83" s="16" t="s">
        <v>127</v>
      </c>
      <c r="B83" s="12" t="s">
        <v>128</v>
      </c>
      <c r="C83" s="15">
        <f t="shared" ref="C83:D83" si="27">C84</f>
        <v>11200</v>
      </c>
      <c r="D83" s="15">
        <f t="shared" si="27"/>
        <v>11200</v>
      </c>
    </row>
    <row r="84" spans="1:4" ht="127.5">
      <c r="A84" s="20" t="s">
        <v>129</v>
      </c>
      <c r="B84" s="12" t="s">
        <v>130</v>
      </c>
      <c r="C84" s="15">
        <v>11200</v>
      </c>
      <c r="D84" s="15">
        <v>11200</v>
      </c>
    </row>
    <row r="85" spans="1:4" ht="63.75">
      <c r="A85" s="16" t="s">
        <v>131</v>
      </c>
      <c r="B85" s="12" t="s">
        <v>132</v>
      </c>
      <c r="C85" s="15">
        <f t="shared" ref="C85:D85" si="28">C86</f>
        <v>10500</v>
      </c>
      <c r="D85" s="15">
        <f t="shared" si="28"/>
        <v>10500</v>
      </c>
    </row>
    <row r="86" spans="1:4" ht="89.25">
      <c r="A86" s="20" t="s">
        <v>133</v>
      </c>
      <c r="B86" s="12" t="s">
        <v>134</v>
      </c>
      <c r="C86" s="15">
        <v>10500</v>
      </c>
      <c r="D86" s="15">
        <v>10500</v>
      </c>
    </row>
    <row r="87" spans="1:4" ht="76.5">
      <c r="A87" s="16" t="s">
        <v>135</v>
      </c>
      <c r="B87" s="12" t="s">
        <v>136</v>
      </c>
      <c r="C87" s="15">
        <f t="shared" ref="C87:D87" si="29">C88</f>
        <v>6100</v>
      </c>
      <c r="D87" s="15">
        <f t="shared" si="29"/>
        <v>6100</v>
      </c>
    </row>
    <row r="88" spans="1:4" ht="102">
      <c r="A88" s="20" t="s">
        <v>137</v>
      </c>
      <c r="B88" s="12" t="s">
        <v>138</v>
      </c>
      <c r="C88" s="15">
        <v>6100</v>
      </c>
      <c r="D88" s="15">
        <v>6100</v>
      </c>
    </row>
    <row r="89" spans="1:4" ht="25.5">
      <c r="A89" s="16" t="s">
        <v>139</v>
      </c>
      <c r="B89" s="12" t="s">
        <v>140</v>
      </c>
      <c r="C89" s="15">
        <f t="shared" ref="C89:D90" si="30">C90</f>
        <v>0</v>
      </c>
      <c r="D89" s="15">
        <f t="shared" si="30"/>
        <v>0</v>
      </c>
    </row>
    <row r="90" spans="1:4" ht="76.5">
      <c r="A90" s="16" t="s">
        <v>141</v>
      </c>
      <c r="B90" s="12" t="s">
        <v>142</v>
      </c>
      <c r="C90" s="15">
        <f t="shared" si="30"/>
        <v>0</v>
      </c>
      <c r="D90" s="15">
        <f t="shared" si="30"/>
        <v>0</v>
      </c>
    </row>
    <row r="91" spans="1:4" ht="76.5">
      <c r="A91" s="16" t="s">
        <v>143</v>
      </c>
      <c r="B91" s="12" t="s">
        <v>144</v>
      </c>
      <c r="C91" s="15">
        <v>0</v>
      </c>
      <c r="D91" s="15">
        <v>0</v>
      </c>
    </row>
    <row r="92" spans="1:4" ht="40.5">
      <c r="A92" s="22" t="s">
        <v>149</v>
      </c>
      <c r="B92" s="23" t="s">
        <v>150</v>
      </c>
      <c r="C92" s="24">
        <f>C93+C107+C130</f>
        <v>216545371.66999999</v>
      </c>
      <c r="D92" s="24">
        <f>D93+D107+D130</f>
        <v>212093771.66999999</v>
      </c>
    </row>
    <row r="93" spans="1:4" ht="38.25">
      <c r="A93" s="25" t="s">
        <v>151</v>
      </c>
      <c r="B93" s="26" t="s">
        <v>152</v>
      </c>
      <c r="C93" s="27">
        <f>C96+C98+C94</f>
        <v>38686300</v>
      </c>
      <c r="D93" s="27">
        <f>D96+D98+D94</f>
        <v>51624300</v>
      </c>
    </row>
    <row r="94" spans="1:4" ht="63.75">
      <c r="A94" s="25" t="s">
        <v>245</v>
      </c>
      <c r="B94" s="28" t="s">
        <v>246</v>
      </c>
      <c r="C94" s="27">
        <v>2334400</v>
      </c>
      <c r="D94" s="27">
        <v>2334400</v>
      </c>
    </row>
    <row r="95" spans="1:4" ht="63.75">
      <c r="A95" s="25" t="s">
        <v>247</v>
      </c>
      <c r="B95" s="28" t="s">
        <v>248</v>
      </c>
      <c r="C95" s="27">
        <v>2334400</v>
      </c>
      <c r="D95" s="27">
        <v>2334400</v>
      </c>
    </row>
    <row r="96" spans="1:4" ht="16.5" customHeight="1">
      <c r="A96" s="25" t="s">
        <v>153</v>
      </c>
      <c r="B96" s="26" t="s">
        <v>154</v>
      </c>
      <c r="C96" s="27">
        <f>C97</f>
        <v>13400</v>
      </c>
      <c r="D96" s="27">
        <f>D97</f>
        <v>13200</v>
      </c>
    </row>
    <row r="97" spans="1:4" ht="25.5">
      <c r="A97" s="25" t="s">
        <v>155</v>
      </c>
      <c r="B97" s="26" t="s">
        <v>156</v>
      </c>
      <c r="C97" s="27">
        <v>13400</v>
      </c>
      <c r="D97" s="29">
        <v>13200</v>
      </c>
    </row>
    <row r="98" spans="1:4">
      <c r="A98" s="25" t="s">
        <v>157</v>
      </c>
      <c r="B98" s="26" t="s">
        <v>158</v>
      </c>
      <c r="C98" s="27">
        <f t="shared" ref="C98:D98" si="31">C99</f>
        <v>36338500</v>
      </c>
      <c r="D98" s="27">
        <f t="shared" si="31"/>
        <v>49276700</v>
      </c>
    </row>
    <row r="99" spans="1:4" ht="25.5">
      <c r="A99" s="25" t="s">
        <v>159</v>
      </c>
      <c r="B99" s="26" t="s">
        <v>160</v>
      </c>
      <c r="C99" s="27">
        <f>SUM(C100:C106)</f>
        <v>36338500</v>
      </c>
      <c r="D99" s="27">
        <f>SUM(D100:D106)</f>
        <v>49276700</v>
      </c>
    </row>
    <row r="100" spans="1:4" ht="51">
      <c r="A100" s="25" t="s">
        <v>161</v>
      </c>
      <c r="B100" s="26" t="s">
        <v>162</v>
      </c>
      <c r="C100" s="30">
        <v>14033000</v>
      </c>
      <c r="D100" s="30">
        <v>13896300</v>
      </c>
    </row>
    <row r="101" spans="1:4" ht="63.75">
      <c r="A101" s="25" t="s">
        <v>163</v>
      </c>
      <c r="B101" s="26" t="s">
        <v>164</v>
      </c>
      <c r="C101" s="31">
        <v>20411800</v>
      </c>
      <c r="D101" s="31">
        <v>20603600</v>
      </c>
    </row>
    <row r="102" spans="1:4" ht="127.5">
      <c r="A102" s="32" t="s">
        <v>165</v>
      </c>
      <c r="B102" s="26" t="s">
        <v>166</v>
      </c>
      <c r="C102" s="33">
        <v>328400</v>
      </c>
      <c r="D102" s="33">
        <v>319300</v>
      </c>
    </row>
    <row r="103" spans="1:4" ht="63.75">
      <c r="A103" s="32" t="s">
        <v>167</v>
      </c>
      <c r="B103" s="26" t="s">
        <v>168</v>
      </c>
      <c r="C103" s="30">
        <v>386900</v>
      </c>
      <c r="D103" s="30">
        <v>380200</v>
      </c>
    </row>
    <row r="104" spans="1:4" ht="63.75">
      <c r="A104" s="25" t="s">
        <v>226</v>
      </c>
      <c r="B104" s="26" t="s">
        <v>169</v>
      </c>
      <c r="C104" s="30">
        <v>282200</v>
      </c>
      <c r="D104" s="30">
        <v>269500</v>
      </c>
    </row>
    <row r="105" spans="1:4" ht="51">
      <c r="A105" s="25" t="s">
        <v>228</v>
      </c>
      <c r="B105" s="26" t="s">
        <v>227</v>
      </c>
      <c r="C105" s="30">
        <v>0</v>
      </c>
      <c r="D105" s="30">
        <v>12911600</v>
      </c>
    </row>
    <row r="106" spans="1:4" ht="25.5">
      <c r="A106" s="25" t="s">
        <v>170</v>
      </c>
      <c r="B106" s="26" t="s">
        <v>171</v>
      </c>
      <c r="C106" s="34">
        <v>896200</v>
      </c>
      <c r="D106" s="34">
        <v>896200</v>
      </c>
    </row>
    <row r="107" spans="1:4" ht="25.5">
      <c r="A107" s="25" t="s">
        <v>172</v>
      </c>
      <c r="B107" s="26" t="s">
        <v>173</v>
      </c>
      <c r="C107" s="35">
        <f t="shared" ref="C107:D107" si="32">C108+C110+C122+C124+C126</f>
        <v>164473500</v>
      </c>
      <c r="D107" s="35">
        <f t="shared" si="32"/>
        <v>147083900</v>
      </c>
    </row>
    <row r="108" spans="1:4" ht="51">
      <c r="A108" s="25" t="s">
        <v>174</v>
      </c>
      <c r="B108" s="26" t="s">
        <v>175</v>
      </c>
      <c r="C108" s="35">
        <f t="shared" ref="C108:D108" si="33">C109</f>
        <v>1750900</v>
      </c>
      <c r="D108" s="35">
        <f t="shared" si="33"/>
        <v>1750900</v>
      </c>
    </row>
    <row r="109" spans="1:4" ht="51">
      <c r="A109" s="25" t="s">
        <v>176</v>
      </c>
      <c r="B109" s="26" t="s">
        <v>177</v>
      </c>
      <c r="C109" s="36">
        <v>1750900</v>
      </c>
      <c r="D109" s="36">
        <v>1750900</v>
      </c>
    </row>
    <row r="110" spans="1:4" ht="36.75" customHeight="1">
      <c r="A110" s="25" t="s">
        <v>178</v>
      </c>
      <c r="B110" s="26" t="s">
        <v>179</v>
      </c>
      <c r="C110" s="35">
        <f t="shared" ref="C110:D110" si="34">C111</f>
        <v>6527100</v>
      </c>
      <c r="D110" s="35">
        <f t="shared" si="34"/>
        <v>6527100</v>
      </c>
    </row>
    <row r="111" spans="1:4" ht="39" customHeight="1">
      <c r="A111" s="25" t="s">
        <v>180</v>
      </c>
      <c r="B111" s="26" t="s">
        <v>181</v>
      </c>
      <c r="C111" s="35">
        <f t="shared" ref="C111:D111" si="35">SUM(C112:C121)</f>
        <v>6527100</v>
      </c>
      <c r="D111" s="35">
        <f t="shared" si="35"/>
        <v>6527100</v>
      </c>
    </row>
    <row r="112" spans="1:4" ht="41.25" customHeight="1">
      <c r="A112" s="32" t="s">
        <v>182</v>
      </c>
      <c r="B112" s="26" t="s">
        <v>183</v>
      </c>
      <c r="C112" s="37">
        <v>967500</v>
      </c>
      <c r="D112" s="37">
        <v>967500</v>
      </c>
    </row>
    <row r="113" spans="1:4" ht="26.25" customHeight="1">
      <c r="A113" s="25" t="s">
        <v>184</v>
      </c>
      <c r="B113" s="26" t="s">
        <v>185</v>
      </c>
      <c r="C113" s="37">
        <v>1283100</v>
      </c>
      <c r="D113" s="37">
        <v>1283100</v>
      </c>
    </row>
    <row r="114" spans="1:4" ht="54.75" customHeight="1">
      <c r="A114" s="25" t="s">
        <v>186</v>
      </c>
      <c r="B114" s="26" t="s">
        <v>187</v>
      </c>
      <c r="C114" s="38">
        <v>177300</v>
      </c>
      <c r="D114" s="38">
        <v>177300</v>
      </c>
    </row>
    <row r="115" spans="1:4" ht="70.5" customHeight="1">
      <c r="A115" s="32" t="s">
        <v>188</v>
      </c>
      <c r="B115" s="26" t="s">
        <v>189</v>
      </c>
      <c r="C115" s="37">
        <v>1281800</v>
      </c>
      <c r="D115" s="37">
        <v>1281800</v>
      </c>
    </row>
    <row r="116" spans="1:4" ht="54" customHeight="1">
      <c r="A116" s="25" t="s">
        <v>190</v>
      </c>
      <c r="B116" s="26" t="s">
        <v>255</v>
      </c>
      <c r="C116" s="30">
        <v>1206900</v>
      </c>
      <c r="D116" s="30">
        <v>1206900</v>
      </c>
    </row>
    <row r="117" spans="1:4" ht="52.5" customHeight="1">
      <c r="A117" s="25" t="s">
        <v>225</v>
      </c>
      <c r="B117" s="26" t="s">
        <v>191</v>
      </c>
      <c r="C117" s="37">
        <v>1279000</v>
      </c>
      <c r="D117" s="37">
        <v>1279000</v>
      </c>
    </row>
    <row r="118" spans="1:4" ht="69.75" customHeight="1">
      <c r="A118" s="32" t="s">
        <v>192</v>
      </c>
      <c r="B118" s="26" t="s">
        <v>193</v>
      </c>
      <c r="C118" s="38">
        <v>253800</v>
      </c>
      <c r="D118" s="38">
        <v>253800</v>
      </c>
    </row>
    <row r="119" spans="1:4" ht="63" customHeight="1">
      <c r="A119" s="32" t="s">
        <v>194</v>
      </c>
      <c r="B119" s="26" t="s">
        <v>195</v>
      </c>
      <c r="C119" s="38">
        <v>700</v>
      </c>
      <c r="D119" s="35">
        <v>700</v>
      </c>
    </row>
    <row r="120" spans="1:4" ht="42" customHeight="1">
      <c r="A120" s="25" t="s">
        <v>196</v>
      </c>
      <c r="B120" s="26" t="s">
        <v>197</v>
      </c>
      <c r="C120" s="38">
        <v>14600</v>
      </c>
      <c r="D120" s="35">
        <v>14600</v>
      </c>
    </row>
    <row r="121" spans="1:4" ht="57" customHeight="1">
      <c r="A121" s="25" t="s">
        <v>198</v>
      </c>
      <c r="B121" s="26" t="s">
        <v>254</v>
      </c>
      <c r="C121" s="39">
        <v>62400</v>
      </c>
      <c r="D121" s="40">
        <v>62400</v>
      </c>
    </row>
    <row r="122" spans="1:4" ht="12.75" customHeight="1">
      <c r="A122" s="25" t="s">
        <v>199</v>
      </c>
      <c r="B122" s="26" t="s">
        <v>200</v>
      </c>
      <c r="C122" s="30">
        <v>42700</v>
      </c>
      <c r="D122" s="30">
        <v>3400</v>
      </c>
    </row>
    <row r="123" spans="1:4" ht="51.75" customHeight="1">
      <c r="A123" s="25" t="s">
        <v>201</v>
      </c>
      <c r="B123" s="26" t="s">
        <v>202</v>
      </c>
      <c r="C123" s="30">
        <v>42700</v>
      </c>
      <c r="D123" s="30">
        <v>3400</v>
      </c>
    </row>
    <row r="124" spans="1:4" ht="12.75" customHeight="1">
      <c r="A124" s="25" t="s">
        <v>203</v>
      </c>
      <c r="B124" s="26" t="s">
        <v>204</v>
      </c>
      <c r="C124" s="35">
        <v>0</v>
      </c>
      <c r="D124" s="41">
        <v>0</v>
      </c>
    </row>
    <row r="125" spans="1:4" ht="12.75" customHeight="1">
      <c r="A125" s="25" t="s">
        <v>205</v>
      </c>
      <c r="B125" s="26" t="s">
        <v>206</v>
      </c>
      <c r="C125" s="35">
        <v>0</v>
      </c>
      <c r="D125" s="41">
        <v>0</v>
      </c>
    </row>
    <row r="126" spans="1:4" ht="12.75" customHeight="1">
      <c r="A126" s="25" t="s">
        <v>207</v>
      </c>
      <c r="B126" s="26" t="s">
        <v>208</v>
      </c>
      <c r="C126" s="35">
        <f t="shared" ref="C126:D126" si="36">C127</f>
        <v>156152800</v>
      </c>
      <c r="D126" s="35">
        <f t="shared" si="36"/>
        <v>138802500</v>
      </c>
    </row>
    <row r="127" spans="1:4" ht="12.75" customHeight="1">
      <c r="A127" s="25" t="s">
        <v>209</v>
      </c>
      <c r="B127" s="26" t="s">
        <v>210</v>
      </c>
      <c r="C127" s="35">
        <f t="shared" ref="C127:D127" si="37">C128+C129</f>
        <v>156152800</v>
      </c>
      <c r="D127" s="35">
        <f t="shared" si="37"/>
        <v>138802500</v>
      </c>
    </row>
    <row r="128" spans="1:4" ht="92.25" customHeight="1">
      <c r="A128" s="32" t="s">
        <v>211</v>
      </c>
      <c r="B128" s="26" t="s">
        <v>212</v>
      </c>
      <c r="C128" s="37">
        <v>107404100</v>
      </c>
      <c r="D128" s="37">
        <v>95470300</v>
      </c>
    </row>
    <row r="129" spans="1:4" ht="52.5" customHeight="1">
      <c r="A129" s="25" t="s">
        <v>213</v>
      </c>
      <c r="B129" s="26" t="s">
        <v>214</v>
      </c>
      <c r="C129" s="37">
        <v>48748700</v>
      </c>
      <c r="D129" s="37">
        <v>43332200</v>
      </c>
    </row>
    <row r="130" spans="1:4" ht="12.75" customHeight="1">
      <c r="A130" s="25" t="s">
        <v>215</v>
      </c>
      <c r="B130" s="26" t="s">
        <v>216</v>
      </c>
      <c r="C130" s="27">
        <f>C131+C137</f>
        <v>13385571.67</v>
      </c>
      <c r="D130" s="27">
        <f>D131+D137</f>
        <v>13385571.67</v>
      </c>
    </row>
    <row r="131" spans="1:4" ht="51.75" customHeight="1">
      <c r="A131" s="42" t="s">
        <v>217</v>
      </c>
      <c r="B131" s="26" t="s">
        <v>218</v>
      </c>
      <c r="C131" s="27">
        <f t="shared" ref="C131:D131" si="38">C132</f>
        <v>5347071.67</v>
      </c>
      <c r="D131" s="27">
        <f t="shared" si="38"/>
        <v>5347071.67</v>
      </c>
    </row>
    <row r="132" spans="1:4" ht="53.25" customHeight="1">
      <c r="A132" s="42" t="s">
        <v>217</v>
      </c>
      <c r="B132" s="26" t="s">
        <v>219</v>
      </c>
      <c r="C132" s="27">
        <f t="shared" ref="C132:D132" si="39">SUM(C133:C136)</f>
        <v>5347071.67</v>
      </c>
      <c r="D132" s="27">
        <f t="shared" si="39"/>
        <v>5347071.67</v>
      </c>
    </row>
    <row r="133" spans="1:4" ht="42" customHeight="1">
      <c r="A133" s="42" t="s">
        <v>220</v>
      </c>
      <c r="B133" s="26" t="s">
        <v>253</v>
      </c>
      <c r="C133" s="43">
        <v>364756</v>
      </c>
      <c r="D133" s="43">
        <v>364756</v>
      </c>
    </row>
    <row r="134" spans="1:4" ht="24" customHeight="1">
      <c r="A134" s="42" t="s">
        <v>221</v>
      </c>
      <c r="B134" s="26" t="s">
        <v>222</v>
      </c>
      <c r="C134" s="43">
        <v>4144691.91</v>
      </c>
      <c r="D134" s="43">
        <v>4144691.91</v>
      </c>
    </row>
    <row r="135" spans="1:4" ht="51.75" customHeight="1">
      <c r="A135" s="42" t="s">
        <v>217</v>
      </c>
      <c r="B135" s="26" t="s">
        <v>223</v>
      </c>
      <c r="C135" s="27">
        <v>647395.68000000005</v>
      </c>
      <c r="D135" s="27">
        <v>647395.68000000005</v>
      </c>
    </row>
    <row r="136" spans="1:4" ht="69" customHeight="1">
      <c r="A136" s="42" t="s">
        <v>217</v>
      </c>
      <c r="B136" s="26" t="s">
        <v>224</v>
      </c>
      <c r="C136" s="27">
        <v>190228.08</v>
      </c>
      <c r="D136" s="27">
        <v>190228.08</v>
      </c>
    </row>
    <row r="137" spans="1:4" ht="69" customHeight="1">
      <c r="A137" s="44" t="s">
        <v>249</v>
      </c>
      <c r="B137" s="45" t="s">
        <v>251</v>
      </c>
      <c r="C137" s="46">
        <v>8038500</v>
      </c>
      <c r="D137" s="46">
        <v>8038500</v>
      </c>
    </row>
    <row r="138" spans="1:4" ht="69" customHeight="1">
      <c r="A138" s="44" t="s">
        <v>250</v>
      </c>
      <c r="B138" s="45" t="s">
        <v>252</v>
      </c>
      <c r="C138" s="46">
        <v>8038500</v>
      </c>
      <c r="D138" s="46">
        <v>8038500</v>
      </c>
    </row>
    <row r="139" spans="1:4" ht="12.75" customHeight="1">
      <c r="A139" s="47" t="s">
        <v>231</v>
      </c>
      <c r="B139" s="48" t="s">
        <v>232</v>
      </c>
      <c r="C139" s="49">
        <f>C11+C92</f>
        <v>563374241.66999996</v>
      </c>
      <c r="D139" s="49">
        <f>D11+D92</f>
        <v>569356021.66999996</v>
      </c>
    </row>
    <row r="140" spans="1:4" ht="12.75" customHeight="1"/>
  </sheetData>
  <mergeCells count="9">
    <mergeCell ref="A9:A10"/>
    <mergeCell ref="B9:B10"/>
    <mergeCell ref="C9:D9"/>
    <mergeCell ref="B1:D1"/>
    <mergeCell ref="B2:D2"/>
    <mergeCell ref="B3:D3"/>
    <mergeCell ref="B5:D5"/>
    <mergeCell ref="B6:D6"/>
    <mergeCell ref="A7:D7"/>
  </mergeCells>
  <conditionalFormatting sqref="D16">
    <cfRule type="cellIs" priority="3" stopIfTrue="1" operator="equal">
      <formula>0</formula>
    </cfRule>
  </conditionalFormatting>
  <conditionalFormatting sqref="D15">
    <cfRule type="cellIs" priority="2" stopIfTrue="1" operator="equal">
      <formula>0</formula>
    </cfRule>
  </conditionalFormatting>
  <conditionalFormatting sqref="D24">
    <cfRule type="cellIs" priority="1" stopIfTrue="1" operator="equal">
      <formula>0</formula>
    </cfRule>
  </conditionalFormatting>
  <pageMargins left="0.7" right="0.7" top="0.75" bottom="0.75" header="0.3" footer="0.3"/>
  <pageSetup paperSize="9" scale="94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145</v>
      </c>
      <c r="B1" t="s">
        <v>146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 2</vt:lpstr>
      <vt:lpstr>_params</vt:lpstr>
      <vt:lpstr>'доходы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rep:2.51.0.42</dc:description>
  <cp:lastModifiedBy>Андрей</cp:lastModifiedBy>
  <cp:lastPrinted>2021-03-15T02:36:45Z</cp:lastPrinted>
  <dcterms:created xsi:type="dcterms:W3CDTF">2020-09-14T04:54:10Z</dcterms:created>
  <dcterms:modified xsi:type="dcterms:W3CDTF">2021-03-26T02:23:22Z</dcterms:modified>
</cp:coreProperties>
</file>