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500" sheetId="1" r:id="rId1"/>
    <sheet name="0503" sheetId="2" r:id="rId2"/>
  </sheets>
  <definedNames>
    <definedName name="_xlnm.Print_Area" localSheetId="0">'0500'!$A$1:$J$48</definedName>
    <definedName name="_xlnm.Print_Area" localSheetId="1">'0503'!$A$1:$J$29</definedName>
  </definedNames>
  <calcPr fullCalcOnLoad="1"/>
</workbook>
</file>

<file path=xl/sharedStrings.xml><?xml version="1.0" encoding="utf-8"?>
<sst xmlns="http://schemas.openxmlformats.org/spreadsheetml/2006/main" count="240" uniqueCount="65">
  <si>
    <t>КБК</t>
  </si>
  <si>
    <t>план</t>
  </si>
  <si>
    <t>исполнено</t>
  </si>
  <si>
    <t>Итого по разделу</t>
  </si>
  <si>
    <t>Наименование расходов</t>
  </si>
  <si>
    <t>05</t>
  </si>
  <si>
    <t/>
  </si>
  <si>
    <t>340</t>
  </si>
  <si>
    <t>310</t>
  </si>
  <si>
    <t>02</t>
  </si>
  <si>
    <t>Коммунальное хозяйство</t>
  </si>
  <si>
    <t>225</t>
  </si>
  <si>
    <t>226</t>
  </si>
  <si>
    <t>241</t>
  </si>
  <si>
    <t>03</t>
  </si>
  <si>
    <t>Благоустройство</t>
  </si>
  <si>
    <t>муниципальный район</t>
  </si>
  <si>
    <t>222</t>
  </si>
  <si>
    <t>223</t>
  </si>
  <si>
    <t>Уличное освещение</t>
  </si>
  <si>
    <t>Главный бухгалтер</t>
  </si>
  <si>
    <t>Г.А.Васильева</t>
  </si>
  <si>
    <t>Предоплата по ремонтным работам теплосетей</t>
  </si>
  <si>
    <t xml:space="preserve">Компенсация выпадающих доходов организациям, оказывающим услуги населению по водоснабжению </t>
  </si>
  <si>
    <t>Компенсация выпадающих доходов организациям, оказывающим услуги населению по  энергоснабжению</t>
  </si>
  <si>
    <t>Другие вопросы в области жилищно-коммунального хозяйства</t>
  </si>
  <si>
    <t xml:space="preserve">Прочие работы и услуги в области жилищно-коммунального хозяйства 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</si>
  <si>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</t>
  </si>
  <si>
    <t>Приобретение детских площадок</t>
  </si>
  <si>
    <t>Ремонт уличного освещения</t>
  </si>
  <si>
    <t>Приобретение светильников для уличного освещения</t>
  </si>
  <si>
    <t>Расходы по содержанию полигона ТБО (свалки)</t>
  </si>
  <si>
    <t>Приобретение пиломатериалов для замены ограждения  мест захоронения</t>
  </si>
  <si>
    <t>Ритуальные услуги</t>
  </si>
  <si>
    <t>Приобретение дорожных знаков</t>
  </si>
  <si>
    <t>Всего</t>
  </si>
  <si>
    <t>руб.</t>
  </si>
  <si>
    <t>Ликвидация несанкционированных свалок в водоохраняемых зонах реки, берегоукрепляющие работы</t>
  </si>
  <si>
    <t>сельские поселения</t>
  </si>
  <si>
    <t>Противопожарные разрывы вокруг населенных пунктов</t>
  </si>
  <si>
    <t>Содержание дорог внутри населенного пункта (выравнивание дорожного полотна)</t>
  </si>
  <si>
    <t>Итого</t>
  </si>
  <si>
    <t>ИТОГО</t>
  </si>
  <si>
    <t>План</t>
  </si>
  <si>
    <t>Расшифровка расходов бюджета МО "Катангский район" по разделу 0503 за 2013 г.</t>
  </si>
  <si>
    <t>Расшифровка расходов бюджета МО "Катангский район" по разделу 0500 за 2013 г.</t>
  </si>
  <si>
    <t>Приобретение спец. техники, оборудования</t>
  </si>
  <si>
    <t>01</t>
  </si>
  <si>
    <t>Жилищное хозяйство</t>
  </si>
  <si>
    <t>Ремонт муниципальной квартиры</t>
  </si>
  <si>
    <t>Приобретение бакенов для вертолетных площадок</t>
  </si>
  <si>
    <r>
      <t>Общепрограммные мероприятия долгосрочной целевой программы "Модернизация объектов коммунальной инфраструктуры И. о. на 2011-2013 годы",</t>
    </r>
    <r>
      <rPr>
        <b/>
        <sz val="10"/>
        <rFont val="Times New Roman"/>
        <family val="1"/>
      </rPr>
      <t xml:space="preserve"> за счет средств областного бюджета</t>
    </r>
  </si>
  <si>
    <r>
      <t>Софинансирование по общепрограмным мероприятиям долгосрочной целевой программы "Модернизация объектов коммунальной инфраструктуры И. о. на 2011-2013 годы",</t>
    </r>
    <r>
      <rPr>
        <b/>
        <sz val="10"/>
        <rFont val="Times New Roman"/>
        <family val="1"/>
      </rPr>
      <t xml:space="preserve"> за  счет средств местного бюджета</t>
    </r>
  </si>
  <si>
    <t>Хранение нефтепродуктов, монтаж модульной котельной в поселении</t>
  </si>
  <si>
    <t>Г.А. Васильева</t>
  </si>
  <si>
    <r>
      <t>Областная целевая программа "Переселение граждан из ветхого и аварийного жилищного фонда в Иркутской области на период до 2019 года",</t>
    </r>
    <r>
      <rPr>
        <b/>
        <sz val="10"/>
        <rFont val="Times New Roman"/>
        <family val="1"/>
      </rPr>
      <t xml:space="preserve"> за счет средств областного бюджета</t>
    </r>
  </si>
  <si>
    <r>
      <t xml:space="preserve">Софинансирование по Областной целевой программе "Переселение граждан из ветхого и аварийного жилищного фонда в Иркутской области на период до 2019 года", </t>
    </r>
    <r>
      <rPr>
        <b/>
        <sz val="10"/>
        <rFont val="Times New Roman"/>
        <family val="1"/>
      </rPr>
      <t>за счет средств местного бюджета</t>
    </r>
  </si>
  <si>
    <r>
      <t>Подготовка объектов коммунальной инфраструктуры Иркутской области к отопительному сезону в 2011-2013 годах,</t>
    </r>
    <r>
      <rPr>
        <b/>
        <sz val="10"/>
        <rFont val="Times New Roman"/>
        <family val="1"/>
      </rPr>
      <t xml:space="preserve"> за счет средств областного бюджета</t>
    </r>
  </si>
  <si>
    <r>
      <t xml:space="preserve">Софинансирование по подготовке объектов коммунальной инфраструктуры Иркутской области к отопительному сезону в 2011-2013 годах, </t>
    </r>
    <r>
      <rPr>
        <b/>
        <sz val="10"/>
        <rFont val="Times New Roman"/>
        <family val="1"/>
      </rPr>
      <t>за счет средств местного бюджета</t>
    </r>
  </si>
  <si>
    <t>ЕРБ сельское поселение</t>
  </si>
  <si>
    <t>ПРОЧИЕ сельские поселения</t>
  </si>
  <si>
    <t xml:space="preserve">Транспортные расходы по вывозу мусора, доставка детских площадок, пляжного оборудования </t>
  </si>
  <si>
    <t>Ремонт тротуаров, пешеходной части дамбы</t>
  </si>
  <si>
    <t>Приложение 14</t>
  </si>
  <si>
    <t>Приложение 14.1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</si>
</sst>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ddd\ dd\ mmmm\ yyyy\ &quot;г.&quot;"/>
    <numFmt numFmtId="181" formatCode="?"/>
    <numFmt numFmtId="182" formatCode="#,##0.0"/>
  </numFmts>
  <fonts count="4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1" fillId="34" borderId="10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4" fontId="3" fillId="34" borderId="10" xfId="0" applyNumberFormat="1" applyFont="1" applyFill="1" applyBorder="1" applyAlignment="1">
      <alignment horizontal="right" vertical="center" wrapText="1"/>
    </xf>
    <xf numFmtId="179" fontId="3" fillId="0" borderId="10" xfId="58" applyFont="1" applyFill="1" applyBorder="1" applyAlignment="1">
      <alignment horizontal="left" vertical="center" wrapText="1"/>
    </xf>
    <xf numFmtId="179" fontId="3" fillId="0" borderId="10" xfId="58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79" fontId="1" fillId="0" borderId="10" xfId="58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179" fontId="3" fillId="0" borderId="10" xfId="58" applyFont="1" applyFill="1" applyBorder="1" applyAlignment="1">
      <alignment horizontal="right" vertical="center" wrapText="1"/>
    </xf>
    <xf numFmtId="179" fontId="8" fillId="0" borderId="10" xfId="58" applyFont="1" applyFill="1" applyBorder="1" applyAlignment="1">
      <alignment horizontal="right" vertical="center" wrapText="1"/>
    </xf>
    <xf numFmtId="179" fontId="1" fillId="0" borderId="10" xfId="58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/>
    </xf>
    <xf numFmtId="179" fontId="4" fillId="0" borderId="10" xfId="58" applyFont="1" applyFill="1" applyBorder="1" applyAlignment="1">
      <alignment/>
    </xf>
    <xf numFmtId="179" fontId="5" fillId="0" borderId="10" xfId="58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9" fontId="1" fillId="0" borderId="0" xfId="58" applyFont="1" applyFill="1" applyBorder="1" applyAlignment="1">
      <alignment horizontal="left" vertical="center" wrapText="1"/>
    </xf>
    <xf numFmtId="179" fontId="1" fillId="0" borderId="0" xfId="58" applyFont="1" applyFill="1" applyBorder="1" applyAlignment="1">
      <alignment horizontal="right" vertical="center" wrapText="1"/>
    </xf>
    <xf numFmtId="4" fontId="1" fillId="34" borderId="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SheetLayoutView="100" zoomScalePageLayoutView="0" workbookViewId="0" topLeftCell="A25">
      <selection activeCell="F51" sqref="F51"/>
    </sheetView>
  </sheetViews>
  <sheetFormatPr defaultColWidth="9.140625" defaultRowHeight="12.75" outlineLevelRow="3"/>
  <cols>
    <col min="1" max="1" width="4.00390625" style="2" customWidth="1"/>
    <col min="2" max="2" width="4.140625" style="2" customWidth="1"/>
    <col min="3" max="3" width="5.7109375" style="2" customWidth="1"/>
    <col min="4" max="4" width="37.140625" style="2" customWidth="1"/>
    <col min="5" max="5" width="16.8515625" style="2" customWidth="1"/>
    <col min="6" max="6" width="14.00390625" style="2" customWidth="1"/>
    <col min="7" max="7" width="14.8515625" style="2" customWidth="1"/>
    <col min="8" max="8" width="13.140625" style="2" customWidth="1"/>
    <col min="9" max="9" width="13.00390625" style="2" customWidth="1"/>
    <col min="10" max="10" width="14.00390625" style="2" customWidth="1"/>
    <col min="11" max="11" width="13.00390625" style="2" customWidth="1"/>
    <col min="12" max="13" width="12.57421875" style="2" customWidth="1"/>
    <col min="14" max="14" width="12.7109375" style="2" customWidth="1"/>
    <col min="15" max="16" width="12.28125" style="2" bestFit="1" customWidth="1"/>
    <col min="17" max="16384" width="9.140625" style="2" customWidth="1"/>
  </cols>
  <sheetData>
    <row r="1" spans="9:10" ht="12.75">
      <c r="I1" s="61" t="s">
        <v>63</v>
      </c>
      <c r="J1" s="61"/>
    </row>
    <row r="2" spans="9:10" ht="12.75">
      <c r="I2" s="30"/>
      <c r="J2" s="30"/>
    </row>
    <row r="3" spans="1:14" ht="12.75" customHeight="1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19"/>
      <c r="L3" s="19"/>
      <c r="M3" s="19"/>
      <c r="N3" s="19"/>
    </row>
    <row r="4" spans="1:14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9"/>
      <c r="L4" s="19"/>
      <c r="M4" s="19"/>
      <c r="N4" s="19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 t="s">
        <v>36</v>
      </c>
    </row>
    <row r="6" spans="1:14" ht="12.75">
      <c r="A6" s="64" t="s">
        <v>0</v>
      </c>
      <c r="B6" s="64"/>
      <c r="C6" s="64"/>
      <c r="D6" s="64" t="s">
        <v>4</v>
      </c>
      <c r="E6" s="55" t="s">
        <v>41</v>
      </c>
      <c r="F6" s="56"/>
      <c r="G6" s="65" t="s">
        <v>16</v>
      </c>
      <c r="H6" s="65"/>
      <c r="I6" s="65" t="s">
        <v>38</v>
      </c>
      <c r="J6" s="65"/>
      <c r="K6" s="59"/>
      <c r="L6" s="60"/>
      <c r="M6" s="59"/>
      <c r="N6" s="60"/>
    </row>
    <row r="7" spans="1:14" ht="12.75">
      <c r="A7" s="64"/>
      <c r="B7" s="64"/>
      <c r="C7" s="64"/>
      <c r="D7" s="64"/>
      <c r="E7" s="8" t="s">
        <v>1</v>
      </c>
      <c r="F7" s="8" t="s">
        <v>2</v>
      </c>
      <c r="G7" s="9" t="s">
        <v>1</v>
      </c>
      <c r="H7" s="9" t="s">
        <v>2</v>
      </c>
      <c r="I7" s="9" t="s">
        <v>1</v>
      </c>
      <c r="J7" s="9" t="s">
        <v>2</v>
      </c>
      <c r="K7" s="9"/>
      <c r="L7" s="9"/>
      <c r="M7" s="9"/>
      <c r="N7" s="9"/>
    </row>
    <row r="8" spans="1:14" ht="12.75">
      <c r="A8" s="10" t="s">
        <v>5</v>
      </c>
      <c r="B8" s="10" t="s">
        <v>6</v>
      </c>
      <c r="C8" s="8" t="s">
        <v>6</v>
      </c>
      <c r="D8" s="10" t="s">
        <v>3</v>
      </c>
      <c r="E8" s="37">
        <f>G8+I8</f>
        <v>128828984.14</v>
      </c>
      <c r="F8" s="37">
        <f>H8+J8</f>
        <v>53574979.99</v>
      </c>
      <c r="G8" s="44">
        <f>G12+G25+G44+G9</f>
        <v>34470647.97</v>
      </c>
      <c r="H8" s="44">
        <f>H12+H25+H44+H9</f>
        <v>23268661.880000003</v>
      </c>
      <c r="I8" s="44">
        <f>I12+I25+I44+I9</f>
        <v>94358336.17</v>
      </c>
      <c r="J8" s="44">
        <f>J12+J25+J44+J9</f>
        <v>30306318.11</v>
      </c>
      <c r="K8" s="6"/>
      <c r="L8" s="6"/>
      <c r="M8" s="6"/>
      <c r="N8" s="6"/>
    </row>
    <row r="9" spans="1:16" ht="12.75" outlineLevel="2">
      <c r="A9" s="10" t="s">
        <v>5</v>
      </c>
      <c r="B9" s="10" t="s">
        <v>47</v>
      </c>
      <c r="C9" s="8" t="s">
        <v>6</v>
      </c>
      <c r="D9" s="10" t="s">
        <v>48</v>
      </c>
      <c r="E9" s="37">
        <f aca="true" t="shared" si="0" ref="E9:J9">E10+E11</f>
        <v>21951000</v>
      </c>
      <c r="F9" s="37">
        <f t="shared" si="0"/>
        <v>11086400</v>
      </c>
      <c r="G9" s="37">
        <f t="shared" si="0"/>
        <v>22172800</v>
      </c>
      <c r="H9" s="37">
        <f t="shared" si="0"/>
        <v>11086400</v>
      </c>
      <c r="I9" s="37">
        <f t="shared" si="0"/>
        <v>0</v>
      </c>
      <c r="J9" s="37">
        <f t="shared" si="0"/>
        <v>0</v>
      </c>
      <c r="K9" s="6"/>
      <c r="L9" s="6"/>
      <c r="M9" s="6"/>
      <c r="N9" s="6"/>
      <c r="O9" s="3"/>
      <c r="P9" s="3"/>
    </row>
    <row r="10" spans="1:14" ht="63.75">
      <c r="A10" s="10"/>
      <c r="B10" s="10"/>
      <c r="C10" s="8"/>
      <c r="D10" s="7" t="s">
        <v>55</v>
      </c>
      <c r="E10" s="40">
        <f>G10+I10</f>
        <v>21951000</v>
      </c>
      <c r="F10" s="40">
        <f>H10+J10</f>
        <v>11086400</v>
      </c>
      <c r="G10" s="45">
        <v>21951000</v>
      </c>
      <c r="H10" s="46">
        <v>11086400</v>
      </c>
      <c r="I10" s="44"/>
      <c r="J10" s="44"/>
      <c r="K10" s="6"/>
      <c r="L10" s="6"/>
      <c r="M10" s="6"/>
      <c r="N10" s="6"/>
    </row>
    <row r="11" spans="1:14" ht="63.75">
      <c r="A11" s="10"/>
      <c r="B11" s="10"/>
      <c r="C11" s="8"/>
      <c r="D11" s="7" t="s">
        <v>56</v>
      </c>
      <c r="E11" s="40"/>
      <c r="F11" s="40"/>
      <c r="G11" s="45">
        <v>221800</v>
      </c>
      <c r="H11" s="46">
        <v>0</v>
      </c>
      <c r="I11" s="44"/>
      <c r="J11" s="44"/>
      <c r="K11" s="6"/>
      <c r="L11" s="6"/>
      <c r="M11" s="6"/>
      <c r="N11" s="6"/>
    </row>
    <row r="12" spans="1:16" ht="12.75" outlineLevel="2">
      <c r="A12" s="10" t="s">
        <v>5</v>
      </c>
      <c r="B12" s="10" t="s">
        <v>9</v>
      </c>
      <c r="C12" s="8" t="s">
        <v>6</v>
      </c>
      <c r="D12" s="10" t="s">
        <v>10</v>
      </c>
      <c r="E12" s="37">
        <f>G12+I12</f>
        <v>84122351.44</v>
      </c>
      <c r="F12" s="37">
        <f aca="true" t="shared" si="1" ref="F12:F46">H12+J12</f>
        <v>34044071.57000001</v>
      </c>
      <c r="G12" s="44">
        <f>SUM(G13:G24)</f>
        <v>11901847.97</v>
      </c>
      <c r="H12" s="44">
        <f>SUM(H13:H24)</f>
        <v>11872000.940000001</v>
      </c>
      <c r="I12" s="44">
        <f>SUM(I13:I24)</f>
        <v>72220503.47</v>
      </c>
      <c r="J12" s="44">
        <f>SUM(J13:J24)</f>
        <v>22172070.630000003</v>
      </c>
      <c r="K12" s="6"/>
      <c r="L12" s="36"/>
      <c r="M12" s="6"/>
      <c r="N12" s="6"/>
      <c r="O12" s="3"/>
      <c r="P12" s="3"/>
    </row>
    <row r="13" spans="1:14" ht="25.5" outlineLevel="3">
      <c r="A13" s="7" t="s">
        <v>5</v>
      </c>
      <c r="B13" s="7" t="s">
        <v>9</v>
      </c>
      <c r="C13" s="11" t="s">
        <v>11</v>
      </c>
      <c r="D13" s="7" t="s">
        <v>22</v>
      </c>
      <c r="E13" s="40">
        <f>G13+I13</f>
        <v>0</v>
      </c>
      <c r="F13" s="40">
        <f t="shared" si="1"/>
        <v>0</v>
      </c>
      <c r="G13" s="46"/>
      <c r="H13" s="46"/>
      <c r="I13" s="46">
        <f>K13+M13</f>
        <v>0</v>
      </c>
      <c r="J13" s="46">
        <f>L13+N13</f>
        <v>0</v>
      </c>
      <c r="K13" s="5"/>
      <c r="L13" s="5"/>
      <c r="M13" s="5"/>
      <c r="N13" s="5"/>
    </row>
    <row r="14" spans="1:14" ht="19.5" customHeight="1" outlineLevel="2">
      <c r="A14" s="7" t="s">
        <v>5</v>
      </c>
      <c r="B14" s="7" t="s">
        <v>9</v>
      </c>
      <c r="C14" s="11" t="s">
        <v>11</v>
      </c>
      <c r="D14" s="57" t="s">
        <v>57</v>
      </c>
      <c r="E14" s="40">
        <f>G14+I14</f>
        <v>9271000</v>
      </c>
      <c r="F14" s="40">
        <f t="shared" si="1"/>
        <v>9247922.97</v>
      </c>
      <c r="G14" s="46">
        <v>9271000</v>
      </c>
      <c r="H14" s="46">
        <v>9247922.97</v>
      </c>
      <c r="I14" s="46"/>
      <c r="J14" s="46"/>
      <c r="K14" s="12"/>
      <c r="L14" s="12"/>
      <c r="M14" s="12"/>
      <c r="N14" s="12"/>
    </row>
    <row r="15" spans="1:14" ht="43.5" customHeight="1" outlineLevel="2">
      <c r="A15" s="7"/>
      <c r="B15" s="7"/>
      <c r="C15" s="11" t="s">
        <v>8</v>
      </c>
      <c r="D15" s="58"/>
      <c r="E15" s="40">
        <f>G15+I15</f>
        <v>49931000</v>
      </c>
      <c r="F15" s="40"/>
      <c r="G15" s="46"/>
      <c r="H15" s="46"/>
      <c r="I15" s="46">
        <v>49931000</v>
      </c>
      <c r="J15" s="46">
        <v>13907598.96</v>
      </c>
      <c r="K15" s="12"/>
      <c r="L15" s="12"/>
      <c r="M15" s="12"/>
      <c r="N15" s="12"/>
    </row>
    <row r="16" spans="1:14" ht="24.75" customHeight="1" outlineLevel="2">
      <c r="A16" s="7" t="s">
        <v>5</v>
      </c>
      <c r="B16" s="7" t="s">
        <v>9</v>
      </c>
      <c r="C16" s="11" t="s">
        <v>11</v>
      </c>
      <c r="D16" s="57" t="s">
        <v>58</v>
      </c>
      <c r="E16" s="40">
        <f>G16+I16</f>
        <v>588157.97</v>
      </c>
      <c r="F16" s="40">
        <f t="shared" si="1"/>
        <v>588157.97</v>
      </c>
      <c r="G16" s="46">
        <v>588157.97</v>
      </c>
      <c r="H16" s="46">
        <v>588157.97</v>
      </c>
      <c r="I16" s="46">
        <f>K16+M16</f>
        <v>0</v>
      </c>
      <c r="J16" s="46">
        <f>L16+N16</f>
        <v>0</v>
      </c>
      <c r="K16" s="12"/>
      <c r="L16" s="12"/>
      <c r="M16" s="12"/>
      <c r="N16" s="12"/>
    </row>
    <row r="17" spans="1:14" ht="36.75" customHeight="1" outlineLevel="2">
      <c r="A17" s="7"/>
      <c r="B17" s="7"/>
      <c r="C17" s="11" t="s">
        <v>8</v>
      </c>
      <c r="D17" s="58"/>
      <c r="E17" s="40"/>
      <c r="F17" s="40"/>
      <c r="G17" s="46"/>
      <c r="H17" s="46"/>
      <c r="I17" s="46">
        <v>1019000</v>
      </c>
      <c r="J17" s="46">
        <v>1019000</v>
      </c>
      <c r="K17" s="12"/>
      <c r="L17" s="12"/>
      <c r="M17" s="12"/>
      <c r="N17" s="12"/>
    </row>
    <row r="18" spans="1:14" ht="78.75" customHeight="1" outlineLevel="2">
      <c r="A18" s="7" t="s">
        <v>5</v>
      </c>
      <c r="B18" s="7" t="s">
        <v>9</v>
      </c>
      <c r="C18" s="11" t="s">
        <v>11</v>
      </c>
      <c r="D18" s="7" t="s">
        <v>51</v>
      </c>
      <c r="E18" s="40">
        <f>G18+I18</f>
        <v>4024300</v>
      </c>
      <c r="F18" s="40">
        <f>H18+J18</f>
        <v>2055727</v>
      </c>
      <c r="G18" s="46"/>
      <c r="H18" s="46"/>
      <c r="I18" s="46">
        <v>4024300</v>
      </c>
      <c r="J18" s="46">
        <v>2055727</v>
      </c>
      <c r="K18" s="12"/>
      <c r="L18" s="12"/>
      <c r="M18" s="12"/>
      <c r="N18" s="12"/>
    </row>
    <row r="19" spans="1:14" ht="78.75" customHeight="1" outlineLevel="2">
      <c r="A19" s="7" t="s">
        <v>5</v>
      </c>
      <c r="B19" s="7" t="s">
        <v>9</v>
      </c>
      <c r="C19" s="11" t="s">
        <v>11</v>
      </c>
      <c r="D19" s="7" t="s">
        <v>52</v>
      </c>
      <c r="E19" s="40">
        <f>G19+I19</f>
        <v>130000</v>
      </c>
      <c r="F19" s="40">
        <f>H19+J19</f>
        <v>124500</v>
      </c>
      <c r="G19" s="46"/>
      <c r="H19" s="46"/>
      <c r="I19" s="46">
        <v>130000</v>
      </c>
      <c r="J19" s="46">
        <v>124500</v>
      </c>
      <c r="K19" s="12"/>
      <c r="L19" s="12"/>
      <c r="M19" s="12"/>
      <c r="N19" s="12"/>
    </row>
    <row r="20" spans="1:14" s="35" customFormat="1" ht="25.5" outlineLevel="3">
      <c r="A20" s="7" t="s">
        <v>5</v>
      </c>
      <c r="B20" s="7" t="s">
        <v>9</v>
      </c>
      <c r="C20" s="11" t="s">
        <v>12</v>
      </c>
      <c r="D20" s="7" t="s">
        <v>53</v>
      </c>
      <c r="E20" s="40">
        <f aca="true" t="shared" si="2" ref="E20:E46">G20+I20</f>
        <v>2035920</v>
      </c>
      <c r="F20" s="40">
        <f t="shared" si="1"/>
        <v>2035920</v>
      </c>
      <c r="G20" s="46">
        <v>2035920</v>
      </c>
      <c r="H20" s="46">
        <v>2035920</v>
      </c>
      <c r="I20" s="46"/>
      <c r="J20" s="46"/>
      <c r="K20" s="34"/>
      <c r="L20" s="34"/>
      <c r="M20" s="34"/>
      <c r="N20" s="34"/>
    </row>
    <row r="21" spans="1:14" ht="12.75" outlineLevel="3">
      <c r="A21" s="7" t="s">
        <v>5</v>
      </c>
      <c r="B21" s="7" t="s">
        <v>9</v>
      </c>
      <c r="C21" s="11" t="s">
        <v>8</v>
      </c>
      <c r="D21" s="7" t="s">
        <v>46</v>
      </c>
      <c r="E21" s="40">
        <f t="shared" si="2"/>
        <v>12318618.47</v>
      </c>
      <c r="F21" s="40">
        <f t="shared" si="1"/>
        <v>661000</v>
      </c>
      <c r="G21" s="46"/>
      <c r="H21" s="46"/>
      <c r="I21" s="46">
        <v>12318618.47</v>
      </c>
      <c r="J21" s="46">
        <v>661000</v>
      </c>
      <c r="K21" s="5"/>
      <c r="L21" s="5"/>
      <c r="M21" s="5"/>
      <c r="N21" s="5"/>
    </row>
    <row r="22" spans="1:14" s="35" customFormat="1" ht="38.25" outlineLevel="2">
      <c r="A22" s="7" t="s">
        <v>5</v>
      </c>
      <c r="B22" s="7" t="s">
        <v>9</v>
      </c>
      <c r="C22" s="11" t="s">
        <v>13</v>
      </c>
      <c r="D22" s="4" t="s">
        <v>23</v>
      </c>
      <c r="E22" s="40">
        <f t="shared" si="2"/>
        <v>2567415</v>
      </c>
      <c r="F22" s="40">
        <f t="shared" si="1"/>
        <v>2477853.67</v>
      </c>
      <c r="G22" s="46"/>
      <c r="H22" s="46"/>
      <c r="I22" s="46">
        <v>2567415</v>
      </c>
      <c r="J22" s="46">
        <v>2477853.67</v>
      </c>
      <c r="K22" s="34"/>
      <c r="L22" s="34"/>
      <c r="M22" s="34"/>
      <c r="N22" s="34"/>
    </row>
    <row r="23" spans="1:14" ht="39" customHeight="1" outlineLevel="2">
      <c r="A23" s="7" t="s">
        <v>5</v>
      </c>
      <c r="B23" s="7" t="s">
        <v>9</v>
      </c>
      <c r="C23" s="11" t="s">
        <v>13</v>
      </c>
      <c r="D23" s="4" t="s">
        <v>24</v>
      </c>
      <c r="E23" s="40">
        <f t="shared" si="2"/>
        <v>2136940</v>
      </c>
      <c r="F23" s="40">
        <f t="shared" si="1"/>
        <v>1828391</v>
      </c>
      <c r="G23" s="46">
        <v>6770</v>
      </c>
      <c r="H23" s="46"/>
      <c r="I23" s="46">
        <v>2130170</v>
      </c>
      <c r="J23" s="46">
        <v>1828391</v>
      </c>
      <c r="K23" s="5"/>
      <c r="L23" s="5"/>
      <c r="M23" s="5"/>
      <c r="N23" s="5"/>
    </row>
    <row r="24" spans="1:14" s="35" customFormat="1" ht="12.75" outlineLevel="3">
      <c r="A24" s="7" t="s">
        <v>5</v>
      </c>
      <c r="B24" s="7" t="s">
        <v>9</v>
      </c>
      <c r="C24" s="11" t="s">
        <v>8</v>
      </c>
      <c r="D24" s="7" t="s">
        <v>46</v>
      </c>
      <c r="E24" s="40">
        <f t="shared" si="2"/>
        <v>100000</v>
      </c>
      <c r="F24" s="40">
        <f t="shared" si="1"/>
        <v>98000</v>
      </c>
      <c r="G24" s="46"/>
      <c r="H24" s="46"/>
      <c r="I24" s="46">
        <v>100000</v>
      </c>
      <c r="J24" s="46">
        <v>98000</v>
      </c>
      <c r="K24" s="34"/>
      <c r="L24" s="34"/>
      <c r="M24" s="34"/>
      <c r="N24" s="34"/>
    </row>
    <row r="25" spans="1:14" ht="12.75" outlineLevel="1">
      <c r="A25" s="10" t="s">
        <v>5</v>
      </c>
      <c r="B25" s="10" t="s">
        <v>14</v>
      </c>
      <c r="C25" s="8" t="s">
        <v>6</v>
      </c>
      <c r="D25" s="10" t="s">
        <v>15</v>
      </c>
      <c r="E25" s="37">
        <f>G25+I25</f>
        <v>13624284.780000001</v>
      </c>
      <c r="F25" s="37">
        <f>H25+J25</f>
        <v>3293024.77</v>
      </c>
      <c r="G25" s="44">
        <f>G26+G27+G29+G37+G40</f>
        <v>200000</v>
      </c>
      <c r="H25" s="44">
        <f>H26+H27+H29+H37+H40</f>
        <v>114260.94</v>
      </c>
      <c r="I25" s="44">
        <f aca="true" t="shared" si="3" ref="I25:N25">I26+I27+I29+I37+I40+I28</f>
        <v>13424284.780000001</v>
      </c>
      <c r="J25" s="44">
        <f t="shared" si="3"/>
        <v>3178763.83</v>
      </c>
      <c r="K25" s="6">
        <f>K26+K27+K29+K37+K40+K28</f>
        <v>3150000</v>
      </c>
      <c r="L25" s="6">
        <f t="shared" si="3"/>
        <v>2819763.83</v>
      </c>
      <c r="M25" s="6">
        <f t="shared" si="3"/>
        <v>10274284.780000001</v>
      </c>
      <c r="N25" s="6">
        <f t="shared" si="3"/>
        <v>359000</v>
      </c>
    </row>
    <row r="26" spans="1:14" ht="48" customHeight="1">
      <c r="A26" s="24"/>
      <c r="B26" s="24" t="s">
        <v>14</v>
      </c>
      <c r="C26" s="24" t="s">
        <v>17</v>
      </c>
      <c r="D26" s="25" t="s">
        <v>61</v>
      </c>
      <c r="E26" s="40">
        <f t="shared" si="2"/>
        <v>920000</v>
      </c>
      <c r="F26" s="40">
        <f t="shared" si="1"/>
        <v>886728.83</v>
      </c>
      <c r="G26" s="48"/>
      <c r="H26" s="48"/>
      <c r="I26" s="46">
        <f aca="true" t="shared" si="4" ref="I26:J28">K26+M26</f>
        <v>920000</v>
      </c>
      <c r="J26" s="46">
        <f t="shared" si="4"/>
        <v>886728.83</v>
      </c>
      <c r="K26" s="47">
        <v>920000</v>
      </c>
      <c r="L26" s="47">
        <v>886728.83</v>
      </c>
      <c r="M26" s="26"/>
      <c r="N26" s="26"/>
    </row>
    <row r="27" spans="1:14" s="35" customFormat="1" ht="21" customHeight="1">
      <c r="A27" s="11" t="s">
        <v>5</v>
      </c>
      <c r="B27" s="11" t="s">
        <v>14</v>
      </c>
      <c r="C27" s="11" t="s">
        <v>18</v>
      </c>
      <c r="D27" s="7" t="s">
        <v>19</v>
      </c>
      <c r="E27" s="40">
        <f t="shared" si="2"/>
        <v>300000</v>
      </c>
      <c r="F27" s="40">
        <f t="shared" si="1"/>
        <v>207225.11</v>
      </c>
      <c r="G27" s="46"/>
      <c r="H27" s="46"/>
      <c r="I27" s="46">
        <f t="shared" si="4"/>
        <v>300000</v>
      </c>
      <c r="J27" s="46">
        <f t="shared" si="4"/>
        <v>207225.11</v>
      </c>
      <c r="K27" s="34">
        <v>300000</v>
      </c>
      <c r="L27" s="34">
        <v>207225.11</v>
      </c>
      <c r="M27" s="5"/>
      <c r="N27" s="5"/>
    </row>
    <row r="28" spans="1:14" s="35" customFormat="1" ht="21.75" customHeight="1" outlineLevel="2">
      <c r="A28" s="11" t="s">
        <v>5</v>
      </c>
      <c r="B28" s="11" t="s">
        <v>14</v>
      </c>
      <c r="C28" s="11" t="s">
        <v>11</v>
      </c>
      <c r="D28" s="7" t="s">
        <v>49</v>
      </c>
      <c r="E28" s="40">
        <f>G28+I28</f>
        <v>60000</v>
      </c>
      <c r="F28" s="40">
        <f>H28+J28</f>
        <v>60000</v>
      </c>
      <c r="G28" s="46"/>
      <c r="H28" s="46"/>
      <c r="I28" s="46">
        <f t="shared" si="4"/>
        <v>60000</v>
      </c>
      <c r="J28" s="46">
        <f t="shared" si="4"/>
        <v>60000</v>
      </c>
      <c r="K28" s="34">
        <v>60000</v>
      </c>
      <c r="L28" s="34">
        <v>60000</v>
      </c>
      <c r="M28" s="5"/>
      <c r="N28" s="5"/>
    </row>
    <row r="29" spans="1:14" ht="23.25" customHeight="1">
      <c r="A29" s="8"/>
      <c r="B29" s="8"/>
      <c r="C29" s="8" t="s">
        <v>12</v>
      </c>
      <c r="D29" s="10" t="s">
        <v>35</v>
      </c>
      <c r="E29" s="37">
        <f t="shared" si="2"/>
        <v>8459284.780000001</v>
      </c>
      <c r="F29" s="37">
        <f t="shared" si="1"/>
        <v>982565.8300000001</v>
      </c>
      <c r="G29" s="44">
        <f>SUM(G30:G36)</f>
        <v>200000</v>
      </c>
      <c r="H29" s="44">
        <f>SUM(H30:H36)</f>
        <v>114260.94</v>
      </c>
      <c r="I29" s="44">
        <f aca="true" t="shared" si="5" ref="I29:N29">I30+I31+I32+I33+I34+I35+I36</f>
        <v>8259284.78</v>
      </c>
      <c r="J29" s="44">
        <f t="shared" si="5"/>
        <v>868304.89</v>
      </c>
      <c r="K29" s="6">
        <f t="shared" si="5"/>
        <v>985000</v>
      </c>
      <c r="L29" s="6">
        <f t="shared" si="5"/>
        <v>868304.89</v>
      </c>
      <c r="M29" s="6">
        <f t="shared" si="5"/>
        <v>7274284.78</v>
      </c>
      <c r="N29" s="6">
        <f t="shared" si="5"/>
        <v>0</v>
      </c>
    </row>
    <row r="30" spans="1:14" ht="12.75" customHeight="1">
      <c r="A30" s="11" t="s">
        <v>5</v>
      </c>
      <c r="B30" s="11" t="s">
        <v>14</v>
      </c>
      <c r="C30" s="11" t="s">
        <v>12</v>
      </c>
      <c r="D30" s="7" t="s">
        <v>31</v>
      </c>
      <c r="E30" s="40">
        <f t="shared" si="2"/>
        <v>200000</v>
      </c>
      <c r="F30" s="40">
        <f t="shared" si="1"/>
        <v>114260.94</v>
      </c>
      <c r="G30" s="46">
        <v>200000</v>
      </c>
      <c r="H30" s="46">
        <v>114260.94</v>
      </c>
      <c r="I30" s="46">
        <f>K30+M30</f>
        <v>0</v>
      </c>
      <c r="J30" s="46">
        <f aca="true" t="shared" si="6" ref="J30:J36">L30+N30</f>
        <v>0</v>
      </c>
      <c r="K30" s="5"/>
      <c r="L30" s="5"/>
      <c r="M30" s="5"/>
      <c r="N30" s="5"/>
    </row>
    <row r="31" spans="1:14" ht="12.75" customHeight="1">
      <c r="A31" s="24" t="s">
        <v>5</v>
      </c>
      <c r="B31" s="24" t="s">
        <v>14</v>
      </c>
      <c r="C31" s="11" t="s">
        <v>12</v>
      </c>
      <c r="D31" s="7" t="s">
        <v>29</v>
      </c>
      <c r="E31" s="40">
        <f t="shared" si="2"/>
        <v>200000</v>
      </c>
      <c r="F31" s="40">
        <f t="shared" si="1"/>
        <v>132000</v>
      </c>
      <c r="G31" s="46"/>
      <c r="H31" s="46"/>
      <c r="I31" s="46">
        <f aca="true" t="shared" si="7" ref="I31:I36">K31+M31</f>
        <v>200000</v>
      </c>
      <c r="J31" s="46">
        <f t="shared" si="6"/>
        <v>132000</v>
      </c>
      <c r="K31" s="34">
        <v>200000</v>
      </c>
      <c r="L31" s="34">
        <v>132000</v>
      </c>
      <c r="M31" s="5"/>
      <c r="N31" s="5"/>
    </row>
    <row r="32" spans="1:14" ht="12.75" customHeight="1">
      <c r="A32" s="11" t="s">
        <v>5</v>
      </c>
      <c r="B32" s="11" t="s">
        <v>14</v>
      </c>
      <c r="C32" s="39">
        <v>226</v>
      </c>
      <c r="D32" s="26" t="s">
        <v>33</v>
      </c>
      <c r="E32" s="40">
        <f t="shared" si="2"/>
        <v>10000</v>
      </c>
      <c r="F32" s="40">
        <f t="shared" si="1"/>
        <v>7145</v>
      </c>
      <c r="G32" s="48"/>
      <c r="H32" s="48"/>
      <c r="I32" s="46">
        <f t="shared" si="7"/>
        <v>10000</v>
      </c>
      <c r="J32" s="46">
        <f t="shared" si="6"/>
        <v>7145</v>
      </c>
      <c r="K32" s="47">
        <v>10000</v>
      </c>
      <c r="L32" s="47">
        <v>7145</v>
      </c>
      <c r="M32" s="26"/>
      <c r="N32" s="26"/>
    </row>
    <row r="33" spans="1:14" ht="12.75" customHeight="1">
      <c r="A33" s="24" t="s">
        <v>5</v>
      </c>
      <c r="B33" s="24" t="s">
        <v>14</v>
      </c>
      <c r="C33" s="24" t="s">
        <v>12</v>
      </c>
      <c r="D33" s="25" t="s">
        <v>40</v>
      </c>
      <c r="E33" s="40">
        <f t="shared" si="2"/>
        <v>7409284.78</v>
      </c>
      <c r="F33" s="40">
        <f t="shared" si="1"/>
        <v>106535</v>
      </c>
      <c r="G33" s="48"/>
      <c r="H33" s="48"/>
      <c r="I33" s="46">
        <f t="shared" si="7"/>
        <v>7409284.78</v>
      </c>
      <c r="J33" s="46">
        <f t="shared" si="6"/>
        <v>106535</v>
      </c>
      <c r="K33" s="47">
        <v>135000</v>
      </c>
      <c r="L33" s="47">
        <v>106535</v>
      </c>
      <c r="M33" s="47">
        <v>7274284.78</v>
      </c>
      <c r="N33" s="47">
        <v>0</v>
      </c>
    </row>
    <row r="34" spans="1:14" ht="25.5">
      <c r="A34" s="24" t="s">
        <v>5</v>
      </c>
      <c r="B34" s="24" t="s">
        <v>14</v>
      </c>
      <c r="C34" s="24" t="s">
        <v>12</v>
      </c>
      <c r="D34" s="25" t="s">
        <v>39</v>
      </c>
      <c r="E34" s="40">
        <f t="shared" si="2"/>
        <v>0</v>
      </c>
      <c r="F34" s="40">
        <f t="shared" si="1"/>
        <v>0</v>
      </c>
      <c r="G34" s="48"/>
      <c r="H34" s="48"/>
      <c r="I34" s="46">
        <f t="shared" si="7"/>
        <v>0</v>
      </c>
      <c r="J34" s="46">
        <f t="shared" si="6"/>
        <v>0</v>
      </c>
      <c r="K34" s="26"/>
      <c r="L34" s="26"/>
      <c r="M34" s="26"/>
      <c r="N34" s="26"/>
    </row>
    <row r="35" spans="1:14" ht="25.5">
      <c r="A35" s="24" t="s">
        <v>5</v>
      </c>
      <c r="B35" s="24" t="s">
        <v>14</v>
      </c>
      <c r="C35" s="24" t="s">
        <v>12</v>
      </c>
      <c r="D35" s="25" t="s">
        <v>62</v>
      </c>
      <c r="E35" s="40">
        <f t="shared" si="2"/>
        <v>640000</v>
      </c>
      <c r="F35" s="40">
        <f t="shared" si="1"/>
        <v>622624.89</v>
      </c>
      <c r="G35" s="48"/>
      <c r="H35" s="48"/>
      <c r="I35" s="46">
        <f t="shared" si="7"/>
        <v>640000</v>
      </c>
      <c r="J35" s="46">
        <f t="shared" si="6"/>
        <v>622624.89</v>
      </c>
      <c r="K35" s="26">
        <v>640000</v>
      </c>
      <c r="L35" s="26">
        <v>622624.89</v>
      </c>
      <c r="M35" s="26"/>
      <c r="N35" s="26">
        <v>0</v>
      </c>
    </row>
    <row r="36" spans="1:14" ht="38.25">
      <c r="A36" s="24" t="s">
        <v>5</v>
      </c>
      <c r="B36" s="24" t="s">
        <v>14</v>
      </c>
      <c r="C36" s="24" t="s">
        <v>12</v>
      </c>
      <c r="D36" s="25" t="s">
        <v>37</v>
      </c>
      <c r="E36" s="40">
        <f>G36+I36</f>
        <v>0</v>
      </c>
      <c r="F36" s="40">
        <f>H36+J36</f>
        <v>0</v>
      </c>
      <c r="G36" s="48"/>
      <c r="H36" s="48"/>
      <c r="I36" s="46">
        <f t="shared" si="7"/>
        <v>0</v>
      </c>
      <c r="J36" s="46">
        <f t="shared" si="6"/>
        <v>0</v>
      </c>
      <c r="K36" s="26"/>
      <c r="L36" s="26"/>
      <c r="M36" s="26"/>
      <c r="N36" s="26">
        <v>0</v>
      </c>
    </row>
    <row r="37" spans="1:14" ht="12.75">
      <c r="A37" s="14"/>
      <c r="B37" s="14"/>
      <c r="C37" s="14" t="s">
        <v>8</v>
      </c>
      <c r="D37" s="10" t="s">
        <v>35</v>
      </c>
      <c r="E37" s="37">
        <f>G37+I37</f>
        <v>3025000</v>
      </c>
      <c r="F37" s="37">
        <f>H37+J37</f>
        <v>359000</v>
      </c>
      <c r="G37" s="49">
        <f>SUM(G38:G39)</f>
        <v>0</v>
      </c>
      <c r="H37" s="49">
        <f aca="true" t="shared" si="8" ref="H37:N37">SUM(H38:H39)</f>
        <v>0</v>
      </c>
      <c r="I37" s="49">
        <f t="shared" si="8"/>
        <v>3025000</v>
      </c>
      <c r="J37" s="49">
        <f t="shared" si="8"/>
        <v>359000</v>
      </c>
      <c r="K37" s="28">
        <f t="shared" si="8"/>
        <v>25000</v>
      </c>
      <c r="L37" s="28">
        <f t="shared" si="8"/>
        <v>0</v>
      </c>
      <c r="M37" s="28">
        <f t="shared" si="8"/>
        <v>3000000</v>
      </c>
      <c r="N37" s="28">
        <f t="shared" si="8"/>
        <v>359000</v>
      </c>
    </row>
    <row r="38" spans="1:14" ht="12.75">
      <c r="A38" s="11" t="s">
        <v>5</v>
      </c>
      <c r="B38" s="11" t="s">
        <v>14</v>
      </c>
      <c r="C38" s="11" t="s">
        <v>8</v>
      </c>
      <c r="D38" s="7" t="s">
        <v>28</v>
      </c>
      <c r="E38" s="40">
        <f t="shared" si="2"/>
        <v>3000000</v>
      </c>
      <c r="F38" s="40">
        <f t="shared" si="1"/>
        <v>359000</v>
      </c>
      <c r="G38" s="46"/>
      <c r="H38" s="46"/>
      <c r="I38" s="46">
        <f>K38+M38</f>
        <v>3000000</v>
      </c>
      <c r="J38" s="46">
        <f>L38+N38</f>
        <v>359000</v>
      </c>
      <c r="K38" s="5"/>
      <c r="L38" s="5"/>
      <c r="M38" s="34">
        <v>3000000</v>
      </c>
      <c r="N38" s="34">
        <v>359000</v>
      </c>
    </row>
    <row r="39" spans="1:14" ht="12.75">
      <c r="A39" s="24" t="s">
        <v>5</v>
      </c>
      <c r="B39" s="24" t="s">
        <v>14</v>
      </c>
      <c r="C39" s="24" t="s">
        <v>8</v>
      </c>
      <c r="D39" s="25" t="s">
        <v>34</v>
      </c>
      <c r="E39" s="40">
        <f t="shared" si="2"/>
        <v>25000</v>
      </c>
      <c r="F39" s="40">
        <f t="shared" si="1"/>
        <v>0</v>
      </c>
      <c r="G39" s="48"/>
      <c r="H39" s="48"/>
      <c r="I39" s="46">
        <f>K39+M39</f>
        <v>25000</v>
      </c>
      <c r="J39" s="46">
        <f>L39+N39</f>
        <v>0</v>
      </c>
      <c r="K39" s="47">
        <v>25000</v>
      </c>
      <c r="L39" s="47"/>
      <c r="M39" s="26"/>
      <c r="N39" s="26"/>
    </row>
    <row r="40" spans="1:14" ht="12.75">
      <c r="A40" s="24"/>
      <c r="B40" s="24"/>
      <c r="C40" s="14" t="s">
        <v>7</v>
      </c>
      <c r="D40" s="10" t="s">
        <v>35</v>
      </c>
      <c r="E40" s="37">
        <f>G40+I40</f>
        <v>860000</v>
      </c>
      <c r="F40" s="37">
        <f t="shared" si="1"/>
        <v>797505</v>
      </c>
      <c r="G40" s="49">
        <f aca="true" t="shared" si="9" ref="G40:N40">SUM(G41:G43)</f>
        <v>0</v>
      </c>
      <c r="H40" s="49">
        <f t="shared" si="9"/>
        <v>0</v>
      </c>
      <c r="I40" s="49">
        <f t="shared" si="9"/>
        <v>860000</v>
      </c>
      <c r="J40" s="49">
        <f t="shared" si="9"/>
        <v>797505</v>
      </c>
      <c r="K40" s="28">
        <f t="shared" si="9"/>
        <v>860000</v>
      </c>
      <c r="L40" s="28">
        <f t="shared" si="9"/>
        <v>797505</v>
      </c>
      <c r="M40" s="28">
        <f t="shared" si="9"/>
        <v>0</v>
      </c>
      <c r="N40" s="28">
        <f t="shared" si="9"/>
        <v>0</v>
      </c>
    </row>
    <row r="41" spans="1:14" ht="25.5">
      <c r="A41" s="24" t="s">
        <v>5</v>
      </c>
      <c r="B41" s="24" t="s">
        <v>14</v>
      </c>
      <c r="C41" s="11" t="s">
        <v>7</v>
      </c>
      <c r="D41" s="7" t="s">
        <v>30</v>
      </c>
      <c r="E41" s="40">
        <f t="shared" si="2"/>
        <v>50000</v>
      </c>
      <c r="F41" s="40">
        <f t="shared" si="1"/>
        <v>0</v>
      </c>
      <c r="G41" s="46"/>
      <c r="H41" s="46"/>
      <c r="I41" s="46">
        <f aca="true" t="shared" si="10" ref="I41:J43">K41+M41</f>
        <v>50000</v>
      </c>
      <c r="J41" s="46">
        <f t="shared" si="10"/>
        <v>0</v>
      </c>
      <c r="K41" s="5">
        <v>50000</v>
      </c>
      <c r="L41" s="5"/>
      <c r="M41" s="5"/>
      <c r="N41" s="5"/>
    </row>
    <row r="42" spans="1:14" ht="25.5">
      <c r="A42" s="24" t="s">
        <v>5</v>
      </c>
      <c r="B42" s="24" t="s">
        <v>14</v>
      </c>
      <c r="C42" s="11" t="s">
        <v>7</v>
      </c>
      <c r="D42" s="7" t="s">
        <v>50</v>
      </c>
      <c r="E42" s="40">
        <f>G42+I42</f>
        <v>300000</v>
      </c>
      <c r="F42" s="40">
        <f>H42+J42</f>
        <v>290076</v>
      </c>
      <c r="G42" s="46"/>
      <c r="H42" s="46"/>
      <c r="I42" s="46">
        <f t="shared" si="10"/>
        <v>300000</v>
      </c>
      <c r="J42" s="46">
        <f t="shared" si="10"/>
        <v>290076</v>
      </c>
      <c r="K42" s="5">
        <v>300000</v>
      </c>
      <c r="L42" s="5">
        <v>290076</v>
      </c>
      <c r="M42" s="5"/>
      <c r="N42" s="5"/>
    </row>
    <row r="43" spans="1:14" ht="25.5">
      <c r="A43" s="11" t="s">
        <v>5</v>
      </c>
      <c r="B43" s="11" t="s">
        <v>14</v>
      </c>
      <c r="C43" s="11" t="s">
        <v>7</v>
      </c>
      <c r="D43" s="7" t="s">
        <v>32</v>
      </c>
      <c r="E43" s="40">
        <f t="shared" si="2"/>
        <v>510000</v>
      </c>
      <c r="F43" s="40">
        <f t="shared" si="1"/>
        <v>507429</v>
      </c>
      <c r="G43" s="49"/>
      <c r="H43" s="49"/>
      <c r="I43" s="46">
        <f t="shared" si="10"/>
        <v>510000</v>
      </c>
      <c r="J43" s="46">
        <f t="shared" si="10"/>
        <v>507429</v>
      </c>
      <c r="K43" s="5">
        <v>510000</v>
      </c>
      <c r="L43" s="5">
        <v>507429</v>
      </c>
      <c r="M43" s="12"/>
      <c r="N43" s="12"/>
    </row>
    <row r="44" spans="1:14" ht="25.5">
      <c r="A44" s="13" t="s">
        <v>5</v>
      </c>
      <c r="B44" s="13" t="s">
        <v>5</v>
      </c>
      <c r="C44" s="14"/>
      <c r="D44" s="15" t="s">
        <v>25</v>
      </c>
      <c r="E44" s="37">
        <f t="shared" si="2"/>
        <v>8909547.92</v>
      </c>
      <c r="F44" s="37">
        <f t="shared" si="1"/>
        <v>5151483.65</v>
      </c>
      <c r="G44" s="38">
        <f>G45+G46</f>
        <v>196000</v>
      </c>
      <c r="H44" s="38">
        <f>H45+H46</f>
        <v>196000</v>
      </c>
      <c r="I44" s="38">
        <f>I45+I46</f>
        <v>8713547.92</v>
      </c>
      <c r="J44" s="38">
        <f>J45+J46</f>
        <v>4955483.65</v>
      </c>
      <c r="K44" s="16"/>
      <c r="L44" s="16"/>
      <c r="M44" s="16"/>
      <c r="N44" s="16"/>
    </row>
    <row r="45" spans="1:14" ht="25.5">
      <c r="A45" s="7" t="s">
        <v>5</v>
      </c>
      <c r="B45" s="7" t="s">
        <v>5</v>
      </c>
      <c r="C45" s="11" t="s">
        <v>12</v>
      </c>
      <c r="D45" s="4" t="s">
        <v>26</v>
      </c>
      <c r="E45" s="40">
        <f t="shared" si="2"/>
        <v>8713547.92</v>
      </c>
      <c r="F45" s="40">
        <f t="shared" si="1"/>
        <v>4955483.65</v>
      </c>
      <c r="G45" s="46"/>
      <c r="H45" s="46"/>
      <c r="I45" s="46">
        <v>8713547.92</v>
      </c>
      <c r="J45" s="46">
        <v>4955483.65</v>
      </c>
      <c r="K45" s="34"/>
      <c r="L45" s="34"/>
      <c r="M45" s="34"/>
      <c r="N45" s="34"/>
    </row>
    <row r="46" spans="1:14" ht="51">
      <c r="A46" s="7" t="s">
        <v>5</v>
      </c>
      <c r="B46" s="7" t="s">
        <v>5</v>
      </c>
      <c r="C46" s="11" t="s">
        <v>12</v>
      </c>
      <c r="D46" s="7" t="s">
        <v>27</v>
      </c>
      <c r="E46" s="40">
        <f t="shared" si="2"/>
        <v>196000</v>
      </c>
      <c r="F46" s="40">
        <f t="shared" si="1"/>
        <v>196000</v>
      </c>
      <c r="G46" s="46">
        <v>196000</v>
      </c>
      <c r="H46" s="46">
        <v>196000</v>
      </c>
      <c r="I46" s="46">
        <f>K46+M46</f>
        <v>0</v>
      </c>
      <c r="J46" s="46">
        <f>L46+N46</f>
        <v>0</v>
      </c>
      <c r="K46" s="34"/>
      <c r="L46" s="34"/>
      <c r="M46" s="34"/>
      <c r="N46" s="34"/>
    </row>
    <row r="47" spans="1:14" ht="12.75">
      <c r="A47" s="50"/>
      <c r="B47" s="50"/>
      <c r="C47" s="51"/>
      <c r="D47" s="50"/>
      <c r="E47" s="52"/>
      <c r="F47" s="52"/>
      <c r="G47" s="53"/>
      <c r="H47" s="53"/>
      <c r="I47" s="53"/>
      <c r="J47" s="53"/>
      <c r="K47" s="54"/>
      <c r="L47" s="54"/>
      <c r="M47" s="54"/>
      <c r="N47" s="54"/>
    </row>
    <row r="48" spans="1:11" ht="12.75">
      <c r="A48" s="66" t="s">
        <v>20</v>
      </c>
      <c r="B48" s="66"/>
      <c r="C48" s="66"/>
      <c r="D48" s="66"/>
      <c r="E48" s="41"/>
      <c r="F48" s="41"/>
      <c r="G48" s="42"/>
      <c r="H48" s="42"/>
      <c r="I48" s="62" t="s">
        <v>54</v>
      </c>
      <c r="J48" s="62"/>
      <c r="K48" s="18"/>
    </row>
    <row r="49" spans="1:12" ht="12.75">
      <c r="A49" s="20"/>
      <c r="B49" s="20"/>
      <c r="C49" s="20"/>
      <c r="D49" s="20"/>
      <c r="E49" s="20"/>
      <c r="F49" s="20"/>
      <c r="G49" s="43"/>
      <c r="H49" s="43"/>
      <c r="I49" s="20"/>
      <c r="J49" s="20"/>
      <c r="K49" s="3"/>
      <c r="L49" s="3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</sheetData>
  <sheetProtection/>
  <mergeCells count="13">
    <mergeCell ref="I48:J48"/>
    <mergeCell ref="A3:J3"/>
    <mergeCell ref="A6:C7"/>
    <mergeCell ref="D6:D7"/>
    <mergeCell ref="G6:H6"/>
    <mergeCell ref="I6:J6"/>
    <mergeCell ref="A48:D48"/>
    <mergeCell ref="E6:F6"/>
    <mergeCell ref="D14:D15"/>
    <mergeCell ref="D16:D17"/>
    <mergeCell ref="M6:N6"/>
    <mergeCell ref="K6:L6"/>
    <mergeCell ref="I1:J1"/>
  </mergeCells>
  <printOptions/>
  <pageMargins left="0.75" right="0.75" top="1" bottom="1" header="0.5" footer="0.5"/>
  <pageSetup fitToHeight="0" fitToWidth="0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">
      <selection activeCell="E7" sqref="E7:N7"/>
    </sheetView>
  </sheetViews>
  <sheetFormatPr defaultColWidth="9.140625" defaultRowHeight="12.75"/>
  <cols>
    <col min="1" max="2" width="3.7109375" style="20" customWidth="1"/>
    <col min="3" max="3" width="6.7109375" style="20" customWidth="1"/>
    <col min="4" max="4" width="30.7109375" style="20" customWidth="1"/>
    <col min="5" max="5" width="16.140625" style="20" customWidth="1"/>
    <col min="6" max="6" width="12.7109375" style="20" customWidth="1"/>
    <col min="7" max="7" width="11.140625" style="20" customWidth="1"/>
    <col min="8" max="8" width="12.8515625" style="20" customWidth="1"/>
    <col min="9" max="9" width="13.140625" style="20" customWidth="1"/>
    <col min="10" max="10" width="13.57421875" style="20" customWidth="1"/>
    <col min="11" max="11" width="13.140625" style="20" customWidth="1"/>
    <col min="12" max="12" width="12.140625" style="20" customWidth="1"/>
    <col min="13" max="13" width="12.28125" style="20" customWidth="1"/>
    <col min="14" max="14" width="12.140625" style="20" customWidth="1"/>
    <col min="15" max="16384" width="9.140625" style="20" customWidth="1"/>
  </cols>
  <sheetData>
    <row r="1" spans="9:10" ht="15" customHeight="1">
      <c r="I1" s="61" t="s">
        <v>64</v>
      </c>
      <c r="J1" s="61"/>
    </row>
    <row r="2" spans="9:10" ht="15" customHeight="1">
      <c r="I2" s="30"/>
      <c r="J2" s="30"/>
    </row>
    <row r="3" spans="1:14" ht="12.7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21"/>
      <c r="L3" s="21"/>
      <c r="M3" s="21"/>
      <c r="N3" s="21"/>
    </row>
    <row r="4" spans="1:11" ht="12.75">
      <c r="A4" s="22"/>
      <c r="B4" s="22"/>
      <c r="C4" s="22"/>
      <c r="D4" s="22"/>
      <c r="E4" s="22"/>
      <c r="F4" s="22"/>
      <c r="G4" s="22"/>
      <c r="H4" s="22"/>
      <c r="I4" s="22"/>
      <c r="J4" s="23" t="s">
        <v>36</v>
      </c>
      <c r="K4" s="22"/>
    </row>
    <row r="5" spans="1:14" ht="12.75">
      <c r="A5" s="64"/>
      <c r="B5" s="64"/>
      <c r="C5" s="64"/>
      <c r="D5" s="64" t="s">
        <v>4</v>
      </c>
      <c r="E5" s="55" t="s">
        <v>42</v>
      </c>
      <c r="F5" s="56"/>
      <c r="G5" s="65" t="s">
        <v>16</v>
      </c>
      <c r="H5" s="65"/>
      <c r="I5" s="65" t="s">
        <v>38</v>
      </c>
      <c r="J5" s="65"/>
      <c r="K5" s="65" t="s">
        <v>59</v>
      </c>
      <c r="L5" s="65"/>
      <c r="M5" s="65" t="s">
        <v>60</v>
      </c>
      <c r="N5" s="65"/>
    </row>
    <row r="6" spans="1:14" ht="12.75">
      <c r="A6" s="64"/>
      <c r="B6" s="64"/>
      <c r="C6" s="64"/>
      <c r="D6" s="64"/>
      <c r="E6" s="8" t="s">
        <v>43</v>
      </c>
      <c r="F6" s="8" t="s">
        <v>2</v>
      </c>
      <c r="G6" s="9" t="s">
        <v>1</v>
      </c>
      <c r="H6" s="9" t="s">
        <v>2</v>
      </c>
      <c r="I6" s="9" t="s">
        <v>1</v>
      </c>
      <c r="J6" s="9" t="s">
        <v>2</v>
      </c>
      <c r="K6" s="9" t="s">
        <v>1</v>
      </c>
      <c r="L6" s="9" t="s">
        <v>2</v>
      </c>
      <c r="M6" s="9" t="s">
        <v>1</v>
      </c>
      <c r="N6" s="9" t="s">
        <v>2</v>
      </c>
    </row>
    <row r="7" spans="1:14" ht="12.75" customHeight="1">
      <c r="A7" s="8" t="s">
        <v>5</v>
      </c>
      <c r="B7" s="8" t="s">
        <v>14</v>
      </c>
      <c r="C7" s="8" t="s">
        <v>6</v>
      </c>
      <c r="D7" s="10" t="s">
        <v>15</v>
      </c>
      <c r="E7" s="37">
        <f>G7+I7</f>
        <v>13624284.780000001</v>
      </c>
      <c r="F7" s="37">
        <f>H7+J7</f>
        <v>3293024.77</v>
      </c>
      <c r="G7" s="44">
        <f>G8+G9+G11+G19+G22</f>
        <v>200000</v>
      </c>
      <c r="H7" s="44">
        <f>H8+H9+H11+H19+H22</f>
        <v>114260.94</v>
      </c>
      <c r="I7" s="44">
        <f aca="true" t="shared" si="0" ref="I7:N7">I8+I9+I11+I19+I22+I10</f>
        <v>13424284.780000001</v>
      </c>
      <c r="J7" s="44">
        <f t="shared" si="0"/>
        <v>3178763.83</v>
      </c>
      <c r="K7" s="6">
        <f>K8+K9+K11+K19+K22+K10</f>
        <v>3150000</v>
      </c>
      <c r="L7" s="6">
        <f t="shared" si="0"/>
        <v>2819763.83</v>
      </c>
      <c r="M7" s="6">
        <f t="shared" si="0"/>
        <v>10274284.780000001</v>
      </c>
      <c r="N7" s="6">
        <f t="shared" si="0"/>
        <v>359000</v>
      </c>
    </row>
    <row r="8" spans="1:14" s="27" customFormat="1" ht="38.25">
      <c r="A8" s="24"/>
      <c r="B8" s="24" t="s">
        <v>14</v>
      </c>
      <c r="C8" s="24" t="s">
        <v>17</v>
      </c>
      <c r="D8" s="25" t="s">
        <v>61</v>
      </c>
      <c r="E8" s="40">
        <f aca="true" t="shared" si="1" ref="E8:E25">G8+I8</f>
        <v>920000</v>
      </c>
      <c r="F8" s="40">
        <f aca="true" t="shared" si="2" ref="F8:F25">H8+J8</f>
        <v>886728.83</v>
      </c>
      <c r="G8" s="48"/>
      <c r="H8" s="48"/>
      <c r="I8" s="46">
        <f aca="true" t="shared" si="3" ref="I8:J10">K8+M8</f>
        <v>920000</v>
      </c>
      <c r="J8" s="46">
        <f t="shared" si="3"/>
        <v>886728.83</v>
      </c>
      <c r="K8" s="47">
        <v>920000</v>
      </c>
      <c r="L8" s="47">
        <v>886728.83</v>
      </c>
      <c r="M8" s="26"/>
      <c r="N8" s="26"/>
    </row>
    <row r="9" spans="1:14" ht="12.75">
      <c r="A9" s="11" t="s">
        <v>5</v>
      </c>
      <c r="B9" s="11" t="s">
        <v>14</v>
      </c>
      <c r="C9" s="11" t="s">
        <v>18</v>
      </c>
      <c r="D9" s="7" t="s">
        <v>19</v>
      </c>
      <c r="E9" s="40">
        <f t="shared" si="1"/>
        <v>300000</v>
      </c>
      <c r="F9" s="40">
        <f t="shared" si="2"/>
        <v>207225.11</v>
      </c>
      <c r="G9" s="46"/>
      <c r="H9" s="46"/>
      <c r="I9" s="46">
        <f t="shared" si="3"/>
        <v>300000</v>
      </c>
      <c r="J9" s="46">
        <f t="shared" si="3"/>
        <v>207225.11</v>
      </c>
      <c r="K9" s="34">
        <v>300000</v>
      </c>
      <c r="L9" s="34">
        <v>207225.11</v>
      </c>
      <c r="M9" s="5"/>
      <c r="N9" s="5"/>
    </row>
    <row r="10" spans="1:14" ht="12.75">
      <c r="A10" s="11" t="s">
        <v>5</v>
      </c>
      <c r="B10" s="11" t="s">
        <v>14</v>
      </c>
      <c r="C10" s="11" t="s">
        <v>11</v>
      </c>
      <c r="D10" s="7" t="s">
        <v>49</v>
      </c>
      <c r="E10" s="40">
        <f>G10+I10</f>
        <v>60000</v>
      </c>
      <c r="F10" s="40">
        <f>H10+J10</f>
        <v>60000</v>
      </c>
      <c r="G10" s="46"/>
      <c r="H10" s="46"/>
      <c r="I10" s="46">
        <f t="shared" si="3"/>
        <v>60000</v>
      </c>
      <c r="J10" s="46">
        <f t="shared" si="3"/>
        <v>60000</v>
      </c>
      <c r="K10" s="34">
        <v>60000</v>
      </c>
      <c r="L10" s="34">
        <v>60000</v>
      </c>
      <c r="M10" s="5"/>
      <c r="N10" s="5"/>
    </row>
    <row r="11" spans="1:14" ht="12.75">
      <c r="A11" s="8"/>
      <c r="B11" s="8"/>
      <c r="C11" s="8" t="s">
        <v>12</v>
      </c>
      <c r="D11" s="10" t="s">
        <v>35</v>
      </c>
      <c r="E11" s="37">
        <f t="shared" si="1"/>
        <v>8459284.780000001</v>
      </c>
      <c r="F11" s="37">
        <f t="shared" si="2"/>
        <v>982565.8300000001</v>
      </c>
      <c r="G11" s="44">
        <f>SUM(G12:G18)</f>
        <v>200000</v>
      </c>
      <c r="H11" s="44">
        <f>SUM(H12:H18)</f>
        <v>114260.94</v>
      </c>
      <c r="I11" s="44">
        <f aca="true" t="shared" si="4" ref="I11:N11">I12+I13+I14+I15+I16+I17+I18</f>
        <v>8259284.78</v>
      </c>
      <c r="J11" s="44">
        <f t="shared" si="4"/>
        <v>868304.89</v>
      </c>
      <c r="K11" s="6">
        <f t="shared" si="4"/>
        <v>985000</v>
      </c>
      <c r="L11" s="6">
        <f t="shared" si="4"/>
        <v>868304.89</v>
      </c>
      <c r="M11" s="6">
        <f t="shared" si="4"/>
        <v>7274284.78</v>
      </c>
      <c r="N11" s="6">
        <f t="shared" si="4"/>
        <v>0</v>
      </c>
    </row>
    <row r="12" spans="1:14" ht="25.5">
      <c r="A12" s="11" t="s">
        <v>5</v>
      </c>
      <c r="B12" s="11" t="s">
        <v>14</v>
      </c>
      <c r="C12" s="11" t="s">
        <v>12</v>
      </c>
      <c r="D12" s="7" t="s">
        <v>31</v>
      </c>
      <c r="E12" s="40">
        <f t="shared" si="1"/>
        <v>200000</v>
      </c>
      <c r="F12" s="40">
        <f t="shared" si="2"/>
        <v>114260.94</v>
      </c>
      <c r="G12" s="46">
        <v>200000</v>
      </c>
      <c r="H12" s="46">
        <v>114260.94</v>
      </c>
      <c r="I12" s="46">
        <f>K12+M12</f>
        <v>0</v>
      </c>
      <c r="J12" s="46">
        <f aca="true" t="shared" si="5" ref="J12:J18">L12+N12</f>
        <v>0</v>
      </c>
      <c r="K12" s="5"/>
      <c r="L12" s="5"/>
      <c r="M12" s="5"/>
      <c r="N12" s="5"/>
    </row>
    <row r="13" spans="1:14" ht="12.75">
      <c r="A13" s="24" t="s">
        <v>5</v>
      </c>
      <c r="B13" s="24" t="s">
        <v>14</v>
      </c>
      <c r="C13" s="11" t="s">
        <v>12</v>
      </c>
      <c r="D13" s="7" t="s">
        <v>29</v>
      </c>
      <c r="E13" s="40">
        <f t="shared" si="1"/>
        <v>200000</v>
      </c>
      <c r="F13" s="40">
        <f t="shared" si="2"/>
        <v>132000</v>
      </c>
      <c r="G13" s="46"/>
      <c r="H13" s="46"/>
      <c r="I13" s="46">
        <f aca="true" t="shared" si="6" ref="I13:I18">K13+M13</f>
        <v>200000</v>
      </c>
      <c r="J13" s="46">
        <f t="shared" si="5"/>
        <v>132000</v>
      </c>
      <c r="K13" s="34">
        <v>200000</v>
      </c>
      <c r="L13" s="34">
        <v>132000</v>
      </c>
      <c r="M13" s="5"/>
      <c r="N13" s="5"/>
    </row>
    <row r="14" spans="1:14" s="32" customFormat="1" ht="12.75">
      <c r="A14" s="11" t="s">
        <v>5</v>
      </c>
      <c r="B14" s="11" t="s">
        <v>14</v>
      </c>
      <c r="C14" s="39">
        <v>226</v>
      </c>
      <c r="D14" s="26" t="s">
        <v>33</v>
      </c>
      <c r="E14" s="40">
        <f t="shared" si="1"/>
        <v>10000</v>
      </c>
      <c r="F14" s="40">
        <f t="shared" si="2"/>
        <v>7145</v>
      </c>
      <c r="G14" s="48"/>
      <c r="H14" s="48"/>
      <c r="I14" s="46">
        <f t="shared" si="6"/>
        <v>10000</v>
      </c>
      <c r="J14" s="46">
        <f t="shared" si="5"/>
        <v>7145</v>
      </c>
      <c r="K14" s="47">
        <v>10000</v>
      </c>
      <c r="L14" s="47">
        <v>7145</v>
      </c>
      <c r="M14" s="26"/>
      <c r="N14" s="26"/>
    </row>
    <row r="15" spans="1:14" s="27" customFormat="1" ht="38.25">
      <c r="A15" s="24" t="s">
        <v>5</v>
      </c>
      <c r="B15" s="24" t="s">
        <v>14</v>
      </c>
      <c r="C15" s="24" t="s">
        <v>12</v>
      </c>
      <c r="D15" s="25" t="s">
        <v>40</v>
      </c>
      <c r="E15" s="40">
        <f t="shared" si="1"/>
        <v>7409284.78</v>
      </c>
      <c r="F15" s="40">
        <f t="shared" si="2"/>
        <v>106535</v>
      </c>
      <c r="G15" s="48"/>
      <c r="H15" s="48"/>
      <c r="I15" s="46">
        <f t="shared" si="6"/>
        <v>7409284.78</v>
      </c>
      <c r="J15" s="46">
        <f t="shared" si="5"/>
        <v>106535</v>
      </c>
      <c r="K15" s="47">
        <v>135000</v>
      </c>
      <c r="L15" s="47">
        <v>106535</v>
      </c>
      <c r="M15" s="47">
        <v>7274284.78</v>
      </c>
      <c r="N15" s="47">
        <v>0</v>
      </c>
    </row>
    <row r="16" spans="1:14" s="27" customFormat="1" ht="25.5">
      <c r="A16" s="24" t="s">
        <v>5</v>
      </c>
      <c r="B16" s="24" t="s">
        <v>14</v>
      </c>
      <c r="C16" s="24" t="s">
        <v>12</v>
      </c>
      <c r="D16" s="25" t="s">
        <v>39</v>
      </c>
      <c r="E16" s="40">
        <f t="shared" si="1"/>
        <v>0</v>
      </c>
      <c r="F16" s="40">
        <f t="shared" si="2"/>
        <v>0</v>
      </c>
      <c r="G16" s="48"/>
      <c r="H16" s="48"/>
      <c r="I16" s="46">
        <f t="shared" si="6"/>
        <v>0</v>
      </c>
      <c r="J16" s="46">
        <f t="shared" si="5"/>
        <v>0</v>
      </c>
      <c r="K16" s="26"/>
      <c r="L16" s="26"/>
      <c r="M16" s="26"/>
      <c r="N16" s="26"/>
    </row>
    <row r="17" spans="1:14" s="27" customFormat="1" ht="25.5">
      <c r="A17" s="24" t="s">
        <v>5</v>
      </c>
      <c r="B17" s="24" t="s">
        <v>14</v>
      </c>
      <c r="C17" s="24" t="s">
        <v>12</v>
      </c>
      <c r="D17" s="25" t="s">
        <v>62</v>
      </c>
      <c r="E17" s="40">
        <f t="shared" si="1"/>
        <v>640000</v>
      </c>
      <c r="F17" s="40">
        <f t="shared" si="2"/>
        <v>622624.89</v>
      </c>
      <c r="G17" s="48"/>
      <c r="H17" s="48"/>
      <c r="I17" s="46">
        <f t="shared" si="6"/>
        <v>640000</v>
      </c>
      <c r="J17" s="46">
        <f t="shared" si="5"/>
        <v>622624.89</v>
      </c>
      <c r="K17" s="26">
        <v>640000</v>
      </c>
      <c r="L17" s="26">
        <v>622624.89</v>
      </c>
      <c r="M17" s="26"/>
      <c r="N17" s="26">
        <v>0</v>
      </c>
    </row>
    <row r="18" spans="1:14" s="27" customFormat="1" ht="38.25">
      <c r="A18" s="24" t="s">
        <v>5</v>
      </c>
      <c r="B18" s="24" t="s">
        <v>14</v>
      </c>
      <c r="C18" s="24" t="s">
        <v>12</v>
      </c>
      <c r="D18" s="25" t="s">
        <v>37</v>
      </c>
      <c r="E18" s="40">
        <f>G18+I18</f>
        <v>0</v>
      </c>
      <c r="F18" s="40">
        <f>H18+J18</f>
        <v>0</v>
      </c>
      <c r="G18" s="48"/>
      <c r="H18" s="48"/>
      <c r="I18" s="46">
        <f t="shared" si="6"/>
        <v>0</v>
      </c>
      <c r="J18" s="46">
        <f t="shared" si="5"/>
        <v>0</v>
      </c>
      <c r="K18" s="26"/>
      <c r="L18" s="26"/>
      <c r="M18" s="26"/>
      <c r="N18" s="26">
        <v>0</v>
      </c>
    </row>
    <row r="19" spans="1:14" ht="12.75">
      <c r="A19" s="14"/>
      <c r="B19" s="14"/>
      <c r="C19" s="14" t="s">
        <v>8</v>
      </c>
      <c r="D19" s="10" t="s">
        <v>35</v>
      </c>
      <c r="E19" s="37">
        <f>G19+I19</f>
        <v>3025000</v>
      </c>
      <c r="F19" s="37">
        <f>H19+J19</f>
        <v>359000</v>
      </c>
      <c r="G19" s="49">
        <f>SUM(G20:G21)</f>
        <v>0</v>
      </c>
      <c r="H19" s="49">
        <f aca="true" t="shared" si="7" ref="H19:N19">SUM(H20:H21)</f>
        <v>0</v>
      </c>
      <c r="I19" s="49">
        <f t="shared" si="7"/>
        <v>3025000</v>
      </c>
      <c r="J19" s="49">
        <f t="shared" si="7"/>
        <v>359000</v>
      </c>
      <c r="K19" s="28">
        <f t="shared" si="7"/>
        <v>25000</v>
      </c>
      <c r="L19" s="28">
        <f t="shared" si="7"/>
        <v>0</v>
      </c>
      <c r="M19" s="28">
        <f t="shared" si="7"/>
        <v>3000000</v>
      </c>
      <c r="N19" s="28">
        <f t="shared" si="7"/>
        <v>359000</v>
      </c>
    </row>
    <row r="20" spans="1:14" ht="12.75">
      <c r="A20" s="11" t="s">
        <v>5</v>
      </c>
      <c r="B20" s="11" t="s">
        <v>14</v>
      </c>
      <c r="C20" s="11" t="s">
        <v>8</v>
      </c>
      <c r="D20" s="7" t="s">
        <v>28</v>
      </c>
      <c r="E20" s="40">
        <f t="shared" si="1"/>
        <v>3000000</v>
      </c>
      <c r="F20" s="40">
        <f t="shared" si="2"/>
        <v>359000</v>
      </c>
      <c r="G20" s="46"/>
      <c r="H20" s="46"/>
      <c r="I20" s="46">
        <f>K20+M20</f>
        <v>3000000</v>
      </c>
      <c r="J20" s="46">
        <f>L20+N20</f>
        <v>359000</v>
      </c>
      <c r="K20" s="5"/>
      <c r="L20" s="5"/>
      <c r="M20" s="34">
        <v>3000000</v>
      </c>
      <c r="N20" s="34">
        <v>359000</v>
      </c>
    </row>
    <row r="21" spans="1:14" s="27" customFormat="1" ht="12.75">
      <c r="A21" s="24" t="s">
        <v>5</v>
      </c>
      <c r="B21" s="24" t="s">
        <v>14</v>
      </c>
      <c r="C21" s="24" t="s">
        <v>8</v>
      </c>
      <c r="D21" s="25" t="s">
        <v>34</v>
      </c>
      <c r="E21" s="40">
        <f t="shared" si="1"/>
        <v>25000</v>
      </c>
      <c r="F21" s="40">
        <f t="shared" si="2"/>
        <v>0</v>
      </c>
      <c r="G21" s="48"/>
      <c r="H21" s="48"/>
      <c r="I21" s="46">
        <f>K21+M21</f>
        <v>25000</v>
      </c>
      <c r="J21" s="46">
        <f>L21+N21</f>
        <v>0</v>
      </c>
      <c r="K21" s="47">
        <v>25000</v>
      </c>
      <c r="L21" s="47"/>
      <c r="M21" s="26"/>
      <c r="N21" s="26"/>
    </row>
    <row r="22" spans="1:14" s="27" customFormat="1" ht="12.75">
      <c r="A22" s="24"/>
      <c r="B22" s="24"/>
      <c r="C22" s="14" t="s">
        <v>7</v>
      </c>
      <c r="D22" s="10" t="s">
        <v>35</v>
      </c>
      <c r="E22" s="37">
        <f>G22+I22</f>
        <v>860000</v>
      </c>
      <c r="F22" s="37">
        <f t="shared" si="2"/>
        <v>797505</v>
      </c>
      <c r="G22" s="49">
        <f aca="true" t="shared" si="8" ref="G22:N22">SUM(G23:G25)</f>
        <v>0</v>
      </c>
      <c r="H22" s="49">
        <f t="shared" si="8"/>
        <v>0</v>
      </c>
      <c r="I22" s="49">
        <f t="shared" si="8"/>
        <v>860000</v>
      </c>
      <c r="J22" s="49">
        <f t="shared" si="8"/>
        <v>797505</v>
      </c>
      <c r="K22" s="28">
        <f t="shared" si="8"/>
        <v>860000</v>
      </c>
      <c r="L22" s="28">
        <f t="shared" si="8"/>
        <v>797505</v>
      </c>
      <c r="M22" s="28">
        <f t="shared" si="8"/>
        <v>0</v>
      </c>
      <c r="N22" s="28">
        <f t="shared" si="8"/>
        <v>0</v>
      </c>
    </row>
    <row r="23" spans="1:14" ht="25.5">
      <c r="A23" s="24" t="s">
        <v>5</v>
      </c>
      <c r="B23" s="24" t="s">
        <v>14</v>
      </c>
      <c r="C23" s="11" t="s">
        <v>7</v>
      </c>
      <c r="D23" s="7" t="s">
        <v>30</v>
      </c>
      <c r="E23" s="40">
        <f t="shared" si="1"/>
        <v>50000</v>
      </c>
      <c r="F23" s="40">
        <f t="shared" si="2"/>
        <v>0</v>
      </c>
      <c r="G23" s="46"/>
      <c r="H23" s="46"/>
      <c r="I23" s="46">
        <f aca="true" t="shared" si="9" ref="I23:J25">K23+M23</f>
        <v>50000</v>
      </c>
      <c r="J23" s="46">
        <f t="shared" si="9"/>
        <v>0</v>
      </c>
      <c r="K23" s="5">
        <v>50000</v>
      </c>
      <c r="L23" s="5"/>
      <c r="M23" s="5"/>
      <c r="N23" s="5"/>
    </row>
    <row r="24" spans="1:14" ht="25.5">
      <c r="A24" s="24" t="s">
        <v>5</v>
      </c>
      <c r="B24" s="24" t="s">
        <v>14</v>
      </c>
      <c r="C24" s="11" t="s">
        <v>7</v>
      </c>
      <c r="D24" s="7" t="s">
        <v>50</v>
      </c>
      <c r="E24" s="40">
        <f>G24+I24</f>
        <v>300000</v>
      </c>
      <c r="F24" s="40">
        <f>H24+J24</f>
        <v>290076</v>
      </c>
      <c r="G24" s="46"/>
      <c r="H24" s="46"/>
      <c r="I24" s="46">
        <f t="shared" si="9"/>
        <v>300000</v>
      </c>
      <c r="J24" s="46">
        <f t="shared" si="9"/>
        <v>290076</v>
      </c>
      <c r="K24" s="5">
        <v>300000</v>
      </c>
      <c r="L24" s="5">
        <v>290076</v>
      </c>
      <c r="M24" s="5"/>
      <c r="N24" s="5"/>
    </row>
    <row r="25" spans="1:14" s="33" customFormat="1" ht="38.25">
      <c r="A25" s="11" t="s">
        <v>5</v>
      </c>
      <c r="B25" s="11" t="s">
        <v>14</v>
      </c>
      <c r="C25" s="11" t="s">
        <v>7</v>
      </c>
      <c r="D25" s="7" t="s">
        <v>32</v>
      </c>
      <c r="E25" s="40">
        <f t="shared" si="1"/>
        <v>510000</v>
      </c>
      <c r="F25" s="40">
        <f t="shared" si="2"/>
        <v>507429</v>
      </c>
      <c r="G25" s="49"/>
      <c r="H25" s="49"/>
      <c r="I25" s="46">
        <f t="shared" si="9"/>
        <v>510000</v>
      </c>
      <c r="J25" s="46">
        <f t="shared" si="9"/>
        <v>507429</v>
      </c>
      <c r="K25" s="5">
        <v>510000</v>
      </c>
      <c r="L25" s="5">
        <v>507429</v>
      </c>
      <c r="M25" s="12"/>
      <c r="N25" s="12"/>
    </row>
    <row r="26" spans="1:6" s="27" customFormat="1" ht="12.75">
      <c r="A26" s="29"/>
      <c r="B26" s="29"/>
      <c r="C26" s="29"/>
      <c r="D26" s="29"/>
      <c r="E26" s="29"/>
      <c r="F26" s="29"/>
    </row>
    <row r="29" spans="1:10" ht="12.75">
      <c r="A29" s="67" t="s">
        <v>20</v>
      </c>
      <c r="B29" s="67"/>
      <c r="C29" s="67"/>
      <c r="D29" s="67"/>
      <c r="E29" s="31"/>
      <c r="F29" s="31"/>
      <c r="G29" s="23"/>
      <c r="H29" s="23"/>
      <c r="I29" s="69" t="s">
        <v>21</v>
      </c>
      <c r="J29" s="69"/>
    </row>
  </sheetData>
  <sheetProtection/>
  <mergeCells count="11">
    <mergeCell ref="K5:L5"/>
    <mergeCell ref="M5:N5"/>
    <mergeCell ref="I1:J1"/>
    <mergeCell ref="I29:J29"/>
    <mergeCell ref="A29:D29"/>
    <mergeCell ref="G5:H5"/>
    <mergeCell ref="A3:J3"/>
    <mergeCell ref="A5:C6"/>
    <mergeCell ref="D5:D6"/>
    <mergeCell ref="I5:J5"/>
    <mergeCell ref="E5:F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2014-03-18T01:04:40Z</cp:lastPrinted>
  <dcterms:created xsi:type="dcterms:W3CDTF">1996-10-08T23:32:33Z</dcterms:created>
  <dcterms:modified xsi:type="dcterms:W3CDTF">2014-03-18T01:10:19Z</dcterms:modified>
  <cp:category/>
  <cp:version/>
  <cp:contentType/>
  <cp:contentStatus/>
</cp:coreProperties>
</file>