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2016-2017ГГ" sheetId="1" r:id="rId1"/>
    <sheet name="2015" sheetId="2" r:id="rId2"/>
  </sheets>
  <definedNames>
    <definedName name="APPT" localSheetId="1">'2015'!$A$14</definedName>
    <definedName name="FIO" localSheetId="1">'2015'!$D$14</definedName>
    <definedName name="SIGN" localSheetId="1">'2015'!$A$14:$F$15</definedName>
    <definedName name="_xlnm.Print_Area" localSheetId="0">'2016-2017ГГ'!$A$1:$G$207</definedName>
  </definedNames>
  <calcPr fullCalcOnLoad="1"/>
</workbook>
</file>

<file path=xl/sharedStrings.xml><?xml version="1.0" encoding="utf-8"?>
<sst xmlns="http://schemas.openxmlformats.org/spreadsheetml/2006/main" count="1969" uniqueCount="181">
  <si>
    <t/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</si>
  <si>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</si>
  <si>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</si>
  <si>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</si>
  <si>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</si>
  <si>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</si>
  <si>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</si>
  <si>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</si>
  <si>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</si>
  <si>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</si>
  <si>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</si>
  <si>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</si>
  <si>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</si>
  <si>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</si>
  <si>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</si>
  <si>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</si>
  <si>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</si>
  <si>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</si>
  <si>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</si>
  <si>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76Б0000</t>
  </si>
  <si>
    <t>Муниципальная программа "Кадры МО "Катангский район" на 2015-2019гг"</t>
  </si>
  <si>
    <t>76П0000</t>
  </si>
  <si>
    <t>05</t>
  </si>
  <si>
    <t>Судебная система</t>
  </si>
  <si>
    <t>7195120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</si>
  <si>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</si>
  <si>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</si>
  <si>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</si>
  <si>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</si>
  <si>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</si>
  <si>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</si>
  <si>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</si>
  <si>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</si>
  <si>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</si>
  <si>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</si>
  <si>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</si>
  <si>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</si>
  <si>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</si>
  <si>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</si>
  <si>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</si>
  <si>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</si>
  <si>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</si>
  <si>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</si>
  <si>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</si>
  <si>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</si>
  <si>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</si>
  <si>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</si>
  <si>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</si>
  <si>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</si>
  <si>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</si>
  <si>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</si>
  <si>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</si>
  <si>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</si>
  <si>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</si>
  <si>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</si>
  <si>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</si>
  <si>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</si>
  <si>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</si>
  <si>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</si>
  <si>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</si>
  <si>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</si>
  <si>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</si>
  <si>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</si>
  <si>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</si>
  <si>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</si>
  <si>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</si>
  <si>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</si>
  <si>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</si>
  <si>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2100000</t>
  </si>
  <si>
    <t>Мероприятия в области коммунального хозяйства</t>
  </si>
  <si>
    <t>Благоустройство</t>
  </si>
  <si>
    <t>07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</si>
  <si>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</si>
  <si>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</si>
  <si>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</si>
  <si>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7100000</t>
  </si>
  <si>
    <t>Обеспечение деятельности подведомственных учреждений дошкольного образования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</si>
  <si>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</si>
  <si>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</si>
  <si>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</si>
  <si>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</si>
  <si>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</si>
  <si>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</si>
  <si>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</si>
  <si>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2503000</t>
  </si>
  <si>
    <t>Софинансирование расходов на областные и федеральные субсидии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</si>
  <si>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</si>
  <si>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</si>
  <si>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</si>
  <si>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</si>
  <si>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</si>
  <si>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</si>
  <si>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</si>
  <si>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</si>
  <si>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</si>
  <si>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</si>
  <si>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Молодежная политика и оздоровление детей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</si>
  <si>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</si>
  <si>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</si>
  <si>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</si>
  <si>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</si>
  <si>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</si>
  <si>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</si>
  <si>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</si>
  <si>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</si>
  <si>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</si>
  <si>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</si>
  <si>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</si>
  <si>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76Л0000</t>
  </si>
  <si>
    <t>Муниципальная программа "Развитие культуры в Катангском районе"</t>
  </si>
  <si>
    <t>Стационарная медицинская помощь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</si>
  <si>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</si>
  <si>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</si>
  <si>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</si>
  <si>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</si>
  <si>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</si>
  <si>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</si>
  <si>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</si>
  <si>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</si>
  <si>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</si>
  <si>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</si>
  <si>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</si>
  <si>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</si>
  <si>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</si>
  <si>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</si>
  <si>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</si>
  <si>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</si>
  <si>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</si>
  <si>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76И0000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</si>
  <si>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</si>
  <si>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</si>
  <si>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</si>
  <si>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</si>
  <si>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</si>
  <si>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</si>
  <si>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</si>
  <si>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</si>
  <si>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</si>
  <si>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</si>
  <si>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</si>
  <si>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</si>
  <si>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</si>
  <si>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300</t>
  </si>
  <si>
    <t>500</t>
  </si>
  <si>
    <t>600</t>
  </si>
  <si>
    <t>800</t>
  </si>
  <si>
    <t xml:space="preserve">Расходы на выплаты персоналу в целях обеспечения выполнения функций муниципальными органами, казенными учреждениями         </t>
  </si>
  <si>
    <t xml:space="preserve">Закупка товаров, работ и услуг для муниципальных нужд       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</si>
  <si>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</si>
  <si>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</si>
  <si>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</si>
  <si>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</si>
  <si>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</si>
  <si>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ОБЩЕГОСУДАРСТВЕННЫЕ ВОПРОСЫ</t>
  </si>
  <si>
    <t>Муниципальная программа "Противодействие коррупции в МО "Катангский район" на 2014-2018гг"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</si>
  <si>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</si>
  <si>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</si>
  <si>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</si>
  <si>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</si>
  <si>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</si>
  <si>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</si>
  <si>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</si>
  <si>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</si>
  <si>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ЗДРАВООХРАНЕНИЕ</t>
  </si>
  <si>
    <t>Приложение 7</t>
  </si>
  <si>
    <t>КФСР</t>
  </si>
  <si>
    <t xml:space="preserve">Наименование </t>
  </si>
  <si>
    <t>Бюджетные ассигнования</t>
  </si>
  <si>
    <t xml:space="preserve">                  к решению Думы "О бюджете муниципального образования «Катангский район» на 2015 год и на плановый период 2016 и 2017 годов"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</si>
  <si>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2015 год</t>
  </si>
  <si>
    <t>2016</t>
  </si>
  <si>
    <t>2017</t>
  </si>
  <si>
    <t>8100000</t>
  </si>
  <si>
    <t>Обеспечение деятельности подведомственных учреждений, культуры</t>
  </si>
  <si>
    <t>Приложение 8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</si>
  <si>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 на плановый период 2016 -2017 годов</t>
  </si>
  <si>
    <t>Жилищное хозяйство</t>
  </si>
  <si>
    <t>Мероприятия в области жилищного хозяйства</t>
  </si>
  <si>
    <t>2200000</t>
  </si>
  <si>
    <t>Муниципальная программа "Профилактика социально-негативных явлений на территории МО "Катангский район" на 2015- 2019гг"</t>
  </si>
  <si>
    <t>от 05.12.2014г. №_ 5/5__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</si>
</sst>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view="pageBreakPreview" zoomScaleSheetLayoutView="100" zoomScalePageLayoutView="0" workbookViewId="0" topLeftCell="A1">
      <selection activeCell="F3" sqref="F3:G3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1.421875" style="1" customWidth="1"/>
    <col min="4" max="4" width="6.7109375" style="1" customWidth="1"/>
    <col min="5" max="5" width="42.57421875" style="1" customWidth="1"/>
    <col min="6" max="7" width="15.421875" style="1" customWidth="1"/>
    <col min="8" max="16384" width="9.140625" style="1" customWidth="1"/>
  </cols>
  <sheetData>
    <row r="1" spans="2:7" ht="15.75">
      <c r="B1" s="20"/>
      <c r="C1" s="20"/>
      <c r="D1" s="20"/>
      <c r="E1" s="42"/>
      <c r="F1" s="42"/>
      <c r="G1" s="1" t="s">
        <v>174</v>
      </c>
    </row>
    <row r="2" spans="2:7" ht="38.25" customHeight="1">
      <c r="B2" s="21"/>
      <c r="C2" s="45" t="s">
        <v>168</v>
      </c>
      <c r="D2" s="45"/>
      <c r="E2" s="45"/>
      <c r="F2" s="45"/>
      <c r="G2" s="45"/>
    </row>
    <row r="3" spans="2:7" ht="15.75" customHeight="1">
      <c r="B3" s="21"/>
      <c r="C3" s="21"/>
      <c r="E3" s="21"/>
      <c r="F3" s="46" t="s">
        <v>180</v>
      </c>
      <c r="G3" s="46"/>
    </row>
    <row r="4" spans="2:6" ht="15.75">
      <c r="B4" s="21"/>
      <c r="C4" s="21"/>
      <c r="D4" s="21"/>
      <c r="E4" s="21"/>
      <c r="F4" s="22"/>
    </row>
    <row r="5" spans="1:7" ht="66.75" customHeight="1">
      <c r="A5" s="47" t="s">
        <v>175</v>
      </c>
      <c r="B5" s="47"/>
      <c r="C5" s="47"/>
      <c r="D5" s="47"/>
      <c r="E5" s="47"/>
      <c r="F5" s="47"/>
      <c r="G5" s="47"/>
    </row>
    <row r="6" spans="3:7" ht="15.75">
      <c r="C6" s="2"/>
      <c r="G6" s="36" t="s">
        <v>1</v>
      </c>
    </row>
    <row r="7" spans="1:7" s="24" customFormat="1" ht="18" customHeight="1">
      <c r="A7" s="44" t="s">
        <v>165</v>
      </c>
      <c r="B7" s="44"/>
      <c r="C7" s="44" t="s">
        <v>2</v>
      </c>
      <c r="D7" s="44" t="s">
        <v>3</v>
      </c>
      <c r="E7" s="48" t="s">
        <v>166</v>
      </c>
      <c r="F7" s="44" t="s">
        <v>167</v>
      </c>
      <c r="G7" s="44"/>
    </row>
    <row r="8" spans="1:7" s="24" customFormat="1" ht="15.75">
      <c r="A8" s="44"/>
      <c r="B8" s="44"/>
      <c r="C8" s="44"/>
      <c r="D8" s="44"/>
      <c r="E8" s="48"/>
      <c r="F8" s="3" t="s">
        <v>170</v>
      </c>
      <c r="G8" s="3" t="s">
        <v>171</v>
      </c>
    </row>
    <row r="9" spans="1:7" s="7" customFormat="1" ht="16.5" customHeight="1">
      <c r="A9" s="25" t="s">
        <v>4</v>
      </c>
      <c r="B9" s="25" t="s">
        <v>0</v>
      </c>
      <c r="C9" s="43" t="s">
        <v>153</v>
      </c>
      <c r="D9" s="43"/>
      <c r="E9" s="43"/>
      <c r="F9" s="26">
        <f>F10+F13+F17+F28+F31+F39+F42</f>
        <v>57893240.03</v>
      </c>
      <c r="G9" s="26">
        <f>G10+G13+G17+G28+G31+G39+G42</f>
        <v>57990940.03</v>
      </c>
    </row>
    <row r="10" spans="1:7" s="40" customFormat="1" ht="63" outlineLevel="1">
      <c r="A10" s="37" t="s">
        <v>4</v>
      </c>
      <c r="B10" s="37" t="s">
        <v>5</v>
      </c>
      <c r="C10" s="38" t="s">
        <v>0</v>
      </c>
      <c r="D10" s="38" t="s">
        <v>0</v>
      </c>
      <c r="E10" s="37" t="s">
        <v>6</v>
      </c>
      <c r="F10" s="39">
        <f>F11</f>
        <v>2761291.09</v>
      </c>
      <c r="G10" s="39">
        <f>G11</f>
        <v>2761291.09</v>
      </c>
    </row>
    <row r="11" spans="1:7" ht="15.75" outlineLevel="2">
      <c r="A11" s="27" t="s">
        <v>4</v>
      </c>
      <c r="B11" s="27" t="s">
        <v>5</v>
      </c>
      <c r="C11" s="3" t="s">
        <v>7</v>
      </c>
      <c r="D11" s="3" t="s">
        <v>0</v>
      </c>
      <c r="E11" s="27" t="s">
        <v>8</v>
      </c>
      <c r="F11" s="28">
        <f>F12</f>
        <v>2761291.09</v>
      </c>
      <c r="G11" s="28">
        <f>G12</f>
        <v>2761291.09</v>
      </c>
    </row>
    <row r="12" spans="1:7" ht="63" outlineLevel="3">
      <c r="A12" s="29" t="s">
        <v>4</v>
      </c>
      <c r="B12" s="29" t="s">
        <v>5</v>
      </c>
      <c r="C12" s="30" t="s">
        <v>7</v>
      </c>
      <c r="D12" s="30" t="s">
        <v>140</v>
      </c>
      <c r="E12" s="29" t="s">
        <v>146</v>
      </c>
      <c r="F12" s="31">
        <v>2761291.09</v>
      </c>
      <c r="G12" s="31">
        <v>2761291.09</v>
      </c>
    </row>
    <row r="13" spans="1:7" s="40" customFormat="1" ht="78.75" outlineLevel="1">
      <c r="A13" s="37" t="s">
        <v>4</v>
      </c>
      <c r="B13" s="37" t="s">
        <v>9</v>
      </c>
      <c r="C13" s="38" t="s">
        <v>0</v>
      </c>
      <c r="D13" s="38" t="s">
        <v>0</v>
      </c>
      <c r="E13" s="37" t="s">
        <v>10</v>
      </c>
      <c r="F13" s="39">
        <f>F14</f>
        <v>2113573.6</v>
      </c>
      <c r="G13" s="39">
        <f>G14</f>
        <v>2163573.6</v>
      </c>
    </row>
    <row r="14" spans="1:7" ht="31.5" outlineLevel="2">
      <c r="A14" s="27" t="s">
        <v>4</v>
      </c>
      <c r="B14" s="27" t="s">
        <v>9</v>
      </c>
      <c r="C14" s="3" t="s">
        <v>11</v>
      </c>
      <c r="D14" s="3" t="s">
        <v>0</v>
      </c>
      <c r="E14" s="27" t="s">
        <v>12</v>
      </c>
      <c r="F14" s="28">
        <f>F15+F16</f>
        <v>2113573.6</v>
      </c>
      <c r="G14" s="28">
        <f>G15+G16</f>
        <v>2163573.6</v>
      </c>
    </row>
    <row r="15" spans="1:7" ht="63" outlineLevel="3">
      <c r="A15" s="29" t="s">
        <v>4</v>
      </c>
      <c r="B15" s="29" t="s">
        <v>9</v>
      </c>
      <c r="C15" s="30" t="s">
        <v>11</v>
      </c>
      <c r="D15" s="30" t="s">
        <v>140</v>
      </c>
      <c r="E15" s="29" t="s">
        <v>146</v>
      </c>
      <c r="F15" s="31">
        <v>2020873.6</v>
      </c>
      <c r="G15" s="31">
        <v>2070873.6</v>
      </c>
    </row>
    <row r="16" spans="1:7" ht="31.5" outlineLevel="3">
      <c r="A16" s="29" t="s">
        <v>4</v>
      </c>
      <c r="B16" s="29" t="s">
        <v>9</v>
      </c>
      <c r="C16" s="30" t="s">
        <v>11</v>
      </c>
      <c r="D16" s="30" t="s">
        <v>141</v>
      </c>
      <c r="E16" s="29" t="s">
        <v>147</v>
      </c>
      <c r="F16" s="31">
        <v>92700</v>
      </c>
      <c r="G16" s="31">
        <v>92700</v>
      </c>
    </row>
    <row r="17" spans="1:7" s="40" customFormat="1" ht="94.5" outlineLevel="1">
      <c r="A17" s="37" t="s">
        <v>4</v>
      </c>
      <c r="B17" s="37" t="s">
        <v>13</v>
      </c>
      <c r="C17" s="38" t="s">
        <v>0</v>
      </c>
      <c r="D17" s="38" t="s">
        <v>0</v>
      </c>
      <c r="E17" s="37" t="s">
        <v>14</v>
      </c>
      <c r="F17" s="39">
        <f>F18+F22+F24+F26</f>
        <v>33253057.49</v>
      </c>
      <c r="G17" s="39">
        <f>G18+G22+G24+G26</f>
        <v>33258057.49</v>
      </c>
    </row>
    <row r="18" spans="1:7" ht="15.75" outlineLevel="2">
      <c r="A18" s="27" t="s">
        <v>4</v>
      </c>
      <c r="B18" s="27" t="s">
        <v>13</v>
      </c>
      <c r="C18" s="3" t="s">
        <v>15</v>
      </c>
      <c r="D18" s="3" t="s">
        <v>0</v>
      </c>
      <c r="E18" s="27" t="s">
        <v>16</v>
      </c>
      <c r="F18" s="28">
        <f>F19+F20+F21</f>
        <v>32366957.49</v>
      </c>
      <c r="G18" s="28">
        <f>G19+G20+G21</f>
        <v>32366957.49</v>
      </c>
    </row>
    <row r="19" spans="1:7" ht="63" outlineLevel="3">
      <c r="A19" s="29" t="s">
        <v>4</v>
      </c>
      <c r="B19" s="29" t="s">
        <v>13</v>
      </c>
      <c r="C19" s="30" t="s">
        <v>15</v>
      </c>
      <c r="D19" s="30" t="s">
        <v>140</v>
      </c>
      <c r="E19" s="29" t="s">
        <v>146</v>
      </c>
      <c r="F19" s="31">
        <v>27591520.31</v>
      </c>
      <c r="G19" s="31">
        <v>27591520.31</v>
      </c>
    </row>
    <row r="20" spans="1:7" ht="31.5" outlineLevel="3">
      <c r="A20" s="29" t="s">
        <v>4</v>
      </c>
      <c r="B20" s="29" t="s">
        <v>13</v>
      </c>
      <c r="C20" s="30" t="s">
        <v>15</v>
      </c>
      <c r="D20" s="30" t="s">
        <v>141</v>
      </c>
      <c r="E20" s="29" t="s">
        <v>147</v>
      </c>
      <c r="F20" s="31">
        <v>4727137.18</v>
      </c>
      <c r="G20" s="31">
        <v>4727137.18</v>
      </c>
    </row>
    <row r="21" spans="1:7" ht="15.75" outlineLevel="3">
      <c r="A21" s="29" t="s">
        <v>4</v>
      </c>
      <c r="B21" s="29" t="s">
        <v>13</v>
      </c>
      <c r="C21" s="30" t="s">
        <v>15</v>
      </c>
      <c r="D21" s="30" t="s">
        <v>145</v>
      </c>
      <c r="E21" s="29" t="s">
        <v>150</v>
      </c>
      <c r="F21" s="31">
        <v>48300</v>
      </c>
      <c r="G21" s="31">
        <v>48300</v>
      </c>
    </row>
    <row r="22" spans="1:7" ht="141.75" outlineLevel="2">
      <c r="A22" s="27" t="s">
        <v>4</v>
      </c>
      <c r="B22" s="27" t="s">
        <v>13</v>
      </c>
      <c r="C22" s="3" t="s">
        <v>17</v>
      </c>
      <c r="D22" s="3" t="s">
        <v>0</v>
      </c>
      <c r="E22" s="27" t="s">
        <v>18</v>
      </c>
      <c r="F22" s="28">
        <f>F23</f>
        <v>731100</v>
      </c>
      <c r="G22" s="28">
        <f>G23</f>
        <v>731100</v>
      </c>
    </row>
    <row r="23" spans="1:7" ht="31.5" outlineLevel="3">
      <c r="A23" s="29" t="s">
        <v>4</v>
      </c>
      <c r="B23" s="29" t="s">
        <v>13</v>
      </c>
      <c r="C23" s="30" t="s">
        <v>17</v>
      </c>
      <c r="D23" s="30" t="s">
        <v>141</v>
      </c>
      <c r="E23" s="29" t="s">
        <v>147</v>
      </c>
      <c r="F23" s="31">
        <v>731100</v>
      </c>
      <c r="G23" s="31">
        <v>731100</v>
      </c>
    </row>
    <row r="24" spans="1:7" ht="47.25" outlineLevel="2">
      <c r="A24" s="27" t="s">
        <v>4</v>
      </c>
      <c r="B24" s="27" t="s">
        <v>13</v>
      </c>
      <c r="C24" s="3" t="s">
        <v>19</v>
      </c>
      <c r="D24" s="3" t="s">
        <v>0</v>
      </c>
      <c r="E24" s="27" t="s">
        <v>20</v>
      </c>
      <c r="F24" s="28">
        <f>F25</f>
        <v>155000</v>
      </c>
      <c r="G24" s="28">
        <f>G25</f>
        <v>155000</v>
      </c>
    </row>
    <row r="25" spans="1:7" ht="63" outlineLevel="3">
      <c r="A25" s="29" t="s">
        <v>4</v>
      </c>
      <c r="B25" s="29" t="s">
        <v>13</v>
      </c>
      <c r="C25" s="30" t="s">
        <v>19</v>
      </c>
      <c r="D25" s="30" t="s">
        <v>140</v>
      </c>
      <c r="E25" s="29" t="s">
        <v>146</v>
      </c>
      <c r="F25" s="31">
        <v>155000</v>
      </c>
      <c r="G25" s="31">
        <v>155000</v>
      </c>
    </row>
    <row r="26" spans="1:7" ht="47.25" outlineLevel="2">
      <c r="A26" s="27" t="s">
        <v>4</v>
      </c>
      <c r="B26" s="27" t="s">
        <v>13</v>
      </c>
      <c r="C26" s="3" t="s">
        <v>21</v>
      </c>
      <c r="D26" s="3" t="s">
        <v>0</v>
      </c>
      <c r="E26" s="27" t="s">
        <v>154</v>
      </c>
      <c r="F26" s="28">
        <f>F27</f>
        <v>0</v>
      </c>
      <c r="G26" s="28">
        <f>G27</f>
        <v>5000</v>
      </c>
    </row>
    <row r="27" spans="1:7" ht="31.5" outlineLevel="3">
      <c r="A27" s="29" t="s">
        <v>4</v>
      </c>
      <c r="B27" s="29" t="s">
        <v>13</v>
      </c>
      <c r="C27" s="30" t="s">
        <v>21</v>
      </c>
      <c r="D27" s="30" t="s">
        <v>141</v>
      </c>
      <c r="E27" s="29" t="s">
        <v>147</v>
      </c>
      <c r="F27" s="31">
        <v>0</v>
      </c>
      <c r="G27" s="31">
        <v>5000</v>
      </c>
    </row>
    <row r="28" spans="1:7" s="40" customFormat="1" ht="15.75" outlineLevel="1">
      <c r="A28" s="37" t="s">
        <v>4</v>
      </c>
      <c r="B28" s="37" t="s">
        <v>22</v>
      </c>
      <c r="C28" s="38" t="s">
        <v>0</v>
      </c>
      <c r="D28" s="38" t="s">
        <v>0</v>
      </c>
      <c r="E28" s="37" t="s">
        <v>23</v>
      </c>
      <c r="F28" s="39">
        <f>F29</f>
        <v>7300</v>
      </c>
      <c r="G28" s="39">
        <f>G29</f>
        <v>0</v>
      </c>
    </row>
    <row r="29" spans="1:7" ht="78.75" outlineLevel="2">
      <c r="A29" s="27" t="s">
        <v>4</v>
      </c>
      <c r="B29" s="27" t="s">
        <v>22</v>
      </c>
      <c r="C29" s="3" t="s">
        <v>24</v>
      </c>
      <c r="D29" s="3" t="s">
        <v>0</v>
      </c>
      <c r="E29" s="27" t="s">
        <v>25</v>
      </c>
      <c r="F29" s="28">
        <f>F30</f>
        <v>7300</v>
      </c>
      <c r="G29" s="28">
        <f>G30</f>
        <v>0</v>
      </c>
    </row>
    <row r="30" spans="1:7" ht="31.5" outlineLevel="3">
      <c r="A30" s="29" t="s">
        <v>4</v>
      </c>
      <c r="B30" s="29" t="s">
        <v>22</v>
      </c>
      <c r="C30" s="30" t="s">
        <v>24</v>
      </c>
      <c r="D30" s="30" t="s">
        <v>141</v>
      </c>
      <c r="E30" s="29" t="s">
        <v>147</v>
      </c>
      <c r="F30" s="31">
        <v>7300</v>
      </c>
      <c r="G30" s="31">
        <v>0</v>
      </c>
    </row>
    <row r="31" spans="1:7" s="40" customFormat="1" ht="78.75" outlineLevel="1">
      <c r="A31" s="37" t="s">
        <v>4</v>
      </c>
      <c r="B31" s="37" t="s">
        <v>26</v>
      </c>
      <c r="C31" s="38" t="s">
        <v>0</v>
      </c>
      <c r="D31" s="38" t="s">
        <v>0</v>
      </c>
      <c r="E31" s="37" t="s">
        <v>27</v>
      </c>
      <c r="F31" s="39">
        <f>F32+F36</f>
        <v>15115017.850000001</v>
      </c>
      <c r="G31" s="39">
        <f>G32+G36</f>
        <v>15165017.850000001</v>
      </c>
    </row>
    <row r="32" spans="1:7" ht="15.75" outlineLevel="2">
      <c r="A32" s="27" t="s">
        <v>4</v>
      </c>
      <c r="B32" s="27" t="s">
        <v>26</v>
      </c>
      <c r="C32" s="3" t="s">
        <v>15</v>
      </c>
      <c r="D32" s="3" t="s">
        <v>0</v>
      </c>
      <c r="E32" s="27" t="s">
        <v>16</v>
      </c>
      <c r="F32" s="28">
        <f>SUM(F33:F35)</f>
        <v>13629512.030000001</v>
      </c>
      <c r="G32" s="28">
        <f>SUM(G33:G35)</f>
        <v>13629512.030000001</v>
      </c>
    </row>
    <row r="33" spans="1:7" ht="63" outlineLevel="3">
      <c r="A33" s="29" t="s">
        <v>4</v>
      </c>
      <c r="B33" s="29" t="s">
        <v>26</v>
      </c>
      <c r="C33" s="30" t="s">
        <v>15</v>
      </c>
      <c r="D33" s="30" t="s">
        <v>140</v>
      </c>
      <c r="E33" s="29" t="s">
        <v>146</v>
      </c>
      <c r="F33" s="31">
        <v>12256405.73</v>
      </c>
      <c r="G33" s="31">
        <v>12256405.73</v>
      </c>
    </row>
    <row r="34" spans="1:7" ht="31.5" outlineLevel="3">
      <c r="A34" s="29" t="s">
        <v>4</v>
      </c>
      <c r="B34" s="29" t="s">
        <v>26</v>
      </c>
      <c r="C34" s="30" t="s">
        <v>15</v>
      </c>
      <c r="D34" s="30" t="s">
        <v>141</v>
      </c>
      <c r="E34" s="29" t="s">
        <v>147</v>
      </c>
      <c r="F34" s="31">
        <v>1371006.3</v>
      </c>
      <c r="G34" s="31">
        <v>1371006.3</v>
      </c>
    </row>
    <row r="35" spans="1:7" ht="15.75" outlineLevel="3">
      <c r="A35" s="29" t="s">
        <v>4</v>
      </c>
      <c r="B35" s="29" t="s">
        <v>26</v>
      </c>
      <c r="C35" s="30" t="s">
        <v>15</v>
      </c>
      <c r="D35" s="30" t="s">
        <v>145</v>
      </c>
      <c r="E35" s="29" t="s">
        <v>150</v>
      </c>
      <c r="F35" s="31">
        <v>2100</v>
      </c>
      <c r="G35" s="31">
        <v>2100</v>
      </c>
    </row>
    <row r="36" spans="1:7" ht="47.25" outlineLevel="2">
      <c r="A36" s="27" t="s">
        <v>4</v>
      </c>
      <c r="B36" s="27" t="s">
        <v>26</v>
      </c>
      <c r="C36" s="3" t="s">
        <v>28</v>
      </c>
      <c r="D36" s="3" t="s">
        <v>0</v>
      </c>
      <c r="E36" s="27" t="s">
        <v>29</v>
      </c>
      <c r="F36" s="28">
        <f>SUM(F37:F38)</f>
        <v>1485505.82</v>
      </c>
      <c r="G36" s="28">
        <f>SUM(G37:G38)</f>
        <v>1535505.82</v>
      </c>
    </row>
    <row r="37" spans="1:7" ht="63" outlineLevel="3">
      <c r="A37" s="29" t="s">
        <v>4</v>
      </c>
      <c r="B37" s="29" t="s">
        <v>26</v>
      </c>
      <c r="C37" s="30" t="s">
        <v>28</v>
      </c>
      <c r="D37" s="30" t="s">
        <v>140</v>
      </c>
      <c r="E37" s="29" t="s">
        <v>146</v>
      </c>
      <c r="F37" s="31">
        <v>1409505.82</v>
      </c>
      <c r="G37" s="31">
        <v>1459505.82</v>
      </c>
    </row>
    <row r="38" spans="1:7" ht="31.5" outlineLevel="3">
      <c r="A38" s="29" t="s">
        <v>4</v>
      </c>
      <c r="B38" s="29" t="s">
        <v>26</v>
      </c>
      <c r="C38" s="30" t="s">
        <v>28</v>
      </c>
      <c r="D38" s="30" t="s">
        <v>141</v>
      </c>
      <c r="E38" s="29" t="s">
        <v>147</v>
      </c>
      <c r="F38" s="31">
        <v>76000</v>
      </c>
      <c r="G38" s="31">
        <v>76000</v>
      </c>
    </row>
    <row r="39" spans="1:7" s="40" customFormat="1" ht="15.75" outlineLevel="1">
      <c r="A39" s="37" t="s">
        <v>4</v>
      </c>
      <c r="B39" s="37" t="s">
        <v>30</v>
      </c>
      <c r="C39" s="38" t="s">
        <v>0</v>
      </c>
      <c r="D39" s="38" t="s">
        <v>0</v>
      </c>
      <c r="E39" s="37" t="s">
        <v>31</v>
      </c>
      <c r="F39" s="39">
        <f>F40</f>
        <v>200000</v>
      </c>
      <c r="G39" s="39">
        <f>G40</f>
        <v>200000</v>
      </c>
    </row>
    <row r="40" spans="1:7" ht="31.5" outlineLevel="2">
      <c r="A40" s="27" t="s">
        <v>4</v>
      </c>
      <c r="B40" s="27" t="s">
        <v>30</v>
      </c>
      <c r="C40" s="3" t="s">
        <v>32</v>
      </c>
      <c r="D40" s="3" t="s">
        <v>0</v>
      </c>
      <c r="E40" s="27" t="s">
        <v>33</v>
      </c>
      <c r="F40" s="28">
        <f>F41</f>
        <v>200000</v>
      </c>
      <c r="G40" s="28">
        <f>G41</f>
        <v>200000</v>
      </c>
    </row>
    <row r="41" spans="1:7" ht="15.75" outlineLevel="3">
      <c r="A41" s="29" t="s">
        <v>4</v>
      </c>
      <c r="B41" s="29" t="s">
        <v>30</v>
      </c>
      <c r="C41" s="30" t="s">
        <v>32</v>
      </c>
      <c r="D41" s="30" t="s">
        <v>145</v>
      </c>
      <c r="E41" s="29" t="s">
        <v>150</v>
      </c>
      <c r="F41" s="31">
        <v>200000</v>
      </c>
      <c r="G41" s="31">
        <v>200000</v>
      </c>
    </row>
    <row r="42" spans="1:7" s="40" customFormat="1" ht="15.75" outlineLevel="1">
      <c r="A42" s="37" t="s">
        <v>4</v>
      </c>
      <c r="B42" s="37" t="s">
        <v>34</v>
      </c>
      <c r="C42" s="38" t="s">
        <v>0</v>
      </c>
      <c r="D42" s="38" t="s">
        <v>0</v>
      </c>
      <c r="E42" s="37" t="s">
        <v>35</v>
      </c>
      <c r="F42" s="39">
        <f>F43+F46+F49+F51+F54</f>
        <v>4443000</v>
      </c>
      <c r="G42" s="39">
        <f>G43+G46+G49+G51+G54</f>
        <v>4443000</v>
      </c>
    </row>
    <row r="43" spans="1:7" ht="94.5" outlineLevel="2">
      <c r="A43" s="27" t="s">
        <v>4</v>
      </c>
      <c r="B43" s="27" t="s">
        <v>34</v>
      </c>
      <c r="C43" s="3" t="s">
        <v>36</v>
      </c>
      <c r="D43" s="3" t="s">
        <v>0</v>
      </c>
      <c r="E43" s="27" t="s">
        <v>37</v>
      </c>
      <c r="F43" s="28">
        <f>SUM(F44:F45)</f>
        <v>551000</v>
      </c>
      <c r="G43" s="28">
        <f>SUM(G44:G45)</f>
        <v>551000</v>
      </c>
    </row>
    <row r="44" spans="1:7" ht="63" outlineLevel="3">
      <c r="A44" s="29" t="s">
        <v>4</v>
      </c>
      <c r="B44" s="29" t="s">
        <v>34</v>
      </c>
      <c r="C44" s="30" t="s">
        <v>36</v>
      </c>
      <c r="D44" s="30" t="s">
        <v>140</v>
      </c>
      <c r="E44" s="29" t="s">
        <v>146</v>
      </c>
      <c r="F44" s="31">
        <v>482720</v>
      </c>
      <c r="G44" s="31">
        <v>482720</v>
      </c>
    </row>
    <row r="45" spans="1:7" ht="31.5" outlineLevel="3">
      <c r="A45" s="29" t="s">
        <v>4</v>
      </c>
      <c r="B45" s="29" t="s">
        <v>34</v>
      </c>
      <c r="C45" s="30" t="s">
        <v>36</v>
      </c>
      <c r="D45" s="30" t="s">
        <v>141</v>
      </c>
      <c r="E45" s="29" t="s">
        <v>147</v>
      </c>
      <c r="F45" s="31">
        <v>68280</v>
      </c>
      <c r="G45" s="31">
        <v>68280</v>
      </c>
    </row>
    <row r="46" spans="1:7" ht="47.25" outlineLevel="2">
      <c r="A46" s="27" t="s">
        <v>4</v>
      </c>
      <c r="B46" s="27" t="s">
        <v>34</v>
      </c>
      <c r="C46" s="3" t="s">
        <v>38</v>
      </c>
      <c r="D46" s="3" t="s">
        <v>0</v>
      </c>
      <c r="E46" s="27" t="s">
        <v>39</v>
      </c>
      <c r="F46" s="28">
        <f>SUM(F47:F48)</f>
        <v>945700</v>
      </c>
      <c r="G46" s="28">
        <f>SUM(G47:G48)</f>
        <v>945700</v>
      </c>
    </row>
    <row r="47" spans="1:7" ht="63" outlineLevel="3">
      <c r="A47" s="29" t="s">
        <v>4</v>
      </c>
      <c r="B47" s="29" t="s">
        <v>34</v>
      </c>
      <c r="C47" s="30" t="s">
        <v>38</v>
      </c>
      <c r="D47" s="30" t="s">
        <v>140</v>
      </c>
      <c r="E47" s="29" t="s">
        <v>146</v>
      </c>
      <c r="F47" s="31">
        <v>866800</v>
      </c>
      <c r="G47" s="31">
        <v>866800</v>
      </c>
    </row>
    <row r="48" spans="1:7" ht="31.5" outlineLevel="3">
      <c r="A48" s="29" t="s">
        <v>4</v>
      </c>
      <c r="B48" s="29" t="s">
        <v>34</v>
      </c>
      <c r="C48" s="30" t="s">
        <v>38</v>
      </c>
      <c r="D48" s="30" t="s">
        <v>141</v>
      </c>
      <c r="E48" s="29" t="s">
        <v>147</v>
      </c>
      <c r="F48" s="31">
        <v>78900</v>
      </c>
      <c r="G48" s="31">
        <v>78900</v>
      </c>
    </row>
    <row r="49" spans="1:7" ht="78.75" outlineLevel="2">
      <c r="A49" s="27" t="s">
        <v>4</v>
      </c>
      <c r="B49" s="27" t="s">
        <v>34</v>
      </c>
      <c r="C49" s="3" t="s">
        <v>40</v>
      </c>
      <c r="D49" s="3" t="s">
        <v>0</v>
      </c>
      <c r="E49" s="27" t="s">
        <v>41</v>
      </c>
      <c r="F49" s="28">
        <f>F50</f>
        <v>2000000</v>
      </c>
      <c r="G49" s="28">
        <f>G50</f>
        <v>2000000</v>
      </c>
    </row>
    <row r="50" spans="1:7" ht="31.5" outlineLevel="3">
      <c r="A50" s="29" t="s">
        <v>4</v>
      </c>
      <c r="B50" s="29" t="s">
        <v>34</v>
      </c>
      <c r="C50" s="30" t="s">
        <v>40</v>
      </c>
      <c r="D50" s="30" t="s">
        <v>141</v>
      </c>
      <c r="E50" s="29" t="s">
        <v>147</v>
      </c>
      <c r="F50" s="31">
        <v>2000000</v>
      </c>
      <c r="G50" s="31">
        <v>2000000</v>
      </c>
    </row>
    <row r="51" spans="1:7" ht="78.75" outlineLevel="2">
      <c r="A51" s="27" t="s">
        <v>4</v>
      </c>
      <c r="B51" s="27" t="s">
        <v>34</v>
      </c>
      <c r="C51" s="3" t="s">
        <v>42</v>
      </c>
      <c r="D51" s="3" t="s">
        <v>0</v>
      </c>
      <c r="E51" s="27" t="s">
        <v>43</v>
      </c>
      <c r="F51" s="28">
        <f>SUM(F52:F53)</f>
        <v>945600</v>
      </c>
      <c r="G51" s="28">
        <f>SUM(G52:G53)</f>
        <v>945600</v>
      </c>
    </row>
    <row r="52" spans="1:7" ht="63" outlineLevel="3">
      <c r="A52" s="29" t="s">
        <v>4</v>
      </c>
      <c r="B52" s="29" t="s">
        <v>34</v>
      </c>
      <c r="C52" s="30" t="s">
        <v>42</v>
      </c>
      <c r="D52" s="30" t="s">
        <v>140</v>
      </c>
      <c r="E52" s="29" t="s">
        <v>146</v>
      </c>
      <c r="F52" s="31">
        <v>865960</v>
      </c>
      <c r="G52" s="31">
        <v>865960</v>
      </c>
    </row>
    <row r="53" spans="1:7" ht="31.5" outlineLevel="3">
      <c r="A53" s="29" t="s">
        <v>4</v>
      </c>
      <c r="B53" s="29" t="s">
        <v>34</v>
      </c>
      <c r="C53" s="30" t="s">
        <v>42</v>
      </c>
      <c r="D53" s="30" t="s">
        <v>141</v>
      </c>
      <c r="E53" s="29" t="s">
        <v>147</v>
      </c>
      <c r="F53" s="31">
        <v>79640</v>
      </c>
      <c r="G53" s="31">
        <v>79640</v>
      </c>
    </row>
    <row r="54" spans="1:7" ht="78.75" outlineLevel="2">
      <c r="A54" s="27" t="s">
        <v>4</v>
      </c>
      <c r="B54" s="27" t="s">
        <v>34</v>
      </c>
      <c r="C54" s="3" t="s">
        <v>44</v>
      </c>
      <c r="D54" s="3" t="s">
        <v>0</v>
      </c>
      <c r="E54" s="27" t="s">
        <v>43</v>
      </c>
      <c r="F54" s="28">
        <f>F55</f>
        <v>700</v>
      </c>
      <c r="G54" s="28">
        <f>G55</f>
        <v>700</v>
      </c>
    </row>
    <row r="55" spans="1:7" ht="31.5" outlineLevel="3">
      <c r="A55" s="29" t="s">
        <v>4</v>
      </c>
      <c r="B55" s="29" t="s">
        <v>34</v>
      </c>
      <c r="C55" s="30" t="s">
        <v>44</v>
      </c>
      <c r="D55" s="30" t="s">
        <v>141</v>
      </c>
      <c r="E55" s="29" t="s">
        <v>147</v>
      </c>
      <c r="F55" s="31">
        <v>700</v>
      </c>
      <c r="G55" s="31">
        <v>700</v>
      </c>
    </row>
    <row r="56" spans="1:7" s="7" customFormat="1" ht="20.25" customHeight="1">
      <c r="A56" s="25" t="s">
        <v>13</v>
      </c>
      <c r="B56" s="25" t="s">
        <v>0</v>
      </c>
      <c r="C56" s="43" t="s">
        <v>155</v>
      </c>
      <c r="D56" s="43"/>
      <c r="E56" s="43"/>
      <c r="F56" s="26">
        <f>F57+F61+F64+F67</f>
        <v>48630087.4</v>
      </c>
      <c r="G56" s="26">
        <f>G57+G61+G64+G67</f>
        <v>47385357.4</v>
      </c>
    </row>
    <row r="57" spans="1:7" s="40" customFormat="1" ht="15.75" outlineLevel="1">
      <c r="A57" s="37" t="s">
        <v>13</v>
      </c>
      <c r="B57" s="37" t="s">
        <v>4</v>
      </c>
      <c r="C57" s="38" t="s">
        <v>0</v>
      </c>
      <c r="D57" s="38" t="s">
        <v>0</v>
      </c>
      <c r="E57" s="37" t="s">
        <v>45</v>
      </c>
      <c r="F57" s="39">
        <f>F58</f>
        <v>229000</v>
      </c>
      <c r="G57" s="39">
        <f>G58</f>
        <v>229000</v>
      </c>
    </row>
    <row r="58" spans="1:7" ht="78.75" outlineLevel="2">
      <c r="A58" s="27" t="s">
        <v>13</v>
      </c>
      <c r="B58" s="27" t="s">
        <v>4</v>
      </c>
      <c r="C58" s="3" t="s">
        <v>46</v>
      </c>
      <c r="D58" s="3" t="s">
        <v>0</v>
      </c>
      <c r="E58" s="27" t="s">
        <v>47</v>
      </c>
      <c r="F58" s="28">
        <f>SUM(F59:F60)</f>
        <v>229000</v>
      </c>
      <c r="G58" s="28">
        <f>SUM(G59:G60)</f>
        <v>229000</v>
      </c>
    </row>
    <row r="59" spans="1:7" ht="63" outlineLevel="3">
      <c r="A59" s="29" t="s">
        <v>13</v>
      </c>
      <c r="B59" s="29" t="s">
        <v>4</v>
      </c>
      <c r="C59" s="30" t="s">
        <v>46</v>
      </c>
      <c r="D59" s="30" t="s">
        <v>140</v>
      </c>
      <c r="E59" s="29" t="s">
        <v>146</v>
      </c>
      <c r="F59" s="31">
        <v>199170</v>
      </c>
      <c r="G59" s="31">
        <v>199170</v>
      </c>
    </row>
    <row r="60" spans="1:7" ht="31.5" outlineLevel="3">
      <c r="A60" s="29" t="s">
        <v>13</v>
      </c>
      <c r="B60" s="29" t="s">
        <v>4</v>
      </c>
      <c r="C60" s="30" t="s">
        <v>46</v>
      </c>
      <c r="D60" s="30" t="s">
        <v>141</v>
      </c>
      <c r="E60" s="29" t="s">
        <v>147</v>
      </c>
      <c r="F60" s="31">
        <v>29830</v>
      </c>
      <c r="G60" s="31">
        <v>29830</v>
      </c>
    </row>
    <row r="61" spans="1:7" s="40" customFormat="1" ht="15.75" outlineLevel="1">
      <c r="A61" s="37" t="s">
        <v>13</v>
      </c>
      <c r="B61" s="37" t="s">
        <v>22</v>
      </c>
      <c r="C61" s="38" t="s">
        <v>0</v>
      </c>
      <c r="D61" s="38" t="s">
        <v>0</v>
      </c>
      <c r="E61" s="37" t="s">
        <v>48</v>
      </c>
      <c r="F61" s="39">
        <f>F62</f>
        <v>322000</v>
      </c>
      <c r="G61" s="39">
        <f>G62</f>
        <v>322000</v>
      </c>
    </row>
    <row r="62" spans="1:7" ht="63" outlineLevel="2">
      <c r="A62" s="27" t="s">
        <v>13</v>
      </c>
      <c r="B62" s="27" t="s">
        <v>22</v>
      </c>
      <c r="C62" s="3" t="s">
        <v>49</v>
      </c>
      <c r="D62" s="3" t="s">
        <v>0</v>
      </c>
      <c r="E62" s="27" t="s">
        <v>50</v>
      </c>
      <c r="F62" s="28">
        <f>F63</f>
        <v>322000</v>
      </c>
      <c r="G62" s="28">
        <f>G63</f>
        <v>322000</v>
      </c>
    </row>
    <row r="63" spans="1:7" ht="31.5" outlineLevel="3">
      <c r="A63" s="29" t="s">
        <v>13</v>
      </c>
      <c r="B63" s="29" t="s">
        <v>22</v>
      </c>
      <c r="C63" s="30" t="s">
        <v>49</v>
      </c>
      <c r="D63" s="30" t="s">
        <v>141</v>
      </c>
      <c r="E63" s="29" t="s">
        <v>147</v>
      </c>
      <c r="F63" s="31">
        <v>322000</v>
      </c>
      <c r="G63" s="31">
        <v>322000</v>
      </c>
    </row>
    <row r="64" spans="1:7" s="40" customFormat="1" ht="31.5" outlineLevel="1">
      <c r="A64" s="37" t="s">
        <v>13</v>
      </c>
      <c r="B64" s="37" t="s">
        <v>51</v>
      </c>
      <c r="C64" s="38" t="s">
        <v>0</v>
      </c>
      <c r="D64" s="38" t="s">
        <v>0</v>
      </c>
      <c r="E64" s="37" t="s">
        <v>52</v>
      </c>
      <c r="F64" s="39">
        <f>F65</f>
        <v>12986400</v>
      </c>
      <c r="G64" s="39">
        <f>G65</f>
        <v>10773600</v>
      </c>
    </row>
    <row r="65" spans="1:7" ht="15.75" outlineLevel="2">
      <c r="A65" s="27" t="s">
        <v>13</v>
      </c>
      <c r="B65" s="27" t="s">
        <v>51</v>
      </c>
      <c r="C65" s="3" t="s">
        <v>53</v>
      </c>
      <c r="D65" s="3" t="s">
        <v>0</v>
      </c>
      <c r="E65" s="27" t="s">
        <v>54</v>
      </c>
      <c r="F65" s="28">
        <f>F66</f>
        <v>12986400</v>
      </c>
      <c r="G65" s="28">
        <f>G66</f>
        <v>10773600</v>
      </c>
    </row>
    <row r="66" spans="1:7" ht="31.5" outlineLevel="3">
      <c r="A66" s="29" t="s">
        <v>13</v>
      </c>
      <c r="B66" s="29" t="s">
        <v>51</v>
      </c>
      <c r="C66" s="30" t="s">
        <v>53</v>
      </c>
      <c r="D66" s="30" t="s">
        <v>141</v>
      </c>
      <c r="E66" s="29" t="s">
        <v>147</v>
      </c>
      <c r="F66" s="31">
        <v>12986400</v>
      </c>
      <c r="G66" s="31">
        <v>10773600</v>
      </c>
    </row>
    <row r="67" spans="1:7" s="40" customFormat="1" ht="31.5" outlineLevel="1">
      <c r="A67" s="37" t="s">
        <v>13</v>
      </c>
      <c r="B67" s="37" t="s">
        <v>55</v>
      </c>
      <c r="C67" s="38" t="s">
        <v>0</v>
      </c>
      <c r="D67" s="38" t="s">
        <v>0</v>
      </c>
      <c r="E67" s="37" t="s">
        <v>56</v>
      </c>
      <c r="F67" s="39">
        <f>F68+F70+F72+F74+F77</f>
        <v>35092687.4</v>
      </c>
      <c r="G67" s="39">
        <f>G68+G70+G72+G74+G77</f>
        <v>36060757.4</v>
      </c>
    </row>
    <row r="68" spans="1:7" ht="94.5" outlineLevel="2">
      <c r="A68" s="27" t="s">
        <v>13</v>
      </c>
      <c r="B68" s="27" t="s">
        <v>55</v>
      </c>
      <c r="C68" s="3" t="s">
        <v>57</v>
      </c>
      <c r="D68" s="3" t="s">
        <v>0</v>
      </c>
      <c r="E68" s="27" t="s">
        <v>58</v>
      </c>
      <c r="F68" s="28">
        <f>F69</f>
        <v>900000</v>
      </c>
      <c r="G68" s="28">
        <f>G69</f>
        <v>900000</v>
      </c>
    </row>
    <row r="69" spans="1:7" ht="15.75" outlineLevel="3">
      <c r="A69" s="29" t="s">
        <v>13</v>
      </c>
      <c r="B69" s="29" t="s">
        <v>55</v>
      </c>
      <c r="C69" s="30" t="s">
        <v>57</v>
      </c>
      <c r="D69" s="30" t="s">
        <v>145</v>
      </c>
      <c r="E69" s="29" t="s">
        <v>150</v>
      </c>
      <c r="F69" s="31">
        <v>900000</v>
      </c>
      <c r="G69" s="31">
        <v>900000</v>
      </c>
    </row>
    <row r="70" spans="1:7" ht="31.5" outlineLevel="2">
      <c r="A70" s="27" t="s">
        <v>13</v>
      </c>
      <c r="B70" s="27" t="s">
        <v>55</v>
      </c>
      <c r="C70" s="3" t="s">
        <v>59</v>
      </c>
      <c r="D70" s="3" t="s">
        <v>0</v>
      </c>
      <c r="E70" s="27" t="s">
        <v>60</v>
      </c>
      <c r="F70" s="28">
        <f>F71</f>
        <v>3670938</v>
      </c>
      <c r="G70" s="28">
        <f>G71</f>
        <v>3670938</v>
      </c>
    </row>
    <row r="71" spans="1:7" ht="47.25" outlineLevel="3">
      <c r="A71" s="29" t="s">
        <v>13</v>
      </c>
      <c r="B71" s="29" t="s">
        <v>55</v>
      </c>
      <c r="C71" s="30" t="s">
        <v>59</v>
      </c>
      <c r="D71" s="30" t="s">
        <v>144</v>
      </c>
      <c r="E71" s="29" t="s">
        <v>151</v>
      </c>
      <c r="F71" s="31">
        <v>3670938</v>
      </c>
      <c r="G71" s="31">
        <v>3670938</v>
      </c>
    </row>
    <row r="72" spans="1:7" ht="78.75" outlineLevel="2">
      <c r="A72" s="27" t="s">
        <v>13</v>
      </c>
      <c r="B72" s="27" t="s">
        <v>55</v>
      </c>
      <c r="C72" s="3" t="s">
        <v>61</v>
      </c>
      <c r="D72" s="3" t="s">
        <v>0</v>
      </c>
      <c r="E72" s="27" t="s">
        <v>62</v>
      </c>
      <c r="F72" s="28">
        <f>F73</f>
        <v>6525310</v>
      </c>
      <c r="G72" s="28">
        <f>G73</f>
        <v>7416480</v>
      </c>
    </row>
    <row r="73" spans="1:7" ht="15.75" outlineLevel="3">
      <c r="A73" s="29" t="s">
        <v>13</v>
      </c>
      <c r="B73" s="29" t="s">
        <v>55</v>
      </c>
      <c r="C73" s="30" t="s">
        <v>61</v>
      </c>
      <c r="D73" s="30" t="s">
        <v>145</v>
      </c>
      <c r="E73" s="29" t="s">
        <v>150</v>
      </c>
      <c r="F73" s="31">
        <v>6525310</v>
      </c>
      <c r="G73" s="31">
        <v>7416480</v>
      </c>
    </row>
    <row r="74" spans="1:7" ht="31.5" outlineLevel="2">
      <c r="A74" s="27" t="s">
        <v>13</v>
      </c>
      <c r="B74" s="27" t="s">
        <v>55</v>
      </c>
      <c r="C74" s="3" t="s">
        <v>63</v>
      </c>
      <c r="D74" s="3" t="s">
        <v>0</v>
      </c>
      <c r="E74" s="27" t="s">
        <v>64</v>
      </c>
      <c r="F74" s="28">
        <f>SUM(F75:F76)</f>
        <v>6600639.4</v>
      </c>
      <c r="G74" s="28">
        <f>SUM(G75:G76)</f>
        <v>6675639.4</v>
      </c>
    </row>
    <row r="75" spans="1:7" ht="63" outlineLevel="3">
      <c r="A75" s="29" t="s">
        <v>13</v>
      </c>
      <c r="B75" s="29" t="s">
        <v>55</v>
      </c>
      <c r="C75" s="30" t="s">
        <v>63</v>
      </c>
      <c r="D75" s="30" t="s">
        <v>140</v>
      </c>
      <c r="E75" s="29" t="s">
        <v>146</v>
      </c>
      <c r="F75" s="31">
        <v>5979639.4</v>
      </c>
      <c r="G75" s="31">
        <v>6054639.4</v>
      </c>
    </row>
    <row r="76" spans="1:7" ht="31.5" outlineLevel="3">
      <c r="A76" s="29" t="s">
        <v>13</v>
      </c>
      <c r="B76" s="29" t="s">
        <v>55</v>
      </c>
      <c r="C76" s="30" t="s">
        <v>63</v>
      </c>
      <c r="D76" s="30" t="s">
        <v>141</v>
      </c>
      <c r="E76" s="29" t="s">
        <v>147</v>
      </c>
      <c r="F76" s="31">
        <v>621000</v>
      </c>
      <c r="G76" s="31">
        <v>621000</v>
      </c>
    </row>
    <row r="77" spans="1:7" ht="94.5" outlineLevel="2">
      <c r="A77" s="27" t="s">
        <v>13</v>
      </c>
      <c r="B77" s="27" t="s">
        <v>55</v>
      </c>
      <c r="C77" s="3" t="s">
        <v>65</v>
      </c>
      <c r="D77" s="3" t="s">
        <v>0</v>
      </c>
      <c r="E77" s="27" t="s">
        <v>66</v>
      </c>
      <c r="F77" s="28">
        <f>F78</f>
        <v>17395800</v>
      </c>
      <c r="G77" s="28">
        <f>G78</f>
        <v>17397700</v>
      </c>
    </row>
    <row r="78" spans="1:7" ht="15.75" outlineLevel="3">
      <c r="A78" s="29" t="s">
        <v>13</v>
      </c>
      <c r="B78" s="29" t="s">
        <v>55</v>
      </c>
      <c r="C78" s="30" t="s">
        <v>65</v>
      </c>
      <c r="D78" s="30" t="s">
        <v>145</v>
      </c>
      <c r="E78" s="29" t="s">
        <v>150</v>
      </c>
      <c r="F78" s="31">
        <v>17395800</v>
      </c>
      <c r="G78" s="31">
        <v>17397700</v>
      </c>
    </row>
    <row r="79" spans="1:7" s="7" customFormat="1" ht="21.75" customHeight="1">
      <c r="A79" s="25" t="s">
        <v>22</v>
      </c>
      <c r="B79" s="25" t="s">
        <v>0</v>
      </c>
      <c r="C79" s="43" t="s">
        <v>156</v>
      </c>
      <c r="D79" s="43"/>
      <c r="E79" s="43"/>
      <c r="F79" s="26">
        <f>F80+F83</f>
        <v>2235920</v>
      </c>
      <c r="G79" s="26">
        <f>G80+G83</f>
        <v>2235920</v>
      </c>
    </row>
    <row r="80" spans="1:7" s="40" customFormat="1" ht="15.75" outlineLevel="1">
      <c r="A80" s="37" t="s">
        <v>22</v>
      </c>
      <c r="B80" s="37" t="s">
        <v>5</v>
      </c>
      <c r="C80" s="38" t="s">
        <v>0</v>
      </c>
      <c r="D80" s="38" t="s">
        <v>0</v>
      </c>
      <c r="E80" s="37" t="s">
        <v>67</v>
      </c>
      <c r="F80" s="39">
        <f>F81</f>
        <v>2035920</v>
      </c>
      <c r="G80" s="39">
        <f>G81</f>
        <v>2035920</v>
      </c>
    </row>
    <row r="81" spans="1:7" ht="31.5" outlineLevel="2">
      <c r="A81" s="27" t="s">
        <v>22</v>
      </c>
      <c r="B81" s="27" t="s">
        <v>5</v>
      </c>
      <c r="C81" s="3" t="s">
        <v>68</v>
      </c>
      <c r="D81" s="3" t="s">
        <v>0</v>
      </c>
      <c r="E81" s="27" t="s">
        <v>69</v>
      </c>
      <c r="F81" s="28">
        <f>F82</f>
        <v>2035920</v>
      </c>
      <c r="G81" s="28">
        <f>G82</f>
        <v>2035920</v>
      </c>
    </row>
    <row r="82" spans="1:7" ht="31.5" outlineLevel="3">
      <c r="A82" s="29" t="s">
        <v>22</v>
      </c>
      <c r="B82" s="29" t="s">
        <v>5</v>
      </c>
      <c r="C82" s="30" t="s">
        <v>68</v>
      </c>
      <c r="D82" s="30" t="s">
        <v>141</v>
      </c>
      <c r="E82" s="29" t="s">
        <v>147</v>
      </c>
      <c r="F82" s="31">
        <v>2035920</v>
      </c>
      <c r="G82" s="31">
        <v>2035920</v>
      </c>
    </row>
    <row r="83" spans="1:7" s="40" customFormat="1" ht="15.75" outlineLevel="1">
      <c r="A83" s="37" t="s">
        <v>22</v>
      </c>
      <c r="B83" s="37" t="s">
        <v>9</v>
      </c>
      <c r="C83" s="38" t="s">
        <v>0</v>
      </c>
      <c r="D83" s="38" t="s">
        <v>0</v>
      </c>
      <c r="E83" s="37" t="s">
        <v>70</v>
      </c>
      <c r="F83" s="39">
        <f>F84</f>
        <v>200000</v>
      </c>
      <c r="G83" s="39">
        <f>G84</f>
        <v>200000</v>
      </c>
    </row>
    <row r="84" spans="1:7" ht="31.5" outlineLevel="2">
      <c r="A84" s="27" t="s">
        <v>22</v>
      </c>
      <c r="B84" s="27" t="s">
        <v>9</v>
      </c>
      <c r="C84" s="3" t="s">
        <v>68</v>
      </c>
      <c r="D84" s="3" t="s">
        <v>0</v>
      </c>
      <c r="E84" s="27" t="s">
        <v>69</v>
      </c>
      <c r="F84" s="28">
        <f>F85</f>
        <v>200000</v>
      </c>
      <c r="G84" s="28">
        <f>G85</f>
        <v>200000</v>
      </c>
    </row>
    <row r="85" spans="1:7" ht="31.5" outlineLevel="3">
      <c r="A85" s="29" t="s">
        <v>22</v>
      </c>
      <c r="B85" s="29" t="s">
        <v>9</v>
      </c>
      <c r="C85" s="30" t="s">
        <v>68</v>
      </c>
      <c r="D85" s="30" t="s">
        <v>141</v>
      </c>
      <c r="E85" s="29" t="s">
        <v>147</v>
      </c>
      <c r="F85" s="31">
        <v>200000</v>
      </c>
      <c r="G85" s="31">
        <v>200000</v>
      </c>
    </row>
    <row r="86" spans="1:7" s="7" customFormat="1" ht="15" customHeight="1">
      <c r="A86" s="25" t="s">
        <v>71</v>
      </c>
      <c r="B86" s="25" t="s">
        <v>0</v>
      </c>
      <c r="C86" s="43" t="s">
        <v>157</v>
      </c>
      <c r="D86" s="43"/>
      <c r="E86" s="43"/>
      <c r="F86" s="26">
        <f>F87+F103+F129+F133</f>
        <v>245757092.57000002</v>
      </c>
      <c r="G86" s="26">
        <f>G87+G103+G129+G133</f>
        <v>241137854.57000002</v>
      </c>
    </row>
    <row r="87" spans="1:7" s="40" customFormat="1" ht="15.75" outlineLevel="1">
      <c r="A87" s="37" t="s">
        <v>71</v>
      </c>
      <c r="B87" s="37" t="s">
        <v>4</v>
      </c>
      <c r="C87" s="38" t="s">
        <v>0</v>
      </c>
      <c r="D87" s="38" t="s">
        <v>0</v>
      </c>
      <c r="E87" s="37" t="s">
        <v>72</v>
      </c>
      <c r="F87" s="39">
        <f>F88+F91+F93+F97+F99+F101</f>
        <v>56276815.05</v>
      </c>
      <c r="G87" s="39">
        <f>G88+G91+G93+G97+G99+G101</f>
        <v>58146115.05</v>
      </c>
    </row>
    <row r="88" spans="1:7" ht="94.5" outlineLevel="2">
      <c r="A88" s="27" t="s">
        <v>71</v>
      </c>
      <c r="B88" s="27" t="s">
        <v>4</v>
      </c>
      <c r="C88" s="3" t="s">
        <v>73</v>
      </c>
      <c r="D88" s="3" t="s">
        <v>0</v>
      </c>
      <c r="E88" s="27" t="s">
        <v>74</v>
      </c>
      <c r="F88" s="28">
        <f>SUM(F89:F90)</f>
        <v>42430300</v>
      </c>
      <c r="G88" s="28">
        <f>SUM(G89:G90)</f>
        <v>44455400</v>
      </c>
    </row>
    <row r="89" spans="1:7" ht="63" outlineLevel="3">
      <c r="A89" s="29" t="s">
        <v>71</v>
      </c>
      <c r="B89" s="29" t="s">
        <v>4</v>
      </c>
      <c r="C89" s="30" t="s">
        <v>73</v>
      </c>
      <c r="D89" s="30" t="s">
        <v>140</v>
      </c>
      <c r="E89" s="29" t="s">
        <v>146</v>
      </c>
      <c r="F89" s="31">
        <v>42300300</v>
      </c>
      <c r="G89" s="31">
        <v>44325400</v>
      </c>
    </row>
    <row r="90" spans="1:7" ht="31.5" outlineLevel="3">
      <c r="A90" s="29" t="s">
        <v>71</v>
      </c>
      <c r="B90" s="29" t="s">
        <v>4</v>
      </c>
      <c r="C90" s="30" t="s">
        <v>73</v>
      </c>
      <c r="D90" s="30" t="s">
        <v>141</v>
      </c>
      <c r="E90" s="29" t="s">
        <v>147</v>
      </c>
      <c r="F90" s="31">
        <v>130000</v>
      </c>
      <c r="G90" s="31">
        <v>130000</v>
      </c>
    </row>
    <row r="91" spans="1:7" ht="141.75" outlineLevel="2">
      <c r="A91" s="27" t="s">
        <v>71</v>
      </c>
      <c r="B91" s="27" t="s">
        <v>4</v>
      </c>
      <c r="C91" s="3" t="s">
        <v>17</v>
      </c>
      <c r="D91" s="3" t="s">
        <v>0</v>
      </c>
      <c r="E91" s="27" t="s">
        <v>18</v>
      </c>
      <c r="F91" s="28">
        <f>F92</f>
        <v>3073740</v>
      </c>
      <c r="G91" s="28">
        <f>G92</f>
        <v>3073740</v>
      </c>
    </row>
    <row r="92" spans="1:7" ht="31.5" outlineLevel="3">
      <c r="A92" s="29" t="s">
        <v>71</v>
      </c>
      <c r="B92" s="29" t="s">
        <v>4</v>
      </c>
      <c r="C92" s="30" t="s">
        <v>17</v>
      </c>
      <c r="D92" s="30" t="s">
        <v>141</v>
      </c>
      <c r="E92" s="29" t="s">
        <v>147</v>
      </c>
      <c r="F92" s="31">
        <v>3073740</v>
      </c>
      <c r="G92" s="31">
        <v>3073740</v>
      </c>
    </row>
    <row r="93" spans="1:7" ht="47.25" outlineLevel="2">
      <c r="A93" s="27" t="s">
        <v>71</v>
      </c>
      <c r="B93" s="27" t="s">
        <v>4</v>
      </c>
      <c r="C93" s="3" t="s">
        <v>75</v>
      </c>
      <c r="D93" s="3" t="s">
        <v>0</v>
      </c>
      <c r="E93" s="27" t="s">
        <v>76</v>
      </c>
      <c r="F93" s="28">
        <f>SUM(F94:F96)</f>
        <v>10297441.05</v>
      </c>
      <c r="G93" s="28">
        <f>SUM(G94:G96)</f>
        <v>10253641.05</v>
      </c>
    </row>
    <row r="94" spans="1:7" ht="63" outlineLevel="3">
      <c r="A94" s="29" t="s">
        <v>71</v>
      </c>
      <c r="B94" s="29" t="s">
        <v>4</v>
      </c>
      <c r="C94" s="30" t="s">
        <v>75</v>
      </c>
      <c r="D94" s="30" t="s">
        <v>140</v>
      </c>
      <c r="E94" s="29" t="s">
        <v>146</v>
      </c>
      <c r="F94" s="31">
        <f>1118000-1100000</f>
        <v>18000</v>
      </c>
      <c r="G94" s="31">
        <f>1118000-1100000</f>
        <v>18000</v>
      </c>
    </row>
    <row r="95" spans="1:7" ht="31.5" outlineLevel="3">
      <c r="A95" s="29" t="s">
        <v>71</v>
      </c>
      <c r="B95" s="29" t="s">
        <v>4</v>
      </c>
      <c r="C95" s="30" t="s">
        <v>75</v>
      </c>
      <c r="D95" s="30" t="s">
        <v>141</v>
      </c>
      <c r="E95" s="29" t="s">
        <v>147</v>
      </c>
      <c r="F95" s="31">
        <v>10156229.05</v>
      </c>
      <c r="G95" s="31">
        <v>10112429.05</v>
      </c>
    </row>
    <row r="96" spans="1:7" ht="15.75" outlineLevel="3">
      <c r="A96" s="29" t="s">
        <v>71</v>
      </c>
      <c r="B96" s="29" t="s">
        <v>4</v>
      </c>
      <c r="C96" s="30" t="s">
        <v>75</v>
      </c>
      <c r="D96" s="30" t="s">
        <v>145</v>
      </c>
      <c r="E96" s="29" t="s">
        <v>150</v>
      </c>
      <c r="F96" s="31">
        <v>123212</v>
      </c>
      <c r="G96" s="31">
        <v>123212</v>
      </c>
    </row>
    <row r="97" spans="1:7" ht="63" outlineLevel="2">
      <c r="A97" s="27" t="s">
        <v>71</v>
      </c>
      <c r="B97" s="27" t="s">
        <v>4</v>
      </c>
      <c r="C97" s="3" t="s">
        <v>77</v>
      </c>
      <c r="D97" s="3" t="s">
        <v>0</v>
      </c>
      <c r="E97" s="27" t="s">
        <v>78</v>
      </c>
      <c r="F97" s="28">
        <f>F98</f>
        <v>112000</v>
      </c>
      <c r="G97" s="28">
        <f>G98</f>
        <v>0</v>
      </c>
    </row>
    <row r="98" spans="1:7" ht="31.5" outlineLevel="3">
      <c r="A98" s="29" t="s">
        <v>71</v>
      </c>
      <c r="B98" s="29" t="s">
        <v>4</v>
      </c>
      <c r="C98" s="30" t="s">
        <v>77</v>
      </c>
      <c r="D98" s="30" t="s">
        <v>141</v>
      </c>
      <c r="E98" s="29" t="s">
        <v>147</v>
      </c>
      <c r="F98" s="31">
        <v>112000</v>
      </c>
      <c r="G98" s="31">
        <v>0</v>
      </c>
    </row>
    <row r="99" spans="1:7" ht="63" outlineLevel="2">
      <c r="A99" s="27" t="s">
        <v>71</v>
      </c>
      <c r="B99" s="27" t="s">
        <v>4</v>
      </c>
      <c r="C99" s="3" t="s">
        <v>79</v>
      </c>
      <c r="D99" s="3" t="s">
        <v>0</v>
      </c>
      <c r="E99" s="27" t="s">
        <v>80</v>
      </c>
      <c r="F99" s="28">
        <f>F100</f>
        <v>0</v>
      </c>
      <c r="G99" s="28">
        <f>G100</f>
        <v>0</v>
      </c>
    </row>
    <row r="100" spans="1:7" ht="31.5" outlineLevel="3">
      <c r="A100" s="29" t="s">
        <v>71</v>
      </c>
      <c r="B100" s="29" t="s">
        <v>4</v>
      </c>
      <c r="C100" s="30" t="s">
        <v>79</v>
      </c>
      <c r="D100" s="30" t="s">
        <v>141</v>
      </c>
      <c r="E100" s="29" t="s">
        <v>147</v>
      </c>
      <c r="F100" s="31">
        <v>0</v>
      </c>
      <c r="G100" s="31">
        <v>0</v>
      </c>
    </row>
    <row r="101" spans="1:7" ht="47.25" outlineLevel="2">
      <c r="A101" s="27" t="s">
        <v>71</v>
      </c>
      <c r="B101" s="27" t="s">
        <v>4</v>
      </c>
      <c r="C101" s="3" t="s">
        <v>81</v>
      </c>
      <c r="D101" s="3" t="s">
        <v>0</v>
      </c>
      <c r="E101" s="27" t="s">
        <v>82</v>
      </c>
      <c r="F101" s="28">
        <f>F102</f>
        <v>363334</v>
      </c>
      <c r="G101" s="28">
        <f>G102</f>
        <v>363334</v>
      </c>
    </row>
    <row r="102" spans="1:7" ht="31.5" outlineLevel="3">
      <c r="A102" s="29" t="s">
        <v>71</v>
      </c>
      <c r="B102" s="29" t="s">
        <v>4</v>
      </c>
      <c r="C102" s="30" t="s">
        <v>81</v>
      </c>
      <c r="D102" s="30" t="s">
        <v>141</v>
      </c>
      <c r="E102" s="29" t="s">
        <v>147</v>
      </c>
      <c r="F102" s="31">
        <v>363334</v>
      </c>
      <c r="G102" s="31">
        <v>363334</v>
      </c>
    </row>
    <row r="103" spans="1:7" s="40" customFormat="1" ht="15.75" outlineLevel="1">
      <c r="A103" s="37" t="s">
        <v>71</v>
      </c>
      <c r="B103" s="37" t="s">
        <v>5</v>
      </c>
      <c r="C103" s="38" t="s">
        <v>0</v>
      </c>
      <c r="D103" s="38" t="s">
        <v>0</v>
      </c>
      <c r="E103" s="37" t="s">
        <v>83</v>
      </c>
      <c r="F103" s="39">
        <f>F104+F106+F109+F111+F115+F119+F121+F123+F125+F127</f>
        <v>170602762.24</v>
      </c>
      <c r="G103" s="39">
        <f>G104+G106+G109+G111+G115+G119+G121+G123+G125+G127</f>
        <v>164184224.24</v>
      </c>
    </row>
    <row r="104" spans="1:7" ht="31.5" outlineLevel="2">
      <c r="A104" s="27" t="s">
        <v>71</v>
      </c>
      <c r="B104" s="27" t="s">
        <v>5</v>
      </c>
      <c r="C104" s="3" t="s">
        <v>84</v>
      </c>
      <c r="D104" s="3" t="s">
        <v>0</v>
      </c>
      <c r="E104" s="27" t="s">
        <v>85</v>
      </c>
      <c r="F104" s="28">
        <f>F105</f>
        <v>820900</v>
      </c>
      <c r="G104" s="28">
        <f>G105</f>
        <v>1570200</v>
      </c>
    </row>
    <row r="105" spans="1:7" ht="31.5" outlineLevel="3">
      <c r="A105" s="29" t="s">
        <v>71</v>
      </c>
      <c r="B105" s="29" t="s">
        <v>5</v>
      </c>
      <c r="C105" s="30" t="s">
        <v>84</v>
      </c>
      <c r="D105" s="30" t="s">
        <v>141</v>
      </c>
      <c r="E105" s="29" t="s">
        <v>147</v>
      </c>
      <c r="F105" s="31">
        <v>820900</v>
      </c>
      <c r="G105" s="31">
        <v>1570200</v>
      </c>
    </row>
    <row r="106" spans="1:7" ht="157.5" outlineLevel="2">
      <c r="A106" s="27" t="s">
        <v>71</v>
      </c>
      <c r="B106" s="27" t="s">
        <v>5</v>
      </c>
      <c r="C106" s="3" t="s">
        <v>86</v>
      </c>
      <c r="D106" s="3" t="s">
        <v>0</v>
      </c>
      <c r="E106" s="32" t="s">
        <v>87</v>
      </c>
      <c r="F106" s="28">
        <f>SUM(F107:F108)</f>
        <v>85501400</v>
      </c>
      <c r="G106" s="28">
        <f>SUM(G107:G108)</f>
        <v>90118600</v>
      </c>
    </row>
    <row r="107" spans="1:7" ht="63" outlineLevel="3">
      <c r="A107" s="29" t="s">
        <v>71</v>
      </c>
      <c r="B107" s="29" t="s">
        <v>5</v>
      </c>
      <c r="C107" s="30" t="s">
        <v>86</v>
      </c>
      <c r="D107" s="30" t="s">
        <v>140</v>
      </c>
      <c r="E107" s="29" t="s">
        <v>146</v>
      </c>
      <c r="F107" s="31">
        <v>83954400</v>
      </c>
      <c r="G107" s="31">
        <v>88571600</v>
      </c>
    </row>
    <row r="108" spans="1:7" ht="31.5" outlineLevel="3">
      <c r="A108" s="29" t="s">
        <v>71</v>
      </c>
      <c r="B108" s="29" t="s">
        <v>5</v>
      </c>
      <c r="C108" s="30" t="s">
        <v>86</v>
      </c>
      <c r="D108" s="30" t="s">
        <v>141</v>
      </c>
      <c r="E108" s="29" t="s">
        <v>147</v>
      </c>
      <c r="F108" s="31">
        <v>1547000</v>
      </c>
      <c r="G108" s="31">
        <v>1547000</v>
      </c>
    </row>
    <row r="109" spans="1:7" ht="141.75" outlineLevel="2">
      <c r="A109" s="27" t="s">
        <v>71</v>
      </c>
      <c r="B109" s="27" t="s">
        <v>5</v>
      </c>
      <c r="C109" s="3" t="s">
        <v>17</v>
      </c>
      <c r="D109" s="3" t="s">
        <v>0</v>
      </c>
      <c r="E109" s="27" t="s">
        <v>18</v>
      </c>
      <c r="F109" s="28">
        <f>F110</f>
        <v>10181040</v>
      </c>
      <c r="G109" s="28">
        <f>G110</f>
        <v>10086740</v>
      </c>
    </row>
    <row r="110" spans="1:7" ht="31.5" outlineLevel="3">
      <c r="A110" s="29" t="s">
        <v>71</v>
      </c>
      <c r="B110" s="29" t="s">
        <v>5</v>
      </c>
      <c r="C110" s="30" t="s">
        <v>17</v>
      </c>
      <c r="D110" s="30" t="s">
        <v>141</v>
      </c>
      <c r="E110" s="29" t="s">
        <v>147</v>
      </c>
      <c r="F110" s="31">
        <v>10181040</v>
      </c>
      <c r="G110" s="31">
        <v>10086740</v>
      </c>
    </row>
    <row r="111" spans="1:7" ht="47.25" outlineLevel="2">
      <c r="A111" s="27" t="s">
        <v>71</v>
      </c>
      <c r="B111" s="27" t="s">
        <v>5</v>
      </c>
      <c r="C111" s="3" t="s">
        <v>88</v>
      </c>
      <c r="D111" s="3" t="s">
        <v>0</v>
      </c>
      <c r="E111" s="27" t="s">
        <v>89</v>
      </c>
      <c r="F111" s="28">
        <f>SUM(F112:F114)</f>
        <v>56895863.68000001</v>
      </c>
      <c r="G111" s="28">
        <f>SUM(G112:G114)</f>
        <v>51705994.68000001</v>
      </c>
    </row>
    <row r="112" spans="1:7" ht="63" outlineLevel="3">
      <c r="A112" s="29" t="s">
        <v>71</v>
      </c>
      <c r="B112" s="29" t="s">
        <v>5</v>
      </c>
      <c r="C112" s="30" t="s">
        <v>88</v>
      </c>
      <c r="D112" s="30" t="s">
        <v>140</v>
      </c>
      <c r="E112" s="29" t="s">
        <v>146</v>
      </c>
      <c r="F112" s="31">
        <f>40000995.63-3967421</f>
        <v>36033574.63</v>
      </c>
      <c r="G112" s="31">
        <f>40023426.63-9179721</f>
        <v>30843705.630000003</v>
      </c>
    </row>
    <row r="113" spans="1:7" ht="31.5" outlineLevel="3">
      <c r="A113" s="29" t="s">
        <v>71</v>
      </c>
      <c r="B113" s="29" t="s">
        <v>5</v>
      </c>
      <c r="C113" s="30" t="s">
        <v>88</v>
      </c>
      <c r="D113" s="30" t="s">
        <v>141</v>
      </c>
      <c r="E113" s="29" t="s">
        <v>147</v>
      </c>
      <c r="F113" s="31">
        <v>20657489.05</v>
      </c>
      <c r="G113" s="31">
        <v>20657489.05</v>
      </c>
    </row>
    <row r="114" spans="1:7" ht="15.75" outlineLevel="3">
      <c r="A114" s="29" t="s">
        <v>71</v>
      </c>
      <c r="B114" s="29" t="s">
        <v>5</v>
      </c>
      <c r="C114" s="30" t="s">
        <v>88</v>
      </c>
      <c r="D114" s="30" t="s">
        <v>145</v>
      </c>
      <c r="E114" s="29" t="s">
        <v>150</v>
      </c>
      <c r="F114" s="31">
        <v>204800</v>
      </c>
      <c r="G114" s="31">
        <v>204800</v>
      </c>
    </row>
    <row r="115" spans="1:7" ht="47.25" outlineLevel="2">
      <c r="A115" s="27" t="s">
        <v>71</v>
      </c>
      <c r="B115" s="27" t="s">
        <v>5</v>
      </c>
      <c r="C115" s="3" t="s">
        <v>90</v>
      </c>
      <c r="D115" s="3" t="s">
        <v>0</v>
      </c>
      <c r="E115" s="27" t="s">
        <v>91</v>
      </c>
      <c r="F115" s="28">
        <f>SUM(F116:F118)</f>
        <v>7063206.8</v>
      </c>
      <c r="G115" s="28">
        <f>SUM(G116:G118)</f>
        <v>7063206.8</v>
      </c>
    </row>
    <row r="116" spans="1:7" ht="63" outlineLevel="3">
      <c r="A116" s="29" t="s">
        <v>71</v>
      </c>
      <c r="B116" s="29" t="s">
        <v>5</v>
      </c>
      <c r="C116" s="30" t="s">
        <v>90</v>
      </c>
      <c r="D116" s="30" t="s">
        <v>140</v>
      </c>
      <c r="E116" s="29" t="s">
        <v>146</v>
      </c>
      <c r="F116" s="31">
        <v>5972185</v>
      </c>
      <c r="G116" s="31">
        <v>5972185</v>
      </c>
    </row>
    <row r="117" spans="1:7" ht="31.5" outlineLevel="3">
      <c r="A117" s="29" t="s">
        <v>71</v>
      </c>
      <c r="B117" s="29" t="s">
        <v>5</v>
      </c>
      <c r="C117" s="30" t="s">
        <v>90</v>
      </c>
      <c r="D117" s="30" t="s">
        <v>141</v>
      </c>
      <c r="E117" s="29" t="s">
        <v>147</v>
      </c>
      <c r="F117" s="31">
        <v>1081021.8</v>
      </c>
      <c r="G117" s="31">
        <v>1081021.8</v>
      </c>
    </row>
    <row r="118" spans="1:7" ht="15.75" outlineLevel="3">
      <c r="A118" s="29" t="s">
        <v>71</v>
      </c>
      <c r="B118" s="29" t="s">
        <v>5</v>
      </c>
      <c r="C118" s="30" t="s">
        <v>90</v>
      </c>
      <c r="D118" s="30" t="s">
        <v>145</v>
      </c>
      <c r="E118" s="29" t="s">
        <v>150</v>
      </c>
      <c r="F118" s="31">
        <v>10000</v>
      </c>
      <c r="G118" s="31">
        <v>10000</v>
      </c>
    </row>
    <row r="119" spans="1:7" ht="78.75" outlineLevel="2">
      <c r="A119" s="27" t="s">
        <v>71</v>
      </c>
      <c r="B119" s="27" t="s">
        <v>5</v>
      </c>
      <c r="C119" s="3" t="s">
        <v>92</v>
      </c>
      <c r="D119" s="3" t="s">
        <v>0</v>
      </c>
      <c r="E119" s="27" t="s">
        <v>93</v>
      </c>
      <c r="F119" s="28">
        <f>F120</f>
        <v>9166351.76</v>
      </c>
      <c r="G119" s="28">
        <f>G120</f>
        <v>3484482.76</v>
      </c>
    </row>
    <row r="120" spans="1:7" ht="31.5" outlineLevel="3">
      <c r="A120" s="29" t="s">
        <v>71</v>
      </c>
      <c r="B120" s="29" t="s">
        <v>5</v>
      </c>
      <c r="C120" s="30" t="s">
        <v>92</v>
      </c>
      <c r="D120" s="30" t="s">
        <v>141</v>
      </c>
      <c r="E120" s="29" t="s">
        <v>147</v>
      </c>
      <c r="F120" s="31">
        <v>9166351.76</v>
      </c>
      <c r="G120" s="31">
        <v>3484482.76</v>
      </c>
    </row>
    <row r="121" spans="1:7" ht="31.5" outlineLevel="2">
      <c r="A121" s="27" t="s">
        <v>71</v>
      </c>
      <c r="B121" s="27" t="s">
        <v>5</v>
      </c>
      <c r="C121" s="3" t="s">
        <v>94</v>
      </c>
      <c r="D121" s="3" t="s">
        <v>0</v>
      </c>
      <c r="E121" s="27" t="s">
        <v>95</v>
      </c>
      <c r="F121" s="28">
        <f>F122</f>
        <v>51000</v>
      </c>
      <c r="G121" s="28">
        <f>G122</f>
        <v>0</v>
      </c>
    </row>
    <row r="122" spans="1:7" ht="31.5" outlineLevel="3">
      <c r="A122" s="29" t="s">
        <v>71</v>
      </c>
      <c r="B122" s="29" t="s">
        <v>5</v>
      </c>
      <c r="C122" s="30" t="s">
        <v>94</v>
      </c>
      <c r="D122" s="30" t="s">
        <v>141</v>
      </c>
      <c r="E122" s="29" t="s">
        <v>147</v>
      </c>
      <c r="F122" s="31">
        <v>51000</v>
      </c>
      <c r="G122" s="31">
        <v>0</v>
      </c>
    </row>
    <row r="123" spans="1:7" ht="63" outlineLevel="2">
      <c r="A123" s="27" t="s">
        <v>71</v>
      </c>
      <c r="B123" s="27" t="s">
        <v>5</v>
      </c>
      <c r="C123" s="3" t="s">
        <v>77</v>
      </c>
      <c r="D123" s="3" t="s">
        <v>0</v>
      </c>
      <c r="E123" s="27" t="s">
        <v>78</v>
      </c>
      <c r="F123" s="28">
        <f>F124</f>
        <v>768000</v>
      </c>
      <c r="G123" s="28">
        <f>G124</f>
        <v>0</v>
      </c>
    </row>
    <row r="124" spans="1:7" ht="31.5" outlineLevel="3">
      <c r="A124" s="29" t="s">
        <v>71</v>
      </c>
      <c r="B124" s="29" t="s">
        <v>5</v>
      </c>
      <c r="C124" s="30" t="s">
        <v>77</v>
      </c>
      <c r="D124" s="30" t="s">
        <v>141</v>
      </c>
      <c r="E124" s="29" t="s">
        <v>147</v>
      </c>
      <c r="F124" s="31">
        <v>768000</v>
      </c>
      <c r="G124" s="31">
        <v>0</v>
      </c>
    </row>
    <row r="125" spans="1:7" ht="63" outlineLevel="2">
      <c r="A125" s="27" t="s">
        <v>71</v>
      </c>
      <c r="B125" s="27" t="s">
        <v>5</v>
      </c>
      <c r="C125" s="3" t="s">
        <v>79</v>
      </c>
      <c r="D125" s="3" t="s">
        <v>0</v>
      </c>
      <c r="E125" s="27" t="s">
        <v>80</v>
      </c>
      <c r="F125" s="28">
        <f>F126</f>
        <v>0</v>
      </c>
      <c r="G125" s="28">
        <f>G126</f>
        <v>0</v>
      </c>
    </row>
    <row r="126" spans="1:7" ht="31.5" outlineLevel="3">
      <c r="A126" s="29" t="s">
        <v>71</v>
      </c>
      <c r="B126" s="29" t="s">
        <v>5</v>
      </c>
      <c r="C126" s="30" t="s">
        <v>79</v>
      </c>
      <c r="D126" s="30" t="s">
        <v>141</v>
      </c>
      <c r="E126" s="29" t="s">
        <v>147</v>
      </c>
      <c r="F126" s="31">
        <v>0</v>
      </c>
      <c r="G126" s="31">
        <v>0</v>
      </c>
    </row>
    <row r="127" spans="1:7" ht="47.25" outlineLevel="2">
      <c r="A127" s="27" t="s">
        <v>71</v>
      </c>
      <c r="B127" s="27" t="s">
        <v>5</v>
      </c>
      <c r="C127" s="3" t="s">
        <v>19</v>
      </c>
      <c r="D127" s="3" t="s">
        <v>0</v>
      </c>
      <c r="E127" s="27" t="s">
        <v>20</v>
      </c>
      <c r="F127" s="28">
        <f>F128</f>
        <v>155000</v>
      </c>
      <c r="G127" s="28">
        <f>G128</f>
        <v>155000</v>
      </c>
    </row>
    <row r="128" spans="1:7" ht="63" outlineLevel="3">
      <c r="A128" s="29" t="s">
        <v>71</v>
      </c>
      <c r="B128" s="29" t="s">
        <v>5</v>
      </c>
      <c r="C128" s="30" t="s">
        <v>19</v>
      </c>
      <c r="D128" s="30" t="s">
        <v>140</v>
      </c>
      <c r="E128" s="29" t="s">
        <v>146</v>
      </c>
      <c r="F128" s="31">
        <v>155000</v>
      </c>
      <c r="G128" s="31">
        <v>155000</v>
      </c>
    </row>
    <row r="129" spans="1:7" s="40" customFormat="1" ht="31.5" outlineLevel="1">
      <c r="A129" s="37" t="s">
        <v>71</v>
      </c>
      <c r="B129" s="37" t="s">
        <v>71</v>
      </c>
      <c r="C129" s="38" t="s">
        <v>0</v>
      </c>
      <c r="D129" s="38" t="s">
        <v>0</v>
      </c>
      <c r="E129" s="37" t="s">
        <v>96</v>
      </c>
      <c r="F129" s="39">
        <f>F130</f>
        <v>1629991</v>
      </c>
      <c r="G129" s="39">
        <f>G130</f>
        <v>1629991</v>
      </c>
    </row>
    <row r="130" spans="1:7" ht="78.75" outlineLevel="2">
      <c r="A130" s="27" t="s">
        <v>71</v>
      </c>
      <c r="B130" s="27" t="s">
        <v>71</v>
      </c>
      <c r="C130" s="3" t="s">
        <v>97</v>
      </c>
      <c r="D130" s="3" t="s">
        <v>0</v>
      </c>
      <c r="E130" s="27" t="s">
        <v>98</v>
      </c>
      <c r="F130" s="28">
        <f>SUM(F131:F132)</f>
        <v>1629991</v>
      </c>
      <c r="G130" s="28">
        <f>SUM(G131:G132)</f>
        <v>1629991</v>
      </c>
    </row>
    <row r="131" spans="1:7" ht="63" outlineLevel="3">
      <c r="A131" s="29" t="s">
        <v>71</v>
      </c>
      <c r="B131" s="29" t="s">
        <v>71</v>
      </c>
      <c r="C131" s="30" t="s">
        <v>97</v>
      </c>
      <c r="D131" s="30" t="s">
        <v>140</v>
      </c>
      <c r="E131" s="29" t="s">
        <v>146</v>
      </c>
      <c r="F131" s="31">
        <v>1234671</v>
      </c>
      <c r="G131" s="31">
        <v>1234671</v>
      </c>
    </row>
    <row r="132" spans="1:7" ht="31.5" outlineLevel="3">
      <c r="A132" s="29" t="s">
        <v>71</v>
      </c>
      <c r="B132" s="29" t="s">
        <v>71</v>
      </c>
      <c r="C132" s="30" t="s">
        <v>97</v>
      </c>
      <c r="D132" s="30" t="s">
        <v>141</v>
      </c>
      <c r="E132" s="29" t="s">
        <v>147</v>
      </c>
      <c r="F132" s="31">
        <v>395320</v>
      </c>
      <c r="G132" s="31">
        <v>395320</v>
      </c>
    </row>
    <row r="133" spans="1:7" s="40" customFormat="1" ht="31.5" outlineLevel="1">
      <c r="A133" s="37" t="s">
        <v>71</v>
      </c>
      <c r="B133" s="37" t="s">
        <v>51</v>
      </c>
      <c r="C133" s="38" t="s">
        <v>0</v>
      </c>
      <c r="D133" s="38" t="s">
        <v>0</v>
      </c>
      <c r="E133" s="37" t="s">
        <v>99</v>
      </c>
      <c r="F133" s="39">
        <f>F134+F137+F139+F143+F146+F149+F151</f>
        <v>17247524.28</v>
      </c>
      <c r="G133" s="39">
        <f>G134+G137+G139+G143+G146+G149+G151</f>
        <v>17177524.28</v>
      </c>
    </row>
    <row r="134" spans="1:7" ht="15.75" outlineLevel="2">
      <c r="A134" s="27" t="s">
        <v>71</v>
      </c>
      <c r="B134" s="27" t="s">
        <v>51</v>
      </c>
      <c r="C134" s="3" t="s">
        <v>15</v>
      </c>
      <c r="D134" s="3" t="s">
        <v>0</v>
      </c>
      <c r="E134" s="27" t="s">
        <v>16</v>
      </c>
      <c r="F134" s="28">
        <f>SUM(F135:F136)</f>
        <v>3634459.27</v>
      </c>
      <c r="G134" s="28">
        <f>SUM(G135:G136)</f>
        <v>3634459.27</v>
      </c>
    </row>
    <row r="135" spans="1:7" ht="63" outlineLevel="3">
      <c r="A135" s="29" t="s">
        <v>71</v>
      </c>
      <c r="B135" s="29" t="s">
        <v>51</v>
      </c>
      <c r="C135" s="30" t="s">
        <v>15</v>
      </c>
      <c r="D135" s="30" t="s">
        <v>140</v>
      </c>
      <c r="E135" s="29" t="s">
        <v>146</v>
      </c>
      <c r="F135" s="31">
        <v>3626459.27</v>
      </c>
      <c r="G135" s="31">
        <v>3626459.27</v>
      </c>
    </row>
    <row r="136" spans="1:7" ht="31.5" outlineLevel="3">
      <c r="A136" s="29" t="s">
        <v>71</v>
      </c>
      <c r="B136" s="29" t="s">
        <v>51</v>
      </c>
      <c r="C136" s="30" t="s">
        <v>15</v>
      </c>
      <c r="D136" s="30" t="s">
        <v>141</v>
      </c>
      <c r="E136" s="29" t="s">
        <v>147</v>
      </c>
      <c r="F136" s="31">
        <v>8000</v>
      </c>
      <c r="G136" s="31">
        <v>8000</v>
      </c>
    </row>
    <row r="137" spans="1:7" ht="141.75" outlineLevel="2">
      <c r="A137" s="27" t="s">
        <v>71</v>
      </c>
      <c r="B137" s="27" t="s">
        <v>51</v>
      </c>
      <c r="C137" s="3" t="s">
        <v>17</v>
      </c>
      <c r="D137" s="3" t="s">
        <v>0</v>
      </c>
      <c r="E137" s="27" t="s">
        <v>18</v>
      </c>
      <c r="F137" s="28">
        <f>F138</f>
        <v>655920</v>
      </c>
      <c r="G137" s="28">
        <f>G138</f>
        <v>655920</v>
      </c>
    </row>
    <row r="138" spans="1:7" ht="31.5" outlineLevel="3">
      <c r="A138" s="29" t="s">
        <v>71</v>
      </c>
      <c r="B138" s="29" t="s">
        <v>51</v>
      </c>
      <c r="C138" s="30" t="s">
        <v>17</v>
      </c>
      <c r="D138" s="30" t="s">
        <v>141</v>
      </c>
      <c r="E138" s="29" t="s">
        <v>147</v>
      </c>
      <c r="F138" s="31">
        <v>655920</v>
      </c>
      <c r="G138" s="31">
        <v>655920</v>
      </c>
    </row>
    <row r="139" spans="1:7" ht="63" outlineLevel="2">
      <c r="A139" s="27" t="s">
        <v>71</v>
      </c>
      <c r="B139" s="27" t="s">
        <v>51</v>
      </c>
      <c r="C139" s="3" t="s">
        <v>100</v>
      </c>
      <c r="D139" s="3" t="s">
        <v>0</v>
      </c>
      <c r="E139" s="27" t="s">
        <v>101</v>
      </c>
      <c r="F139" s="28">
        <f>SUM(F140:F142)</f>
        <v>12387145.01</v>
      </c>
      <c r="G139" s="28">
        <f>SUM(G140:G142)</f>
        <v>12387145.01</v>
      </c>
    </row>
    <row r="140" spans="1:7" ht="63" outlineLevel="3">
      <c r="A140" s="29" t="s">
        <v>71</v>
      </c>
      <c r="B140" s="29" t="s">
        <v>51</v>
      </c>
      <c r="C140" s="30" t="s">
        <v>100</v>
      </c>
      <c r="D140" s="30" t="s">
        <v>140</v>
      </c>
      <c r="E140" s="29" t="s">
        <v>146</v>
      </c>
      <c r="F140" s="31">
        <v>10170439.61</v>
      </c>
      <c r="G140" s="31">
        <v>10170439.61</v>
      </c>
    </row>
    <row r="141" spans="1:7" ht="31.5" outlineLevel="3">
      <c r="A141" s="29" t="s">
        <v>71</v>
      </c>
      <c r="B141" s="29" t="s">
        <v>51</v>
      </c>
      <c r="C141" s="30" t="s">
        <v>100</v>
      </c>
      <c r="D141" s="30" t="s">
        <v>141</v>
      </c>
      <c r="E141" s="29" t="s">
        <v>147</v>
      </c>
      <c r="F141" s="31">
        <v>2212705.4</v>
      </c>
      <c r="G141" s="31">
        <v>2212705.4</v>
      </c>
    </row>
    <row r="142" spans="1:7" ht="15.75" outlineLevel="3">
      <c r="A142" s="29" t="s">
        <v>71</v>
      </c>
      <c r="B142" s="29" t="s">
        <v>51</v>
      </c>
      <c r="C142" s="30" t="s">
        <v>100</v>
      </c>
      <c r="D142" s="30" t="s">
        <v>145</v>
      </c>
      <c r="E142" s="29" t="s">
        <v>150</v>
      </c>
      <c r="F142" s="31">
        <v>4000</v>
      </c>
      <c r="G142" s="31">
        <v>4000</v>
      </c>
    </row>
    <row r="143" spans="1:7" ht="31.5" outlineLevel="2">
      <c r="A143" s="27" t="s">
        <v>71</v>
      </c>
      <c r="B143" s="27" t="s">
        <v>51</v>
      </c>
      <c r="C143" s="3" t="s">
        <v>94</v>
      </c>
      <c r="D143" s="3" t="s">
        <v>0</v>
      </c>
      <c r="E143" s="27" t="s">
        <v>95</v>
      </c>
      <c r="F143" s="28">
        <f>SUM(F144:F145)</f>
        <v>50000</v>
      </c>
      <c r="G143" s="28">
        <f>SUM(G144:G145)</f>
        <v>0</v>
      </c>
    </row>
    <row r="144" spans="1:7" ht="63" outlineLevel="3">
      <c r="A144" s="29" t="s">
        <v>71</v>
      </c>
      <c r="B144" s="29" t="s">
        <v>51</v>
      </c>
      <c r="C144" s="30" t="s">
        <v>94</v>
      </c>
      <c r="D144" s="30" t="s">
        <v>140</v>
      </c>
      <c r="E144" s="29" t="s">
        <v>146</v>
      </c>
      <c r="F144" s="31"/>
      <c r="G144" s="31">
        <v>0</v>
      </c>
    </row>
    <row r="145" spans="1:7" ht="31.5" outlineLevel="3">
      <c r="A145" s="29" t="s">
        <v>71</v>
      </c>
      <c r="B145" s="29" t="s">
        <v>51</v>
      </c>
      <c r="C145" s="30" t="s">
        <v>94</v>
      </c>
      <c r="D145" s="30" t="s">
        <v>141</v>
      </c>
      <c r="E145" s="29" t="s">
        <v>147</v>
      </c>
      <c r="F145" s="31">
        <v>50000</v>
      </c>
      <c r="G145" s="31">
        <v>0</v>
      </c>
    </row>
    <row r="146" spans="1:7" ht="63" outlineLevel="2">
      <c r="A146" s="27" t="s">
        <v>71</v>
      </c>
      <c r="B146" s="27" t="s">
        <v>51</v>
      </c>
      <c r="C146" s="3" t="s">
        <v>79</v>
      </c>
      <c r="D146" s="3" t="s">
        <v>0</v>
      </c>
      <c r="E146" s="27" t="s">
        <v>80</v>
      </c>
      <c r="F146" s="28">
        <f>SUM(F147:F148)</f>
        <v>0</v>
      </c>
      <c r="G146" s="28">
        <f>SUM(G147:G148)</f>
        <v>0</v>
      </c>
    </row>
    <row r="147" spans="1:7" ht="63" outlineLevel="3">
      <c r="A147" s="29" t="s">
        <v>71</v>
      </c>
      <c r="B147" s="29" t="s">
        <v>51</v>
      </c>
      <c r="C147" s="30" t="s">
        <v>79</v>
      </c>
      <c r="D147" s="30" t="s">
        <v>140</v>
      </c>
      <c r="E147" s="29" t="s">
        <v>146</v>
      </c>
      <c r="F147" s="31"/>
      <c r="G147" s="31"/>
    </row>
    <row r="148" spans="1:7" ht="31.5" outlineLevel="3">
      <c r="A148" s="29" t="s">
        <v>71</v>
      </c>
      <c r="B148" s="29" t="s">
        <v>51</v>
      </c>
      <c r="C148" s="30" t="s">
        <v>79</v>
      </c>
      <c r="D148" s="30" t="s">
        <v>141</v>
      </c>
      <c r="E148" s="29" t="s">
        <v>147</v>
      </c>
      <c r="F148" s="31"/>
      <c r="G148" s="31"/>
    </row>
    <row r="149" spans="1:7" ht="47.25" outlineLevel="2">
      <c r="A149" s="27" t="s">
        <v>71</v>
      </c>
      <c r="B149" s="27" t="s">
        <v>51</v>
      </c>
      <c r="C149" s="3" t="s">
        <v>81</v>
      </c>
      <c r="D149" s="3" t="s">
        <v>0</v>
      </c>
      <c r="E149" s="27" t="s">
        <v>82</v>
      </c>
      <c r="F149" s="28">
        <f>F150</f>
        <v>20000</v>
      </c>
      <c r="G149" s="28">
        <f>G150</f>
        <v>0</v>
      </c>
    </row>
    <row r="150" spans="1:7" ht="31.5" outlineLevel="3">
      <c r="A150" s="29" t="s">
        <v>71</v>
      </c>
      <c r="B150" s="29" t="s">
        <v>51</v>
      </c>
      <c r="C150" s="30" t="s">
        <v>81</v>
      </c>
      <c r="D150" s="30" t="s">
        <v>141</v>
      </c>
      <c r="E150" s="29" t="s">
        <v>147</v>
      </c>
      <c r="F150" s="31">
        <v>20000</v>
      </c>
      <c r="G150" s="31">
        <v>0</v>
      </c>
    </row>
    <row r="151" spans="1:7" ht="31.5" outlineLevel="2">
      <c r="A151" s="27" t="s">
        <v>71</v>
      </c>
      <c r="B151" s="27" t="s">
        <v>51</v>
      </c>
      <c r="C151" s="3" t="s">
        <v>102</v>
      </c>
      <c r="D151" s="3" t="s">
        <v>0</v>
      </c>
      <c r="E151" s="27" t="s">
        <v>103</v>
      </c>
      <c r="F151" s="28">
        <f>F152</f>
        <v>500000</v>
      </c>
      <c r="G151" s="28">
        <f>G152</f>
        <v>500000</v>
      </c>
    </row>
    <row r="152" spans="1:7" ht="31.5" outlineLevel="3">
      <c r="A152" s="29" t="s">
        <v>71</v>
      </c>
      <c r="B152" s="29" t="s">
        <v>51</v>
      </c>
      <c r="C152" s="30" t="s">
        <v>102</v>
      </c>
      <c r="D152" s="30" t="s">
        <v>141</v>
      </c>
      <c r="E152" s="29" t="s">
        <v>147</v>
      </c>
      <c r="F152" s="31">
        <v>500000</v>
      </c>
      <c r="G152" s="31">
        <v>500000</v>
      </c>
    </row>
    <row r="153" spans="1:7" s="7" customFormat="1" ht="15.75" customHeight="1">
      <c r="A153" s="25" t="s">
        <v>104</v>
      </c>
      <c r="B153" s="25" t="s">
        <v>0</v>
      </c>
      <c r="C153" s="43" t="s">
        <v>158</v>
      </c>
      <c r="D153" s="43"/>
      <c r="E153" s="43"/>
      <c r="F153" s="26">
        <f>F154</f>
        <v>26500700</v>
      </c>
      <c r="G153" s="26">
        <f>G154</f>
        <v>26500700</v>
      </c>
    </row>
    <row r="154" spans="1:7" s="40" customFormat="1" ht="15.75" outlineLevel="1">
      <c r="A154" s="37" t="s">
        <v>104</v>
      </c>
      <c r="B154" s="37" t="s">
        <v>4</v>
      </c>
      <c r="C154" s="38" t="s">
        <v>0</v>
      </c>
      <c r="D154" s="38" t="s">
        <v>0</v>
      </c>
      <c r="E154" s="37" t="s">
        <v>105</v>
      </c>
      <c r="F154" s="39">
        <f>F155+F157+F159+F162+F166</f>
        <v>26500700</v>
      </c>
      <c r="G154" s="39">
        <f>G155+G157+G159+G162+G166</f>
        <v>26500700</v>
      </c>
    </row>
    <row r="155" spans="1:7" ht="94.5" outlineLevel="2">
      <c r="A155" s="27" t="s">
        <v>104</v>
      </c>
      <c r="B155" s="27" t="s">
        <v>4</v>
      </c>
      <c r="C155" s="3" t="s">
        <v>106</v>
      </c>
      <c r="D155" s="3" t="s">
        <v>0</v>
      </c>
      <c r="E155" s="27" t="s">
        <v>107</v>
      </c>
      <c r="F155" s="28">
        <f>F156</f>
        <v>4000</v>
      </c>
      <c r="G155" s="28">
        <f>G156</f>
        <v>4000</v>
      </c>
    </row>
    <row r="156" spans="1:7" ht="31.5" outlineLevel="3">
      <c r="A156" s="29" t="s">
        <v>104</v>
      </c>
      <c r="B156" s="29" t="s">
        <v>4</v>
      </c>
      <c r="C156" s="30" t="s">
        <v>106</v>
      </c>
      <c r="D156" s="30" t="s">
        <v>141</v>
      </c>
      <c r="E156" s="29" t="s">
        <v>147</v>
      </c>
      <c r="F156" s="31">
        <v>4000</v>
      </c>
      <c r="G156" s="31">
        <v>4000</v>
      </c>
    </row>
    <row r="157" spans="1:7" ht="141.75" outlineLevel="2">
      <c r="A157" s="27" t="s">
        <v>104</v>
      </c>
      <c r="B157" s="27" t="s">
        <v>4</v>
      </c>
      <c r="C157" s="3" t="s">
        <v>17</v>
      </c>
      <c r="D157" s="3" t="s">
        <v>0</v>
      </c>
      <c r="E157" s="27" t="s">
        <v>18</v>
      </c>
      <c r="F157" s="28">
        <f>F158</f>
        <v>1101300</v>
      </c>
      <c r="G157" s="28">
        <f>G158</f>
        <v>1101300</v>
      </c>
    </row>
    <row r="158" spans="1:7" ht="31.5" outlineLevel="3">
      <c r="A158" s="29" t="s">
        <v>104</v>
      </c>
      <c r="B158" s="29" t="s">
        <v>4</v>
      </c>
      <c r="C158" s="30" t="s">
        <v>17</v>
      </c>
      <c r="D158" s="30" t="s">
        <v>141</v>
      </c>
      <c r="E158" s="29" t="s">
        <v>147</v>
      </c>
      <c r="F158" s="31">
        <v>1101300</v>
      </c>
      <c r="G158" s="31">
        <v>1101300</v>
      </c>
    </row>
    <row r="159" spans="1:7" ht="47.25" outlineLevel="2">
      <c r="A159" s="27" t="s">
        <v>104</v>
      </c>
      <c r="B159" s="27" t="s">
        <v>4</v>
      </c>
      <c r="C159" s="3" t="s">
        <v>19</v>
      </c>
      <c r="D159" s="3" t="s">
        <v>0</v>
      </c>
      <c r="E159" s="27" t="s">
        <v>20</v>
      </c>
      <c r="F159" s="28">
        <f>SUM(F160:F161)</f>
        <v>155000</v>
      </c>
      <c r="G159" s="28">
        <f>SUM(G160:G161)</f>
        <v>155000</v>
      </c>
    </row>
    <row r="160" spans="1:7" ht="63" outlineLevel="3">
      <c r="A160" s="29" t="s">
        <v>104</v>
      </c>
      <c r="B160" s="29" t="s">
        <v>4</v>
      </c>
      <c r="C160" s="30" t="s">
        <v>19</v>
      </c>
      <c r="D160" s="30" t="s">
        <v>140</v>
      </c>
      <c r="E160" s="29" t="s">
        <v>146</v>
      </c>
      <c r="F160" s="31">
        <v>125320</v>
      </c>
      <c r="G160" s="31">
        <v>125320</v>
      </c>
    </row>
    <row r="161" spans="1:7" ht="31.5" outlineLevel="3">
      <c r="A161" s="29" t="s">
        <v>104</v>
      </c>
      <c r="B161" s="29" t="s">
        <v>4</v>
      </c>
      <c r="C161" s="30" t="s">
        <v>19</v>
      </c>
      <c r="D161" s="30" t="s">
        <v>141</v>
      </c>
      <c r="E161" s="29" t="s">
        <v>147</v>
      </c>
      <c r="F161" s="31">
        <v>29680</v>
      </c>
      <c r="G161" s="31">
        <v>29680</v>
      </c>
    </row>
    <row r="162" spans="1:7" ht="31.5" outlineLevel="2">
      <c r="A162" s="27" t="s">
        <v>104</v>
      </c>
      <c r="B162" s="27" t="s">
        <v>4</v>
      </c>
      <c r="C162" s="3" t="s">
        <v>108</v>
      </c>
      <c r="D162" s="3" t="s">
        <v>0</v>
      </c>
      <c r="E162" s="27" t="s">
        <v>109</v>
      </c>
      <c r="F162" s="28">
        <f>SUM(F163:F165)</f>
        <v>24740400</v>
      </c>
      <c r="G162" s="28">
        <f>SUM(G163:G165)</f>
        <v>24740400</v>
      </c>
    </row>
    <row r="163" spans="1:7" ht="63" outlineLevel="3">
      <c r="A163" s="29" t="s">
        <v>104</v>
      </c>
      <c r="B163" s="29" t="s">
        <v>4</v>
      </c>
      <c r="C163" s="30" t="s">
        <v>108</v>
      </c>
      <c r="D163" s="30" t="s">
        <v>140</v>
      </c>
      <c r="E163" s="29" t="s">
        <v>146</v>
      </c>
      <c r="F163" s="31">
        <v>10716271.18</v>
      </c>
      <c r="G163" s="31">
        <v>10716271.18</v>
      </c>
    </row>
    <row r="164" spans="1:7" ht="31.5" outlineLevel="3">
      <c r="A164" s="29" t="s">
        <v>104</v>
      </c>
      <c r="B164" s="29" t="s">
        <v>4</v>
      </c>
      <c r="C164" s="30" t="s">
        <v>108</v>
      </c>
      <c r="D164" s="30" t="s">
        <v>141</v>
      </c>
      <c r="E164" s="29" t="s">
        <v>147</v>
      </c>
      <c r="F164" s="31">
        <v>2820528.82</v>
      </c>
      <c r="G164" s="31">
        <v>2820528.82</v>
      </c>
    </row>
    <row r="165" spans="1:7" ht="47.25" outlineLevel="3">
      <c r="A165" s="29" t="s">
        <v>104</v>
      </c>
      <c r="B165" s="29" t="s">
        <v>4</v>
      </c>
      <c r="C165" s="30" t="s">
        <v>108</v>
      </c>
      <c r="D165" s="30" t="s">
        <v>144</v>
      </c>
      <c r="E165" s="29" t="s">
        <v>151</v>
      </c>
      <c r="F165" s="31">
        <v>11203600</v>
      </c>
      <c r="G165" s="31">
        <v>11203600</v>
      </c>
    </row>
    <row r="166" spans="1:7" ht="47.25" outlineLevel="2">
      <c r="A166" s="27" t="s">
        <v>104</v>
      </c>
      <c r="B166" s="27" t="s">
        <v>4</v>
      </c>
      <c r="C166" s="3" t="s">
        <v>172</v>
      </c>
      <c r="D166" s="3" t="s">
        <v>0</v>
      </c>
      <c r="E166" s="27" t="s">
        <v>173</v>
      </c>
      <c r="F166" s="28">
        <f>F167</f>
        <v>500000</v>
      </c>
      <c r="G166" s="28">
        <f>G167</f>
        <v>500000</v>
      </c>
    </row>
    <row r="167" spans="1:7" ht="63" outlineLevel="3">
      <c r="A167" s="29" t="s">
        <v>104</v>
      </c>
      <c r="B167" s="29" t="s">
        <v>4</v>
      </c>
      <c r="C167" s="30" t="s">
        <v>172</v>
      </c>
      <c r="D167" s="30" t="s">
        <v>140</v>
      </c>
      <c r="E167" s="29" t="s">
        <v>146</v>
      </c>
      <c r="F167" s="31">
        <v>500000</v>
      </c>
      <c r="G167" s="31">
        <v>500000</v>
      </c>
    </row>
    <row r="168" spans="1:7" s="7" customFormat="1" ht="15.75">
      <c r="A168" s="25" t="s">
        <v>51</v>
      </c>
      <c r="B168" s="25" t="s">
        <v>0</v>
      </c>
      <c r="C168" s="43" t="s">
        <v>163</v>
      </c>
      <c r="D168" s="43"/>
      <c r="E168" s="43"/>
      <c r="F168" s="26">
        <f>F169</f>
        <v>12000</v>
      </c>
      <c r="G168" s="26">
        <f>G169</f>
        <v>32000</v>
      </c>
    </row>
    <row r="169" spans="1:7" ht="15.75" outlineLevel="1">
      <c r="A169" s="27" t="s">
        <v>51</v>
      </c>
      <c r="B169" s="27" t="s">
        <v>4</v>
      </c>
      <c r="C169" s="3" t="s">
        <v>0</v>
      </c>
      <c r="D169" s="3" t="s">
        <v>0</v>
      </c>
      <c r="E169" s="27" t="s">
        <v>110</v>
      </c>
      <c r="F169" s="28">
        <f>F170</f>
        <v>12000</v>
      </c>
      <c r="G169" s="28">
        <f>G170</f>
        <v>32000</v>
      </c>
    </row>
    <row r="170" spans="1:7" ht="47.25" outlineLevel="2">
      <c r="A170" s="27" t="s">
        <v>51</v>
      </c>
      <c r="B170" s="27" t="s">
        <v>4</v>
      </c>
      <c r="C170" s="3" t="s">
        <v>111</v>
      </c>
      <c r="D170" s="3" t="s">
        <v>0</v>
      </c>
      <c r="E170" s="27" t="s">
        <v>112</v>
      </c>
      <c r="F170" s="28">
        <f>SUM(F171:F172)</f>
        <v>12000</v>
      </c>
      <c r="G170" s="28">
        <f>SUM(G171:G172)</f>
        <v>32000</v>
      </c>
    </row>
    <row r="171" spans="1:7" ht="63" outlineLevel="3">
      <c r="A171" s="29" t="s">
        <v>51</v>
      </c>
      <c r="B171" s="29" t="s">
        <v>4</v>
      </c>
      <c r="C171" s="30" t="s">
        <v>111</v>
      </c>
      <c r="D171" s="30" t="s">
        <v>140</v>
      </c>
      <c r="E171" s="29" t="s">
        <v>146</v>
      </c>
      <c r="F171" s="31">
        <v>0</v>
      </c>
      <c r="G171" s="31">
        <v>20000</v>
      </c>
    </row>
    <row r="172" spans="1:7" ht="31.5" outlineLevel="3">
      <c r="A172" s="29" t="s">
        <v>51</v>
      </c>
      <c r="B172" s="29" t="s">
        <v>4</v>
      </c>
      <c r="C172" s="30" t="s">
        <v>111</v>
      </c>
      <c r="D172" s="30" t="s">
        <v>141</v>
      </c>
      <c r="E172" s="29" t="s">
        <v>147</v>
      </c>
      <c r="F172" s="31">
        <v>12000</v>
      </c>
      <c r="G172" s="31">
        <v>12000</v>
      </c>
    </row>
    <row r="173" spans="1:7" s="7" customFormat="1" ht="15.75" customHeight="1">
      <c r="A173" s="25" t="s">
        <v>113</v>
      </c>
      <c r="B173" s="25" t="s">
        <v>0</v>
      </c>
      <c r="C173" s="43" t="s">
        <v>159</v>
      </c>
      <c r="D173" s="43"/>
      <c r="E173" s="43"/>
      <c r="F173" s="26">
        <f>F174+F177+F186</f>
        <v>4751360</v>
      </c>
      <c r="G173" s="26">
        <f>G174+G177+G186</f>
        <v>4641360</v>
      </c>
    </row>
    <row r="174" spans="1:7" s="40" customFormat="1" ht="15.75" outlineLevel="1">
      <c r="A174" s="37" t="s">
        <v>113</v>
      </c>
      <c r="B174" s="37" t="s">
        <v>4</v>
      </c>
      <c r="C174" s="38" t="s">
        <v>0</v>
      </c>
      <c r="D174" s="38" t="s">
        <v>0</v>
      </c>
      <c r="E174" s="37" t="s">
        <v>114</v>
      </c>
      <c r="F174" s="39">
        <f>F175</f>
        <v>2115360</v>
      </c>
      <c r="G174" s="39">
        <f>G175</f>
        <v>2115360</v>
      </c>
    </row>
    <row r="175" spans="1:7" ht="63" outlineLevel="2">
      <c r="A175" s="27" t="s">
        <v>113</v>
      </c>
      <c r="B175" s="27" t="s">
        <v>4</v>
      </c>
      <c r="C175" s="3" t="s">
        <v>115</v>
      </c>
      <c r="D175" s="3" t="s">
        <v>0</v>
      </c>
      <c r="E175" s="27" t="s">
        <v>116</v>
      </c>
      <c r="F175" s="28">
        <f>F176</f>
        <v>2115360</v>
      </c>
      <c r="G175" s="28">
        <f>G176</f>
        <v>2115360</v>
      </c>
    </row>
    <row r="176" spans="1:7" ht="31.5" outlineLevel="3">
      <c r="A176" s="29" t="s">
        <v>113</v>
      </c>
      <c r="B176" s="29" t="s">
        <v>4</v>
      </c>
      <c r="C176" s="30" t="s">
        <v>115</v>
      </c>
      <c r="D176" s="30" t="s">
        <v>142</v>
      </c>
      <c r="E176" s="29" t="s">
        <v>148</v>
      </c>
      <c r="F176" s="31">
        <v>2115360</v>
      </c>
      <c r="G176" s="31">
        <v>2115360</v>
      </c>
    </row>
    <row r="177" spans="1:7" s="40" customFormat="1" ht="15.75" outlineLevel="1">
      <c r="A177" s="37" t="s">
        <v>113</v>
      </c>
      <c r="B177" s="37" t="s">
        <v>9</v>
      </c>
      <c r="C177" s="38" t="s">
        <v>0</v>
      </c>
      <c r="D177" s="38" t="s">
        <v>0</v>
      </c>
      <c r="E177" s="37" t="s">
        <v>117</v>
      </c>
      <c r="F177" s="39">
        <f>F178+F181+F184</f>
        <v>1176900</v>
      </c>
      <c r="G177" s="39">
        <f>G178+G181+G184</f>
        <v>1176900</v>
      </c>
    </row>
    <row r="178" spans="1:7" ht="110.25" outlineLevel="2">
      <c r="A178" s="27" t="s">
        <v>113</v>
      </c>
      <c r="B178" s="27" t="s">
        <v>9</v>
      </c>
      <c r="C178" s="3" t="s">
        <v>118</v>
      </c>
      <c r="D178" s="3" t="s">
        <v>0</v>
      </c>
      <c r="E178" s="27" t="s">
        <v>119</v>
      </c>
      <c r="F178" s="28">
        <f>SUM(F179:F180)</f>
        <v>454600</v>
      </c>
      <c r="G178" s="28">
        <f>SUM(G179:G180)</f>
        <v>454600</v>
      </c>
    </row>
    <row r="179" spans="1:7" ht="63" outlineLevel="3">
      <c r="A179" s="29" t="s">
        <v>113</v>
      </c>
      <c r="B179" s="29" t="s">
        <v>9</v>
      </c>
      <c r="C179" s="30" t="s">
        <v>118</v>
      </c>
      <c r="D179" s="30" t="s">
        <v>140</v>
      </c>
      <c r="E179" s="29" t="s">
        <v>146</v>
      </c>
      <c r="F179" s="31">
        <v>432900</v>
      </c>
      <c r="G179" s="31">
        <v>432900</v>
      </c>
    </row>
    <row r="180" spans="1:7" ht="31.5" outlineLevel="3">
      <c r="A180" s="29" t="s">
        <v>113</v>
      </c>
      <c r="B180" s="29" t="s">
        <v>9</v>
      </c>
      <c r="C180" s="30" t="s">
        <v>118</v>
      </c>
      <c r="D180" s="30" t="s">
        <v>141</v>
      </c>
      <c r="E180" s="29" t="s">
        <v>147</v>
      </c>
      <c r="F180" s="31">
        <v>21700</v>
      </c>
      <c r="G180" s="31">
        <v>21700</v>
      </c>
    </row>
    <row r="181" spans="1:7" ht="47.25" outlineLevel="2">
      <c r="A181" s="27" t="s">
        <v>113</v>
      </c>
      <c r="B181" s="27" t="s">
        <v>9</v>
      </c>
      <c r="C181" s="3" t="s">
        <v>120</v>
      </c>
      <c r="D181" s="3" t="s">
        <v>0</v>
      </c>
      <c r="E181" s="27" t="s">
        <v>121</v>
      </c>
      <c r="F181" s="28">
        <f>SUM(F182:F183)</f>
        <v>257200</v>
      </c>
      <c r="G181" s="28">
        <f>SUM(G182:G183)</f>
        <v>257200</v>
      </c>
    </row>
    <row r="182" spans="1:7" ht="31.5" outlineLevel="3">
      <c r="A182" s="29" t="s">
        <v>113</v>
      </c>
      <c r="B182" s="29" t="s">
        <v>9</v>
      </c>
      <c r="C182" s="30" t="s">
        <v>120</v>
      </c>
      <c r="D182" s="30" t="s">
        <v>141</v>
      </c>
      <c r="E182" s="29" t="s">
        <v>147</v>
      </c>
      <c r="F182" s="31">
        <v>1000</v>
      </c>
      <c r="G182" s="31">
        <v>1000</v>
      </c>
    </row>
    <row r="183" spans="1:7" ht="31.5" outlineLevel="3">
      <c r="A183" s="29" t="s">
        <v>113</v>
      </c>
      <c r="B183" s="29" t="s">
        <v>9</v>
      </c>
      <c r="C183" s="30" t="s">
        <v>120</v>
      </c>
      <c r="D183" s="30" t="s">
        <v>142</v>
      </c>
      <c r="E183" s="29" t="s">
        <v>148</v>
      </c>
      <c r="F183" s="31">
        <v>256200</v>
      </c>
      <c r="G183" s="31">
        <v>256200</v>
      </c>
    </row>
    <row r="184" spans="1:7" ht="78.75" outlineLevel="2">
      <c r="A184" s="27" t="s">
        <v>113</v>
      </c>
      <c r="B184" s="27" t="s">
        <v>9</v>
      </c>
      <c r="C184" s="3" t="s">
        <v>122</v>
      </c>
      <c r="D184" s="3" t="s">
        <v>0</v>
      </c>
      <c r="E184" s="27" t="s">
        <v>123</v>
      </c>
      <c r="F184" s="28">
        <f>F185</f>
        <v>465100</v>
      </c>
      <c r="G184" s="28">
        <f>G185</f>
        <v>465100</v>
      </c>
    </row>
    <row r="185" spans="1:7" ht="31.5" outlineLevel="3">
      <c r="A185" s="29" t="s">
        <v>113</v>
      </c>
      <c r="B185" s="29" t="s">
        <v>9</v>
      </c>
      <c r="C185" s="30" t="s">
        <v>122</v>
      </c>
      <c r="D185" s="30" t="s">
        <v>141</v>
      </c>
      <c r="E185" s="29" t="s">
        <v>147</v>
      </c>
      <c r="F185" s="31">
        <v>465100</v>
      </c>
      <c r="G185" s="31">
        <v>465100</v>
      </c>
    </row>
    <row r="186" spans="1:7" s="40" customFormat="1" ht="31.5" outlineLevel="1">
      <c r="A186" s="37" t="s">
        <v>113</v>
      </c>
      <c r="B186" s="37" t="s">
        <v>26</v>
      </c>
      <c r="C186" s="38" t="s">
        <v>0</v>
      </c>
      <c r="D186" s="38" t="s">
        <v>0</v>
      </c>
      <c r="E186" s="37" t="s">
        <v>124</v>
      </c>
      <c r="F186" s="39">
        <f>F187+F190+F192</f>
        <v>1459100</v>
      </c>
      <c r="G186" s="39">
        <f>G187+G190+G192</f>
        <v>1349100</v>
      </c>
    </row>
    <row r="187" spans="1:7" ht="110.25" outlineLevel="2">
      <c r="A187" s="27" t="s">
        <v>113</v>
      </c>
      <c r="B187" s="27" t="s">
        <v>26</v>
      </c>
      <c r="C187" s="3" t="s">
        <v>125</v>
      </c>
      <c r="D187" s="3" t="s">
        <v>0</v>
      </c>
      <c r="E187" s="27" t="s">
        <v>126</v>
      </c>
      <c r="F187" s="28">
        <f>SUM(F188:F189)</f>
        <v>952600</v>
      </c>
      <c r="G187" s="28">
        <f>SUM(G188:G189)</f>
        <v>952600</v>
      </c>
    </row>
    <row r="188" spans="1:7" ht="63" outlineLevel="3">
      <c r="A188" s="29" t="s">
        <v>113</v>
      </c>
      <c r="B188" s="29" t="s">
        <v>26</v>
      </c>
      <c r="C188" s="30" t="s">
        <v>125</v>
      </c>
      <c r="D188" s="30" t="s">
        <v>140</v>
      </c>
      <c r="E188" s="29" t="s">
        <v>146</v>
      </c>
      <c r="F188" s="31">
        <v>897720</v>
      </c>
      <c r="G188" s="31">
        <v>897720</v>
      </c>
    </row>
    <row r="189" spans="1:7" ht="31.5" outlineLevel="3">
      <c r="A189" s="29" t="s">
        <v>113</v>
      </c>
      <c r="B189" s="29" t="s">
        <v>26</v>
      </c>
      <c r="C189" s="30" t="s">
        <v>125</v>
      </c>
      <c r="D189" s="30" t="s">
        <v>141</v>
      </c>
      <c r="E189" s="29" t="s">
        <v>147</v>
      </c>
      <c r="F189" s="31">
        <v>54880</v>
      </c>
      <c r="G189" s="31">
        <v>54880</v>
      </c>
    </row>
    <row r="190" spans="1:7" ht="63" outlineLevel="2">
      <c r="A190" s="27" t="s">
        <v>113</v>
      </c>
      <c r="B190" s="27" t="s">
        <v>26</v>
      </c>
      <c r="C190" s="3" t="s">
        <v>127</v>
      </c>
      <c r="D190" s="3" t="s">
        <v>0</v>
      </c>
      <c r="E190" s="27" t="s">
        <v>152</v>
      </c>
      <c r="F190" s="28">
        <f>F191</f>
        <v>120000</v>
      </c>
      <c r="G190" s="28">
        <f>G191</f>
        <v>100000</v>
      </c>
    </row>
    <row r="191" spans="1:7" ht="31.5" outlineLevel="3">
      <c r="A191" s="29" t="s">
        <v>113</v>
      </c>
      <c r="B191" s="29" t="s">
        <v>26</v>
      </c>
      <c r="C191" s="30" t="s">
        <v>127</v>
      </c>
      <c r="D191" s="30" t="s">
        <v>141</v>
      </c>
      <c r="E191" s="29" t="s">
        <v>147</v>
      </c>
      <c r="F191" s="31">
        <v>120000</v>
      </c>
      <c r="G191" s="31">
        <v>100000</v>
      </c>
    </row>
    <row r="192" spans="1:7" ht="78.75" outlineLevel="2" collapsed="1">
      <c r="A192" s="27" t="s">
        <v>113</v>
      </c>
      <c r="B192" s="27" t="s">
        <v>26</v>
      </c>
      <c r="C192" s="3" t="s">
        <v>128</v>
      </c>
      <c r="D192" s="3" t="s">
        <v>0</v>
      </c>
      <c r="E192" s="27" t="s">
        <v>179</v>
      </c>
      <c r="F192" s="28">
        <f>F193</f>
        <v>386500</v>
      </c>
      <c r="G192" s="28">
        <f>G193</f>
        <v>296500</v>
      </c>
    </row>
    <row r="193" spans="1:7" ht="31.5" outlineLevel="3">
      <c r="A193" s="29" t="s">
        <v>113</v>
      </c>
      <c r="B193" s="29" t="s">
        <v>26</v>
      </c>
      <c r="C193" s="30" t="s">
        <v>128</v>
      </c>
      <c r="D193" s="30" t="s">
        <v>141</v>
      </c>
      <c r="E193" s="29" t="s">
        <v>147</v>
      </c>
      <c r="F193" s="31">
        <v>386500</v>
      </c>
      <c r="G193" s="31">
        <v>296500</v>
      </c>
    </row>
    <row r="194" spans="1:7" s="7" customFormat="1" ht="18" customHeight="1">
      <c r="A194" s="25" t="s">
        <v>30</v>
      </c>
      <c r="B194" s="25" t="s">
        <v>0</v>
      </c>
      <c r="C194" s="43" t="s">
        <v>160</v>
      </c>
      <c r="D194" s="43"/>
      <c r="E194" s="43"/>
      <c r="F194" s="26">
        <f>F195</f>
        <v>664345</v>
      </c>
      <c r="G194" s="26">
        <f>G195</f>
        <v>663905</v>
      </c>
    </row>
    <row r="195" spans="1:7" s="40" customFormat="1" ht="15.75" outlineLevel="1">
      <c r="A195" s="37" t="s">
        <v>30</v>
      </c>
      <c r="B195" s="37" t="s">
        <v>4</v>
      </c>
      <c r="C195" s="38" t="s">
        <v>0</v>
      </c>
      <c r="D195" s="38" t="s">
        <v>0</v>
      </c>
      <c r="E195" s="37" t="s">
        <v>129</v>
      </c>
      <c r="F195" s="39">
        <f>F196</f>
        <v>664345</v>
      </c>
      <c r="G195" s="39">
        <f>G196</f>
        <v>663905</v>
      </c>
    </row>
    <row r="196" spans="1:7" ht="47.25" outlineLevel="2">
      <c r="A196" s="27" t="s">
        <v>30</v>
      </c>
      <c r="B196" s="27" t="s">
        <v>4</v>
      </c>
      <c r="C196" s="3" t="s">
        <v>130</v>
      </c>
      <c r="D196" s="3" t="s">
        <v>0</v>
      </c>
      <c r="E196" s="27" t="s">
        <v>131</v>
      </c>
      <c r="F196" s="28">
        <f>SUM(F197:F198)</f>
        <v>664345</v>
      </c>
      <c r="G196" s="28">
        <f>SUM(G197:G198)</f>
        <v>663905</v>
      </c>
    </row>
    <row r="197" spans="1:7" ht="63" outlineLevel="3">
      <c r="A197" s="29" t="s">
        <v>30</v>
      </c>
      <c r="B197" s="29" t="s">
        <v>4</v>
      </c>
      <c r="C197" s="30" t="s">
        <v>130</v>
      </c>
      <c r="D197" s="30" t="s">
        <v>140</v>
      </c>
      <c r="E197" s="29" t="s">
        <v>146</v>
      </c>
      <c r="F197" s="31">
        <v>118000</v>
      </c>
      <c r="G197" s="31">
        <v>118000</v>
      </c>
    </row>
    <row r="198" spans="1:7" ht="31.5" outlineLevel="3">
      <c r="A198" s="29" t="s">
        <v>30</v>
      </c>
      <c r="B198" s="29" t="s">
        <v>4</v>
      </c>
      <c r="C198" s="30" t="s">
        <v>130</v>
      </c>
      <c r="D198" s="30" t="s">
        <v>141</v>
      </c>
      <c r="E198" s="29" t="s">
        <v>147</v>
      </c>
      <c r="F198" s="31">
        <v>546345</v>
      </c>
      <c r="G198" s="31">
        <v>545905</v>
      </c>
    </row>
    <row r="199" spans="1:7" s="7" customFormat="1" ht="15.75" customHeight="1">
      <c r="A199" s="25" t="s">
        <v>55</v>
      </c>
      <c r="B199" s="25" t="s">
        <v>0</v>
      </c>
      <c r="C199" s="43" t="s">
        <v>161</v>
      </c>
      <c r="D199" s="43"/>
      <c r="E199" s="43"/>
      <c r="F199" s="26">
        <f aca="true" t="shared" si="0" ref="F199:G201">F200</f>
        <v>850000</v>
      </c>
      <c r="G199" s="26">
        <f t="shared" si="0"/>
        <v>850000</v>
      </c>
    </row>
    <row r="200" spans="1:7" s="40" customFormat="1" ht="15.75" outlineLevel="1">
      <c r="A200" s="37" t="s">
        <v>55</v>
      </c>
      <c r="B200" s="37" t="s">
        <v>5</v>
      </c>
      <c r="C200" s="38" t="s">
        <v>0</v>
      </c>
      <c r="D200" s="38" t="s">
        <v>0</v>
      </c>
      <c r="E200" s="37" t="s">
        <v>132</v>
      </c>
      <c r="F200" s="39">
        <f t="shared" si="0"/>
        <v>850000</v>
      </c>
      <c r="G200" s="39">
        <f t="shared" si="0"/>
        <v>850000</v>
      </c>
    </row>
    <row r="201" spans="1:7" ht="126" outlineLevel="2">
      <c r="A201" s="27" t="s">
        <v>55</v>
      </c>
      <c r="B201" s="27" t="s">
        <v>5</v>
      </c>
      <c r="C201" s="3" t="s">
        <v>133</v>
      </c>
      <c r="D201" s="3" t="s">
        <v>0</v>
      </c>
      <c r="E201" s="27" t="s">
        <v>134</v>
      </c>
      <c r="F201" s="28">
        <f t="shared" si="0"/>
        <v>850000</v>
      </c>
      <c r="G201" s="28">
        <f t="shared" si="0"/>
        <v>850000</v>
      </c>
    </row>
    <row r="202" spans="1:7" ht="15.75" outlineLevel="3">
      <c r="A202" s="29" t="s">
        <v>55</v>
      </c>
      <c r="B202" s="29" t="s">
        <v>5</v>
      </c>
      <c r="C202" s="30" t="s">
        <v>133</v>
      </c>
      <c r="D202" s="30" t="s">
        <v>145</v>
      </c>
      <c r="E202" s="29" t="s">
        <v>150</v>
      </c>
      <c r="F202" s="31">
        <v>850000</v>
      </c>
      <c r="G202" s="31">
        <v>850000</v>
      </c>
    </row>
    <row r="203" spans="1:7" s="7" customFormat="1" ht="18" customHeight="1">
      <c r="A203" s="25" t="s">
        <v>135</v>
      </c>
      <c r="B203" s="25" t="s">
        <v>0</v>
      </c>
      <c r="C203" s="43" t="s">
        <v>162</v>
      </c>
      <c r="D203" s="43"/>
      <c r="E203" s="43"/>
      <c r="F203" s="26">
        <f aca="true" t="shared" si="1" ref="F203:G205">F204</f>
        <v>2888284</v>
      </c>
      <c r="G203" s="26">
        <f t="shared" si="1"/>
        <v>2956562</v>
      </c>
    </row>
    <row r="204" spans="1:7" s="40" customFormat="1" ht="63" outlineLevel="1">
      <c r="A204" s="37" t="s">
        <v>135</v>
      </c>
      <c r="B204" s="37" t="s">
        <v>4</v>
      </c>
      <c r="C204" s="38" t="s">
        <v>0</v>
      </c>
      <c r="D204" s="38" t="s">
        <v>0</v>
      </c>
      <c r="E204" s="37" t="s">
        <v>136</v>
      </c>
      <c r="F204" s="39">
        <f t="shared" si="1"/>
        <v>2888284</v>
      </c>
      <c r="G204" s="39">
        <f t="shared" si="1"/>
        <v>2956562</v>
      </c>
    </row>
    <row r="205" spans="1:7" ht="31.5" outlineLevel="2">
      <c r="A205" s="27" t="s">
        <v>135</v>
      </c>
      <c r="B205" s="27" t="s">
        <v>4</v>
      </c>
      <c r="C205" s="3" t="s">
        <v>137</v>
      </c>
      <c r="D205" s="3" t="s">
        <v>0</v>
      </c>
      <c r="E205" s="27" t="s">
        <v>138</v>
      </c>
      <c r="F205" s="28">
        <f t="shared" si="1"/>
        <v>2888284</v>
      </c>
      <c r="G205" s="28">
        <f t="shared" si="1"/>
        <v>2956562</v>
      </c>
    </row>
    <row r="206" spans="1:7" ht="15.75" outlineLevel="3">
      <c r="A206" s="29" t="s">
        <v>135</v>
      </c>
      <c r="B206" s="29" t="s">
        <v>4</v>
      </c>
      <c r="C206" s="30" t="s">
        <v>137</v>
      </c>
      <c r="D206" s="30" t="s">
        <v>143</v>
      </c>
      <c r="E206" s="29" t="s">
        <v>149</v>
      </c>
      <c r="F206" s="31">
        <v>2888284</v>
      </c>
      <c r="G206" s="31">
        <v>2956562</v>
      </c>
    </row>
    <row r="207" spans="1:7" ht="15.75">
      <c r="A207" s="33" t="s">
        <v>139</v>
      </c>
      <c r="B207" s="33"/>
      <c r="C207" s="34"/>
      <c r="D207" s="34"/>
      <c r="E207" s="33"/>
      <c r="F207" s="35">
        <f>F203+F199+F173+F194+F168+F153+F86+F79+F56+F9</f>
        <v>390183029</v>
      </c>
      <c r="G207" s="35">
        <f>G203+G199+G173+G194+G168+G153+G86+G79+G56+G9</f>
        <v>384394599</v>
      </c>
    </row>
    <row r="208" spans="6:7" ht="42.75" customHeight="1">
      <c r="F208" s="1">
        <v>395250450</v>
      </c>
      <c r="G208" s="1">
        <v>394674320</v>
      </c>
    </row>
    <row r="209" spans="6:7" ht="42.75" customHeight="1">
      <c r="F209" s="41">
        <f>F207-F208</f>
        <v>-5067421</v>
      </c>
      <c r="G209" s="41">
        <f>G207-G208</f>
        <v>-10279721</v>
      </c>
    </row>
  </sheetData>
  <sheetProtection/>
  <mergeCells count="19">
    <mergeCell ref="C194:E194"/>
    <mergeCell ref="C199:E199"/>
    <mergeCell ref="C203:E203"/>
    <mergeCell ref="A7:B8"/>
    <mergeCell ref="C7:C8"/>
    <mergeCell ref="D7:D8"/>
    <mergeCell ref="E7:E8"/>
    <mergeCell ref="C86:E86"/>
    <mergeCell ref="C153:E153"/>
    <mergeCell ref="C168:E168"/>
    <mergeCell ref="E1:F1"/>
    <mergeCell ref="C173:E173"/>
    <mergeCell ref="C9:E9"/>
    <mergeCell ref="C56:E56"/>
    <mergeCell ref="C79:E79"/>
    <mergeCell ref="F7:G7"/>
    <mergeCell ref="C2:G2"/>
    <mergeCell ref="F3:G3"/>
    <mergeCell ref="A5:G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07"/>
  <sheetViews>
    <sheetView showGridLines="0"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1.421875" style="1" customWidth="1"/>
    <col min="4" max="4" width="6.7109375" style="1" customWidth="1"/>
    <col min="5" max="5" width="42.57421875" style="1" customWidth="1"/>
    <col min="6" max="6" width="15.421875" style="1" customWidth="1"/>
    <col min="7" max="16384" width="9.140625" style="1" customWidth="1"/>
  </cols>
  <sheetData>
    <row r="1" spans="2:6" ht="15.75">
      <c r="B1" s="20"/>
      <c r="C1" s="20"/>
      <c r="D1" s="20"/>
      <c r="E1" s="42" t="s">
        <v>164</v>
      </c>
      <c r="F1" s="42"/>
    </row>
    <row r="2" spans="2:6" ht="38.25" customHeight="1">
      <c r="B2" s="21"/>
      <c r="C2" s="45" t="s">
        <v>168</v>
      </c>
      <c r="D2" s="45"/>
      <c r="E2" s="45"/>
      <c r="F2" s="45"/>
    </row>
    <row r="3" spans="2:6" ht="15.75">
      <c r="B3" s="21"/>
      <c r="C3" s="21"/>
      <c r="D3" s="46" t="s">
        <v>180</v>
      </c>
      <c r="E3" s="45"/>
      <c r="F3" s="45"/>
    </row>
    <row r="4" spans="2:6" ht="15.75">
      <c r="B4" s="21"/>
      <c r="C4" s="21"/>
      <c r="D4" s="21"/>
      <c r="E4" s="21"/>
      <c r="F4" s="22"/>
    </row>
    <row r="5" spans="1:6" ht="50.25" customHeight="1">
      <c r="A5" s="47" t="s">
        <v>169</v>
      </c>
      <c r="B5" s="47"/>
      <c r="C5" s="47"/>
      <c r="D5" s="47"/>
      <c r="E5" s="47"/>
      <c r="F5" s="47"/>
    </row>
    <row r="6" spans="3:6" ht="15.75">
      <c r="C6" s="2"/>
      <c r="F6" s="1" t="s">
        <v>1</v>
      </c>
    </row>
    <row r="7" spans="1:6" s="24" customFormat="1" ht="31.5">
      <c r="A7" s="44" t="s">
        <v>165</v>
      </c>
      <c r="B7" s="44"/>
      <c r="C7" s="3" t="s">
        <v>2</v>
      </c>
      <c r="D7" s="3" t="s">
        <v>3</v>
      </c>
      <c r="E7" s="23" t="s">
        <v>166</v>
      </c>
      <c r="F7" s="3" t="s">
        <v>167</v>
      </c>
    </row>
    <row r="8" spans="1:6" s="7" customFormat="1" ht="16.5" customHeight="1">
      <c r="A8" s="4" t="s">
        <v>4</v>
      </c>
      <c r="B8" s="5" t="s">
        <v>0</v>
      </c>
      <c r="C8" s="49" t="s">
        <v>153</v>
      </c>
      <c r="D8" s="50"/>
      <c r="E8" s="51"/>
      <c r="F8" s="6">
        <f>F9+F12+F16+F27+F30+F38+F41</f>
        <v>57094110.260000005</v>
      </c>
    </row>
    <row r="9" spans="1:6" ht="63" outlineLevel="1">
      <c r="A9" s="8" t="s">
        <v>4</v>
      </c>
      <c r="B9" s="9" t="s">
        <v>5</v>
      </c>
      <c r="C9" s="10" t="s">
        <v>0</v>
      </c>
      <c r="D9" s="10" t="s">
        <v>0</v>
      </c>
      <c r="E9" s="9" t="s">
        <v>6</v>
      </c>
      <c r="F9" s="11">
        <f>F10</f>
        <v>2761291.09</v>
      </c>
    </row>
    <row r="10" spans="1:6" ht="15.75" outlineLevel="2">
      <c r="A10" s="8" t="s">
        <v>4</v>
      </c>
      <c r="B10" s="9" t="s">
        <v>5</v>
      </c>
      <c r="C10" s="10" t="s">
        <v>7</v>
      </c>
      <c r="D10" s="10" t="s">
        <v>0</v>
      </c>
      <c r="E10" s="9" t="s">
        <v>8</v>
      </c>
      <c r="F10" s="11">
        <f>F11</f>
        <v>2761291.09</v>
      </c>
    </row>
    <row r="11" spans="1:6" ht="63" outlineLevel="3">
      <c r="A11" s="12" t="s">
        <v>4</v>
      </c>
      <c r="B11" s="12" t="s">
        <v>5</v>
      </c>
      <c r="C11" s="13" t="s">
        <v>7</v>
      </c>
      <c r="D11" s="13" t="s">
        <v>140</v>
      </c>
      <c r="E11" s="12" t="s">
        <v>146</v>
      </c>
      <c r="F11" s="14">
        <v>2761291.09</v>
      </c>
    </row>
    <row r="12" spans="1:6" ht="78.75" outlineLevel="1">
      <c r="A12" s="8" t="s">
        <v>4</v>
      </c>
      <c r="B12" s="9" t="s">
        <v>9</v>
      </c>
      <c r="C12" s="10" t="s">
        <v>0</v>
      </c>
      <c r="D12" s="10" t="s">
        <v>0</v>
      </c>
      <c r="E12" s="9" t="s">
        <v>10</v>
      </c>
      <c r="F12" s="11">
        <f>F13</f>
        <v>2113573.6</v>
      </c>
    </row>
    <row r="13" spans="1:6" ht="31.5" outlineLevel="2">
      <c r="A13" s="8" t="s">
        <v>4</v>
      </c>
      <c r="B13" s="9" t="s">
        <v>9</v>
      </c>
      <c r="C13" s="10" t="s">
        <v>11</v>
      </c>
      <c r="D13" s="10" t="s">
        <v>0</v>
      </c>
      <c r="E13" s="9" t="s">
        <v>12</v>
      </c>
      <c r="F13" s="11">
        <f>F14+F15</f>
        <v>2113573.6</v>
      </c>
    </row>
    <row r="14" spans="1:6" ht="63" outlineLevel="3">
      <c r="A14" s="12" t="s">
        <v>4</v>
      </c>
      <c r="B14" s="12" t="s">
        <v>9</v>
      </c>
      <c r="C14" s="13" t="s">
        <v>11</v>
      </c>
      <c r="D14" s="13" t="s">
        <v>140</v>
      </c>
      <c r="E14" s="12" t="s">
        <v>146</v>
      </c>
      <c r="F14" s="14">
        <v>2020873.6</v>
      </c>
    </row>
    <row r="15" spans="1:6" ht="31.5" outlineLevel="3">
      <c r="A15" s="12" t="s">
        <v>4</v>
      </c>
      <c r="B15" s="12" t="s">
        <v>9</v>
      </c>
      <c r="C15" s="13" t="s">
        <v>11</v>
      </c>
      <c r="D15" s="13" t="s">
        <v>141</v>
      </c>
      <c r="E15" s="12" t="s">
        <v>147</v>
      </c>
      <c r="F15" s="14">
        <v>92700</v>
      </c>
    </row>
    <row r="16" spans="1:6" ht="94.5" outlineLevel="1">
      <c r="A16" s="8" t="s">
        <v>4</v>
      </c>
      <c r="B16" s="9" t="s">
        <v>13</v>
      </c>
      <c r="C16" s="10" t="s">
        <v>0</v>
      </c>
      <c r="D16" s="10" t="s">
        <v>0</v>
      </c>
      <c r="E16" s="9" t="s">
        <v>14</v>
      </c>
      <c r="F16" s="11">
        <f>F17+F21+F23+F25</f>
        <v>32553857.49</v>
      </c>
    </row>
    <row r="17" spans="1:6" ht="15.75" outlineLevel="2">
      <c r="A17" s="8" t="s">
        <v>4</v>
      </c>
      <c r="B17" s="9" t="s">
        <v>13</v>
      </c>
      <c r="C17" s="10" t="s">
        <v>15</v>
      </c>
      <c r="D17" s="10" t="s">
        <v>0</v>
      </c>
      <c r="E17" s="9" t="s">
        <v>16</v>
      </c>
      <c r="F17" s="11">
        <f>F18+F19+F20</f>
        <v>32025757.49</v>
      </c>
    </row>
    <row r="18" spans="1:6" ht="63" outlineLevel="3">
      <c r="A18" s="12" t="s">
        <v>4</v>
      </c>
      <c r="B18" s="12" t="s">
        <v>13</v>
      </c>
      <c r="C18" s="13" t="s">
        <v>15</v>
      </c>
      <c r="D18" s="13" t="s">
        <v>140</v>
      </c>
      <c r="E18" s="12" t="s">
        <v>146</v>
      </c>
      <c r="F18" s="14">
        <v>27091520.31</v>
      </c>
    </row>
    <row r="19" spans="1:6" ht="31.5" outlineLevel="3">
      <c r="A19" s="12" t="s">
        <v>4</v>
      </c>
      <c r="B19" s="12" t="s">
        <v>13</v>
      </c>
      <c r="C19" s="13" t="s">
        <v>15</v>
      </c>
      <c r="D19" s="13" t="s">
        <v>141</v>
      </c>
      <c r="E19" s="12" t="s">
        <v>147</v>
      </c>
      <c r="F19" s="14">
        <v>4885937.18</v>
      </c>
    </row>
    <row r="20" spans="1:6" ht="15.75" outlineLevel="3">
      <c r="A20" s="12" t="s">
        <v>4</v>
      </c>
      <c r="B20" s="12" t="s">
        <v>13</v>
      </c>
      <c r="C20" s="13" t="s">
        <v>15</v>
      </c>
      <c r="D20" s="13" t="s">
        <v>145</v>
      </c>
      <c r="E20" s="12" t="s">
        <v>150</v>
      </c>
      <c r="F20" s="14">
        <v>48300</v>
      </c>
    </row>
    <row r="21" spans="1:6" ht="141.75" outlineLevel="2">
      <c r="A21" s="8" t="s">
        <v>4</v>
      </c>
      <c r="B21" s="9" t="s">
        <v>13</v>
      </c>
      <c r="C21" s="10" t="s">
        <v>17</v>
      </c>
      <c r="D21" s="10" t="s">
        <v>0</v>
      </c>
      <c r="E21" s="9" t="s">
        <v>18</v>
      </c>
      <c r="F21" s="11">
        <f>F22</f>
        <v>368100</v>
      </c>
    </row>
    <row r="22" spans="1:6" ht="31.5" outlineLevel="3">
      <c r="A22" s="12" t="s">
        <v>4</v>
      </c>
      <c r="B22" s="12" t="s">
        <v>13</v>
      </c>
      <c r="C22" s="13" t="s">
        <v>17</v>
      </c>
      <c r="D22" s="13" t="s">
        <v>141</v>
      </c>
      <c r="E22" s="12" t="s">
        <v>147</v>
      </c>
      <c r="F22" s="14">
        <v>368100</v>
      </c>
    </row>
    <row r="23" spans="1:6" ht="47.25" outlineLevel="2">
      <c r="A23" s="8" t="s">
        <v>4</v>
      </c>
      <c r="B23" s="9" t="s">
        <v>13</v>
      </c>
      <c r="C23" s="10" t="s">
        <v>19</v>
      </c>
      <c r="D23" s="10" t="s">
        <v>0</v>
      </c>
      <c r="E23" s="9" t="s">
        <v>20</v>
      </c>
      <c r="F23" s="11">
        <f>F24</f>
        <v>155000</v>
      </c>
    </row>
    <row r="24" spans="1:6" ht="63" outlineLevel="3">
      <c r="A24" s="12" t="s">
        <v>4</v>
      </c>
      <c r="B24" s="12" t="s">
        <v>13</v>
      </c>
      <c r="C24" s="13" t="s">
        <v>19</v>
      </c>
      <c r="D24" s="13" t="s">
        <v>140</v>
      </c>
      <c r="E24" s="12" t="s">
        <v>146</v>
      </c>
      <c r="F24" s="14">
        <v>155000</v>
      </c>
    </row>
    <row r="25" spans="1:6" ht="47.25" outlineLevel="2">
      <c r="A25" s="8" t="s">
        <v>4</v>
      </c>
      <c r="B25" s="9" t="s">
        <v>13</v>
      </c>
      <c r="C25" s="10" t="s">
        <v>21</v>
      </c>
      <c r="D25" s="10" t="s">
        <v>0</v>
      </c>
      <c r="E25" s="9" t="s">
        <v>154</v>
      </c>
      <c r="F25" s="11">
        <f>F26</f>
        <v>5000</v>
      </c>
    </row>
    <row r="26" spans="1:6" ht="31.5" outlineLevel="3">
      <c r="A26" s="12" t="s">
        <v>4</v>
      </c>
      <c r="B26" s="12" t="s">
        <v>13</v>
      </c>
      <c r="C26" s="13" t="s">
        <v>21</v>
      </c>
      <c r="D26" s="13" t="s">
        <v>141</v>
      </c>
      <c r="E26" s="12" t="s">
        <v>147</v>
      </c>
      <c r="F26" s="14">
        <v>5000</v>
      </c>
    </row>
    <row r="27" spans="1:6" ht="15.75" outlineLevel="1">
      <c r="A27" s="8" t="s">
        <v>4</v>
      </c>
      <c r="B27" s="9" t="s">
        <v>22</v>
      </c>
      <c r="C27" s="10" t="s">
        <v>0</v>
      </c>
      <c r="D27" s="10" t="s">
        <v>0</v>
      </c>
      <c r="E27" s="9" t="s">
        <v>23</v>
      </c>
      <c r="F27" s="11">
        <f>F28</f>
        <v>0</v>
      </c>
    </row>
    <row r="28" spans="1:6" ht="78.75" outlineLevel="2">
      <c r="A28" s="8" t="s">
        <v>4</v>
      </c>
      <c r="B28" s="9" t="s">
        <v>22</v>
      </c>
      <c r="C28" s="10" t="s">
        <v>24</v>
      </c>
      <c r="D28" s="10" t="s">
        <v>0</v>
      </c>
      <c r="E28" s="9" t="s">
        <v>25</v>
      </c>
      <c r="F28" s="11">
        <f>F29</f>
        <v>0</v>
      </c>
    </row>
    <row r="29" spans="1:6" ht="31.5" outlineLevel="3">
      <c r="A29" s="12" t="s">
        <v>4</v>
      </c>
      <c r="B29" s="12" t="s">
        <v>22</v>
      </c>
      <c r="C29" s="13" t="s">
        <v>24</v>
      </c>
      <c r="D29" s="13" t="s">
        <v>141</v>
      </c>
      <c r="E29" s="12" t="s">
        <v>147</v>
      </c>
      <c r="F29" s="14">
        <v>0</v>
      </c>
    </row>
    <row r="30" spans="1:6" ht="78.75" outlineLevel="1">
      <c r="A30" s="8" t="s">
        <v>4</v>
      </c>
      <c r="B30" s="9" t="s">
        <v>26</v>
      </c>
      <c r="C30" s="10" t="s">
        <v>0</v>
      </c>
      <c r="D30" s="10" t="s">
        <v>0</v>
      </c>
      <c r="E30" s="9" t="s">
        <v>27</v>
      </c>
      <c r="F30" s="11">
        <f>F31+F35</f>
        <v>15022388.080000002</v>
      </c>
    </row>
    <row r="31" spans="1:6" ht="15.75" outlineLevel="2">
      <c r="A31" s="8" t="s">
        <v>4</v>
      </c>
      <c r="B31" s="9" t="s">
        <v>26</v>
      </c>
      <c r="C31" s="10" t="s">
        <v>15</v>
      </c>
      <c r="D31" s="10" t="s">
        <v>0</v>
      </c>
      <c r="E31" s="9" t="s">
        <v>16</v>
      </c>
      <c r="F31" s="11">
        <f>SUM(F32:F34)</f>
        <v>13536882.260000002</v>
      </c>
    </row>
    <row r="32" spans="1:6" ht="63" outlineLevel="3">
      <c r="A32" s="12" t="s">
        <v>4</v>
      </c>
      <c r="B32" s="12" t="s">
        <v>26</v>
      </c>
      <c r="C32" s="13" t="s">
        <v>15</v>
      </c>
      <c r="D32" s="13" t="s">
        <v>140</v>
      </c>
      <c r="E32" s="12" t="s">
        <v>146</v>
      </c>
      <c r="F32" s="14">
        <v>12163775.96</v>
      </c>
    </row>
    <row r="33" spans="1:6" ht="31.5" outlineLevel="3">
      <c r="A33" s="12" t="s">
        <v>4</v>
      </c>
      <c r="B33" s="12" t="s">
        <v>26</v>
      </c>
      <c r="C33" s="13" t="s">
        <v>15</v>
      </c>
      <c r="D33" s="13" t="s">
        <v>141</v>
      </c>
      <c r="E33" s="12" t="s">
        <v>147</v>
      </c>
      <c r="F33" s="14">
        <v>1371006.3</v>
      </c>
    </row>
    <row r="34" spans="1:6" ht="15.75" outlineLevel="3">
      <c r="A34" s="12" t="s">
        <v>4</v>
      </c>
      <c r="B34" s="12" t="s">
        <v>26</v>
      </c>
      <c r="C34" s="13" t="s">
        <v>15</v>
      </c>
      <c r="D34" s="13" t="s">
        <v>145</v>
      </c>
      <c r="E34" s="12" t="s">
        <v>150</v>
      </c>
      <c r="F34" s="14">
        <v>2100</v>
      </c>
    </row>
    <row r="35" spans="1:6" ht="47.25" outlineLevel="2">
      <c r="A35" s="8" t="s">
        <v>4</v>
      </c>
      <c r="B35" s="9" t="s">
        <v>26</v>
      </c>
      <c r="C35" s="10" t="s">
        <v>28</v>
      </c>
      <c r="D35" s="10" t="s">
        <v>0</v>
      </c>
      <c r="E35" s="9" t="s">
        <v>29</v>
      </c>
      <c r="F35" s="11">
        <f>SUM(F36:F37)</f>
        <v>1485505.82</v>
      </c>
    </row>
    <row r="36" spans="1:6" ht="63" outlineLevel="3">
      <c r="A36" s="12" t="s">
        <v>4</v>
      </c>
      <c r="B36" s="12" t="s">
        <v>26</v>
      </c>
      <c r="C36" s="13" t="s">
        <v>28</v>
      </c>
      <c r="D36" s="13" t="s">
        <v>140</v>
      </c>
      <c r="E36" s="12" t="s">
        <v>146</v>
      </c>
      <c r="F36" s="14">
        <v>1409505.82</v>
      </c>
    </row>
    <row r="37" spans="1:6" ht="31.5" outlineLevel="3">
      <c r="A37" s="12" t="s">
        <v>4</v>
      </c>
      <c r="B37" s="12" t="s">
        <v>26</v>
      </c>
      <c r="C37" s="13" t="s">
        <v>28</v>
      </c>
      <c r="D37" s="13" t="s">
        <v>141</v>
      </c>
      <c r="E37" s="12" t="s">
        <v>147</v>
      </c>
      <c r="F37" s="14">
        <v>76000</v>
      </c>
    </row>
    <row r="38" spans="1:6" ht="15.75" outlineLevel="1">
      <c r="A38" s="8" t="s">
        <v>4</v>
      </c>
      <c r="B38" s="9" t="s">
        <v>30</v>
      </c>
      <c r="C38" s="10" t="s">
        <v>0</v>
      </c>
      <c r="D38" s="10" t="s">
        <v>0</v>
      </c>
      <c r="E38" s="9" t="s">
        <v>31</v>
      </c>
      <c r="F38" s="11">
        <f>F39</f>
        <v>200000</v>
      </c>
    </row>
    <row r="39" spans="1:6" ht="31.5" outlineLevel="2">
      <c r="A39" s="8" t="s">
        <v>4</v>
      </c>
      <c r="B39" s="9" t="s">
        <v>30</v>
      </c>
      <c r="C39" s="10" t="s">
        <v>32</v>
      </c>
      <c r="D39" s="10" t="s">
        <v>0</v>
      </c>
      <c r="E39" s="9" t="s">
        <v>33</v>
      </c>
      <c r="F39" s="11">
        <f>F40</f>
        <v>200000</v>
      </c>
    </row>
    <row r="40" spans="1:6" ht="15.75" outlineLevel="3">
      <c r="A40" s="12" t="s">
        <v>4</v>
      </c>
      <c r="B40" s="12" t="s">
        <v>30</v>
      </c>
      <c r="C40" s="13" t="s">
        <v>32</v>
      </c>
      <c r="D40" s="13" t="s">
        <v>145</v>
      </c>
      <c r="E40" s="12" t="s">
        <v>150</v>
      </c>
      <c r="F40" s="14">
        <v>200000</v>
      </c>
    </row>
    <row r="41" spans="1:6" ht="15.75" outlineLevel="1">
      <c r="A41" s="8" t="s">
        <v>4</v>
      </c>
      <c r="B41" s="9" t="s">
        <v>34</v>
      </c>
      <c r="C41" s="10" t="s">
        <v>0</v>
      </c>
      <c r="D41" s="10" t="s">
        <v>0</v>
      </c>
      <c r="E41" s="9" t="s">
        <v>35</v>
      </c>
      <c r="F41" s="11">
        <f>F42+F45+F48+F50+F53</f>
        <v>4443000</v>
      </c>
    </row>
    <row r="42" spans="1:6" ht="94.5" outlineLevel="2">
      <c r="A42" s="8" t="s">
        <v>4</v>
      </c>
      <c r="B42" s="9" t="s">
        <v>34</v>
      </c>
      <c r="C42" s="10" t="s">
        <v>36</v>
      </c>
      <c r="D42" s="10" t="s">
        <v>0</v>
      </c>
      <c r="E42" s="9" t="s">
        <v>37</v>
      </c>
      <c r="F42" s="11">
        <f>SUM(F43:F44)</f>
        <v>551000</v>
      </c>
    </row>
    <row r="43" spans="1:6" ht="63" outlineLevel="3">
      <c r="A43" s="12" t="s">
        <v>4</v>
      </c>
      <c r="B43" s="12" t="s">
        <v>34</v>
      </c>
      <c r="C43" s="13" t="s">
        <v>36</v>
      </c>
      <c r="D43" s="13" t="s">
        <v>140</v>
      </c>
      <c r="E43" s="12" t="s">
        <v>146</v>
      </c>
      <c r="F43" s="14">
        <v>482720</v>
      </c>
    </row>
    <row r="44" spans="1:6" ht="31.5" outlineLevel="3">
      <c r="A44" s="12" t="s">
        <v>4</v>
      </c>
      <c r="B44" s="12" t="s">
        <v>34</v>
      </c>
      <c r="C44" s="13" t="s">
        <v>36</v>
      </c>
      <c r="D44" s="13" t="s">
        <v>141</v>
      </c>
      <c r="E44" s="12" t="s">
        <v>147</v>
      </c>
      <c r="F44" s="14">
        <v>68280</v>
      </c>
    </row>
    <row r="45" spans="1:6" ht="47.25" outlineLevel="2">
      <c r="A45" s="8" t="s">
        <v>4</v>
      </c>
      <c r="B45" s="9" t="s">
        <v>34</v>
      </c>
      <c r="C45" s="10" t="s">
        <v>38</v>
      </c>
      <c r="D45" s="10" t="s">
        <v>0</v>
      </c>
      <c r="E45" s="9" t="s">
        <v>39</v>
      </c>
      <c r="F45" s="11">
        <f>SUM(F46:F47)</f>
        <v>945700</v>
      </c>
    </row>
    <row r="46" spans="1:6" ht="63" outlineLevel="3">
      <c r="A46" s="12" t="s">
        <v>4</v>
      </c>
      <c r="B46" s="12" t="s">
        <v>34</v>
      </c>
      <c r="C46" s="13" t="s">
        <v>38</v>
      </c>
      <c r="D46" s="13" t="s">
        <v>140</v>
      </c>
      <c r="E46" s="12" t="s">
        <v>146</v>
      </c>
      <c r="F46" s="14">
        <v>866800</v>
      </c>
    </row>
    <row r="47" spans="1:6" ht="31.5" outlineLevel="3">
      <c r="A47" s="12" t="s">
        <v>4</v>
      </c>
      <c r="B47" s="12" t="s">
        <v>34</v>
      </c>
      <c r="C47" s="13" t="s">
        <v>38</v>
      </c>
      <c r="D47" s="13" t="s">
        <v>141</v>
      </c>
      <c r="E47" s="12" t="s">
        <v>147</v>
      </c>
      <c r="F47" s="14">
        <v>78900</v>
      </c>
    </row>
    <row r="48" spans="1:6" ht="78.75" outlineLevel="2">
      <c r="A48" s="8" t="s">
        <v>4</v>
      </c>
      <c r="B48" s="9" t="s">
        <v>34</v>
      </c>
      <c r="C48" s="10" t="s">
        <v>40</v>
      </c>
      <c r="D48" s="10" t="s">
        <v>0</v>
      </c>
      <c r="E48" s="9" t="s">
        <v>41</v>
      </c>
      <c r="F48" s="11">
        <f>F49</f>
        <v>2000000</v>
      </c>
    </row>
    <row r="49" spans="1:6" ht="31.5" outlineLevel="3">
      <c r="A49" s="12" t="s">
        <v>4</v>
      </c>
      <c r="B49" s="12" t="s">
        <v>34</v>
      </c>
      <c r="C49" s="13" t="s">
        <v>40</v>
      </c>
      <c r="D49" s="13" t="s">
        <v>141</v>
      </c>
      <c r="E49" s="12" t="s">
        <v>147</v>
      </c>
      <c r="F49" s="14">
        <v>2000000</v>
      </c>
    </row>
    <row r="50" spans="1:6" ht="78.75" outlineLevel="2">
      <c r="A50" s="8" t="s">
        <v>4</v>
      </c>
      <c r="B50" s="9" t="s">
        <v>34</v>
      </c>
      <c r="C50" s="10" t="s">
        <v>42</v>
      </c>
      <c r="D50" s="10" t="s">
        <v>0</v>
      </c>
      <c r="E50" s="9" t="s">
        <v>43</v>
      </c>
      <c r="F50" s="11">
        <f>SUM(F51:F52)</f>
        <v>945600</v>
      </c>
    </row>
    <row r="51" spans="1:6" ht="63" outlineLevel="3">
      <c r="A51" s="12" t="s">
        <v>4</v>
      </c>
      <c r="B51" s="12" t="s">
        <v>34</v>
      </c>
      <c r="C51" s="13" t="s">
        <v>42</v>
      </c>
      <c r="D51" s="13" t="s">
        <v>140</v>
      </c>
      <c r="E51" s="12" t="s">
        <v>146</v>
      </c>
      <c r="F51" s="14">
        <v>865960</v>
      </c>
    </row>
    <row r="52" spans="1:6" ht="31.5" outlineLevel="3">
      <c r="A52" s="12" t="s">
        <v>4</v>
      </c>
      <c r="B52" s="12" t="s">
        <v>34</v>
      </c>
      <c r="C52" s="13" t="s">
        <v>42</v>
      </c>
      <c r="D52" s="13" t="s">
        <v>141</v>
      </c>
      <c r="E52" s="12" t="s">
        <v>147</v>
      </c>
      <c r="F52" s="14">
        <v>79640</v>
      </c>
    </row>
    <row r="53" spans="1:6" ht="78.75" outlineLevel="2">
      <c r="A53" s="8" t="s">
        <v>4</v>
      </c>
      <c r="B53" s="9" t="s">
        <v>34</v>
      </c>
      <c r="C53" s="10" t="s">
        <v>44</v>
      </c>
      <c r="D53" s="10" t="s">
        <v>0</v>
      </c>
      <c r="E53" s="9" t="s">
        <v>43</v>
      </c>
      <c r="F53" s="11">
        <f>F54</f>
        <v>700</v>
      </c>
    </row>
    <row r="54" spans="1:6" ht="31.5" outlineLevel="3">
      <c r="A54" s="12" t="s">
        <v>4</v>
      </c>
      <c r="B54" s="12" t="s">
        <v>34</v>
      </c>
      <c r="C54" s="13" t="s">
        <v>44</v>
      </c>
      <c r="D54" s="13" t="s">
        <v>141</v>
      </c>
      <c r="E54" s="12" t="s">
        <v>147</v>
      </c>
      <c r="F54" s="14">
        <v>700</v>
      </c>
    </row>
    <row r="55" spans="1:6" s="7" customFormat="1" ht="20.25" customHeight="1">
      <c r="A55" s="4" t="s">
        <v>13</v>
      </c>
      <c r="B55" s="5" t="s">
        <v>0</v>
      </c>
      <c r="C55" s="49" t="s">
        <v>155</v>
      </c>
      <c r="D55" s="50"/>
      <c r="E55" s="51"/>
      <c r="F55" s="6">
        <f>F56+F60+F63+F66</f>
        <v>44096527.4</v>
      </c>
    </row>
    <row r="56" spans="1:6" ht="15.75" outlineLevel="1">
      <c r="A56" s="8" t="s">
        <v>13</v>
      </c>
      <c r="B56" s="9" t="s">
        <v>4</v>
      </c>
      <c r="C56" s="10" t="s">
        <v>0</v>
      </c>
      <c r="D56" s="10" t="s">
        <v>0</v>
      </c>
      <c r="E56" s="9" t="s">
        <v>45</v>
      </c>
      <c r="F56" s="11">
        <f>F57</f>
        <v>229000</v>
      </c>
    </row>
    <row r="57" spans="1:6" ht="78.75" outlineLevel="2">
      <c r="A57" s="8" t="s">
        <v>13</v>
      </c>
      <c r="B57" s="9" t="s">
        <v>4</v>
      </c>
      <c r="C57" s="10" t="s">
        <v>46</v>
      </c>
      <c r="D57" s="10" t="s">
        <v>0</v>
      </c>
      <c r="E57" s="9" t="s">
        <v>47</v>
      </c>
      <c r="F57" s="11">
        <f>SUM(F58:F59)</f>
        <v>229000</v>
      </c>
    </row>
    <row r="58" spans="1:6" ht="63" outlineLevel="3">
      <c r="A58" s="12" t="s">
        <v>13</v>
      </c>
      <c r="B58" s="12" t="s">
        <v>4</v>
      </c>
      <c r="C58" s="13" t="s">
        <v>46</v>
      </c>
      <c r="D58" s="13" t="s">
        <v>140</v>
      </c>
      <c r="E58" s="12" t="s">
        <v>146</v>
      </c>
      <c r="F58" s="14">
        <v>199170</v>
      </c>
    </row>
    <row r="59" spans="1:6" ht="31.5" outlineLevel="3">
      <c r="A59" s="12" t="s">
        <v>13</v>
      </c>
      <c r="B59" s="12" t="s">
        <v>4</v>
      </c>
      <c r="C59" s="13" t="s">
        <v>46</v>
      </c>
      <c r="D59" s="13" t="s">
        <v>141</v>
      </c>
      <c r="E59" s="12" t="s">
        <v>147</v>
      </c>
      <c r="F59" s="14">
        <v>29830</v>
      </c>
    </row>
    <row r="60" spans="1:6" ht="15.75" outlineLevel="1">
      <c r="A60" s="8" t="s">
        <v>13</v>
      </c>
      <c r="B60" s="9" t="s">
        <v>22</v>
      </c>
      <c r="C60" s="10" t="s">
        <v>0</v>
      </c>
      <c r="D60" s="10" t="s">
        <v>0</v>
      </c>
      <c r="E60" s="9" t="s">
        <v>48</v>
      </c>
      <c r="F60" s="11">
        <f>F61</f>
        <v>322000</v>
      </c>
    </row>
    <row r="61" spans="1:6" ht="63" outlineLevel="2">
      <c r="A61" s="8" t="s">
        <v>13</v>
      </c>
      <c r="B61" s="9" t="s">
        <v>22</v>
      </c>
      <c r="C61" s="10" t="s">
        <v>49</v>
      </c>
      <c r="D61" s="10" t="s">
        <v>0</v>
      </c>
      <c r="E61" s="9" t="s">
        <v>50</v>
      </c>
      <c r="F61" s="11">
        <f>F62</f>
        <v>322000</v>
      </c>
    </row>
    <row r="62" spans="1:6" ht="31.5" outlineLevel="3">
      <c r="A62" s="12" t="s">
        <v>13</v>
      </c>
      <c r="B62" s="12" t="s">
        <v>22</v>
      </c>
      <c r="C62" s="13" t="s">
        <v>49</v>
      </c>
      <c r="D62" s="13" t="s">
        <v>141</v>
      </c>
      <c r="E62" s="12" t="s">
        <v>147</v>
      </c>
      <c r="F62" s="14">
        <v>322000</v>
      </c>
    </row>
    <row r="63" spans="1:6" ht="31.5" outlineLevel="1">
      <c r="A63" s="8" t="s">
        <v>13</v>
      </c>
      <c r="B63" s="9" t="s">
        <v>51</v>
      </c>
      <c r="C63" s="10" t="s">
        <v>0</v>
      </c>
      <c r="D63" s="10" t="s">
        <v>0</v>
      </c>
      <c r="E63" s="9" t="s">
        <v>52</v>
      </c>
      <c r="F63" s="11">
        <f>F64</f>
        <v>9528900</v>
      </c>
    </row>
    <row r="64" spans="1:6" ht="15.75" outlineLevel="2">
      <c r="A64" s="8" t="s">
        <v>13</v>
      </c>
      <c r="B64" s="9" t="s">
        <v>51</v>
      </c>
      <c r="C64" s="10" t="s">
        <v>53</v>
      </c>
      <c r="D64" s="10" t="s">
        <v>0</v>
      </c>
      <c r="E64" s="9" t="s">
        <v>54</v>
      </c>
      <c r="F64" s="11">
        <f>F65</f>
        <v>9528900</v>
      </c>
    </row>
    <row r="65" spans="1:6" ht="31.5" outlineLevel="3">
      <c r="A65" s="12" t="s">
        <v>13</v>
      </c>
      <c r="B65" s="12" t="s">
        <v>51</v>
      </c>
      <c r="C65" s="13" t="s">
        <v>53</v>
      </c>
      <c r="D65" s="13" t="s">
        <v>141</v>
      </c>
      <c r="E65" s="12" t="s">
        <v>147</v>
      </c>
      <c r="F65" s="14">
        <v>9528900</v>
      </c>
    </row>
    <row r="66" spans="1:6" ht="31.5" outlineLevel="1">
      <c r="A66" s="8" t="s">
        <v>13</v>
      </c>
      <c r="B66" s="9" t="s">
        <v>55</v>
      </c>
      <c r="C66" s="10" t="s">
        <v>0</v>
      </c>
      <c r="D66" s="10" t="s">
        <v>0</v>
      </c>
      <c r="E66" s="9" t="s">
        <v>56</v>
      </c>
      <c r="F66" s="11">
        <f>F67+F69+F71+F73+F76</f>
        <v>34016627.4</v>
      </c>
    </row>
    <row r="67" spans="1:6" ht="94.5" outlineLevel="2">
      <c r="A67" s="8" t="s">
        <v>13</v>
      </c>
      <c r="B67" s="9" t="s">
        <v>55</v>
      </c>
      <c r="C67" s="10" t="s">
        <v>57</v>
      </c>
      <c r="D67" s="10" t="s">
        <v>0</v>
      </c>
      <c r="E67" s="9" t="s">
        <v>58</v>
      </c>
      <c r="F67" s="11">
        <f>F68</f>
        <v>900000</v>
      </c>
    </row>
    <row r="68" spans="1:6" ht="15.75" outlineLevel="3">
      <c r="A68" s="12" t="s">
        <v>13</v>
      </c>
      <c r="B68" s="12" t="s">
        <v>55</v>
      </c>
      <c r="C68" s="13" t="s">
        <v>57</v>
      </c>
      <c r="D68" s="13" t="s">
        <v>145</v>
      </c>
      <c r="E68" s="12" t="s">
        <v>150</v>
      </c>
      <c r="F68" s="14">
        <v>900000</v>
      </c>
    </row>
    <row r="69" spans="1:6" ht="31.5" outlineLevel="2">
      <c r="A69" s="8" t="s">
        <v>13</v>
      </c>
      <c r="B69" s="9" t="s">
        <v>55</v>
      </c>
      <c r="C69" s="10" t="s">
        <v>59</v>
      </c>
      <c r="D69" s="10" t="s">
        <v>0</v>
      </c>
      <c r="E69" s="9" t="s">
        <v>60</v>
      </c>
      <c r="F69" s="11">
        <f>F70</f>
        <v>3604938</v>
      </c>
    </row>
    <row r="70" spans="1:6" ht="47.25" outlineLevel="3">
      <c r="A70" s="12" t="s">
        <v>13</v>
      </c>
      <c r="B70" s="12" t="s">
        <v>55</v>
      </c>
      <c r="C70" s="13" t="s">
        <v>59</v>
      </c>
      <c r="D70" s="13" t="s">
        <v>144</v>
      </c>
      <c r="E70" s="12" t="s">
        <v>151</v>
      </c>
      <c r="F70" s="14">
        <v>3604938</v>
      </c>
    </row>
    <row r="71" spans="1:6" ht="78.75" outlineLevel="2">
      <c r="A71" s="8" t="s">
        <v>13</v>
      </c>
      <c r="B71" s="9" t="s">
        <v>55</v>
      </c>
      <c r="C71" s="10" t="s">
        <v>61</v>
      </c>
      <c r="D71" s="10" t="s">
        <v>0</v>
      </c>
      <c r="E71" s="9" t="s">
        <v>62</v>
      </c>
      <c r="F71" s="11">
        <f>F72</f>
        <v>5589350</v>
      </c>
    </row>
    <row r="72" spans="1:6" ht="15.75" outlineLevel="3">
      <c r="A72" s="12" t="s">
        <v>13</v>
      </c>
      <c r="B72" s="12" t="s">
        <v>55</v>
      </c>
      <c r="C72" s="13" t="s">
        <v>61</v>
      </c>
      <c r="D72" s="13" t="s">
        <v>145</v>
      </c>
      <c r="E72" s="12" t="s">
        <v>150</v>
      </c>
      <c r="F72" s="14">
        <v>5589350</v>
      </c>
    </row>
    <row r="73" spans="1:6" ht="31.5" outlineLevel="2">
      <c r="A73" s="8" t="s">
        <v>13</v>
      </c>
      <c r="B73" s="9" t="s">
        <v>55</v>
      </c>
      <c r="C73" s="10" t="s">
        <v>63</v>
      </c>
      <c r="D73" s="10" t="s">
        <v>0</v>
      </c>
      <c r="E73" s="9" t="s">
        <v>64</v>
      </c>
      <c r="F73" s="11">
        <f>SUM(F74:F75)</f>
        <v>6525639.4</v>
      </c>
    </row>
    <row r="74" spans="1:6" ht="63" outlineLevel="3">
      <c r="A74" s="12" t="s">
        <v>13</v>
      </c>
      <c r="B74" s="12" t="s">
        <v>55</v>
      </c>
      <c r="C74" s="13" t="s">
        <v>63</v>
      </c>
      <c r="D74" s="13" t="s">
        <v>140</v>
      </c>
      <c r="E74" s="12" t="s">
        <v>146</v>
      </c>
      <c r="F74" s="14">
        <v>5904639.4</v>
      </c>
    </row>
    <row r="75" spans="1:6" ht="31.5" outlineLevel="3">
      <c r="A75" s="12" t="s">
        <v>13</v>
      </c>
      <c r="B75" s="12" t="s">
        <v>55</v>
      </c>
      <c r="C75" s="13" t="s">
        <v>63</v>
      </c>
      <c r="D75" s="13" t="s">
        <v>141</v>
      </c>
      <c r="E75" s="12" t="s">
        <v>147</v>
      </c>
      <c r="F75" s="14">
        <v>621000</v>
      </c>
    </row>
    <row r="76" spans="1:6" ht="94.5" outlineLevel="2">
      <c r="A76" s="8" t="s">
        <v>13</v>
      </c>
      <c r="B76" s="9" t="s">
        <v>55</v>
      </c>
      <c r="C76" s="10" t="s">
        <v>65</v>
      </c>
      <c r="D76" s="10" t="s">
        <v>0</v>
      </c>
      <c r="E76" s="9" t="s">
        <v>66</v>
      </c>
      <c r="F76" s="11">
        <f>F77</f>
        <v>17396700</v>
      </c>
    </row>
    <row r="77" spans="1:6" ht="15.75" outlineLevel="3">
      <c r="A77" s="12" t="s">
        <v>13</v>
      </c>
      <c r="B77" s="12" t="s">
        <v>55</v>
      </c>
      <c r="C77" s="13" t="s">
        <v>65</v>
      </c>
      <c r="D77" s="13" t="s">
        <v>145</v>
      </c>
      <c r="E77" s="12" t="s">
        <v>150</v>
      </c>
      <c r="F77" s="14">
        <v>17396700</v>
      </c>
    </row>
    <row r="78" spans="1:6" s="7" customFormat="1" ht="21.75" customHeight="1">
      <c r="A78" s="4" t="s">
        <v>22</v>
      </c>
      <c r="B78" s="5" t="s">
        <v>0</v>
      </c>
      <c r="C78" s="49" t="s">
        <v>156</v>
      </c>
      <c r="D78" s="50"/>
      <c r="E78" s="51"/>
      <c r="F78" s="6">
        <f>F82+F85+F79</f>
        <v>4775920</v>
      </c>
    </row>
    <row r="79" spans="1:6" ht="15.75" outlineLevel="1">
      <c r="A79" s="8" t="s">
        <v>22</v>
      </c>
      <c r="B79" s="9" t="s">
        <v>4</v>
      </c>
      <c r="C79" s="10" t="s">
        <v>0</v>
      </c>
      <c r="D79" s="10" t="s">
        <v>0</v>
      </c>
      <c r="E79" s="9" t="s">
        <v>176</v>
      </c>
      <c r="F79" s="11">
        <f>F80</f>
        <v>2540000</v>
      </c>
    </row>
    <row r="80" spans="1:6" ht="31.5" outlineLevel="2">
      <c r="A80" s="8" t="s">
        <v>22</v>
      </c>
      <c r="B80" s="9" t="s">
        <v>4</v>
      </c>
      <c r="C80" s="10" t="s">
        <v>178</v>
      </c>
      <c r="D80" s="10" t="s">
        <v>0</v>
      </c>
      <c r="E80" s="9" t="s">
        <v>177</v>
      </c>
      <c r="F80" s="11">
        <f>F81</f>
        <v>2540000</v>
      </c>
    </row>
    <row r="81" spans="1:6" ht="31.5" outlineLevel="3">
      <c r="A81" s="12" t="s">
        <v>22</v>
      </c>
      <c r="B81" s="12" t="s">
        <v>4</v>
      </c>
      <c r="C81" s="13" t="s">
        <v>178</v>
      </c>
      <c r="D81" s="13" t="s">
        <v>141</v>
      </c>
      <c r="E81" s="12" t="s">
        <v>147</v>
      </c>
      <c r="F81" s="14">
        <v>2540000</v>
      </c>
    </row>
    <row r="82" spans="1:6" ht="15.75" outlineLevel="1">
      <c r="A82" s="8" t="s">
        <v>22</v>
      </c>
      <c r="B82" s="9" t="s">
        <v>5</v>
      </c>
      <c r="C82" s="10" t="s">
        <v>0</v>
      </c>
      <c r="D82" s="10" t="s">
        <v>0</v>
      </c>
      <c r="E82" s="9" t="s">
        <v>67</v>
      </c>
      <c r="F82" s="11">
        <f>F83</f>
        <v>2035920</v>
      </c>
    </row>
    <row r="83" spans="1:6" ht="31.5" outlineLevel="2">
      <c r="A83" s="8" t="s">
        <v>22</v>
      </c>
      <c r="B83" s="9" t="s">
        <v>5</v>
      </c>
      <c r="C83" s="10" t="s">
        <v>68</v>
      </c>
      <c r="D83" s="10" t="s">
        <v>0</v>
      </c>
      <c r="E83" s="9" t="s">
        <v>69</v>
      </c>
      <c r="F83" s="11">
        <f>F84</f>
        <v>2035920</v>
      </c>
    </row>
    <row r="84" spans="1:6" ht="31.5" outlineLevel="3">
      <c r="A84" s="12" t="s">
        <v>22</v>
      </c>
      <c r="B84" s="12" t="s">
        <v>5</v>
      </c>
      <c r="C84" s="13" t="s">
        <v>68</v>
      </c>
      <c r="D84" s="13" t="s">
        <v>141</v>
      </c>
      <c r="E84" s="12" t="s">
        <v>147</v>
      </c>
      <c r="F84" s="14">
        <v>2035920</v>
      </c>
    </row>
    <row r="85" spans="1:6" ht="15.75" outlineLevel="1">
      <c r="A85" s="8" t="s">
        <v>22</v>
      </c>
      <c r="B85" s="9" t="s">
        <v>9</v>
      </c>
      <c r="C85" s="10" t="s">
        <v>0</v>
      </c>
      <c r="D85" s="10" t="s">
        <v>0</v>
      </c>
      <c r="E85" s="9" t="s">
        <v>70</v>
      </c>
      <c r="F85" s="11">
        <f>F86</f>
        <v>200000</v>
      </c>
    </row>
    <row r="86" spans="1:6" ht="31.5" outlineLevel="2">
      <c r="A86" s="8" t="s">
        <v>22</v>
      </c>
      <c r="B86" s="9" t="s">
        <v>9</v>
      </c>
      <c r="C86" s="10" t="s">
        <v>68</v>
      </c>
      <c r="D86" s="10" t="s">
        <v>0</v>
      </c>
      <c r="E86" s="9" t="s">
        <v>69</v>
      </c>
      <c r="F86" s="11">
        <f>F87</f>
        <v>200000</v>
      </c>
    </row>
    <row r="87" spans="1:6" ht="31.5" outlineLevel="3">
      <c r="A87" s="12" t="s">
        <v>22</v>
      </c>
      <c r="B87" s="12" t="s">
        <v>9</v>
      </c>
      <c r="C87" s="13" t="s">
        <v>68</v>
      </c>
      <c r="D87" s="13" t="s">
        <v>141</v>
      </c>
      <c r="E87" s="12" t="s">
        <v>147</v>
      </c>
      <c r="F87" s="14">
        <v>200000</v>
      </c>
    </row>
    <row r="88" spans="1:6" s="7" customFormat="1" ht="15" customHeight="1">
      <c r="A88" s="4" t="s">
        <v>71</v>
      </c>
      <c r="B88" s="5" t="s">
        <v>0</v>
      </c>
      <c r="C88" s="49" t="s">
        <v>157</v>
      </c>
      <c r="D88" s="50"/>
      <c r="E88" s="51"/>
      <c r="F88" s="6">
        <f>F89+F105+F131+F135</f>
        <v>241399165.34</v>
      </c>
    </row>
    <row r="89" spans="1:6" ht="15.75" outlineLevel="1">
      <c r="A89" s="8" t="s">
        <v>71</v>
      </c>
      <c r="B89" s="9" t="s">
        <v>4</v>
      </c>
      <c r="C89" s="10" t="s">
        <v>0</v>
      </c>
      <c r="D89" s="10" t="s">
        <v>0</v>
      </c>
      <c r="E89" s="9" t="s">
        <v>72</v>
      </c>
      <c r="F89" s="11">
        <f>F90+F93+F95+F99+F101+F103</f>
        <v>68299193.05</v>
      </c>
    </row>
    <row r="90" spans="1:6" ht="94.5" outlineLevel="2">
      <c r="A90" s="8" t="s">
        <v>71</v>
      </c>
      <c r="B90" s="9" t="s">
        <v>4</v>
      </c>
      <c r="C90" s="10" t="s">
        <v>73</v>
      </c>
      <c r="D90" s="10" t="s">
        <v>0</v>
      </c>
      <c r="E90" s="9" t="s">
        <v>74</v>
      </c>
      <c r="F90" s="11">
        <f>SUM(F91:F92)</f>
        <v>48019800</v>
      </c>
    </row>
    <row r="91" spans="1:6" ht="63" outlineLevel="3">
      <c r="A91" s="12" t="s">
        <v>71</v>
      </c>
      <c r="B91" s="12" t="s">
        <v>4</v>
      </c>
      <c r="C91" s="13" t="s">
        <v>73</v>
      </c>
      <c r="D91" s="13" t="s">
        <v>140</v>
      </c>
      <c r="E91" s="12" t="s">
        <v>146</v>
      </c>
      <c r="F91" s="14">
        <v>47889800</v>
      </c>
    </row>
    <row r="92" spans="1:6" ht="31.5" outlineLevel="3">
      <c r="A92" s="12" t="s">
        <v>71</v>
      </c>
      <c r="B92" s="12" t="s">
        <v>4</v>
      </c>
      <c r="C92" s="13" t="s">
        <v>73</v>
      </c>
      <c r="D92" s="13" t="s">
        <v>141</v>
      </c>
      <c r="E92" s="12" t="s">
        <v>147</v>
      </c>
      <c r="F92" s="14">
        <v>130000</v>
      </c>
    </row>
    <row r="93" spans="1:6" ht="141.75" outlineLevel="2">
      <c r="A93" s="8" t="s">
        <v>71</v>
      </c>
      <c r="B93" s="9" t="s">
        <v>4</v>
      </c>
      <c r="C93" s="10" t="s">
        <v>17</v>
      </c>
      <c r="D93" s="10" t="s">
        <v>0</v>
      </c>
      <c r="E93" s="9" t="s">
        <v>18</v>
      </c>
      <c r="F93" s="11">
        <f>F94</f>
        <v>3073740</v>
      </c>
    </row>
    <row r="94" spans="1:6" ht="31.5" outlineLevel="3">
      <c r="A94" s="12" t="s">
        <v>71</v>
      </c>
      <c r="B94" s="12" t="s">
        <v>4</v>
      </c>
      <c r="C94" s="13" t="s">
        <v>17</v>
      </c>
      <c r="D94" s="13" t="s">
        <v>141</v>
      </c>
      <c r="E94" s="12" t="s">
        <v>147</v>
      </c>
      <c r="F94" s="14">
        <v>3073740</v>
      </c>
    </row>
    <row r="95" spans="1:6" ht="47.25" outlineLevel="2">
      <c r="A95" s="8" t="s">
        <v>71</v>
      </c>
      <c r="B95" s="9" t="s">
        <v>4</v>
      </c>
      <c r="C95" s="10" t="s">
        <v>75</v>
      </c>
      <c r="D95" s="10" t="s">
        <v>0</v>
      </c>
      <c r="E95" s="9" t="s">
        <v>76</v>
      </c>
      <c r="F95" s="11">
        <f>SUM(F96:F98)</f>
        <v>16689319.05</v>
      </c>
    </row>
    <row r="96" spans="1:6" ht="63" outlineLevel="3">
      <c r="A96" s="12" t="s">
        <v>71</v>
      </c>
      <c r="B96" s="12" t="s">
        <v>4</v>
      </c>
      <c r="C96" s="13" t="s">
        <v>75</v>
      </c>
      <c r="D96" s="13" t="s">
        <v>140</v>
      </c>
      <c r="E96" s="12" t="s">
        <v>146</v>
      </c>
      <c r="F96" s="14">
        <v>108060</v>
      </c>
    </row>
    <row r="97" spans="1:6" ht="31.5" outlineLevel="3">
      <c r="A97" s="12" t="s">
        <v>71</v>
      </c>
      <c r="B97" s="12" t="s">
        <v>4</v>
      </c>
      <c r="C97" s="13" t="s">
        <v>75</v>
      </c>
      <c r="D97" s="13" t="s">
        <v>141</v>
      </c>
      <c r="E97" s="12" t="s">
        <v>147</v>
      </c>
      <c r="F97" s="14">
        <v>16453047.05</v>
      </c>
    </row>
    <row r="98" spans="1:6" ht="15.75" outlineLevel="3">
      <c r="A98" s="12" t="s">
        <v>71</v>
      </c>
      <c r="B98" s="12" t="s">
        <v>4</v>
      </c>
      <c r="C98" s="13" t="s">
        <v>75</v>
      </c>
      <c r="D98" s="13" t="s">
        <v>145</v>
      </c>
      <c r="E98" s="12" t="s">
        <v>150</v>
      </c>
      <c r="F98" s="14">
        <v>128212</v>
      </c>
    </row>
    <row r="99" spans="1:6" ht="63" outlineLevel="2">
      <c r="A99" s="8" t="s">
        <v>71</v>
      </c>
      <c r="B99" s="9" t="s">
        <v>4</v>
      </c>
      <c r="C99" s="10" t="s">
        <v>77</v>
      </c>
      <c r="D99" s="10" t="s">
        <v>0</v>
      </c>
      <c r="E99" s="9" t="s">
        <v>78</v>
      </c>
      <c r="F99" s="11">
        <f>F100</f>
        <v>65000</v>
      </c>
    </row>
    <row r="100" spans="1:6" ht="31.5" outlineLevel="3">
      <c r="A100" s="12" t="s">
        <v>71</v>
      </c>
      <c r="B100" s="12" t="s">
        <v>4</v>
      </c>
      <c r="C100" s="13" t="s">
        <v>77</v>
      </c>
      <c r="D100" s="13" t="s">
        <v>141</v>
      </c>
      <c r="E100" s="12" t="s">
        <v>147</v>
      </c>
      <c r="F100" s="14">
        <v>65000</v>
      </c>
    </row>
    <row r="101" spans="1:6" ht="63" outlineLevel="2">
      <c r="A101" s="8" t="s">
        <v>71</v>
      </c>
      <c r="B101" s="9" t="s">
        <v>4</v>
      </c>
      <c r="C101" s="10" t="s">
        <v>79</v>
      </c>
      <c r="D101" s="10" t="s">
        <v>0</v>
      </c>
      <c r="E101" s="9" t="s">
        <v>80</v>
      </c>
      <c r="F101" s="11">
        <f>F102</f>
        <v>88000</v>
      </c>
    </row>
    <row r="102" spans="1:6" ht="31.5" outlineLevel="3">
      <c r="A102" s="12" t="s">
        <v>71</v>
      </c>
      <c r="B102" s="12" t="s">
        <v>4</v>
      </c>
      <c r="C102" s="13" t="s">
        <v>79</v>
      </c>
      <c r="D102" s="13" t="s">
        <v>141</v>
      </c>
      <c r="E102" s="12" t="s">
        <v>147</v>
      </c>
      <c r="F102" s="14">
        <v>88000</v>
      </c>
    </row>
    <row r="103" spans="1:6" ht="47.25" outlineLevel="2">
      <c r="A103" s="8" t="s">
        <v>71</v>
      </c>
      <c r="B103" s="9" t="s">
        <v>4</v>
      </c>
      <c r="C103" s="10" t="s">
        <v>81</v>
      </c>
      <c r="D103" s="10" t="s">
        <v>0</v>
      </c>
      <c r="E103" s="9" t="s">
        <v>82</v>
      </c>
      <c r="F103" s="11">
        <f>F104</f>
        <v>363334</v>
      </c>
    </row>
    <row r="104" spans="1:6" ht="31.5" outlineLevel="3">
      <c r="A104" s="12" t="s">
        <v>71</v>
      </c>
      <c r="B104" s="12" t="s">
        <v>4</v>
      </c>
      <c r="C104" s="13" t="s">
        <v>81</v>
      </c>
      <c r="D104" s="13" t="s">
        <v>141</v>
      </c>
      <c r="E104" s="12" t="s">
        <v>147</v>
      </c>
      <c r="F104" s="14">
        <v>363334</v>
      </c>
    </row>
    <row r="105" spans="1:6" ht="15.75" outlineLevel="1">
      <c r="A105" s="8" t="s">
        <v>71</v>
      </c>
      <c r="B105" s="9" t="s">
        <v>5</v>
      </c>
      <c r="C105" s="10" t="s">
        <v>0</v>
      </c>
      <c r="D105" s="10" t="s">
        <v>0</v>
      </c>
      <c r="E105" s="9" t="s">
        <v>83</v>
      </c>
      <c r="F105" s="11">
        <f>F106+F108+F111+F113+F117+F121+F123+F125+F127+F129</f>
        <v>153395517.01000002</v>
      </c>
    </row>
    <row r="106" spans="1:6" ht="31.5" outlineLevel="2">
      <c r="A106" s="8" t="s">
        <v>71</v>
      </c>
      <c r="B106" s="9" t="s">
        <v>5</v>
      </c>
      <c r="C106" s="10" t="s">
        <v>84</v>
      </c>
      <c r="D106" s="10" t="s">
        <v>0</v>
      </c>
      <c r="E106" s="9" t="s">
        <v>85</v>
      </c>
      <c r="F106" s="11">
        <f>F107</f>
        <v>1751300</v>
      </c>
    </row>
    <row r="107" spans="1:6" ht="31.5" outlineLevel="3">
      <c r="A107" s="12" t="s">
        <v>71</v>
      </c>
      <c r="B107" s="12" t="s">
        <v>5</v>
      </c>
      <c r="C107" s="13" t="s">
        <v>84</v>
      </c>
      <c r="D107" s="13" t="s">
        <v>141</v>
      </c>
      <c r="E107" s="12" t="s">
        <v>147</v>
      </c>
      <c r="F107" s="14">
        <v>1751300</v>
      </c>
    </row>
    <row r="108" spans="1:6" ht="157.5" outlineLevel="2">
      <c r="A108" s="8" t="s">
        <v>71</v>
      </c>
      <c r="B108" s="9" t="s">
        <v>5</v>
      </c>
      <c r="C108" s="10" t="s">
        <v>86</v>
      </c>
      <c r="D108" s="10" t="s">
        <v>0</v>
      </c>
      <c r="E108" s="15" t="s">
        <v>87</v>
      </c>
      <c r="F108" s="11">
        <f>SUM(F109:F110)</f>
        <v>93890800</v>
      </c>
    </row>
    <row r="109" spans="1:6" ht="63" outlineLevel="3">
      <c r="A109" s="12" t="s">
        <v>71</v>
      </c>
      <c r="B109" s="12" t="s">
        <v>5</v>
      </c>
      <c r="C109" s="13" t="s">
        <v>86</v>
      </c>
      <c r="D109" s="13" t="s">
        <v>140</v>
      </c>
      <c r="E109" s="12" t="s">
        <v>146</v>
      </c>
      <c r="F109" s="14">
        <v>92343800</v>
      </c>
    </row>
    <row r="110" spans="1:6" ht="31.5" outlineLevel="3">
      <c r="A110" s="12" t="s">
        <v>71</v>
      </c>
      <c r="B110" s="12" t="s">
        <v>5</v>
      </c>
      <c r="C110" s="13" t="s">
        <v>86</v>
      </c>
      <c r="D110" s="13" t="s">
        <v>141</v>
      </c>
      <c r="E110" s="12" t="s">
        <v>147</v>
      </c>
      <c r="F110" s="14">
        <v>1547000</v>
      </c>
    </row>
    <row r="111" spans="1:6" ht="141.75" outlineLevel="2">
      <c r="A111" s="8" t="s">
        <v>71</v>
      </c>
      <c r="B111" s="9" t="s">
        <v>5</v>
      </c>
      <c r="C111" s="10" t="s">
        <v>17</v>
      </c>
      <c r="D111" s="10" t="s">
        <v>0</v>
      </c>
      <c r="E111" s="9" t="s">
        <v>18</v>
      </c>
      <c r="F111" s="11">
        <f>F112</f>
        <v>8898140</v>
      </c>
    </row>
    <row r="112" spans="1:6" ht="31.5" outlineLevel="3">
      <c r="A112" s="12" t="s">
        <v>71</v>
      </c>
      <c r="B112" s="12" t="s">
        <v>5</v>
      </c>
      <c r="C112" s="13" t="s">
        <v>17</v>
      </c>
      <c r="D112" s="13" t="s">
        <v>141</v>
      </c>
      <c r="E112" s="12" t="s">
        <v>147</v>
      </c>
      <c r="F112" s="14">
        <v>8898140</v>
      </c>
    </row>
    <row r="113" spans="1:6" ht="47.25" outlineLevel="2">
      <c r="A113" s="8" t="s">
        <v>71</v>
      </c>
      <c r="B113" s="9" t="s">
        <v>5</v>
      </c>
      <c r="C113" s="10" t="s">
        <v>88</v>
      </c>
      <c r="D113" s="10" t="s">
        <v>0</v>
      </c>
      <c r="E113" s="9" t="s">
        <v>89</v>
      </c>
      <c r="F113" s="11">
        <f>SUM(F114:F116)</f>
        <v>35015820.21</v>
      </c>
    </row>
    <row r="114" spans="1:6" ht="63" outlineLevel="3">
      <c r="A114" s="12" t="s">
        <v>71</v>
      </c>
      <c r="B114" s="12" t="s">
        <v>5</v>
      </c>
      <c r="C114" s="13" t="s">
        <v>88</v>
      </c>
      <c r="D114" s="13" t="s">
        <v>140</v>
      </c>
      <c r="E114" s="12" t="s">
        <v>146</v>
      </c>
      <c r="F114" s="14">
        <f>14385530-2540000</f>
        <v>11845530</v>
      </c>
    </row>
    <row r="115" spans="1:6" ht="31.5" outlineLevel="3">
      <c r="A115" s="12" t="s">
        <v>71</v>
      </c>
      <c r="B115" s="12" t="s">
        <v>5</v>
      </c>
      <c r="C115" s="13" t="s">
        <v>88</v>
      </c>
      <c r="D115" s="13" t="s">
        <v>141</v>
      </c>
      <c r="E115" s="12" t="s">
        <v>147</v>
      </c>
      <c r="F115" s="14">
        <v>22965490.21</v>
      </c>
    </row>
    <row r="116" spans="1:6" ht="15.75" outlineLevel="3">
      <c r="A116" s="12" t="s">
        <v>71</v>
      </c>
      <c r="B116" s="12" t="s">
        <v>5</v>
      </c>
      <c r="C116" s="13" t="s">
        <v>88</v>
      </c>
      <c r="D116" s="13" t="s">
        <v>145</v>
      </c>
      <c r="E116" s="12" t="s">
        <v>150</v>
      </c>
      <c r="F116" s="14">
        <v>204800</v>
      </c>
    </row>
    <row r="117" spans="1:6" ht="47.25" outlineLevel="2">
      <c r="A117" s="8" t="s">
        <v>71</v>
      </c>
      <c r="B117" s="9" t="s">
        <v>5</v>
      </c>
      <c r="C117" s="10" t="s">
        <v>90</v>
      </c>
      <c r="D117" s="10" t="s">
        <v>0</v>
      </c>
      <c r="E117" s="9" t="s">
        <v>91</v>
      </c>
      <c r="F117" s="11">
        <f>SUM(F118:F120)</f>
        <v>7153206.8</v>
      </c>
    </row>
    <row r="118" spans="1:6" ht="63" outlineLevel="3">
      <c r="A118" s="12" t="s">
        <v>71</v>
      </c>
      <c r="B118" s="12" t="s">
        <v>5</v>
      </c>
      <c r="C118" s="13" t="s">
        <v>90</v>
      </c>
      <c r="D118" s="13" t="s">
        <v>140</v>
      </c>
      <c r="E118" s="12" t="s">
        <v>146</v>
      </c>
      <c r="F118" s="14">
        <v>5972185</v>
      </c>
    </row>
    <row r="119" spans="1:6" ht="31.5" outlineLevel="3">
      <c r="A119" s="12" t="s">
        <v>71</v>
      </c>
      <c r="B119" s="12" t="s">
        <v>5</v>
      </c>
      <c r="C119" s="13" t="s">
        <v>90</v>
      </c>
      <c r="D119" s="13" t="s">
        <v>141</v>
      </c>
      <c r="E119" s="12" t="s">
        <v>147</v>
      </c>
      <c r="F119" s="14">
        <v>1171021.8</v>
      </c>
    </row>
    <row r="120" spans="1:6" ht="15.75" outlineLevel="3">
      <c r="A120" s="12" t="s">
        <v>71</v>
      </c>
      <c r="B120" s="12" t="s">
        <v>5</v>
      </c>
      <c r="C120" s="13" t="s">
        <v>90</v>
      </c>
      <c r="D120" s="13" t="s">
        <v>145</v>
      </c>
      <c r="E120" s="12" t="s">
        <v>150</v>
      </c>
      <c r="F120" s="14">
        <v>10000</v>
      </c>
    </row>
    <row r="121" spans="1:6" ht="78.75" outlineLevel="2">
      <c r="A121" s="8" t="s">
        <v>71</v>
      </c>
      <c r="B121" s="9" t="s">
        <v>5</v>
      </c>
      <c r="C121" s="10" t="s">
        <v>92</v>
      </c>
      <c r="D121" s="10" t="s">
        <v>0</v>
      </c>
      <c r="E121" s="9" t="s">
        <v>93</v>
      </c>
      <c r="F121" s="11">
        <f>F122</f>
        <v>5500000</v>
      </c>
    </row>
    <row r="122" spans="1:6" ht="31.5" outlineLevel="3">
      <c r="A122" s="12" t="s">
        <v>71</v>
      </c>
      <c r="B122" s="12" t="s">
        <v>5</v>
      </c>
      <c r="C122" s="13" t="s">
        <v>92</v>
      </c>
      <c r="D122" s="13" t="s">
        <v>141</v>
      </c>
      <c r="E122" s="12" t="s">
        <v>147</v>
      </c>
      <c r="F122" s="14">
        <v>5500000</v>
      </c>
    </row>
    <row r="123" spans="1:6" ht="31.5" outlineLevel="2">
      <c r="A123" s="8" t="s">
        <v>71</v>
      </c>
      <c r="B123" s="9" t="s">
        <v>5</v>
      </c>
      <c r="C123" s="10" t="s">
        <v>94</v>
      </c>
      <c r="D123" s="10" t="s">
        <v>0</v>
      </c>
      <c r="E123" s="9" t="s">
        <v>95</v>
      </c>
      <c r="F123" s="11">
        <f>F124</f>
        <v>0</v>
      </c>
    </row>
    <row r="124" spans="1:6" ht="31.5" outlineLevel="3">
      <c r="A124" s="12" t="s">
        <v>71</v>
      </c>
      <c r="B124" s="12" t="s">
        <v>5</v>
      </c>
      <c r="C124" s="13" t="s">
        <v>94</v>
      </c>
      <c r="D124" s="13" t="s">
        <v>141</v>
      </c>
      <c r="E124" s="12" t="s">
        <v>147</v>
      </c>
      <c r="F124" s="14">
        <v>0</v>
      </c>
    </row>
    <row r="125" spans="1:6" ht="63" outlineLevel="2">
      <c r="A125" s="8" t="s">
        <v>71</v>
      </c>
      <c r="B125" s="9" t="s">
        <v>5</v>
      </c>
      <c r="C125" s="10" t="s">
        <v>77</v>
      </c>
      <c r="D125" s="10" t="s">
        <v>0</v>
      </c>
      <c r="E125" s="9" t="s">
        <v>78</v>
      </c>
      <c r="F125" s="11">
        <f>F126</f>
        <v>715000</v>
      </c>
    </row>
    <row r="126" spans="1:6" ht="31.5" outlineLevel="3">
      <c r="A126" s="12" t="s">
        <v>71</v>
      </c>
      <c r="B126" s="12" t="s">
        <v>5</v>
      </c>
      <c r="C126" s="13" t="s">
        <v>77</v>
      </c>
      <c r="D126" s="13" t="s">
        <v>141</v>
      </c>
      <c r="E126" s="12" t="s">
        <v>147</v>
      </c>
      <c r="F126" s="14">
        <v>715000</v>
      </c>
    </row>
    <row r="127" spans="1:6" ht="63" outlineLevel="2">
      <c r="A127" s="8" t="s">
        <v>71</v>
      </c>
      <c r="B127" s="9" t="s">
        <v>5</v>
      </c>
      <c r="C127" s="10" t="s">
        <v>79</v>
      </c>
      <c r="D127" s="10" t="s">
        <v>0</v>
      </c>
      <c r="E127" s="9" t="s">
        <v>80</v>
      </c>
      <c r="F127" s="11">
        <f>F128</f>
        <v>316250</v>
      </c>
    </row>
    <row r="128" spans="1:6" ht="31.5" outlineLevel="3">
      <c r="A128" s="12" t="s">
        <v>71</v>
      </c>
      <c r="B128" s="12" t="s">
        <v>5</v>
      </c>
      <c r="C128" s="13" t="s">
        <v>79</v>
      </c>
      <c r="D128" s="13" t="s">
        <v>141</v>
      </c>
      <c r="E128" s="12" t="s">
        <v>147</v>
      </c>
      <c r="F128" s="14">
        <v>316250</v>
      </c>
    </row>
    <row r="129" spans="1:6" ht="47.25" outlineLevel="2">
      <c r="A129" s="8" t="s">
        <v>71</v>
      </c>
      <c r="B129" s="9" t="s">
        <v>5</v>
      </c>
      <c r="C129" s="10" t="s">
        <v>19</v>
      </c>
      <c r="D129" s="10" t="s">
        <v>0</v>
      </c>
      <c r="E129" s="9" t="s">
        <v>20</v>
      </c>
      <c r="F129" s="11">
        <f>F130</f>
        <v>155000</v>
      </c>
    </row>
    <row r="130" spans="1:6" ht="63" outlineLevel="3">
      <c r="A130" s="12" t="s">
        <v>71</v>
      </c>
      <c r="B130" s="12" t="s">
        <v>5</v>
      </c>
      <c r="C130" s="13" t="s">
        <v>19</v>
      </c>
      <c r="D130" s="13" t="s">
        <v>140</v>
      </c>
      <c r="E130" s="12" t="s">
        <v>146</v>
      </c>
      <c r="F130" s="14">
        <v>155000</v>
      </c>
    </row>
    <row r="131" spans="1:6" ht="31.5" outlineLevel="1">
      <c r="A131" s="8" t="s">
        <v>71</v>
      </c>
      <c r="B131" s="9" t="s">
        <v>71</v>
      </c>
      <c r="C131" s="10" t="s">
        <v>0</v>
      </c>
      <c r="D131" s="10" t="s">
        <v>0</v>
      </c>
      <c r="E131" s="9" t="s">
        <v>96</v>
      </c>
      <c r="F131" s="11">
        <f>F132</f>
        <v>1629991</v>
      </c>
    </row>
    <row r="132" spans="1:6" ht="78.75" outlineLevel="2">
      <c r="A132" s="8" t="s">
        <v>71</v>
      </c>
      <c r="B132" s="9" t="s">
        <v>71</v>
      </c>
      <c r="C132" s="10" t="s">
        <v>97</v>
      </c>
      <c r="D132" s="10" t="s">
        <v>0</v>
      </c>
      <c r="E132" s="9" t="s">
        <v>98</v>
      </c>
      <c r="F132" s="11">
        <f>SUM(F133:F134)</f>
        <v>1629991</v>
      </c>
    </row>
    <row r="133" spans="1:6" ht="63" outlineLevel="3">
      <c r="A133" s="12" t="s">
        <v>71</v>
      </c>
      <c r="B133" s="12" t="s">
        <v>71</v>
      </c>
      <c r="C133" s="13" t="s">
        <v>97</v>
      </c>
      <c r="D133" s="13" t="s">
        <v>140</v>
      </c>
      <c r="E133" s="12" t="s">
        <v>146</v>
      </c>
      <c r="F133" s="14">
        <v>1234671</v>
      </c>
    </row>
    <row r="134" spans="1:6" ht="31.5" outlineLevel="3">
      <c r="A134" s="12" t="s">
        <v>71</v>
      </c>
      <c r="B134" s="12" t="s">
        <v>71</v>
      </c>
      <c r="C134" s="13" t="s">
        <v>97</v>
      </c>
      <c r="D134" s="13" t="s">
        <v>141</v>
      </c>
      <c r="E134" s="12" t="s">
        <v>147</v>
      </c>
      <c r="F134" s="14">
        <v>395320</v>
      </c>
    </row>
    <row r="135" spans="1:6" ht="31.5" outlineLevel="1">
      <c r="A135" s="8" t="s">
        <v>71</v>
      </c>
      <c r="B135" s="9" t="s">
        <v>51</v>
      </c>
      <c r="C135" s="10" t="s">
        <v>0</v>
      </c>
      <c r="D135" s="10" t="s">
        <v>0</v>
      </c>
      <c r="E135" s="9" t="s">
        <v>99</v>
      </c>
      <c r="F135" s="11">
        <f>F136+F139+F141+F145+F148+F151+F153</f>
        <v>18074464.28</v>
      </c>
    </row>
    <row r="136" spans="1:6" ht="15.75" outlineLevel="2">
      <c r="A136" s="8" t="s">
        <v>71</v>
      </c>
      <c r="B136" s="9" t="s">
        <v>51</v>
      </c>
      <c r="C136" s="10" t="s">
        <v>15</v>
      </c>
      <c r="D136" s="10" t="s">
        <v>0</v>
      </c>
      <c r="E136" s="9" t="s">
        <v>16</v>
      </c>
      <c r="F136" s="11">
        <f>SUM(F137:F138)</f>
        <v>3549459.27</v>
      </c>
    </row>
    <row r="137" spans="1:6" ht="63" outlineLevel="3">
      <c r="A137" s="12" t="s">
        <v>71</v>
      </c>
      <c r="B137" s="12" t="s">
        <v>51</v>
      </c>
      <c r="C137" s="13" t="s">
        <v>15</v>
      </c>
      <c r="D137" s="13" t="s">
        <v>140</v>
      </c>
      <c r="E137" s="12" t="s">
        <v>146</v>
      </c>
      <c r="F137" s="14">
        <v>3541459.27</v>
      </c>
    </row>
    <row r="138" spans="1:6" ht="31.5" outlineLevel="3">
      <c r="A138" s="12" t="s">
        <v>71</v>
      </c>
      <c r="B138" s="12" t="s">
        <v>51</v>
      </c>
      <c r="C138" s="13" t="s">
        <v>15</v>
      </c>
      <c r="D138" s="13" t="s">
        <v>141</v>
      </c>
      <c r="E138" s="12" t="s">
        <v>147</v>
      </c>
      <c r="F138" s="14">
        <v>8000</v>
      </c>
    </row>
    <row r="139" spans="1:6" ht="141.75" outlineLevel="2">
      <c r="A139" s="8" t="s">
        <v>71</v>
      </c>
      <c r="B139" s="9" t="s">
        <v>51</v>
      </c>
      <c r="C139" s="10" t="s">
        <v>17</v>
      </c>
      <c r="D139" s="10" t="s">
        <v>0</v>
      </c>
      <c r="E139" s="9" t="s">
        <v>18</v>
      </c>
      <c r="F139" s="11">
        <f>F140</f>
        <v>655920</v>
      </c>
    </row>
    <row r="140" spans="1:6" ht="31.5" outlineLevel="3">
      <c r="A140" s="12" t="s">
        <v>71</v>
      </c>
      <c r="B140" s="12" t="s">
        <v>51</v>
      </c>
      <c r="C140" s="13" t="s">
        <v>17</v>
      </c>
      <c r="D140" s="13" t="s">
        <v>141</v>
      </c>
      <c r="E140" s="12" t="s">
        <v>147</v>
      </c>
      <c r="F140" s="14">
        <v>655920</v>
      </c>
    </row>
    <row r="141" spans="1:6" ht="63" outlineLevel="2">
      <c r="A141" s="8" t="s">
        <v>71</v>
      </c>
      <c r="B141" s="9" t="s">
        <v>51</v>
      </c>
      <c r="C141" s="10" t="s">
        <v>100</v>
      </c>
      <c r="D141" s="10" t="s">
        <v>0</v>
      </c>
      <c r="E141" s="9" t="s">
        <v>101</v>
      </c>
      <c r="F141" s="11">
        <f>SUM(F142:F144)</f>
        <v>11677145.01</v>
      </c>
    </row>
    <row r="142" spans="1:6" ht="63" outlineLevel="3">
      <c r="A142" s="12" t="s">
        <v>71</v>
      </c>
      <c r="B142" s="12" t="s">
        <v>51</v>
      </c>
      <c r="C142" s="13" t="s">
        <v>100</v>
      </c>
      <c r="D142" s="13" t="s">
        <v>140</v>
      </c>
      <c r="E142" s="12" t="s">
        <v>146</v>
      </c>
      <c r="F142" s="14">
        <v>9460439.61</v>
      </c>
    </row>
    <row r="143" spans="1:6" ht="31.5" outlineLevel="3">
      <c r="A143" s="12" t="s">
        <v>71</v>
      </c>
      <c r="B143" s="12" t="s">
        <v>51</v>
      </c>
      <c r="C143" s="13" t="s">
        <v>100</v>
      </c>
      <c r="D143" s="13" t="s">
        <v>141</v>
      </c>
      <c r="E143" s="12" t="s">
        <v>147</v>
      </c>
      <c r="F143" s="14">
        <v>2212705.4</v>
      </c>
    </row>
    <row r="144" spans="1:6" ht="15.75" outlineLevel="3">
      <c r="A144" s="12" t="s">
        <v>71</v>
      </c>
      <c r="B144" s="12" t="s">
        <v>51</v>
      </c>
      <c r="C144" s="13" t="s">
        <v>100</v>
      </c>
      <c r="D144" s="13" t="s">
        <v>145</v>
      </c>
      <c r="E144" s="12" t="s">
        <v>150</v>
      </c>
      <c r="F144" s="14">
        <v>4000</v>
      </c>
    </row>
    <row r="145" spans="1:6" ht="31.5" outlineLevel="2">
      <c r="A145" s="8" t="s">
        <v>71</v>
      </c>
      <c r="B145" s="9" t="s">
        <v>51</v>
      </c>
      <c r="C145" s="10" t="s">
        <v>94</v>
      </c>
      <c r="D145" s="10" t="s">
        <v>0</v>
      </c>
      <c r="E145" s="9" t="s">
        <v>95</v>
      </c>
      <c r="F145" s="11">
        <f>SUM(F146:F147)</f>
        <v>463500</v>
      </c>
    </row>
    <row r="146" spans="1:6" ht="63" outlineLevel="3">
      <c r="A146" s="12" t="s">
        <v>71</v>
      </c>
      <c r="B146" s="12" t="s">
        <v>51</v>
      </c>
      <c r="C146" s="13" t="s">
        <v>94</v>
      </c>
      <c r="D146" s="13" t="s">
        <v>140</v>
      </c>
      <c r="E146" s="12" t="s">
        <v>146</v>
      </c>
      <c r="F146" s="14">
        <v>18500</v>
      </c>
    </row>
    <row r="147" spans="1:6" ht="31.5" outlineLevel="3">
      <c r="A147" s="12" t="s">
        <v>71</v>
      </c>
      <c r="B147" s="12" t="s">
        <v>51</v>
      </c>
      <c r="C147" s="13" t="s">
        <v>94</v>
      </c>
      <c r="D147" s="13" t="s">
        <v>141</v>
      </c>
      <c r="E147" s="12" t="s">
        <v>147</v>
      </c>
      <c r="F147" s="14">
        <v>445000</v>
      </c>
    </row>
    <row r="148" spans="1:6" ht="63" outlineLevel="2">
      <c r="A148" s="8" t="s">
        <v>71</v>
      </c>
      <c r="B148" s="9" t="s">
        <v>51</v>
      </c>
      <c r="C148" s="10" t="s">
        <v>79</v>
      </c>
      <c r="D148" s="10" t="s">
        <v>0</v>
      </c>
      <c r="E148" s="9" t="s">
        <v>80</v>
      </c>
      <c r="F148" s="11">
        <f>SUM(F149:F150)</f>
        <v>1228440</v>
      </c>
    </row>
    <row r="149" spans="1:6" ht="63" outlineLevel="3">
      <c r="A149" s="12" t="s">
        <v>71</v>
      </c>
      <c r="B149" s="12" t="s">
        <v>51</v>
      </c>
      <c r="C149" s="13" t="s">
        <v>79</v>
      </c>
      <c r="D149" s="13" t="s">
        <v>140</v>
      </c>
      <c r="E149" s="12" t="s">
        <v>146</v>
      </c>
      <c r="F149" s="14">
        <v>771240</v>
      </c>
    </row>
    <row r="150" spans="1:6" ht="31.5" outlineLevel="3">
      <c r="A150" s="12" t="s">
        <v>71</v>
      </c>
      <c r="B150" s="12" t="s">
        <v>51</v>
      </c>
      <c r="C150" s="13" t="s">
        <v>79</v>
      </c>
      <c r="D150" s="13" t="s">
        <v>141</v>
      </c>
      <c r="E150" s="12" t="s">
        <v>147</v>
      </c>
      <c r="F150" s="14">
        <v>457200</v>
      </c>
    </row>
    <row r="151" spans="1:6" ht="47.25" outlineLevel="2">
      <c r="A151" s="8" t="s">
        <v>71</v>
      </c>
      <c r="B151" s="9" t="s">
        <v>51</v>
      </c>
      <c r="C151" s="10" t="s">
        <v>81</v>
      </c>
      <c r="D151" s="10" t="s">
        <v>0</v>
      </c>
      <c r="E151" s="9" t="s">
        <v>82</v>
      </c>
      <c r="F151" s="11">
        <f>F152</f>
        <v>0</v>
      </c>
    </row>
    <row r="152" spans="1:6" ht="31.5" outlineLevel="3">
      <c r="A152" s="12" t="s">
        <v>71</v>
      </c>
      <c r="B152" s="12" t="s">
        <v>51</v>
      </c>
      <c r="C152" s="13" t="s">
        <v>81</v>
      </c>
      <c r="D152" s="13" t="s">
        <v>141</v>
      </c>
      <c r="E152" s="12" t="s">
        <v>147</v>
      </c>
      <c r="F152" s="14">
        <v>0</v>
      </c>
    </row>
    <row r="153" spans="1:6" ht="31.5" outlineLevel="2">
      <c r="A153" s="8" t="s">
        <v>71</v>
      </c>
      <c r="B153" s="9" t="s">
        <v>51</v>
      </c>
      <c r="C153" s="10" t="s">
        <v>102</v>
      </c>
      <c r="D153" s="10" t="s">
        <v>0</v>
      </c>
      <c r="E153" s="9" t="s">
        <v>103</v>
      </c>
      <c r="F153" s="11">
        <f>F154</f>
        <v>500000</v>
      </c>
    </row>
    <row r="154" spans="1:6" ht="31.5" outlineLevel="3">
      <c r="A154" s="12" t="s">
        <v>71</v>
      </c>
      <c r="B154" s="12" t="s">
        <v>51</v>
      </c>
      <c r="C154" s="13" t="s">
        <v>102</v>
      </c>
      <c r="D154" s="13" t="s">
        <v>141</v>
      </c>
      <c r="E154" s="12" t="s">
        <v>147</v>
      </c>
      <c r="F154" s="14">
        <v>500000</v>
      </c>
    </row>
    <row r="155" spans="1:6" s="7" customFormat="1" ht="15.75" customHeight="1">
      <c r="A155" s="4" t="s">
        <v>104</v>
      </c>
      <c r="B155" s="5" t="s">
        <v>0</v>
      </c>
      <c r="C155" s="49" t="s">
        <v>158</v>
      </c>
      <c r="D155" s="50"/>
      <c r="E155" s="51"/>
      <c r="F155" s="6">
        <f>F156</f>
        <v>26080700</v>
      </c>
    </row>
    <row r="156" spans="1:6" ht="15.75" outlineLevel="1">
      <c r="A156" s="8" t="s">
        <v>104</v>
      </c>
      <c r="B156" s="9" t="s">
        <v>4</v>
      </c>
      <c r="C156" s="10" t="s">
        <v>0</v>
      </c>
      <c r="D156" s="10" t="s">
        <v>0</v>
      </c>
      <c r="E156" s="9" t="s">
        <v>105</v>
      </c>
      <c r="F156" s="11">
        <f>F157+F159+F161+F164</f>
        <v>26080700</v>
      </c>
    </row>
    <row r="157" spans="1:6" ht="94.5" outlineLevel="2">
      <c r="A157" s="8" t="s">
        <v>104</v>
      </c>
      <c r="B157" s="9" t="s">
        <v>4</v>
      </c>
      <c r="C157" s="10" t="s">
        <v>106</v>
      </c>
      <c r="D157" s="10" t="s">
        <v>0</v>
      </c>
      <c r="E157" s="9" t="s">
        <v>107</v>
      </c>
      <c r="F157" s="11">
        <f>F158</f>
        <v>4000</v>
      </c>
    </row>
    <row r="158" spans="1:6" ht="31.5" outlineLevel="3">
      <c r="A158" s="12" t="s">
        <v>104</v>
      </c>
      <c r="B158" s="12" t="s">
        <v>4</v>
      </c>
      <c r="C158" s="13" t="s">
        <v>106</v>
      </c>
      <c r="D158" s="13" t="s">
        <v>141</v>
      </c>
      <c r="E158" s="12" t="s">
        <v>147</v>
      </c>
      <c r="F158" s="14">
        <v>4000</v>
      </c>
    </row>
    <row r="159" spans="1:6" ht="141.75" outlineLevel="2">
      <c r="A159" s="8" t="s">
        <v>104</v>
      </c>
      <c r="B159" s="9" t="s">
        <v>4</v>
      </c>
      <c r="C159" s="10" t="s">
        <v>17</v>
      </c>
      <c r="D159" s="10" t="s">
        <v>0</v>
      </c>
      <c r="E159" s="9" t="s">
        <v>18</v>
      </c>
      <c r="F159" s="11">
        <f>F160</f>
        <v>1101300</v>
      </c>
    </row>
    <row r="160" spans="1:6" ht="31.5" outlineLevel="3">
      <c r="A160" s="12" t="s">
        <v>104</v>
      </c>
      <c r="B160" s="12" t="s">
        <v>4</v>
      </c>
      <c r="C160" s="13" t="s">
        <v>17</v>
      </c>
      <c r="D160" s="13" t="s">
        <v>141</v>
      </c>
      <c r="E160" s="12" t="s">
        <v>147</v>
      </c>
      <c r="F160" s="14">
        <v>1101300</v>
      </c>
    </row>
    <row r="161" spans="1:6" ht="47.25" outlineLevel="2">
      <c r="A161" s="8" t="s">
        <v>104</v>
      </c>
      <c r="B161" s="9" t="s">
        <v>4</v>
      </c>
      <c r="C161" s="10" t="s">
        <v>19</v>
      </c>
      <c r="D161" s="10" t="s">
        <v>0</v>
      </c>
      <c r="E161" s="9" t="s">
        <v>20</v>
      </c>
      <c r="F161" s="11">
        <f>SUM(F162:F163)</f>
        <v>155000</v>
      </c>
    </row>
    <row r="162" spans="1:6" ht="63" outlineLevel="3">
      <c r="A162" s="12" t="s">
        <v>104</v>
      </c>
      <c r="B162" s="12" t="s">
        <v>4</v>
      </c>
      <c r="C162" s="13" t="s">
        <v>19</v>
      </c>
      <c r="D162" s="13" t="s">
        <v>140</v>
      </c>
      <c r="E162" s="12" t="s">
        <v>146</v>
      </c>
      <c r="F162" s="14">
        <v>125320</v>
      </c>
    </row>
    <row r="163" spans="1:6" ht="31.5" outlineLevel="3">
      <c r="A163" s="12" t="s">
        <v>104</v>
      </c>
      <c r="B163" s="12" t="s">
        <v>4</v>
      </c>
      <c r="C163" s="13" t="s">
        <v>19</v>
      </c>
      <c r="D163" s="13" t="s">
        <v>141</v>
      </c>
      <c r="E163" s="12" t="s">
        <v>147</v>
      </c>
      <c r="F163" s="14">
        <v>29680</v>
      </c>
    </row>
    <row r="164" spans="1:6" ht="31.5" outlineLevel="2">
      <c r="A164" s="8" t="s">
        <v>104</v>
      </c>
      <c r="B164" s="9" t="s">
        <v>4</v>
      </c>
      <c r="C164" s="10" t="s">
        <v>108</v>
      </c>
      <c r="D164" s="10" t="s">
        <v>0</v>
      </c>
      <c r="E164" s="9" t="s">
        <v>109</v>
      </c>
      <c r="F164" s="11">
        <f>SUM(F165:F167)</f>
        <v>24820400</v>
      </c>
    </row>
    <row r="165" spans="1:6" ht="63" outlineLevel="3">
      <c r="A165" s="12" t="s">
        <v>104</v>
      </c>
      <c r="B165" s="12" t="s">
        <v>4</v>
      </c>
      <c r="C165" s="13" t="s">
        <v>108</v>
      </c>
      <c r="D165" s="13" t="s">
        <v>140</v>
      </c>
      <c r="E165" s="12" t="s">
        <v>146</v>
      </c>
      <c r="F165" s="14">
        <v>10716271.18</v>
      </c>
    </row>
    <row r="166" spans="1:6" ht="31.5" outlineLevel="3">
      <c r="A166" s="12" t="s">
        <v>104</v>
      </c>
      <c r="B166" s="12" t="s">
        <v>4</v>
      </c>
      <c r="C166" s="13" t="s">
        <v>108</v>
      </c>
      <c r="D166" s="13" t="s">
        <v>141</v>
      </c>
      <c r="E166" s="12" t="s">
        <v>147</v>
      </c>
      <c r="F166" s="14">
        <v>2820528.82</v>
      </c>
    </row>
    <row r="167" spans="1:6" ht="47.25" outlineLevel="3">
      <c r="A167" s="12" t="s">
        <v>104</v>
      </c>
      <c r="B167" s="12" t="s">
        <v>4</v>
      </c>
      <c r="C167" s="13" t="s">
        <v>108</v>
      </c>
      <c r="D167" s="13" t="s">
        <v>144</v>
      </c>
      <c r="E167" s="12" t="s">
        <v>151</v>
      </c>
      <c r="F167" s="14">
        <v>11283600</v>
      </c>
    </row>
    <row r="168" spans="1:6" s="7" customFormat="1" ht="15.75">
      <c r="A168" s="4" t="s">
        <v>51</v>
      </c>
      <c r="B168" s="5" t="s">
        <v>0</v>
      </c>
      <c r="C168" s="49" t="s">
        <v>163</v>
      </c>
      <c r="D168" s="50"/>
      <c r="E168" s="51"/>
      <c r="F168" s="6">
        <f>F169</f>
        <v>32000</v>
      </c>
    </row>
    <row r="169" spans="1:6" ht="15.75" outlineLevel="1">
      <c r="A169" s="8" t="s">
        <v>51</v>
      </c>
      <c r="B169" s="9" t="s">
        <v>4</v>
      </c>
      <c r="C169" s="10" t="s">
        <v>0</v>
      </c>
      <c r="D169" s="10" t="s">
        <v>0</v>
      </c>
      <c r="E169" s="9" t="s">
        <v>110</v>
      </c>
      <c r="F169" s="11">
        <f>F170</f>
        <v>32000</v>
      </c>
    </row>
    <row r="170" spans="1:6" ht="47.25" outlineLevel="2">
      <c r="A170" s="8" t="s">
        <v>51</v>
      </c>
      <c r="B170" s="9" t="s">
        <v>4</v>
      </c>
      <c r="C170" s="10" t="s">
        <v>111</v>
      </c>
      <c r="D170" s="10" t="s">
        <v>0</v>
      </c>
      <c r="E170" s="9" t="s">
        <v>112</v>
      </c>
      <c r="F170" s="11">
        <f>SUM(F171:F172)</f>
        <v>32000</v>
      </c>
    </row>
    <row r="171" spans="1:6" ht="63" outlineLevel="3">
      <c r="A171" s="12" t="s">
        <v>51</v>
      </c>
      <c r="B171" s="12" t="s">
        <v>4</v>
      </c>
      <c r="C171" s="13" t="s">
        <v>111</v>
      </c>
      <c r="D171" s="13" t="s">
        <v>140</v>
      </c>
      <c r="E171" s="12" t="s">
        <v>146</v>
      </c>
      <c r="F171" s="14">
        <v>20000</v>
      </c>
    </row>
    <row r="172" spans="1:6" ht="31.5" outlineLevel="3">
      <c r="A172" s="12" t="s">
        <v>51</v>
      </c>
      <c r="B172" s="12" t="s">
        <v>4</v>
      </c>
      <c r="C172" s="13" t="s">
        <v>111</v>
      </c>
      <c r="D172" s="13" t="s">
        <v>141</v>
      </c>
      <c r="E172" s="12" t="s">
        <v>147</v>
      </c>
      <c r="F172" s="14">
        <v>12000</v>
      </c>
    </row>
    <row r="173" spans="1:6" s="7" customFormat="1" ht="15.75" customHeight="1">
      <c r="A173" s="4" t="s">
        <v>113</v>
      </c>
      <c r="B173" s="5" t="s">
        <v>0</v>
      </c>
      <c r="C173" s="49" t="s">
        <v>159</v>
      </c>
      <c r="D173" s="50"/>
      <c r="E173" s="51"/>
      <c r="F173" s="6">
        <f>F174+F177+F186</f>
        <v>4746360</v>
      </c>
    </row>
    <row r="174" spans="1:6" ht="15.75" outlineLevel="1">
      <c r="A174" s="8" t="s">
        <v>113</v>
      </c>
      <c r="B174" s="9" t="s">
        <v>4</v>
      </c>
      <c r="C174" s="10" t="s">
        <v>0</v>
      </c>
      <c r="D174" s="10" t="s">
        <v>0</v>
      </c>
      <c r="E174" s="9" t="s">
        <v>114</v>
      </c>
      <c r="F174" s="11">
        <f>F175</f>
        <v>2115360</v>
      </c>
    </row>
    <row r="175" spans="1:6" ht="63" outlineLevel="2">
      <c r="A175" s="8" t="s">
        <v>113</v>
      </c>
      <c r="B175" s="9" t="s">
        <v>4</v>
      </c>
      <c r="C175" s="10" t="s">
        <v>115</v>
      </c>
      <c r="D175" s="10" t="s">
        <v>0</v>
      </c>
      <c r="E175" s="9" t="s">
        <v>116</v>
      </c>
      <c r="F175" s="11">
        <f>F176</f>
        <v>2115360</v>
      </c>
    </row>
    <row r="176" spans="1:6" ht="31.5" outlineLevel="3">
      <c r="A176" s="12" t="s">
        <v>113</v>
      </c>
      <c r="B176" s="12" t="s">
        <v>4</v>
      </c>
      <c r="C176" s="13" t="s">
        <v>115</v>
      </c>
      <c r="D176" s="13" t="s">
        <v>142</v>
      </c>
      <c r="E176" s="12" t="s">
        <v>148</v>
      </c>
      <c r="F176" s="14">
        <v>2115360</v>
      </c>
    </row>
    <row r="177" spans="1:6" ht="15.75" outlineLevel="1">
      <c r="A177" s="8" t="s">
        <v>113</v>
      </c>
      <c r="B177" s="9" t="s">
        <v>9</v>
      </c>
      <c r="C177" s="10" t="s">
        <v>0</v>
      </c>
      <c r="D177" s="10" t="s">
        <v>0</v>
      </c>
      <c r="E177" s="9" t="s">
        <v>117</v>
      </c>
      <c r="F177" s="11">
        <f>F178+F181+F184</f>
        <v>1176900</v>
      </c>
    </row>
    <row r="178" spans="1:6" ht="110.25" outlineLevel="2">
      <c r="A178" s="8" t="s">
        <v>113</v>
      </c>
      <c r="B178" s="9" t="s">
        <v>9</v>
      </c>
      <c r="C178" s="10" t="s">
        <v>118</v>
      </c>
      <c r="D178" s="10" t="s">
        <v>0</v>
      </c>
      <c r="E178" s="9" t="s">
        <v>119</v>
      </c>
      <c r="F178" s="11">
        <f>SUM(F179:F180)</f>
        <v>454600</v>
      </c>
    </row>
    <row r="179" spans="1:6" ht="63" outlineLevel="3">
      <c r="A179" s="12" t="s">
        <v>113</v>
      </c>
      <c r="B179" s="12" t="s">
        <v>9</v>
      </c>
      <c r="C179" s="13" t="s">
        <v>118</v>
      </c>
      <c r="D179" s="13" t="s">
        <v>140</v>
      </c>
      <c r="E179" s="12" t="s">
        <v>146</v>
      </c>
      <c r="F179" s="14">
        <v>432900</v>
      </c>
    </row>
    <row r="180" spans="1:6" ht="31.5" outlineLevel="3">
      <c r="A180" s="12" t="s">
        <v>113</v>
      </c>
      <c r="B180" s="12" t="s">
        <v>9</v>
      </c>
      <c r="C180" s="13" t="s">
        <v>118</v>
      </c>
      <c r="D180" s="13" t="s">
        <v>141</v>
      </c>
      <c r="E180" s="12" t="s">
        <v>147</v>
      </c>
      <c r="F180" s="14">
        <v>21700</v>
      </c>
    </row>
    <row r="181" spans="1:6" ht="47.25" outlineLevel="2">
      <c r="A181" s="8" t="s">
        <v>113</v>
      </c>
      <c r="B181" s="9" t="s">
        <v>9</v>
      </c>
      <c r="C181" s="10" t="s">
        <v>120</v>
      </c>
      <c r="D181" s="10" t="s">
        <v>0</v>
      </c>
      <c r="E181" s="9" t="s">
        <v>121</v>
      </c>
      <c r="F181" s="11">
        <f>SUM(F182:F183)</f>
        <v>257200</v>
      </c>
    </row>
    <row r="182" spans="1:6" ht="31.5" outlineLevel="3">
      <c r="A182" s="12" t="s">
        <v>113</v>
      </c>
      <c r="B182" s="12" t="s">
        <v>9</v>
      </c>
      <c r="C182" s="13" t="s">
        <v>120</v>
      </c>
      <c r="D182" s="13" t="s">
        <v>141</v>
      </c>
      <c r="E182" s="12" t="s">
        <v>147</v>
      </c>
      <c r="F182" s="14">
        <v>1000</v>
      </c>
    </row>
    <row r="183" spans="1:6" ht="31.5" outlineLevel="3">
      <c r="A183" s="12" t="s">
        <v>113</v>
      </c>
      <c r="B183" s="12" t="s">
        <v>9</v>
      </c>
      <c r="C183" s="13" t="s">
        <v>120</v>
      </c>
      <c r="D183" s="13" t="s">
        <v>142</v>
      </c>
      <c r="E183" s="12" t="s">
        <v>148</v>
      </c>
      <c r="F183" s="14">
        <v>256200</v>
      </c>
    </row>
    <row r="184" spans="1:6" ht="78.75" outlineLevel="2">
      <c r="A184" s="8" t="s">
        <v>113</v>
      </c>
      <c r="B184" s="9" t="s">
        <v>9</v>
      </c>
      <c r="C184" s="10" t="s">
        <v>122</v>
      </c>
      <c r="D184" s="10" t="s">
        <v>0</v>
      </c>
      <c r="E184" s="9" t="s">
        <v>123</v>
      </c>
      <c r="F184" s="11">
        <f>F185</f>
        <v>465100</v>
      </c>
    </row>
    <row r="185" spans="1:6" ht="31.5" outlineLevel="3">
      <c r="A185" s="12" t="s">
        <v>113</v>
      </c>
      <c r="B185" s="12" t="s">
        <v>9</v>
      </c>
      <c r="C185" s="13" t="s">
        <v>122</v>
      </c>
      <c r="D185" s="13" t="s">
        <v>141</v>
      </c>
      <c r="E185" s="12" t="s">
        <v>147</v>
      </c>
      <c r="F185" s="14">
        <v>465100</v>
      </c>
    </row>
    <row r="186" spans="1:6" ht="31.5" outlineLevel="1">
      <c r="A186" s="8" t="s">
        <v>113</v>
      </c>
      <c r="B186" s="9" t="s">
        <v>26</v>
      </c>
      <c r="C186" s="10" t="s">
        <v>0</v>
      </c>
      <c r="D186" s="10" t="s">
        <v>0</v>
      </c>
      <c r="E186" s="9" t="s">
        <v>124</v>
      </c>
      <c r="F186" s="11">
        <f>F187+F190+F192</f>
        <v>1454100</v>
      </c>
    </row>
    <row r="187" spans="1:6" ht="110.25" outlineLevel="2">
      <c r="A187" s="8" t="s">
        <v>113</v>
      </c>
      <c r="B187" s="9" t="s">
        <v>26</v>
      </c>
      <c r="C187" s="10" t="s">
        <v>125</v>
      </c>
      <c r="D187" s="10" t="s">
        <v>0</v>
      </c>
      <c r="E187" s="9" t="s">
        <v>126</v>
      </c>
      <c r="F187" s="11">
        <f>SUM(F188:F189)</f>
        <v>952600</v>
      </c>
    </row>
    <row r="188" spans="1:6" ht="63" outlineLevel="3">
      <c r="A188" s="12" t="s">
        <v>113</v>
      </c>
      <c r="B188" s="12" t="s">
        <v>26</v>
      </c>
      <c r="C188" s="13" t="s">
        <v>125</v>
      </c>
      <c r="D188" s="13" t="s">
        <v>140</v>
      </c>
      <c r="E188" s="12" t="s">
        <v>146</v>
      </c>
      <c r="F188" s="14">
        <v>897720</v>
      </c>
    </row>
    <row r="189" spans="1:6" ht="31.5" outlineLevel="3">
      <c r="A189" s="12" t="s">
        <v>113</v>
      </c>
      <c r="B189" s="12" t="s">
        <v>26</v>
      </c>
      <c r="C189" s="13" t="s">
        <v>125</v>
      </c>
      <c r="D189" s="13" t="s">
        <v>141</v>
      </c>
      <c r="E189" s="12" t="s">
        <v>147</v>
      </c>
      <c r="F189" s="14">
        <v>54880</v>
      </c>
    </row>
    <row r="190" spans="1:6" ht="63" outlineLevel="2">
      <c r="A190" s="8" t="s">
        <v>113</v>
      </c>
      <c r="B190" s="9" t="s">
        <v>26</v>
      </c>
      <c r="C190" s="10" t="s">
        <v>127</v>
      </c>
      <c r="D190" s="10" t="s">
        <v>0</v>
      </c>
      <c r="E190" s="9" t="s">
        <v>152</v>
      </c>
      <c r="F190" s="11">
        <f>F191</f>
        <v>200000</v>
      </c>
    </row>
    <row r="191" spans="1:6" ht="31.5" outlineLevel="3">
      <c r="A191" s="12" t="s">
        <v>113</v>
      </c>
      <c r="B191" s="12" t="s">
        <v>26</v>
      </c>
      <c r="C191" s="13" t="s">
        <v>127</v>
      </c>
      <c r="D191" s="13" t="s">
        <v>141</v>
      </c>
      <c r="E191" s="12" t="s">
        <v>147</v>
      </c>
      <c r="F191" s="14">
        <v>200000</v>
      </c>
    </row>
    <row r="192" spans="1:6" ht="78.75" outlineLevel="2">
      <c r="A192" s="8" t="s">
        <v>113</v>
      </c>
      <c r="B192" s="9" t="s">
        <v>26</v>
      </c>
      <c r="C192" s="10" t="s">
        <v>128</v>
      </c>
      <c r="D192" s="10" t="s">
        <v>0</v>
      </c>
      <c r="E192" s="9" t="s">
        <v>179</v>
      </c>
      <c r="F192" s="11">
        <f>F193</f>
        <v>301500</v>
      </c>
    </row>
    <row r="193" spans="1:6" ht="31.5" outlineLevel="3">
      <c r="A193" s="12" t="s">
        <v>113</v>
      </c>
      <c r="B193" s="12" t="s">
        <v>26</v>
      </c>
      <c r="C193" s="13" t="s">
        <v>128</v>
      </c>
      <c r="D193" s="13" t="s">
        <v>141</v>
      </c>
      <c r="E193" s="12" t="s">
        <v>147</v>
      </c>
      <c r="F193" s="14">
        <v>301500</v>
      </c>
    </row>
    <row r="194" spans="1:6" s="7" customFormat="1" ht="18" customHeight="1">
      <c r="A194" s="4" t="s">
        <v>30</v>
      </c>
      <c r="B194" s="5" t="s">
        <v>0</v>
      </c>
      <c r="C194" s="49" t="s">
        <v>160</v>
      </c>
      <c r="D194" s="50"/>
      <c r="E194" s="51"/>
      <c r="F194" s="6">
        <f>F195</f>
        <v>338000</v>
      </c>
    </row>
    <row r="195" spans="1:6" ht="15.75" outlineLevel="1">
      <c r="A195" s="8" t="s">
        <v>30</v>
      </c>
      <c r="B195" s="9" t="s">
        <v>4</v>
      </c>
      <c r="C195" s="10" t="s">
        <v>0</v>
      </c>
      <c r="D195" s="10" t="s">
        <v>0</v>
      </c>
      <c r="E195" s="9" t="s">
        <v>129</v>
      </c>
      <c r="F195" s="11">
        <f>F196</f>
        <v>338000</v>
      </c>
    </row>
    <row r="196" spans="1:6" ht="47.25" outlineLevel="2">
      <c r="A196" s="8" t="s">
        <v>30</v>
      </c>
      <c r="B196" s="9" t="s">
        <v>4</v>
      </c>
      <c r="C196" s="10" t="s">
        <v>130</v>
      </c>
      <c r="D196" s="10" t="s">
        <v>0</v>
      </c>
      <c r="E196" s="9" t="s">
        <v>131</v>
      </c>
      <c r="F196" s="11">
        <f>SUM(F197:F198)</f>
        <v>338000</v>
      </c>
    </row>
    <row r="197" spans="1:6" ht="63" outlineLevel="3">
      <c r="A197" s="12" t="s">
        <v>30</v>
      </c>
      <c r="B197" s="12" t="s">
        <v>4</v>
      </c>
      <c r="C197" s="13" t="s">
        <v>130</v>
      </c>
      <c r="D197" s="13" t="s">
        <v>140</v>
      </c>
      <c r="E197" s="12" t="s">
        <v>146</v>
      </c>
      <c r="F197" s="14">
        <v>98000</v>
      </c>
    </row>
    <row r="198" spans="1:6" ht="31.5" outlineLevel="3">
      <c r="A198" s="12" t="s">
        <v>30</v>
      </c>
      <c r="B198" s="12" t="s">
        <v>4</v>
      </c>
      <c r="C198" s="13" t="s">
        <v>130</v>
      </c>
      <c r="D198" s="13" t="s">
        <v>141</v>
      </c>
      <c r="E198" s="12" t="s">
        <v>147</v>
      </c>
      <c r="F198" s="14">
        <v>240000</v>
      </c>
    </row>
    <row r="199" spans="1:6" s="7" customFormat="1" ht="15.75" customHeight="1">
      <c r="A199" s="4" t="s">
        <v>55</v>
      </c>
      <c r="B199" s="5" t="s">
        <v>0</v>
      </c>
      <c r="C199" s="49" t="s">
        <v>161</v>
      </c>
      <c r="D199" s="50"/>
      <c r="E199" s="51"/>
      <c r="F199" s="6">
        <f>F200</f>
        <v>850000</v>
      </c>
    </row>
    <row r="200" spans="1:6" ht="15.75" outlineLevel="1">
      <c r="A200" s="8" t="s">
        <v>55</v>
      </c>
      <c r="B200" s="9" t="s">
        <v>5</v>
      </c>
      <c r="C200" s="10" t="s">
        <v>0</v>
      </c>
      <c r="D200" s="10" t="s">
        <v>0</v>
      </c>
      <c r="E200" s="9" t="s">
        <v>132</v>
      </c>
      <c r="F200" s="11">
        <f>F201</f>
        <v>850000</v>
      </c>
    </row>
    <row r="201" spans="1:6" ht="126" outlineLevel="2">
      <c r="A201" s="8" t="s">
        <v>55</v>
      </c>
      <c r="B201" s="9" t="s">
        <v>5</v>
      </c>
      <c r="C201" s="10" t="s">
        <v>133</v>
      </c>
      <c r="D201" s="10" t="s">
        <v>0</v>
      </c>
      <c r="E201" s="9" t="s">
        <v>134</v>
      </c>
      <c r="F201" s="11">
        <f>F202</f>
        <v>850000</v>
      </c>
    </row>
    <row r="202" spans="1:6" ht="15.75" outlineLevel="3">
      <c r="A202" s="12" t="s">
        <v>55</v>
      </c>
      <c r="B202" s="12" t="s">
        <v>5</v>
      </c>
      <c r="C202" s="13" t="s">
        <v>133</v>
      </c>
      <c r="D202" s="13" t="s">
        <v>145</v>
      </c>
      <c r="E202" s="12" t="s">
        <v>150</v>
      </c>
      <c r="F202" s="14">
        <v>850000</v>
      </c>
    </row>
    <row r="203" spans="1:6" s="7" customFormat="1" ht="18" customHeight="1">
      <c r="A203" s="4" t="s">
        <v>135</v>
      </c>
      <c r="B203" s="5" t="s">
        <v>0</v>
      </c>
      <c r="C203" s="49" t="s">
        <v>162</v>
      </c>
      <c r="D203" s="50"/>
      <c r="E203" s="51"/>
      <c r="F203" s="6">
        <f>F204</f>
        <v>3596099</v>
      </c>
    </row>
    <row r="204" spans="1:6" ht="63" outlineLevel="1">
      <c r="A204" s="8" t="s">
        <v>135</v>
      </c>
      <c r="B204" s="9" t="s">
        <v>4</v>
      </c>
      <c r="C204" s="10" t="s">
        <v>0</v>
      </c>
      <c r="D204" s="10" t="s">
        <v>0</v>
      </c>
      <c r="E204" s="9" t="s">
        <v>136</v>
      </c>
      <c r="F204" s="11">
        <f>F205</f>
        <v>3596099</v>
      </c>
    </row>
    <row r="205" spans="1:6" ht="31.5" outlineLevel="2">
      <c r="A205" s="8" t="s">
        <v>135</v>
      </c>
      <c r="B205" s="9" t="s">
        <v>4</v>
      </c>
      <c r="C205" s="10" t="s">
        <v>137</v>
      </c>
      <c r="D205" s="10" t="s">
        <v>0</v>
      </c>
      <c r="E205" s="9" t="s">
        <v>138</v>
      </c>
      <c r="F205" s="11">
        <f>F206</f>
        <v>3596099</v>
      </c>
    </row>
    <row r="206" spans="1:6" ht="15.75" outlineLevel="3">
      <c r="A206" s="12" t="s">
        <v>135</v>
      </c>
      <c r="B206" s="12" t="s">
        <v>4</v>
      </c>
      <c r="C206" s="13" t="s">
        <v>137</v>
      </c>
      <c r="D206" s="13" t="s">
        <v>143</v>
      </c>
      <c r="E206" s="12" t="s">
        <v>149</v>
      </c>
      <c r="F206" s="14">
        <v>3596099</v>
      </c>
    </row>
    <row r="207" spans="1:6" ht="15.75">
      <c r="A207" s="16" t="s">
        <v>139</v>
      </c>
      <c r="B207" s="17"/>
      <c r="C207" s="18"/>
      <c r="D207" s="18"/>
      <c r="E207" s="17"/>
      <c r="F207" s="19">
        <f>F203+F199+F173+F194+F168+F155+F88+F78+F55+F8</f>
        <v>383008882</v>
      </c>
    </row>
    <row r="208" ht="42.75" customHeight="1"/>
    <row r="209" ht="42.75" customHeight="1"/>
  </sheetData>
  <sheetProtection/>
  <mergeCells count="15">
    <mergeCell ref="E1:F1"/>
    <mergeCell ref="C2:F2"/>
    <mergeCell ref="D3:F3"/>
    <mergeCell ref="A5:F5"/>
    <mergeCell ref="A7:B7"/>
    <mergeCell ref="C155:E155"/>
    <mergeCell ref="C199:E199"/>
    <mergeCell ref="C8:E8"/>
    <mergeCell ref="C55:E55"/>
    <mergeCell ref="C78:E78"/>
    <mergeCell ref="C88:E88"/>
    <mergeCell ref="C203:E203"/>
    <mergeCell ref="C168:E168"/>
    <mergeCell ref="C173:E173"/>
    <mergeCell ref="C194:E19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2014-12-08T02:36:44Z</cp:lastPrinted>
  <dcterms:created xsi:type="dcterms:W3CDTF">2002-03-11T10:22:12Z</dcterms:created>
  <dcterms:modified xsi:type="dcterms:W3CDTF">2014-12-08T03:31:20Z</dcterms:modified>
  <cp:category/>
  <cp:version/>
  <cp:contentType/>
  <cp:contentStatus/>
</cp:coreProperties>
</file>