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9040" windowHeight="15840"/>
  </bookViews>
  <sheets>
    <sheet name="целевые показатели" sheetId="1" r:id="rId1"/>
    <sheet name="основные мероприятия" sheetId="2" r:id="rId2"/>
    <sheet name="меры муницип. регулирования" sheetId="7" r:id="rId3"/>
    <sheet name="муницип.задание" sheetId="6" r:id="rId4"/>
    <sheet name="Результаты оценки" sheetId="8" r:id="rId5"/>
    <sheet name="Отчет об исп.бюдж.ассигн." sheetId="5" r:id="rId6"/>
    <sheet name="расходы за счет всех источников" sheetId="4" r:id="rId7"/>
  </sheet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" i="4" l="1"/>
  <c r="I11" i="5"/>
  <c r="J20" i="5"/>
  <c r="I20" i="5"/>
  <c r="H20" i="5"/>
  <c r="K13" i="1"/>
  <c r="L21" i="5" l="1"/>
  <c r="L20" i="5" s="1"/>
  <c r="K21" i="5"/>
  <c r="K20" i="5" s="1"/>
  <c r="J15" i="5"/>
  <c r="H15" i="5"/>
  <c r="I9" i="1" l="1"/>
  <c r="I19" i="5" l="1"/>
  <c r="I15" i="5" s="1"/>
  <c r="I9" i="5"/>
  <c r="L17" i="5" l="1"/>
  <c r="L11" i="5"/>
  <c r="L19" i="5"/>
  <c r="K17" i="5"/>
  <c r="K11" i="5"/>
  <c r="K19" i="5"/>
  <c r="I10" i="5"/>
  <c r="I8" i="5" s="1"/>
  <c r="J18" i="5"/>
  <c r="I18" i="5"/>
  <c r="J16" i="5"/>
  <c r="I16" i="5"/>
  <c r="H16" i="5"/>
  <c r="J14" i="5" l="1"/>
  <c r="I14" i="5"/>
  <c r="K16" i="5"/>
  <c r="K15" i="5"/>
  <c r="L18" i="5"/>
  <c r="L15" i="5"/>
  <c r="L16" i="5"/>
  <c r="I6" i="5"/>
  <c r="I15" i="1" l="1"/>
  <c r="I14" i="1"/>
  <c r="I13" i="1"/>
  <c r="K12" i="1"/>
  <c r="J12" i="1"/>
  <c r="I12" i="1"/>
  <c r="K10" i="1" l="1"/>
  <c r="K8" i="1"/>
  <c r="J10" i="1" l="1"/>
  <c r="I10" i="1"/>
  <c r="J9" i="1"/>
  <c r="J8" i="1"/>
  <c r="I8" i="1"/>
  <c r="J10" i="5" l="1"/>
  <c r="H10" i="5"/>
  <c r="L10" i="5" l="1"/>
  <c r="K10" i="5"/>
  <c r="J9" i="5"/>
  <c r="L9" i="5" l="1"/>
  <c r="L14" i="5"/>
  <c r="J7" i="5"/>
  <c r="J8" i="5"/>
  <c r="F14" i="4"/>
  <c r="F13" i="4"/>
  <c r="F12" i="4"/>
  <c r="G11" i="4"/>
  <c r="E14" i="4"/>
  <c r="E13" i="4"/>
  <c r="E12" i="4"/>
  <c r="J6" i="5" l="1"/>
  <c r="L8" i="5"/>
  <c r="F5" i="4"/>
  <c r="F8" i="4" s="1"/>
  <c r="F6" i="4" s="1"/>
  <c r="H18" i="5"/>
  <c r="H14" i="5" s="1"/>
  <c r="H9" i="5"/>
  <c r="H8" i="5"/>
  <c r="K14" i="5" l="1"/>
  <c r="K18" i="5"/>
  <c r="L6" i="5"/>
  <c r="H7" i="5"/>
  <c r="K9" i="5"/>
  <c r="K8" i="5"/>
  <c r="K7" i="5" l="1"/>
  <c r="I7" i="5"/>
  <c r="L7" i="5" s="1"/>
  <c r="H6" i="5"/>
  <c r="E5" i="4" l="1"/>
  <c r="K6" i="5"/>
  <c r="G5" i="4" l="1"/>
  <c r="E6" i="4" l="1"/>
  <c r="G6" i="4" s="1"/>
  <c r="G8" i="4"/>
</calcChain>
</file>

<file path=xl/sharedStrings.xml><?xml version="1.0" encoding="utf-8"?>
<sst xmlns="http://schemas.openxmlformats.org/spreadsheetml/2006/main" count="187" uniqueCount="123">
  <si>
    <t>Коды аналитической программной классификации</t>
  </si>
  <si>
    <t>№ п/п</t>
  </si>
  <si>
    <t>Наименование целевого показателя (индикатора)</t>
  </si>
  <si>
    <t>Единица измерения</t>
  </si>
  <si>
    <t>Значения целевого показателя (индикатора)</t>
  </si>
  <si>
    <t xml:space="preserve">Абсолютное отклонение факта от плана </t>
  </si>
  <si>
    <t>Относительное отклонение факта от плана, %</t>
  </si>
  <si>
    <t>Темп роста к уровню прошлого года, %</t>
  </si>
  <si>
    <t>Обоснование отклонений значений целевого показателя (индикатора) на конец отчетного периода</t>
  </si>
  <si>
    <t>факт на начало отчетного периода (за прошлый год)</t>
  </si>
  <si>
    <t>план на конец отчетного (текущего) года</t>
  </si>
  <si>
    <t>факт на конец отчетного периода</t>
  </si>
  <si>
    <t>МП</t>
  </si>
  <si>
    <t>Пп</t>
  </si>
  <si>
    <t>Размер дефицита местного бюджета</t>
  </si>
  <si>
    <t xml:space="preserve">Объем просроченной кредиторской задолженности местного бюджета </t>
  </si>
  <si>
    <t>Наличие нарушений сроков внесения в Думу МО «Катангский район» проекта решения о районном бюджете</t>
  </si>
  <si>
    <t>Наличие нарушений сроков и качества представления отчетности об исполнении консолидированного бюджета МО «Катангский район»</t>
  </si>
  <si>
    <t>Управление муниципальными финансами на 2017-2022 годы</t>
  </si>
  <si>
    <t xml:space="preserve">Доля межбюджетных трансфертов из бюджета МО «Катангский район» в объеме собственных доходов бюджета МО «Катангский район» </t>
  </si>
  <si>
    <t>Доля просроченной кредиторской задолженности  в расходах бюджетов сельских поселений</t>
  </si>
  <si>
    <t>Отношение дефицита бюджетов поселений к доходам бюджетов поселений, рассчитанное в соответствии с требованиями Бюджетного кодекса РФ</t>
  </si>
  <si>
    <t> %</t>
  </si>
  <si>
    <t>Тыс. руб.</t>
  </si>
  <si>
    <t>Шт.</t>
  </si>
  <si>
    <t>%</t>
  </si>
  <si>
    <t>Код аналитической программной классификации</t>
  </si>
  <si>
    <t>Наименование подпрограммы,                                                основного мероприятия, мероприятия</t>
  </si>
  <si>
    <t>Ответственный исполнитель подпрограммы, основного мероприятия, мероприятия</t>
  </si>
  <si>
    <t xml:space="preserve">Срок выполнения плановый </t>
  </si>
  <si>
    <t>Срок выполнения фактический</t>
  </si>
  <si>
    <t>Ожидаемый непосредственный результат</t>
  </si>
  <si>
    <t>Достигнутый результат</t>
  </si>
  <si>
    <t>Проблемы, возникшие в ходе реализации мероприятия</t>
  </si>
  <si>
    <t>ОМ</t>
  </si>
  <si>
    <t>М</t>
  </si>
  <si>
    <t xml:space="preserve">Отчет о выполнении основных мероприятий муниципальной программы </t>
  </si>
  <si>
    <t xml:space="preserve"> Отчет о достигнутых значениях целевых показателей (индикаторов) муниципальной программы </t>
  </si>
  <si>
    <t>Финансовое управление</t>
  </si>
  <si>
    <t>Наименование меры                                        муниципального регулирования</t>
  </si>
  <si>
    <t>Показатель применения меры</t>
  </si>
  <si>
    <t>Оценка на отчетный год, тыс. руб.</t>
  </si>
  <si>
    <t>Факт по состоянию на конец отчетного периода, тыс. руб.</t>
  </si>
  <si>
    <t>Отношение факта к оценке на отчетный год, %</t>
  </si>
  <si>
    <t>Комментарий</t>
  </si>
  <si>
    <r>
      <t xml:space="preserve"> </t>
    </r>
    <r>
      <rPr>
        <sz val="12"/>
        <color theme="1"/>
        <rFont val="Times New Roman"/>
        <family val="1"/>
        <charset val="204"/>
      </rPr>
      <t>Отчет о финансовой оценке применения мер муниципального регулирования</t>
    </r>
  </si>
  <si>
    <t>ГРБС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</si>
  <si>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</si>
  <si>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</si>
  <si>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</si>
  <si>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План на отчетный год</t>
  </si>
  <si>
    <t>План на отчетный период</t>
  </si>
  <si>
    <t>Факт по состоянию на конец отчетного периода</t>
  </si>
  <si>
    <t>% исполнения к плану на отчетный год</t>
  </si>
  <si>
    <t>% исполнения к плану на отчетный период</t>
  </si>
  <si>
    <t>Муниципальное задание не формируется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</si>
  <si>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</si>
  <si>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</si>
  <si>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Расходы бюджета МО «Катангский район», тыс. рублей</t>
  </si>
  <si>
    <t>Кассовые расходы, %</t>
  </si>
  <si>
    <t>план на отчетный год</t>
  </si>
  <si>
    <t>план на отчетный период</t>
  </si>
  <si>
    <t>кассовое исполнение на конец отчетного периода</t>
  </si>
  <si>
    <t>к плану на отчетный год</t>
  </si>
  <si>
    <t>к плану на отчетный период</t>
  </si>
  <si>
    <t>И</t>
  </si>
  <si>
    <t xml:space="preserve">Отчет об использовании бюджетных ассигнований бюджета МО «Катангский район» на реализацию муниципальной программы </t>
  </si>
  <si>
    <t>Всего</t>
  </si>
  <si>
    <t>Наименование муниципальной программы, подпрограммы</t>
  </si>
  <si>
    <t>Источник финансирования</t>
  </si>
  <si>
    <t>Оценка расходов на отчетный год  согласно муниципальной программе, тыс. руб.</t>
  </si>
  <si>
    <t>Фактические расходы на отчетную дату, тыс. руб.</t>
  </si>
  <si>
    <t>Отношение фактических расходов к оценке расходов, %</t>
  </si>
  <si>
    <t>бюджет МО «Катангский район»</t>
  </si>
  <si>
    <t>в том числе:</t>
  </si>
  <si>
    <t>собственные средства бюджета МО «Катангский район»</t>
  </si>
  <si>
    <t>субсидии из бюджета субъекта Российской Федерации</t>
  </si>
  <si>
    <t>субвенции из бюджета субъекта Российской Федерации</t>
  </si>
  <si>
    <t>иные источники</t>
  </si>
  <si>
    <t>иные межбюджетные трансферты из бюджета субъекта Российской Федерации, имеющие целевое назначение</t>
  </si>
  <si>
    <t>субвенции из бюджетов поселений (только для муниципальных районов)</t>
  </si>
  <si>
    <t>средства бюджета субъекта Российской Федерации, планируемые к привлечению</t>
  </si>
  <si>
    <t xml:space="preserve">Отчет о расходах на реализацию муниципальной программы за счет всех источников финансирования </t>
  </si>
  <si>
    <t xml:space="preserve"> Отчет о выполнении сводных показателей муниципальных заданий на оказание муниципальных услуг (выполнение работ) </t>
  </si>
  <si>
    <t>Муниципальная программа, подпрограмма</t>
  </si>
  <si>
    <t>Координатор</t>
  </si>
  <si>
    <t>Ответственный исполнитель</t>
  </si>
  <si>
    <t xml:space="preserve">Эффективность реализации муниципальной программы (подпрограммы) </t>
  </si>
  <si>
    <t>Степень достижения плановых значений целевых показателей (индикаторов)</t>
  </si>
  <si>
    <t xml:space="preserve">Степень реализации мероприятий </t>
  </si>
  <si>
    <t>Степень соответствия запланированному уровню расходов</t>
  </si>
  <si>
    <t>Эффективность использования средств бюджета МО «Катангский район»</t>
  </si>
  <si>
    <t>Заместитель главы администрации</t>
  </si>
  <si>
    <t>Финансовое управление администрации МО "Катангский район"</t>
  </si>
  <si>
    <r>
      <t xml:space="preserve"> </t>
    </r>
    <r>
      <rPr>
        <sz val="12"/>
        <color theme="1"/>
        <rFont val="Times New Roman"/>
        <family val="1"/>
        <charset val="204"/>
      </rPr>
      <t xml:space="preserve">Результаты оценки эффективности муниципальной  программы </t>
    </r>
  </si>
  <si>
    <t>Доля просроченной кредиторской задолженности  в расходах бюджетов сельских поселений не более 1%</t>
  </si>
  <si>
    <t>Меры муниципального регулирования не применялись</t>
  </si>
  <si>
    <t>Управление муниципальными финансами в муниципальном образовании "Катангский район"  на 2019-2024 годы</t>
  </si>
  <si>
    <t>Выравнивание уровня бюджетной обеспеченности поселений Катангского района</t>
  </si>
  <si>
    <t>Выравнивание уровня бюджетной обеспеченности поселений Катангского района за счет средств местного бюджета</t>
  </si>
  <si>
    <t>2019-2024</t>
  </si>
  <si>
    <t>Доля просроченной кредиторской задолженности  в расходах бюджетов сельских поселений не превысит 1% от расходов бюджетов.Дефицит бюджета не превысит 5% и 10%, в зависимости от группы дотационности</t>
  </si>
  <si>
    <t>Формирование,исполнение и контроль за исполнением бюджета и сметы, ведение бухгалтерского учета</t>
  </si>
  <si>
    <t>Обеспечение деятельности финансового управления</t>
  </si>
  <si>
    <t>Размер дефицита местного бюджета не более 10%.            Объем просроченной кредиторской задолженности 0 рублей</t>
  </si>
  <si>
    <t>Реализация переданных полномочий по формированию, исполнению и контролю за исполнением бюджетов и смет поселений Катангского района</t>
  </si>
  <si>
    <t>Доля просроченной кредиторской задолженности  в расходах бюджетов сельских поселений 0%</t>
  </si>
  <si>
    <t>03</t>
  </si>
  <si>
    <t>«Управление муниципальными финансами в муниципальном образовании "Катангский район" на 2019-2024 годы</t>
  </si>
  <si>
    <t xml:space="preserve">Выравнивание уровня бюджетной обеспеченности поселений Катангского района </t>
  </si>
  <si>
    <t>01</t>
  </si>
  <si>
    <t>02</t>
  </si>
  <si>
    <t>Выравнивание уровня бюджетной обеспеченности поселений Катангского района за счет средств областного бюджета</t>
  </si>
  <si>
    <t>Формирование,исполнение и контроль за исполнением бюджета и сметы,ведение бухгалтерского учета</t>
  </si>
  <si>
    <t xml:space="preserve">Реализация переданных полномочий по формированию,исполнению и контролю за исполнением бюджетов и смет поселений Катангского района </t>
  </si>
  <si>
    <t xml:space="preserve">                                                                                                   </t>
  </si>
  <si>
    <t>Управление муниципальными финансамив муниципальном образовании "Катангский район" на 2019-2024 годы"</t>
  </si>
  <si>
    <t>Формирование, исполнение и контроль за исполнением бюджета и сметы, ведение бухгалтерского учета</t>
  </si>
  <si>
    <t>Управление муниципальным долгом МО "Катангский район"</t>
  </si>
  <si>
    <t>на 01.01.2021</t>
  </si>
  <si>
    <t>Доля просроченной кредиторской задолженности  в расходах бюджетов сельских поселений 0% от расходов бюджетов.                                       Дефицит бюджета -7,4%(профицит)</t>
  </si>
  <si>
    <t>Размер дефицита местного бюджета -0,3%(профицит)                 Объем просроченной кредиторской задолженности 0 тыс рублей</t>
  </si>
  <si>
    <t>"Управление муниципальными финансами муниципального образования "Катангский район" на 2019-2024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</si>
</sst>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.000_р_._-;\-* #,##0.000_р_._-;_-* &quot;-&quot;??_р_._-;_-@_-"/>
    <numFmt numFmtId="165" formatCode="0.0"/>
    <numFmt numFmtId="166" formatCode="_-* #,##0.000_р_._-;\-* #,##0.000_р_._-;_-* &quot;-&quot;???_р_._-;_-@_-"/>
    <numFmt numFmtId="167" formatCode="_-* #,##0.00000_р_._-;\-* #,##0.00000_р_._-;_-* &quot;-&quot;??_р_.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.5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8"/>
      <color theme="1"/>
      <name val="Times New Roman"/>
      <family val="1"/>
      <charset val="204"/>
    </font>
    <font>
      <b/>
      <sz val="9"/>
      <color rgb="FF000000"/>
      <name val="Calibri"/>
      <family val="2"/>
      <charset val="204"/>
      <scheme val="minor"/>
    </font>
    <font>
      <sz val="8.5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17">
    <xf numFmtId="0" fontId="0" fillId="0" borderId="0" xfId="0"/>
    <xf numFmtId="0" fontId="4" fillId="0" borderId="0" xfId="0" applyFont="1" applyAlignment="1">
      <alignment vertical="center"/>
    </xf>
    <xf numFmtId="0" fontId="8" fillId="0" borderId="0" xfId="2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1" xfId="0" applyFont="1" applyBorder="1" applyAlignment="1">
      <alignment vertical="top" wrapText="1"/>
    </xf>
    <xf numFmtId="0" fontId="10" fillId="0" borderId="0" xfId="0" applyFont="1"/>
    <xf numFmtId="0" fontId="10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8" fillId="0" borderId="0" xfId="2"/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vertical="top" wrapText="1"/>
    </xf>
    <xf numFmtId="0" fontId="11" fillId="0" borderId="2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left" vertical="center" wrapText="1" indent="1"/>
    </xf>
    <xf numFmtId="0" fontId="21" fillId="2" borderId="1" xfId="0" applyFont="1" applyFill="1" applyBorder="1" applyAlignment="1">
      <alignment horizontal="left" vertical="center" wrapText="1" indent="1"/>
    </xf>
    <xf numFmtId="0" fontId="15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5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24" fillId="0" borderId="0" xfId="0" applyFont="1"/>
    <xf numFmtId="0" fontId="25" fillId="0" borderId="1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25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right" vertical="center"/>
    </xf>
    <xf numFmtId="166" fontId="0" fillId="0" borderId="0" xfId="0" applyNumberFormat="1"/>
    <xf numFmtId="2" fontId="6" fillId="0" borderId="1" xfId="0" applyNumberFormat="1" applyFont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justify" vertical="top" wrapText="1"/>
    </xf>
    <xf numFmtId="0" fontId="19" fillId="0" borderId="1" xfId="0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43" fontId="18" fillId="0" borderId="1" xfId="1" applyNumberFormat="1" applyFont="1" applyBorder="1" applyAlignment="1">
      <alignment horizontal="center" vertical="center"/>
    </xf>
    <xf numFmtId="43" fontId="28" fillId="0" borderId="1" xfId="0" applyNumberFormat="1" applyFont="1" applyBorder="1" applyAlignment="1">
      <alignment horizontal="center" vertical="center"/>
    </xf>
    <xf numFmtId="43" fontId="20" fillId="0" borderId="1" xfId="1" applyNumberFormat="1" applyFont="1" applyBorder="1" applyAlignment="1">
      <alignment horizontal="center" vertical="center"/>
    </xf>
    <xf numFmtId="43" fontId="15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23" fillId="0" borderId="0" xfId="2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16" fillId="0" borderId="1" xfId="1" applyNumberFormat="1" applyFont="1" applyBorder="1" applyAlignment="1">
      <alignment horizontal="center" vertical="center"/>
    </xf>
    <xf numFmtId="43" fontId="29" fillId="0" borderId="1" xfId="0" applyNumberFormat="1" applyFont="1" applyBorder="1" applyAlignment="1">
      <alignment horizontal="center" vertical="center"/>
    </xf>
    <xf numFmtId="43" fontId="16" fillId="0" borderId="1" xfId="0" applyNumberFormat="1" applyFont="1" applyBorder="1" applyAlignment="1">
      <alignment horizontal="center"/>
    </xf>
    <xf numFmtId="167" fontId="18" fillId="0" borderId="1" xfId="1" applyNumberFormat="1" applyFont="1" applyBorder="1" applyAlignment="1">
      <alignment horizontal="center" vertical="center"/>
    </xf>
    <xf numFmtId="167" fontId="19" fillId="0" borderId="1" xfId="1" applyNumberFormat="1" applyFont="1" applyBorder="1" applyAlignment="1">
      <alignment horizontal="center" vertical="center"/>
    </xf>
    <xf numFmtId="167" fontId="16" fillId="0" borderId="1" xfId="1" applyNumberFormat="1" applyFont="1" applyBorder="1" applyAlignment="1">
      <alignment horizontal="center" vertical="center"/>
    </xf>
    <xf numFmtId="167" fontId="20" fillId="0" borderId="1" xfId="1" applyNumberFormat="1" applyFont="1" applyBorder="1" applyAlignment="1">
      <alignment horizontal="center" vertical="center"/>
    </xf>
    <xf numFmtId="167" fontId="16" fillId="0" borderId="1" xfId="1" applyNumberFormat="1" applyFont="1" applyBorder="1" applyAlignment="1">
      <alignment vertical="center" wrapText="1"/>
    </xf>
    <xf numFmtId="167" fontId="16" fillId="0" borderId="1" xfId="0" applyNumberFormat="1" applyFont="1" applyBorder="1" applyAlignment="1">
      <alignment horizontal="center"/>
    </xf>
    <xf numFmtId="167" fontId="13" fillId="2" borderId="1" xfId="1" applyNumberFormat="1" applyFont="1" applyFill="1" applyBorder="1" applyAlignment="1">
      <alignment horizontal="right" vertical="center"/>
    </xf>
    <xf numFmtId="167" fontId="9" fillId="2" borderId="1" xfId="1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3" fillId="0" borderId="0" xfId="2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49" fontId="27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49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center"/>
    </xf>
    <xf numFmtId="0" fontId="22" fillId="0" borderId="0" xfId="2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5</xdr:col>
      <xdr:colOff>190500</xdr:colOff>
      <xdr:row>4</xdr:row>
      <xdr:rowOff>152400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790700"/>
          <a:ext cx="1905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266700</xdr:colOff>
      <xdr:row>4</xdr:row>
      <xdr:rowOff>152400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790700"/>
          <a:ext cx="2667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285750</xdr:colOff>
      <xdr:row>4</xdr:row>
      <xdr:rowOff>152400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790700"/>
          <a:ext cx="2857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4</xdr:row>
      <xdr:rowOff>0</xdr:rowOff>
    </xdr:from>
    <xdr:to>
      <xdr:col>8</xdr:col>
      <xdr:colOff>257175</xdr:colOff>
      <xdr:row>4</xdr:row>
      <xdr:rowOff>152400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790700"/>
          <a:ext cx="25717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4</xdr:row>
      <xdr:rowOff>0</xdr:rowOff>
    </xdr:from>
    <xdr:to>
      <xdr:col>9</xdr:col>
      <xdr:colOff>161925</xdr:colOff>
      <xdr:row>4</xdr:row>
      <xdr:rowOff>152400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790700"/>
          <a:ext cx="1619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81C534AC1618B38338B7138DDEB14344F59B417381706259B468524054C32ECBB30FCA5546109B5D4A4FB36DK7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consultantplus://offline/ref=81C534AC1618B38338B7138DDEB14344F59B417381706259B468524054C32ECBB30FCA5546109B5D4A4FB16DK7O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consultantplus://offline/ref=81C534AC1618B38338B7138DDEB14344F59B417381706259B468524054C32ECBB30FCA5546109B5D4A4FB36DK0O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consultantplus://offline/ref=81C534AC1618B38338B7138DDEB14344F59B417381706259B468524054C32ECBB30FCA5546109B5D4A4FB66DK4O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consultantplus://offline/ref=81C534AC1618B38338B7138DDEB14344F59B417381706259B468524054C32ECBB30FCA5546109B5D4A4FB16DK3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15"/>
  <sheetViews>
    <sheetView tabSelected="1" workbookViewId="0">
      <selection activeCell="E4" sqref="E4:E6"/>
    </sheetView>
  </sheetViews>
  <sheetFormatPr defaultColWidth="9.140625" defaultRowHeight="15" x14ac:dyDescent="0.25"/>
  <cols>
    <col min="1" max="1" width="6" style="6" customWidth="1"/>
    <col min="2" max="2" width="6.140625" style="6" customWidth="1"/>
    <col min="3" max="3" width="5" style="6" customWidth="1"/>
    <col min="4" max="4" width="23.28515625" style="6" customWidth="1"/>
    <col min="5" max="9" width="9.140625" style="6"/>
    <col min="10" max="10" width="11" style="6" customWidth="1"/>
    <col min="11" max="11" width="13.7109375" style="6" bestFit="1" customWidth="1"/>
    <col min="12" max="12" width="18.28515625" style="6" customWidth="1"/>
    <col min="13" max="16384" width="9.140625" style="6"/>
  </cols>
  <sheetData>
    <row r="1" spans="1:13" x14ac:dyDescent="0.25">
      <c r="A1" s="75" t="s">
        <v>37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3" ht="15" customHeight="1" x14ac:dyDescent="0.25">
      <c r="A2" s="54"/>
      <c r="B2" s="54"/>
      <c r="C2" s="54"/>
      <c r="D2" s="116" t="s">
        <v>122</v>
      </c>
      <c r="E2" s="115"/>
      <c r="F2" s="115"/>
      <c r="G2" s="115"/>
      <c r="H2" s="115"/>
      <c r="I2" s="115"/>
      <c r="J2" s="115"/>
      <c r="K2" s="115"/>
      <c r="L2" s="115"/>
    </row>
    <row r="3" spans="1:13" ht="15.75" x14ac:dyDescent="0.25">
      <c r="A3" s="3"/>
      <c r="L3" s="6" t="s">
        <v>119</v>
      </c>
    </row>
    <row r="4" spans="1:13" ht="81" customHeight="1" x14ac:dyDescent="0.25">
      <c r="A4" s="67" t="s">
        <v>0</v>
      </c>
      <c r="B4" s="67"/>
      <c r="C4" s="67" t="s">
        <v>1</v>
      </c>
      <c r="D4" s="67" t="s">
        <v>2</v>
      </c>
      <c r="E4" s="67" t="s">
        <v>3</v>
      </c>
      <c r="F4" s="67" t="s">
        <v>4</v>
      </c>
      <c r="G4" s="67"/>
      <c r="H4" s="67"/>
      <c r="I4" s="67" t="s">
        <v>5</v>
      </c>
      <c r="J4" s="67" t="s">
        <v>6</v>
      </c>
      <c r="K4" s="67" t="s">
        <v>7</v>
      </c>
      <c r="L4" s="67" t="s">
        <v>8</v>
      </c>
      <c r="M4" s="7"/>
    </row>
    <row r="5" spans="1:13" ht="51.75" customHeight="1" x14ac:dyDescent="0.25">
      <c r="A5" s="67"/>
      <c r="B5" s="67"/>
      <c r="C5" s="67"/>
      <c r="D5" s="67"/>
      <c r="E5" s="67"/>
      <c r="F5" s="67" t="s">
        <v>9</v>
      </c>
      <c r="G5" s="67" t="s">
        <v>10</v>
      </c>
      <c r="H5" s="67" t="s">
        <v>11</v>
      </c>
      <c r="I5" s="67"/>
      <c r="J5" s="67"/>
      <c r="K5" s="67"/>
      <c r="L5" s="67"/>
      <c r="M5" s="7"/>
    </row>
    <row r="6" spans="1:13" x14ac:dyDescent="0.25">
      <c r="A6" s="8" t="s">
        <v>12</v>
      </c>
      <c r="B6" s="8" t="s">
        <v>13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7"/>
    </row>
    <row r="7" spans="1:13" x14ac:dyDescent="0.25">
      <c r="A7" s="73">
        <v>3</v>
      </c>
      <c r="B7" s="68">
        <v>1</v>
      </c>
      <c r="C7" s="8"/>
      <c r="D7" s="76" t="s">
        <v>98</v>
      </c>
      <c r="E7" s="76"/>
      <c r="F7" s="76"/>
      <c r="G7" s="76"/>
      <c r="H7" s="76"/>
      <c r="I7" s="76"/>
      <c r="J7" s="76"/>
      <c r="K7" s="76"/>
      <c r="L7" s="76"/>
      <c r="M7" s="7"/>
    </row>
    <row r="8" spans="1:13" ht="61.5" customHeight="1" x14ac:dyDescent="0.25">
      <c r="A8" s="74"/>
      <c r="B8" s="69"/>
      <c r="C8" s="45">
        <v>1</v>
      </c>
      <c r="D8" s="5" t="s">
        <v>19</v>
      </c>
      <c r="E8" s="12" t="s">
        <v>25</v>
      </c>
      <c r="F8" s="9">
        <v>7.8</v>
      </c>
      <c r="G8" s="9">
        <v>7.5</v>
      </c>
      <c r="H8" s="9">
        <v>6.5</v>
      </c>
      <c r="I8" s="10">
        <f t="shared" ref="I8:I15" si="0">H8-G8</f>
        <v>-1</v>
      </c>
      <c r="J8" s="42">
        <f>H8/G8*100</f>
        <v>86.666666666666671</v>
      </c>
      <c r="K8" s="44">
        <f>H8/F8-100</f>
        <v>-99.166666666666671</v>
      </c>
      <c r="L8" s="9"/>
      <c r="M8" s="7"/>
    </row>
    <row r="9" spans="1:13" ht="51" customHeight="1" x14ac:dyDescent="0.25">
      <c r="A9" s="74"/>
      <c r="B9" s="69"/>
      <c r="C9" s="45">
        <v>2</v>
      </c>
      <c r="D9" s="5" t="s">
        <v>20</v>
      </c>
      <c r="E9" s="12" t="s">
        <v>25</v>
      </c>
      <c r="F9" s="9">
        <v>0</v>
      </c>
      <c r="G9" s="9">
        <v>1</v>
      </c>
      <c r="H9" s="9">
        <v>0</v>
      </c>
      <c r="I9" s="10">
        <f>H9-G9</f>
        <v>-1</v>
      </c>
      <c r="J9" s="10">
        <f>H9/G9*100</f>
        <v>0</v>
      </c>
      <c r="K9" s="44">
        <v>0</v>
      </c>
      <c r="L9" s="9"/>
      <c r="M9" s="7"/>
    </row>
    <row r="10" spans="1:13" ht="72" x14ac:dyDescent="0.25">
      <c r="A10" s="74"/>
      <c r="B10" s="69"/>
      <c r="C10" s="45">
        <v>3</v>
      </c>
      <c r="D10" s="5" t="s">
        <v>21</v>
      </c>
      <c r="E10" s="12" t="s">
        <v>25</v>
      </c>
      <c r="F10" s="9">
        <v>-5.39</v>
      </c>
      <c r="G10" s="11">
        <v>10</v>
      </c>
      <c r="H10" s="9">
        <v>-7.4</v>
      </c>
      <c r="I10" s="10">
        <f t="shared" si="0"/>
        <v>-17.399999999999999</v>
      </c>
      <c r="J10" s="10">
        <f>H10/G10*100</f>
        <v>-74</v>
      </c>
      <c r="K10" s="44">
        <f>H10/F10-100</f>
        <v>-98.627087198515767</v>
      </c>
      <c r="L10" s="9"/>
      <c r="M10" s="7"/>
    </row>
    <row r="11" spans="1:13" x14ac:dyDescent="0.25">
      <c r="A11" s="74"/>
      <c r="B11" s="69">
        <v>2</v>
      </c>
      <c r="C11" s="70" t="s">
        <v>117</v>
      </c>
      <c r="D11" s="71"/>
      <c r="E11" s="71"/>
      <c r="F11" s="71"/>
      <c r="G11" s="71"/>
      <c r="H11" s="71"/>
      <c r="I11" s="71"/>
      <c r="J11" s="71"/>
      <c r="K11" s="71"/>
      <c r="L11" s="72"/>
      <c r="M11" s="7"/>
    </row>
    <row r="12" spans="1:13" ht="24" customHeight="1" x14ac:dyDescent="0.25">
      <c r="A12" s="74"/>
      <c r="B12" s="69"/>
      <c r="C12" s="45">
        <v>1</v>
      </c>
      <c r="D12" s="5" t="s">
        <v>14</v>
      </c>
      <c r="E12" s="12" t="s">
        <v>22</v>
      </c>
      <c r="F12" s="9">
        <v>2.11</v>
      </c>
      <c r="G12" s="9">
        <v>10</v>
      </c>
      <c r="H12" s="9">
        <v>-0.3</v>
      </c>
      <c r="I12" s="10">
        <f t="shared" si="0"/>
        <v>-10.3</v>
      </c>
      <c r="J12" s="10">
        <f>H12/G12*100</f>
        <v>-3</v>
      </c>
      <c r="K12" s="44">
        <f>H12/F12-100</f>
        <v>-100.14218009478672</v>
      </c>
      <c r="L12" s="9"/>
      <c r="M12" s="7"/>
    </row>
    <row r="13" spans="1:13" ht="37.5" customHeight="1" x14ac:dyDescent="0.25">
      <c r="A13" s="74"/>
      <c r="B13" s="69"/>
      <c r="C13" s="45">
        <v>2</v>
      </c>
      <c r="D13" s="5" t="s">
        <v>15</v>
      </c>
      <c r="E13" s="12" t="s">
        <v>23</v>
      </c>
      <c r="F13" s="9">
        <v>2.81</v>
      </c>
      <c r="G13" s="9">
        <v>0</v>
      </c>
      <c r="H13" s="9">
        <v>0</v>
      </c>
      <c r="I13" s="10">
        <f t="shared" si="0"/>
        <v>0</v>
      </c>
      <c r="J13" s="10">
        <v>0</v>
      </c>
      <c r="K13" s="44">
        <f>H13/F13-100</f>
        <v>-100</v>
      </c>
      <c r="L13" s="9"/>
      <c r="M13" s="7"/>
    </row>
    <row r="14" spans="1:13" ht="48.75" customHeight="1" x14ac:dyDescent="0.25">
      <c r="A14" s="74"/>
      <c r="B14" s="69"/>
      <c r="C14" s="45">
        <v>3</v>
      </c>
      <c r="D14" s="5" t="s">
        <v>16</v>
      </c>
      <c r="E14" s="12" t="s">
        <v>24</v>
      </c>
      <c r="F14" s="9">
        <v>0</v>
      </c>
      <c r="G14" s="9">
        <v>0</v>
      </c>
      <c r="H14" s="9"/>
      <c r="I14" s="10">
        <f t="shared" si="0"/>
        <v>0</v>
      </c>
      <c r="J14" s="10">
        <v>0</v>
      </c>
      <c r="K14" s="44">
        <v>0</v>
      </c>
      <c r="L14" s="9"/>
      <c r="M14" s="7"/>
    </row>
    <row r="15" spans="1:13" ht="60" customHeight="1" x14ac:dyDescent="0.25">
      <c r="A15" s="74"/>
      <c r="B15" s="69"/>
      <c r="C15" s="45">
        <v>7</v>
      </c>
      <c r="D15" s="5" t="s">
        <v>17</v>
      </c>
      <c r="E15" s="12" t="s">
        <v>24</v>
      </c>
      <c r="F15" s="9">
        <v>0</v>
      </c>
      <c r="G15" s="9">
        <v>0</v>
      </c>
      <c r="H15" s="9"/>
      <c r="I15" s="10">
        <f t="shared" si="0"/>
        <v>0</v>
      </c>
      <c r="J15" s="10">
        <v>0</v>
      </c>
      <c r="K15" s="44">
        <v>0</v>
      </c>
      <c r="L15" s="9"/>
      <c r="M15" s="7"/>
    </row>
  </sheetData>
  <mergeCells count="19">
    <mergeCell ref="A7:A15"/>
    <mergeCell ref="A1:L1"/>
    <mergeCell ref="D7:L7"/>
    <mergeCell ref="J4:J6"/>
    <mergeCell ref="K4:K6"/>
    <mergeCell ref="L4:L6"/>
    <mergeCell ref="F5:F6"/>
    <mergeCell ref="G5:G6"/>
    <mergeCell ref="H5:H6"/>
    <mergeCell ref="A4:B5"/>
    <mergeCell ref="C4:C6"/>
    <mergeCell ref="D4:D6"/>
    <mergeCell ref="E4:E6"/>
    <mergeCell ref="D2:L2"/>
    <mergeCell ref="F4:H4"/>
    <mergeCell ref="I4:I6"/>
    <mergeCell ref="B7:B10"/>
    <mergeCell ref="C11:L11"/>
    <mergeCell ref="B11:B15"/>
  </mergeCells>
  <hyperlinks>
    <hyperlink ref="A1" r:id="rId1" display="consultantplus://offline/ref=81C534AC1618B38338B7138DDEB14344F59B417381706259B468524054C32ECBB30FCA5546109B5D4A4FB36DK7O"/>
  </hyperlinks>
  <pageMargins left="0.70866141732283472" right="0.70866141732283472" top="0.74803149606299213" bottom="0.74803149606299213" header="0.31496062992125984" footer="0.31496062992125984"/>
  <pageSetup paperSize="9" scale="86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11"/>
  <sheetViews>
    <sheetView workbookViewId="0">
      <selection activeCell="K2" sqref="K2"/>
    </sheetView>
  </sheetViews>
  <sheetFormatPr defaultRowHeight="15" x14ac:dyDescent="0.25"/>
  <cols>
    <col min="1" max="1" width="5.42578125" customWidth="1"/>
    <col min="2" max="2" width="5.7109375" customWidth="1"/>
    <col min="3" max="3" width="4.85546875" customWidth="1"/>
    <col min="4" max="4" width="4.28515625" customWidth="1"/>
    <col min="5" max="5" width="26.140625" customWidth="1"/>
    <col min="6" max="6" width="16.140625" customWidth="1"/>
    <col min="9" max="9" width="18.42578125" customWidth="1"/>
    <col min="10" max="10" width="17" customWidth="1"/>
    <col min="11" max="11" width="13.7109375" customWidth="1"/>
  </cols>
  <sheetData>
    <row r="1" spans="1:13" x14ac:dyDescent="0.25">
      <c r="A1" s="77" t="s">
        <v>36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3" x14ac:dyDescent="0.25">
      <c r="A2" s="17"/>
      <c r="K2" s="6" t="s">
        <v>119</v>
      </c>
    </row>
    <row r="3" spans="1:13" ht="116.25" customHeight="1" x14ac:dyDescent="0.25">
      <c r="A3" s="78" t="s">
        <v>26</v>
      </c>
      <c r="B3" s="78"/>
      <c r="C3" s="78"/>
      <c r="D3" s="78"/>
      <c r="E3" s="78" t="s">
        <v>27</v>
      </c>
      <c r="F3" s="78" t="s">
        <v>28</v>
      </c>
      <c r="G3" s="78" t="s">
        <v>29</v>
      </c>
      <c r="H3" s="78" t="s">
        <v>30</v>
      </c>
      <c r="I3" s="78" t="s">
        <v>31</v>
      </c>
      <c r="J3" s="78" t="s">
        <v>32</v>
      </c>
      <c r="K3" s="78" t="s">
        <v>33</v>
      </c>
    </row>
    <row r="4" spans="1:13" x14ac:dyDescent="0.25">
      <c r="A4" s="13" t="s">
        <v>12</v>
      </c>
      <c r="B4" s="13" t="s">
        <v>13</v>
      </c>
      <c r="C4" s="13" t="s">
        <v>34</v>
      </c>
      <c r="D4" s="13" t="s">
        <v>35</v>
      </c>
      <c r="E4" s="78"/>
      <c r="F4" s="78"/>
      <c r="G4" s="78"/>
      <c r="H4" s="78"/>
      <c r="I4" s="78"/>
      <c r="J4" s="78"/>
      <c r="K4" s="78"/>
    </row>
    <row r="5" spans="1:13" x14ac:dyDescent="0.25">
      <c r="A5" s="14">
        <v>3</v>
      </c>
      <c r="B5" s="14"/>
      <c r="C5" s="24"/>
      <c r="D5" s="24"/>
      <c r="E5" s="79" t="s">
        <v>97</v>
      </c>
      <c r="F5" s="79"/>
      <c r="G5" s="79"/>
      <c r="H5" s="79"/>
      <c r="I5" s="79"/>
      <c r="J5" s="79"/>
      <c r="K5" s="79"/>
      <c r="L5" s="18"/>
      <c r="M5" s="18"/>
    </row>
    <row r="6" spans="1:13" x14ac:dyDescent="0.25">
      <c r="A6" s="15">
        <v>3</v>
      </c>
      <c r="B6" s="15">
        <v>1</v>
      </c>
      <c r="C6" s="15"/>
      <c r="D6" s="24"/>
      <c r="E6" s="81" t="s">
        <v>98</v>
      </c>
      <c r="F6" s="82"/>
      <c r="G6" s="82"/>
      <c r="H6" s="82"/>
      <c r="I6" s="82"/>
      <c r="J6" s="82"/>
      <c r="K6" s="83"/>
    </row>
    <row r="7" spans="1:13" ht="76.5" customHeight="1" x14ac:dyDescent="0.25">
      <c r="A7" s="15">
        <v>3</v>
      </c>
      <c r="B7" s="15">
        <v>1</v>
      </c>
      <c r="C7" s="15">
        <v>1</v>
      </c>
      <c r="D7" s="15"/>
      <c r="E7" s="5" t="s">
        <v>99</v>
      </c>
      <c r="F7" s="23" t="s">
        <v>38</v>
      </c>
      <c r="G7" s="20" t="s">
        <v>100</v>
      </c>
      <c r="H7" s="9">
        <v>2020</v>
      </c>
      <c r="I7" s="84" t="s">
        <v>101</v>
      </c>
      <c r="J7" s="84" t="s">
        <v>120</v>
      </c>
      <c r="K7" s="20"/>
    </row>
    <row r="8" spans="1:13" ht="72.75" customHeight="1" x14ac:dyDescent="0.25">
      <c r="A8" s="15">
        <v>3</v>
      </c>
      <c r="B8" s="15">
        <v>1</v>
      </c>
      <c r="C8" s="15">
        <v>2</v>
      </c>
      <c r="D8" s="15"/>
      <c r="E8" s="19" t="s">
        <v>112</v>
      </c>
      <c r="F8" s="23" t="s">
        <v>38</v>
      </c>
      <c r="G8" s="20" t="s">
        <v>100</v>
      </c>
      <c r="H8" s="9">
        <v>2020</v>
      </c>
      <c r="I8" s="85"/>
      <c r="J8" s="85"/>
      <c r="K8" s="20"/>
    </row>
    <row r="9" spans="1:13" x14ac:dyDescent="0.25">
      <c r="A9" s="15">
        <v>3</v>
      </c>
      <c r="B9" s="15">
        <v>2</v>
      </c>
      <c r="C9" s="15"/>
      <c r="D9" s="15"/>
      <c r="E9" s="80" t="s">
        <v>102</v>
      </c>
      <c r="F9" s="80"/>
      <c r="G9" s="80"/>
      <c r="H9" s="80"/>
      <c r="I9" s="80"/>
      <c r="J9" s="80"/>
      <c r="K9" s="80"/>
    </row>
    <row r="10" spans="1:13" ht="84" customHeight="1" x14ac:dyDescent="0.25">
      <c r="A10" s="15">
        <v>3</v>
      </c>
      <c r="B10" s="24">
        <v>2</v>
      </c>
      <c r="C10" s="24">
        <v>1</v>
      </c>
      <c r="D10" s="24"/>
      <c r="E10" s="5" t="s">
        <v>103</v>
      </c>
      <c r="F10" s="23" t="s">
        <v>38</v>
      </c>
      <c r="G10" s="20" t="s">
        <v>100</v>
      </c>
      <c r="H10" s="9">
        <v>2020</v>
      </c>
      <c r="I10" s="46" t="s">
        <v>104</v>
      </c>
      <c r="J10" s="39" t="s">
        <v>121</v>
      </c>
      <c r="K10" s="21"/>
    </row>
    <row r="11" spans="1:13" ht="75" customHeight="1" x14ac:dyDescent="0.25">
      <c r="A11" s="15">
        <v>3</v>
      </c>
      <c r="B11" s="24">
        <v>2</v>
      </c>
      <c r="C11" s="24">
        <v>2</v>
      </c>
      <c r="D11" s="24"/>
      <c r="E11" s="5" t="s">
        <v>105</v>
      </c>
      <c r="F11" s="22" t="s">
        <v>38</v>
      </c>
      <c r="G11" s="16" t="s">
        <v>100</v>
      </c>
      <c r="H11" s="9">
        <v>2020</v>
      </c>
      <c r="I11" s="5" t="s">
        <v>95</v>
      </c>
      <c r="J11" s="5" t="s">
        <v>106</v>
      </c>
      <c r="K11" s="16"/>
    </row>
  </sheetData>
  <mergeCells count="14">
    <mergeCell ref="A1:K1"/>
    <mergeCell ref="J3:J4"/>
    <mergeCell ref="K3:K4"/>
    <mergeCell ref="E5:K5"/>
    <mergeCell ref="E9:K9"/>
    <mergeCell ref="E6:K6"/>
    <mergeCell ref="A3:D3"/>
    <mergeCell ref="E3:E4"/>
    <mergeCell ref="F3:F4"/>
    <mergeCell ref="G3:G4"/>
    <mergeCell ref="H3:H4"/>
    <mergeCell ref="I3:I4"/>
    <mergeCell ref="I7:I8"/>
    <mergeCell ref="J7:J8"/>
  </mergeCells>
  <hyperlinks>
    <hyperlink ref="A1" r:id="rId1" display="consultantplus://offline/ref=81C534AC1618B38338B7138DDEB14344F59B417381706259B468524054C32ECBB30FCA5546109B5D4A4FB16DK7O"/>
  </hyperlinks>
  <pageMargins left="0.70866141732283472" right="0.70866141732283472" top="0.74803149606299213" bottom="0.74803149606299213" header="0.31496062992125984" footer="0.31496062992125984"/>
  <pageSetup paperSize="9" scale="97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7"/>
  <sheetViews>
    <sheetView workbookViewId="0">
      <selection activeCell="H2" sqref="H2"/>
    </sheetView>
  </sheetViews>
  <sheetFormatPr defaultRowHeight="15" x14ac:dyDescent="0.25"/>
  <cols>
    <col min="3" max="3" width="28.28515625" customWidth="1"/>
    <col min="4" max="4" width="24.28515625" customWidth="1"/>
    <col min="5" max="5" width="12" customWidth="1"/>
    <col min="6" max="6" width="12.140625" customWidth="1"/>
    <col min="7" max="7" width="11.5703125" customWidth="1"/>
    <col min="8" max="8" width="16" customWidth="1"/>
  </cols>
  <sheetData>
    <row r="1" spans="1:8" ht="15.75" x14ac:dyDescent="0.25">
      <c r="A1" s="90" t="s">
        <v>45</v>
      </c>
      <c r="B1" s="90"/>
      <c r="C1" s="90"/>
      <c r="D1" s="90"/>
      <c r="E1" s="90"/>
      <c r="F1" s="90"/>
      <c r="G1" s="90"/>
      <c r="H1" s="90"/>
    </row>
    <row r="2" spans="1:8" ht="15.75" x14ac:dyDescent="0.25">
      <c r="A2" s="3"/>
      <c r="H2" s="6" t="s">
        <v>119</v>
      </c>
    </row>
    <row r="3" spans="1:8" ht="56.25" customHeight="1" x14ac:dyDescent="0.25">
      <c r="A3" s="86" t="s">
        <v>26</v>
      </c>
      <c r="B3" s="86"/>
      <c r="C3" s="86" t="s">
        <v>39</v>
      </c>
      <c r="D3" s="86" t="s">
        <v>40</v>
      </c>
      <c r="E3" s="86" t="s">
        <v>41</v>
      </c>
      <c r="F3" s="86" t="s">
        <v>42</v>
      </c>
      <c r="G3" s="86" t="s">
        <v>43</v>
      </c>
      <c r="H3" s="86" t="s">
        <v>44</v>
      </c>
    </row>
    <row r="4" spans="1:8" x14ac:dyDescent="0.25">
      <c r="A4" s="25" t="s">
        <v>12</v>
      </c>
      <c r="B4" s="25" t="s">
        <v>13</v>
      </c>
      <c r="C4" s="86"/>
      <c r="D4" s="86"/>
      <c r="E4" s="86"/>
      <c r="F4" s="86"/>
      <c r="G4" s="86"/>
      <c r="H4" s="86"/>
    </row>
    <row r="5" spans="1:8" x14ac:dyDescent="0.25">
      <c r="A5" s="12">
        <v>3</v>
      </c>
      <c r="B5" s="12"/>
      <c r="C5" s="87" t="s">
        <v>96</v>
      </c>
      <c r="D5" s="88"/>
      <c r="E5" s="88"/>
      <c r="F5" s="88"/>
      <c r="G5" s="88"/>
      <c r="H5" s="89"/>
    </row>
    <row r="7" spans="1:8" ht="15.75" x14ac:dyDescent="0.25">
      <c r="A7" s="1"/>
    </row>
  </sheetData>
  <mergeCells count="9">
    <mergeCell ref="H3:H4"/>
    <mergeCell ref="C5:H5"/>
    <mergeCell ref="A1:H1"/>
    <mergeCell ref="A3:B3"/>
    <mergeCell ref="C3:C4"/>
    <mergeCell ref="D3:D4"/>
    <mergeCell ref="E3:E4"/>
    <mergeCell ref="F3:F4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5"/>
  <sheetViews>
    <sheetView workbookViewId="0">
      <selection activeCell="K2" sqref="K2"/>
    </sheetView>
  </sheetViews>
  <sheetFormatPr defaultRowHeight="15" x14ac:dyDescent="0.25"/>
  <cols>
    <col min="3" max="3" width="15.42578125" customWidth="1"/>
    <col min="4" max="4" width="21.7109375" customWidth="1"/>
    <col min="5" max="5" width="16.42578125" customWidth="1"/>
  </cols>
  <sheetData>
    <row r="1" spans="1:11" x14ac:dyDescent="0.25">
      <c r="A1" s="75" t="s">
        <v>83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5.75" x14ac:dyDescent="0.25">
      <c r="A2" s="3"/>
      <c r="K2" s="6" t="s">
        <v>119</v>
      </c>
    </row>
    <row r="3" spans="1:11" ht="56.25" customHeight="1" x14ac:dyDescent="0.25">
      <c r="A3" s="86" t="s">
        <v>26</v>
      </c>
      <c r="B3" s="86"/>
      <c r="C3" s="86" t="s">
        <v>46</v>
      </c>
      <c r="D3" s="86" t="s">
        <v>47</v>
      </c>
      <c r="E3" s="86" t="s">
        <v>48</v>
      </c>
      <c r="F3" s="86" t="s">
        <v>49</v>
      </c>
      <c r="G3" s="86" t="s">
        <v>50</v>
      </c>
      <c r="H3" s="86" t="s">
        <v>51</v>
      </c>
      <c r="I3" s="86" t="s">
        <v>52</v>
      </c>
      <c r="J3" s="86" t="s">
        <v>53</v>
      </c>
      <c r="K3" s="86" t="s">
        <v>54</v>
      </c>
    </row>
    <row r="4" spans="1:11" x14ac:dyDescent="0.25">
      <c r="A4" s="25" t="s">
        <v>12</v>
      </c>
      <c r="B4" s="25" t="s">
        <v>13</v>
      </c>
      <c r="C4" s="86"/>
      <c r="D4" s="86"/>
      <c r="E4" s="86"/>
      <c r="F4" s="86"/>
      <c r="G4" s="86"/>
      <c r="H4" s="86"/>
      <c r="I4" s="86"/>
      <c r="J4" s="86"/>
      <c r="K4" s="86"/>
    </row>
    <row r="5" spans="1:11" x14ac:dyDescent="0.25">
      <c r="A5" s="12">
        <v>3</v>
      </c>
      <c r="B5" s="25"/>
      <c r="C5" s="91" t="s">
        <v>55</v>
      </c>
      <c r="D5" s="92"/>
      <c r="E5" s="92"/>
      <c r="F5" s="92"/>
      <c r="G5" s="92"/>
      <c r="H5" s="92"/>
      <c r="I5" s="92"/>
      <c r="J5" s="92"/>
      <c r="K5" s="93"/>
    </row>
  </sheetData>
  <mergeCells count="12">
    <mergeCell ref="A1:K1"/>
    <mergeCell ref="C5:K5"/>
    <mergeCell ref="H3:H4"/>
    <mergeCell ref="I3:I4"/>
    <mergeCell ref="J3:J4"/>
    <mergeCell ref="K3:K4"/>
    <mergeCell ref="A3:B3"/>
    <mergeCell ref="C3:C4"/>
    <mergeCell ref="D3:D4"/>
    <mergeCell ref="E3:E4"/>
    <mergeCell ref="F3:F4"/>
    <mergeCell ref="G3:G4"/>
  </mergeCells>
  <hyperlinks>
    <hyperlink ref="A1" r:id="rId1" display="consultantplus://offline/ref=81C534AC1618B38338B7138DDEB14344F59B417381706259B468524054C32ECBB30FCA5546109B5D4A4FB36DK0O"/>
  </hyperlinks>
  <pageMargins left="0.70866141732283472" right="0.70866141732283472" top="0.74803149606299213" bottom="0.74803149606299213" header="0.31496062992125984" footer="0.31496062992125984"/>
  <pageSetup paperSize="9" scale="97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7"/>
  <sheetViews>
    <sheetView workbookViewId="0">
      <selection activeCell="F17" sqref="F17"/>
    </sheetView>
  </sheetViews>
  <sheetFormatPr defaultRowHeight="15" x14ac:dyDescent="0.25"/>
  <cols>
    <col min="1" max="1" width="4.85546875" customWidth="1"/>
    <col min="2" max="2" width="7.140625" customWidth="1"/>
    <col min="3" max="3" width="19.42578125" customWidth="1"/>
    <col min="4" max="4" width="15.42578125" customWidth="1"/>
    <col min="5" max="5" width="15.5703125" customWidth="1"/>
    <col min="6" max="6" width="12.85546875" customWidth="1"/>
    <col min="7" max="7" width="12.28515625" customWidth="1"/>
    <col min="8" max="8" width="12.85546875" customWidth="1"/>
    <col min="9" max="9" width="11.28515625" customWidth="1"/>
    <col min="10" max="10" width="12.85546875" customWidth="1"/>
  </cols>
  <sheetData>
    <row r="1" spans="1:10" ht="15.75" x14ac:dyDescent="0.25">
      <c r="A1" s="90" t="s">
        <v>94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5.75" x14ac:dyDescent="0.25">
      <c r="A2" s="55"/>
      <c r="B2" s="116"/>
      <c r="C2" s="115"/>
      <c r="D2" s="115"/>
      <c r="E2" s="115"/>
      <c r="F2" s="115"/>
      <c r="G2" s="115"/>
      <c r="H2" s="115"/>
      <c r="I2" s="115"/>
      <c r="J2" s="115"/>
    </row>
    <row r="3" spans="1:10" ht="15.75" x14ac:dyDescent="0.25">
      <c r="A3" s="35"/>
      <c r="J3" s="6" t="s">
        <v>119</v>
      </c>
    </row>
    <row r="4" spans="1:10" ht="84" x14ac:dyDescent="0.25">
      <c r="A4" s="94" t="s">
        <v>26</v>
      </c>
      <c r="B4" s="94"/>
      <c r="C4" s="86" t="s">
        <v>84</v>
      </c>
      <c r="D4" s="86" t="s">
        <v>85</v>
      </c>
      <c r="E4" s="86" t="s">
        <v>86</v>
      </c>
      <c r="F4" s="25" t="s">
        <v>87</v>
      </c>
      <c r="G4" s="25" t="s">
        <v>88</v>
      </c>
      <c r="H4" s="25" t="s">
        <v>89</v>
      </c>
      <c r="I4" s="25" t="s">
        <v>90</v>
      </c>
      <c r="J4" s="25" t="s">
        <v>91</v>
      </c>
    </row>
    <row r="5" spans="1:10" x14ac:dyDescent="0.25">
      <c r="A5" s="25" t="s">
        <v>12</v>
      </c>
      <c r="B5" s="25" t="s">
        <v>13</v>
      </c>
      <c r="C5" s="86"/>
      <c r="D5" s="86"/>
      <c r="E5" s="86"/>
      <c r="F5" s="26"/>
      <c r="G5" s="26"/>
      <c r="H5" s="26"/>
      <c r="I5" s="26"/>
      <c r="J5" s="26"/>
    </row>
    <row r="6" spans="1:10" s="37" customFormat="1" ht="68.25" customHeight="1" x14ac:dyDescent="0.25">
      <c r="A6" s="25">
        <v>3</v>
      </c>
      <c r="B6" s="25"/>
      <c r="C6" s="38" t="s">
        <v>18</v>
      </c>
      <c r="D6" s="38" t="s">
        <v>92</v>
      </c>
      <c r="E6" s="38" t="s">
        <v>93</v>
      </c>
      <c r="F6" s="40">
        <v>0.93</v>
      </c>
      <c r="G6" s="40">
        <v>1</v>
      </c>
      <c r="H6" s="40">
        <v>1</v>
      </c>
      <c r="I6" s="40">
        <v>0.93</v>
      </c>
      <c r="J6" s="41">
        <v>0.93</v>
      </c>
    </row>
    <row r="7" spans="1:10" x14ac:dyDescent="0.25">
      <c r="A7" s="36"/>
    </row>
  </sheetData>
  <mergeCells count="6">
    <mergeCell ref="A4:B4"/>
    <mergeCell ref="C4:C5"/>
    <mergeCell ref="D4:D5"/>
    <mergeCell ref="E4:E5"/>
    <mergeCell ref="A1:J1"/>
    <mergeCell ref="B2:J2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21"/>
  <sheetViews>
    <sheetView workbookViewId="0">
      <selection activeCell="E23" sqref="E23"/>
    </sheetView>
  </sheetViews>
  <sheetFormatPr defaultRowHeight="15" x14ac:dyDescent="0.25"/>
  <cols>
    <col min="1" max="1" width="5.42578125" customWidth="1"/>
    <col min="2" max="2" width="4.28515625" customWidth="1"/>
    <col min="3" max="3" width="6" customWidth="1"/>
    <col min="4" max="4" width="5.5703125" customWidth="1"/>
    <col min="5" max="5" width="5.28515625" customWidth="1"/>
    <col min="6" max="6" width="31.7109375" customWidth="1"/>
    <col min="7" max="7" width="18.42578125" customWidth="1"/>
    <col min="8" max="8" width="13.7109375" customWidth="1"/>
    <col min="9" max="9" width="13.85546875" customWidth="1"/>
    <col min="10" max="10" width="15.85546875" customWidth="1"/>
    <col min="11" max="11" width="14.28515625" customWidth="1"/>
    <col min="12" max="12" width="14.85546875" customWidth="1"/>
    <col min="14" max="14" width="13.28515625" bestFit="1" customWidth="1"/>
  </cols>
  <sheetData>
    <row r="1" spans="1:14" x14ac:dyDescent="0.25">
      <c r="A1" s="75" t="s">
        <v>66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4" ht="15.75" x14ac:dyDescent="0.25">
      <c r="A2" s="3"/>
      <c r="L2" s="6" t="s">
        <v>119</v>
      </c>
    </row>
    <row r="3" spans="1:14" ht="124.5" customHeight="1" x14ac:dyDescent="0.25">
      <c r="A3" s="78" t="s">
        <v>0</v>
      </c>
      <c r="B3" s="78"/>
      <c r="C3" s="78"/>
      <c r="D3" s="78"/>
      <c r="E3" s="78"/>
      <c r="F3" s="78" t="s">
        <v>56</v>
      </c>
      <c r="G3" s="78" t="s">
        <v>57</v>
      </c>
      <c r="H3" s="78" t="s">
        <v>58</v>
      </c>
      <c r="I3" s="78"/>
      <c r="J3" s="78"/>
      <c r="K3" s="78" t="s">
        <v>59</v>
      </c>
      <c r="L3" s="78"/>
      <c r="M3" s="4"/>
    </row>
    <row r="4" spans="1:14" ht="44.25" customHeight="1" x14ac:dyDescent="0.25">
      <c r="A4" s="78"/>
      <c r="B4" s="78"/>
      <c r="C4" s="78"/>
      <c r="D4" s="78"/>
      <c r="E4" s="78"/>
      <c r="F4" s="78"/>
      <c r="G4" s="78"/>
      <c r="H4" s="78" t="s">
        <v>60</v>
      </c>
      <c r="I4" s="78" t="s">
        <v>61</v>
      </c>
      <c r="J4" s="78" t="s">
        <v>62</v>
      </c>
      <c r="K4" s="78" t="s">
        <v>63</v>
      </c>
      <c r="L4" s="78" t="s">
        <v>64</v>
      </c>
      <c r="M4" s="4"/>
    </row>
    <row r="5" spans="1:14" x14ac:dyDescent="0.25">
      <c r="A5" s="8" t="s">
        <v>12</v>
      </c>
      <c r="B5" s="8" t="s">
        <v>13</v>
      </c>
      <c r="C5" s="8" t="s">
        <v>34</v>
      </c>
      <c r="D5" s="13" t="s">
        <v>35</v>
      </c>
      <c r="E5" s="13" t="s">
        <v>65</v>
      </c>
      <c r="F5" s="78"/>
      <c r="G5" s="78"/>
      <c r="H5" s="78"/>
      <c r="I5" s="78"/>
      <c r="J5" s="78"/>
      <c r="K5" s="78"/>
      <c r="L5" s="78"/>
      <c r="M5" s="4"/>
    </row>
    <row r="6" spans="1:14" s="37" customFormat="1" ht="15" customHeight="1" x14ac:dyDescent="0.25">
      <c r="A6" s="96" t="s">
        <v>107</v>
      </c>
      <c r="B6" s="96"/>
      <c r="C6" s="97"/>
      <c r="D6" s="97"/>
      <c r="E6" s="98"/>
      <c r="F6" s="95" t="s">
        <v>108</v>
      </c>
      <c r="G6" s="47" t="s">
        <v>67</v>
      </c>
      <c r="H6" s="59">
        <f t="shared" ref="H6:J7" si="0">H8+H14</f>
        <v>41771.163440000004</v>
      </c>
      <c r="I6" s="59">
        <f t="shared" si="0"/>
        <v>41771.163440000004</v>
      </c>
      <c r="J6" s="59">
        <f t="shared" si="0"/>
        <v>38748.61219</v>
      </c>
      <c r="K6" s="49">
        <f t="shared" ref="K6:K17" si="1">J6/H6*100</f>
        <v>92.764024266784929</v>
      </c>
      <c r="L6" s="50">
        <f>J6/I6*100</f>
        <v>92.764024266784929</v>
      </c>
      <c r="M6" s="48"/>
    </row>
    <row r="7" spans="1:14" s="37" customFormat="1" ht="42" customHeight="1" x14ac:dyDescent="0.25">
      <c r="A7" s="96"/>
      <c r="B7" s="96"/>
      <c r="C7" s="97"/>
      <c r="D7" s="97"/>
      <c r="E7" s="98"/>
      <c r="F7" s="95"/>
      <c r="G7" s="47" t="s">
        <v>38</v>
      </c>
      <c r="H7" s="60">
        <f t="shared" si="0"/>
        <v>41771.163440000004</v>
      </c>
      <c r="I7" s="60">
        <f>H7</f>
        <v>41771.163440000004</v>
      </c>
      <c r="J7" s="60">
        <f t="shared" si="0"/>
        <v>38748.61219</v>
      </c>
      <c r="K7" s="49">
        <f t="shared" si="1"/>
        <v>92.764024266784929</v>
      </c>
      <c r="L7" s="50">
        <f t="shared" ref="L7:L18" si="2">J7/I7*100</f>
        <v>92.764024266784929</v>
      </c>
      <c r="M7" s="48"/>
    </row>
    <row r="8" spans="1:14" ht="15" customHeight="1" x14ac:dyDescent="0.25">
      <c r="A8" s="97" t="s">
        <v>107</v>
      </c>
      <c r="B8" s="97">
        <v>1</v>
      </c>
      <c r="C8" s="97"/>
      <c r="D8" s="97"/>
      <c r="E8" s="98"/>
      <c r="F8" s="99" t="s">
        <v>109</v>
      </c>
      <c r="G8" s="47" t="s">
        <v>67</v>
      </c>
      <c r="H8" s="60">
        <f t="shared" ref="H8:J9" si="3">H10+H12</f>
        <v>22064.231</v>
      </c>
      <c r="I8" s="60">
        <f>I10+I12</f>
        <v>22064.231</v>
      </c>
      <c r="J8" s="60">
        <f t="shared" si="3"/>
        <v>22064.231</v>
      </c>
      <c r="K8" s="49">
        <f t="shared" si="1"/>
        <v>100</v>
      </c>
      <c r="L8" s="50">
        <f t="shared" si="2"/>
        <v>100</v>
      </c>
      <c r="M8" s="4"/>
    </row>
    <row r="9" spans="1:14" ht="19.5" customHeight="1" x14ac:dyDescent="0.25">
      <c r="A9" s="97"/>
      <c r="B9" s="97"/>
      <c r="C9" s="97"/>
      <c r="D9" s="97"/>
      <c r="E9" s="98"/>
      <c r="F9" s="99"/>
      <c r="G9" s="47" t="s">
        <v>38</v>
      </c>
      <c r="H9" s="60">
        <f t="shared" si="3"/>
        <v>22064.231</v>
      </c>
      <c r="I9" s="60">
        <f t="shared" si="3"/>
        <v>22064.231</v>
      </c>
      <c r="J9" s="60">
        <f t="shared" si="3"/>
        <v>22064.231</v>
      </c>
      <c r="K9" s="49">
        <f t="shared" si="1"/>
        <v>100</v>
      </c>
      <c r="L9" s="50">
        <f t="shared" si="2"/>
        <v>100</v>
      </c>
      <c r="M9" s="4"/>
    </row>
    <row r="10" spans="1:14" ht="15" customHeight="1" x14ac:dyDescent="0.25">
      <c r="A10" s="102" t="s">
        <v>107</v>
      </c>
      <c r="B10" s="102">
        <v>1</v>
      </c>
      <c r="C10" s="102" t="s">
        <v>110</v>
      </c>
      <c r="D10" s="102"/>
      <c r="E10" s="101"/>
      <c r="F10" s="100" t="s">
        <v>99</v>
      </c>
      <c r="G10" s="27" t="s">
        <v>67</v>
      </c>
      <c r="H10" s="61">
        <f>H11</f>
        <v>22064.231</v>
      </c>
      <c r="I10" s="61">
        <f>I11</f>
        <v>22064.231</v>
      </c>
      <c r="J10" s="61">
        <f>J11</f>
        <v>22064.231</v>
      </c>
      <c r="K10" s="51">
        <f t="shared" si="1"/>
        <v>100</v>
      </c>
      <c r="L10" s="52">
        <f t="shared" si="2"/>
        <v>100</v>
      </c>
      <c r="M10" s="4"/>
    </row>
    <row r="11" spans="1:14" ht="26.25" customHeight="1" x14ac:dyDescent="0.25">
      <c r="A11" s="102"/>
      <c r="B11" s="102"/>
      <c r="C11" s="102"/>
      <c r="D11" s="102"/>
      <c r="E11" s="101"/>
      <c r="F11" s="100"/>
      <c r="G11" s="27" t="s">
        <v>38</v>
      </c>
      <c r="H11" s="61">
        <v>22064.231</v>
      </c>
      <c r="I11" s="62">
        <f>H11</f>
        <v>22064.231</v>
      </c>
      <c r="J11" s="61">
        <v>22064.231</v>
      </c>
      <c r="K11" s="51">
        <f t="shared" si="1"/>
        <v>100</v>
      </c>
      <c r="L11" s="52">
        <f t="shared" si="2"/>
        <v>100</v>
      </c>
      <c r="M11" s="4"/>
    </row>
    <row r="12" spans="1:14" ht="15" customHeight="1" x14ac:dyDescent="0.25">
      <c r="A12" s="102" t="s">
        <v>107</v>
      </c>
      <c r="B12" s="102">
        <v>1</v>
      </c>
      <c r="C12" s="102" t="s">
        <v>111</v>
      </c>
      <c r="D12" s="102"/>
      <c r="E12" s="98"/>
      <c r="F12" s="100" t="s">
        <v>112</v>
      </c>
      <c r="G12" s="27" t="s">
        <v>67</v>
      </c>
      <c r="H12" s="61">
        <v>0</v>
      </c>
      <c r="I12" s="62">
        <v>0</v>
      </c>
      <c r="J12" s="61">
        <v>0</v>
      </c>
      <c r="K12" s="51">
        <v>0</v>
      </c>
      <c r="L12" s="52">
        <v>0</v>
      </c>
    </row>
    <row r="13" spans="1:14" ht="36" customHeight="1" x14ac:dyDescent="0.25">
      <c r="A13" s="102"/>
      <c r="B13" s="102"/>
      <c r="C13" s="102"/>
      <c r="D13" s="102"/>
      <c r="E13" s="98"/>
      <c r="F13" s="100"/>
      <c r="G13" s="27" t="s">
        <v>38</v>
      </c>
      <c r="H13" s="63">
        <v>0</v>
      </c>
      <c r="I13" s="62">
        <v>0</v>
      </c>
      <c r="J13" s="63">
        <v>0</v>
      </c>
      <c r="K13" s="51">
        <v>0</v>
      </c>
      <c r="L13" s="52">
        <v>0</v>
      </c>
      <c r="M13" t="s">
        <v>115</v>
      </c>
    </row>
    <row r="14" spans="1:14" ht="15" customHeight="1" x14ac:dyDescent="0.25">
      <c r="A14" s="97" t="s">
        <v>107</v>
      </c>
      <c r="B14" s="103">
        <v>2</v>
      </c>
      <c r="C14" s="103"/>
      <c r="D14" s="103"/>
      <c r="E14" s="104"/>
      <c r="F14" s="108" t="s">
        <v>113</v>
      </c>
      <c r="G14" s="47" t="s">
        <v>67</v>
      </c>
      <c r="H14" s="59">
        <f>H16+H18+H20</f>
        <v>19706.93244</v>
      </c>
      <c r="I14" s="59">
        <f t="shared" ref="I14:J14" si="4">I16+I18+I20</f>
        <v>19706.93244</v>
      </c>
      <c r="J14" s="59">
        <f t="shared" si="4"/>
        <v>16684.38119</v>
      </c>
      <c r="K14" s="49">
        <f t="shared" si="1"/>
        <v>84.662497528712294</v>
      </c>
      <c r="L14" s="50">
        <f t="shared" si="2"/>
        <v>84.662497528712294</v>
      </c>
    </row>
    <row r="15" spans="1:14" ht="24" customHeight="1" x14ac:dyDescent="0.25">
      <c r="A15" s="97"/>
      <c r="B15" s="103"/>
      <c r="C15" s="103"/>
      <c r="D15" s="103"/>
      <c r="E15" s="104"/>
      <c r="F15" s="108"/>
      <c r="G15" s="47" t="s">
        <v>38</v>
      </c>
      <c r="H15" s="59">
        <f>H17+H19+H21</f>
        <v>19706.93244</v>
      </c>
      <c r="I15" s="59">
        <f t="shared" ref="I15:J15" si="5">I17+I19+I21</f>
        <v>19706.93244</v>
      </c>
      <c r="J15" s="59">
        <f t="shared" si="5"/>
        <v>16684.38119</v>
      </c>
      <c r="K15" s="49">
        <f t="shared" si="1"/>
        <v>84.662497528712294</v>
      </c>
      <c r="L15" s="50">
        <f t="shared" si="2"/>
        <v>84.662497528712294</v>
      </c>
      <c r="N15" s="34"/>
    </row>
    <row r="16" spans="1:14" ht="15" customHeight="1" x14ac:dyDescent="0.25">
      <c r="A16" s="102" t="s">
        <v>107</v>
      </c>
      <c r="B16" s="106">
        <v>2</v>
      </c>
      <c r="C16" s="102" t="s">
        <v>110</v>
      </c>
      <c r="D16" s="106"/>
      <c r="E16" s="94"/>
      <c r="F16" s="107" t="s">
        <v>103</v>
      </c>
      <c r="G16" s="27" t="s">
        <v>67</v>
      </c>
      <c r="H16" s="61">
        <f>H17</f>
        <v>16770.133300000001</v>
      </c>
      <c r="I16" s="61">
        <f>I17</f>
        <v>16770.133300000001</v>
      </c>
      <c r="J16" s="61">
        <f>J17</f>
        <v>14503.61715</v>
      </c>
      <c r="K16" s="51">
        <f t="shared" si="1"/>
        <v>86.484805401039949</v>
      </c>
      <c r="L16" s="52">
        <f t="shared" si="2"/>
        <v>86.484805401039949</v>
      </c>
      <c r="N16" s="34"/>
    </row>
    <row r="17" spans="1:12" ht="16.5" customHeight="1" x14ac:dyDescent="0.25">
      <c r="A17" s="102"/>
      <c r="B17" s="106"/>
      <c r="C17" s="102"/>
      <c r="D17" s="106"/>
      <c r="E17" s="94"/>
      <c r="F17" s="107"/>
      <c r="G17" s="27" t="s">
        <v>38</v>
      </c>
      <c r="H17" s="61">
        <v>16770.133300000001</v>
      </c>
      <c r="I17" s="61">
        <v>16770.133300000001</v>
      </c>
      <c r="J17" s="61">
        <v>14503.61715</v>
      </c>
      <c r="K17" s="51">
        <f t="shared" si="1"/>
        <v>86.484805401039949</v>
      </c>
      <c r="L17" s="52">
        <f t="shared" si="2"/>
        <v>86.484805401039949</v>
      </c>
    </row>
    <row r="18" spans="1:12" ht="15" customHeight="1" x14ac:dyDescent="0.25">
      <c r="A18" s="101" t="s">
        <v>107</v>
      </c>
      <c r="B18" s="94">
        <v>2</v>
      </c>
      <c r="C18" s="101" t="s">
        <v>111</v>
      </c>
      <c r="D18" s="104"/>
      <c r="E18" s="104"/>
      <c r="F18" s="105" t="s">
        <v>114</v>
      </c>
      <c r="G18" s="27" t="s">
        <v>67</v>
      </c>
      <c r="H18" s="62">
        <f>H19</f>
        <v>2927.8249999999998</v>
      </c>
      <c r="I18" s="62">
        <f>I19</f>
        <v>2927.8249999999998</v>
      </c>
      <c r="J18" s="62">
        <f>J19</f>
        <v>2171.7899000000002</v>
      </c>
      <c r="K18" s="51">
        <f>J18/H18*100</f>
        <v>74.177585750514481</v>
      </c>
      <c r="L18" s="52">
        <f t="shared" si="2"/>
        <v>74.177585750514481</v>
      </c>
    </row>
    <row r="19" spans="1:12" ht="31.5" customHeight="1" x14ac:dyDescent="0.25">
      <c r="A19" s="101"/>
      <c r="B19" s="94"/>
      <c r="C19" s="101"/>
      <c r="D19" s="104"/>
      <c r="E19" s="104"/>
      <c r="F19" s="105"/>
      <c r="G19" s="27" t="s">
        <v>38</v>
      </c>
      <c r="H19" s="62">
        <v>2927.8249999999998</v>
      </c>
      <c r="I19" s="62">
        <f>H19</f>
        <v>2927.8249999999998</v>
      </c>
      <c r="J19" s="62">
        <v>2171.7899000000002</v>
      </c>
      <c r="K19" s="51">
        <f>J19/H19*100</f>
        <v>74.177585750514481</v>
      </c>
      <c r="L19" s="52">
        <f>J19/I19*100</f>
        <v>74.177585750514481</v>
      </c>
    </row>
    <row r="20" spans="1:12" ht="14.25" customHeight="1" x14ac:dyDescent="0.25">
      <c r="A20" s="109" t="s">
        <v>107</v>
      </c>
      <c r="B20" s="111">
        <v>2</v>
      </c>
      <c r="C20" s="109" t="s">
        <v>107</v>
      </c>
      <c r="D20" s="111"/>
      <c r="E20" s="111"/>
      <c r="F20" s="110" t="s">
        <v>118</v>
      </c>
      <c r="G20" s="53" t="s">
        <v>67</v>
      </c>
      <c r="H20" s="64">
        <f>H21</f>
        <v>8.9741400000000002</v>
      </c>
      <c r="I20" s="64">
        <f t="shared" ref="I20:L20" si="6">I21</f>
        <v>8.9741400000000002</v>
      </c>
      <c r="J20" s="64">
        <f t="shared" si="6"/>
        <v>8.9741400000000002</v>
      </c>
      <c r="K20" s="58">
        <f t="shared" si="6"/>
        <v>100</v>
      </c>
      <c r="L20" s="58">
        <f t="shared" si="6"/>
        <v>100</v>
      </c>
    </row>
    <row r="21" spans="1:12" x14ac:dyDescent="0.25">
      <c r="A21" s="109"/>
      <c r="B21" s="111"/>
      <c r="C21" s="109"/>
      <c r="D21" s="111"/>
      <c r="E21" s="111"/>
      <c r="F21" s="110"/>
      <c r="G21" s="53" t="s">
        <v>38</v>
      </c>
      <c r="H21" s="64">
        <v>8.9741400000000002</v>
      </c>
      <c r="I21" s="64">
        <v>8.9741400000000002</v>
      </c>
      <c r="J21" s="64">
        <v>8.9741400000000002</v>
      </c>
      <c r="K21" s="56">
        <f t="shared" ref="K21" si="7">J21/H21*100</f>
        <v>100</v>
      </c>
      <c r="L21" s="57">
        <f t="shared" ref="L21" si="8">J21/I21*100</f>
        <v>100</v>
      </c>
    </row>
  </sheetData>
  <mergeCells count="59">
    <mergeCell ref="A20:A21"/>
    <mergeCell ref="F20:F21"/>
    <mergeCell ref="E20:E21"/>
    <mergeCell ref="D20:D21"/>
    <mergeCell ref="C20:C21"/>
    <mergeCell ref="B20:B21"/>
    <mergeCell ref="A1:L1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16:F17"/>
    <mergeCell ref="B10:B11"/>
    <mergeCell ref="A10:A11"/>
    <mergeCell ref="F14:F15"/>
    <mergeCell ref="F12:F13"/>
    <mergeCell ref="A14:A15"/>
    <mergeCell ref="B14:B15"/>
    <mergeCell ref="C14:C15"/>
    <mergeCell ref="D14:D15"/>
    <mergeCell ref="E14:E15"/>
    <mergeCell ref="A12:A13"/>
    <mergeCell ref="B12:B13"/>
    <mergeCell ref="C12:C13"/>
    <mergeCell ref="D12:D13"/>
    <mergeCell ref="E12:E13"/>
    <mergeCell ref="F8:F9"/>
    <mergeCell ref="F10:F11"/>
    <mergeCell ref="E10:E11"/>
    <mergeCell ref="D10:D11"/>
    <mergeCell ref="C10:C11"/>
    <mergeCell ref="A8:A9"/>
    <mergeCell ref="B8:B9"/>
    <mergeCell ref="C8:C9"/>
    <mergeCell ref="D8:D9"/>
    <mergeCell ref="E8:E9"/>
    <mergeCell ref="A6:A7"/>
    <mergeCell ref="B6:B7"/>
    <mergeCell ref="C6:C7"/>
    <mergeCell ref="D6:D7"/>
    <mergeCell ref="E6:E7"/>
    <mergeCell ref="F6:F7"/>
    <mergeCell ref="H4:H5"/>
    <mergeCell ref="I4:I5"/>
    <mergeCell ref="J4:J5"/>
    <mergeCell ref="K4:K5"/>
    <mergeCell ref="L4:L5"/>
    <mergeCell ref="A3:E4"/>
    <mergeCell ref="F3:F5"/>
    <mergeCell ref="G3:G5"/>
    <mergeCell ref="H3:J3"/>
    <mergeCell ref="K3:L3"/>
  </mergeCells>
  <hyperlinks>
    <hyperlink ref="A1" r:id="rId1" display="consultantplus://offline/ref=81C534AC1618B38338B7138DDEB14344F59B417381706259B468524054C32ECBB30FCA5546109B5D4A4FB66DK4O"/>
  </hyperlinks>
  <pageMargins left="0.70866141732283472" right="0.70866141732283472" top="0.74803149606299213" bottom="0.74803149606299213" header="0.31496062992125984" footer="0.31496062992125984"/>
  <pageSetup paperSize="9" scale="66" fitToHeight="0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14"/>
  <sheetViews>
    <sheetView workbookViewId="0">
      <selection activeCell="K10" sqref="K10"/>
    </sheetView>
  </sheetViews>
  <sheetFormatPr defaultRowHeight="15" x14ac:dyDescent="0.25"/>
  <cols>
    <col min="3" max="3" width="36.7109375" customWidth="1"/>
    <col min="4" max="4" width="36.140625" customWidth="1"/>
    <col min="5" max="5" width="14.85546875" customWidth="1"/>
    <col min="6" max="6" width="12.85546875" customWidth="1"/>
    <col min="8" max="8" width="10.7109375" bestFit="1" customWidth="1"/>
  </cols>
  <sheetData>
    <row r="1" spans="1:8" x14ac:dyDescent="0.25">
      <c r="A1" s="112" t="s">
        <v>82</v>
      </c>
      <c r="B1" s="112"/>
      <c r="C1" s="112"/>
      <c r="D1" s="112"/>
      <c r="E1" s="112"/>
      <c r="F1" s="112"/>
      <c r="G1" s="112"/>
    </row>
    <row r="2" spans="1:8" x14ac:dyDescent="0.25">
      <c r="A2" s="2"/>
      <c r="G2" s="6" t="s">
        <v>119</v>
      </c>
    </row>
    <row r="3" spans="1:8" ht="104.25" customHeight="1" x14ac:dyDescent="0.25">
      <c r="A3" s="78" t="s">
        <v>0</v>
      </c>
      <c r="B3" s="78"/>
      <c r="C3" s="78" t="s">
        <v>68</v>
      </c>
      <c r="D3" s="78" t="s">
        <v>69</v>
      </c>
      <c r="E3" s="78" t="s">
        <v>70</v>
      </c>
      <c r="F3" s="78" t="s">
        <v>71</v>
      </c>
      <c r="G3" s="78" t="s">
        <v>72</v>
      </c>
    </row>
    <row r="4" spans="1:8" x14ac:dyDescent="0.25">
      <c r="A4" s="15" t="s">
        <v>12</v>
      </c>
      <c r="B4" s="15" t="s">
        <v>13</v>
      </c>
      <c r="C4" s="78"/>
      <c r="D4" s="78"/>
      <c r="E4" s="78"/>
      <c r="F4" s="78"/>
      <c r="G4" s="78"/>
    </row>
    <row r="5" spans="1:8" x14ac:dyDescent="0.25">
      <c r="A5" s="113">
        <v>3</v>
      </c>
      <c r="B5" s="113"/>
      <c r="C5" s="114" t="s">
        <v>116</v>
      </c>
      <c r="D5" s="28" t="s">
        <v>67</v>
      </c>
      <c r="E5" s="65">
        <f>'Отчет об исп.бюдж.ассигн.'!H6</f>
        <v>41771.163440000004</v>
      </c>
      <c r="F5" s="65">
        <f>'Отчет об исп.бюдж.ассигн.'!J6</f>
        <v>38748.61219</v>
      </c>
      <c r="G5" s="33">
        <f>F5/E5*100</f>
        <v>92.764024266784929</v>
      </c>
      <c r="H5" s="43"/>
    </row>
    <row r="6" spans="1:8" ht="24.75" customHeight="1" x14ac:dyDescent="0.25">
      <c r="A6" s="113"/>
      <c r="B6" s="113"/>
      <c r="C6" s="114"/>
      <c r="D6" s="29" t="s">
        <v>73</v>
      </c>
      <c r="E6" s="66">
        <f>E8+E9+E10+E11+E12</f>
        <v>41771.163440000004</v>
      </c>
      <c r="F6" s="66">
        <f>F8+F9+F10+F11+F12</f>
        <v>38748.61219</v>
      </c>
      <c r="G6" s="33">
        <f t="shared" ref="G6:G11" si="0">F6/E6*100</f>
        <v>92.764024266784929</v>
      </c>
      <c r="H6" s="43"/>
    </row>
    <row r="7" spans="1:8" ht="24.75" customHeight="1" x14ac:dyDescent="0.25">
      <c r="A7" s="113"/>
      <c r="B7" s="113"/>
      <c r="C7" s="114"/>
      <c r="D7" s="30" t="s">
        <v>74</v>
      </c>
      <c r="E7" s="66"/>
      <c r="F7" s="66"/>
      <c r="G7" s="33"/>
    </row>
    <row r="8" spans="1:8" ht="33" customHeight="1" x14ac:dyDescent="0.25">
      <c r="A8" s="113"/>
      <c r="B8" s="113"/>
      <c r="C8" s="114"/>
      <c r="D8" s="31" t="s">
        <v>75</v>
      </c>
      <c r="E8" s="66">
        <f>E5-E9-E11</f>
        <v>38843.338440000007</v>
      </c>
      <c r="F8" s="66">
        <f>F5-F9-F11</f>
        <v>36576.822289999996</v>
      </c>
      <c r="G8" s="33">
        <f t="shared" si="0"/>
        <v>94.164981072620662</v>
      </c>
    </row>
    <row r="9" spans="1:8" ht="49.5" customHeight="1" x14ac:dyDescent="0.25">
      <c r="A9" s="113"/>
      <c r="B9" s="113"/>
      <c r="C9" s="114"/>
      <c r="D9" s="31" t="s">
        <v>76</v>
      </c>
      <c r="E9" s="66"/>
      <c r="F9" s="66"/>
      <c r="G9" s="33"/>
    </row>
    <row r="10" spans="1:8" ht="42.75" customHeight="1" x14ac:dyDescent="0.25">
      <c r="A10" s="113"/>
      <c r="B10" s="113"/>
      <c r="C10" s="114"/>
      <c r="D10" s="31" t="s">
        <v>77</v>
      </c>
      <c r="E10" s="66"/>
      <c r="F10" s="66"/>
      <c r="G10" s="33"/>
    </row>
    <row r="11" spans="1:8" ht="51.75" customHeight="1" x14ac:dyDescent="0.25">
      <c r="A11" s="113"/>
      <c r="B11" s="113"/>
      <c r="C11" s="114"/>
      <c r="D11" s="31" t="s">
        <v>79</v>
      </c>
      <c r="E11" s="66">
        <v>2927.8249999999998</v>
      </c>
      <c r="F11" s="66">
        <v>2171.7899000000002</v>
      </c>
      <c r="G11" s="33">
        <f t="shared" si="0"/>
        <v>74.177585750514481</v>
      </c>
    </row>
    <row r="12" spans="1:8" ht="39" customHeight="1" x14ac:dyDescent="0.25">
      <c r="A12" s="113"/>
      <c r="B12" s="113"/>
      <c r="C12" s="114"/>
      <c r="D12" s="31" t="s">
        <v>80</v>
      </c>
      <c r="E12" s="66">
        <f t="shared" ref="E12:F14" si="1">E32+E42+E52</f>
        <v>0</v>
      </c>
      <c r="F12" s="66">
        <f t="shared" si="1"/>
        <v>0</v>
      </c>
      <c r="G12" s="32"/>
    </row>
    <row r="13" spans="1:8" ht="38.25" customHeight="1" x14ac:dyDescent="0.25">
      <c r="A13" s="113"/>
      <c r="B13" s="113"/>
      <c r="C13" s="114"/>
      <c r="D13" s="29" t="s">
        <v>81</v>
      </c>
      <c r="E13" s="66">
        <f t="shared" si="1"/>
        <v>0</v>
      </c>
      <c r="F13" s="66">
        <f t="shared" si="1"/>
        <v>0</v>
      </c>
      <c r="G13" s="32"/>
    </row>
    <row r="14" spans="1:8" ht="24.75" customHeight="1" x14ac:dyDescent="0.25">
      <c r="A14" s="113"/>
      <c r="B14" s="113"/>
      <c r="C14" s="114"/>
      <c r="D14" s="29" t="s">
        <v>78</v>
      </c>
      <c r="E14" s="66">
        <f t="shared" si="1"/>
        <v>0</v>
      </c>
      <c r="F14" s="66">
        <f t="shared" si="1"/>
        <v>0</v>
      </c>
      <c r="G14" s="32"/>
    </row>
  </sheetData>
  <mergeCells count="10">
    <mergeCell ref="A1:G1"/>
    <mergeCell ref="A5:A14"/>
    <mergeCell ref="B5:B14"/>
    <mergeCell ref="C5:C14"/>
    <mergeCell ref="A3:B3"/>
    <mergeCell ref="C3:C4"/>
    <mergeCell ref="D3:D4"/>
    <mergeCell ref="E3:E4"/>
    <mergeCell ref="F3:F4"/>
    <mergeCell ref="G3:G4"/>
  </mergeCells>
  <hyperlinks>
    <hyperlink ref="A1" r:id="rId1" display="consultantplus://offline/ref=81C534AC1618B38338B7138DDEB14344F59B417381706259B468524054C32ECBB30FCA5546109B5D4A4FB16DK3O"/>
  </hyperlinks>
  <pageMargins left="0.70866141732283472" right="0.70866141732283472" top="0.74803149606299213" bottom="0.74803149606299213" header="0.31496062992125984" footer="0.31496062992125984"/>
  <pageSetup paperSize="9" scale="94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целевые показатели</vt:lpstr>
      <vt:lpstr>основные мероприятия</vt:lpstr>
      <vt:lpstr>меры муницип. регулирования</vt:lpstr>
      <vt:lpstr>муницип.задание</vt:lpstr>
      <vt:lpstr>Результаты оценки</vt:lpstr>
      <vt:lpstr>Отчет об исп.бюдж.ассигн.</vt:lpstr>
      <vt:lpstr>расходы за счет всех источников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2021-02-05T08:37:10Z</dcterms:modified>
</cp:coreProperties>
</file>