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6-2017ГГ" sheetId="1" r:id="rId1"/>
    <sheet name="2015" sheetId="2" r:id="rId2"/>
  </sheets>
  <definedNames>
    <definedName name="APPT" localSheetId="1">'2015'!$A$15</definedName>
    <definedName name="FIO" localSheetId="1">'2015'!$D$15</definedName>
    <definedName name="SIGN" localSheetId="1">'2015'!$A$15:$G$16</definedName>
    <definedName name="_xlnm.Print_Area" localSheetId="0">'2016-2017ГГ'!$A$1:$H$208</definedName>
  </definedNames>
  <calcPr fullCalcOnLoad="1"/>
</workbook>
</file>

<file path=xl/sharedStrings.xml><?xml version="1.0" encoding="utf-8"?>
<sst xmlns="http://schemas.openxmlformats.org/spreadsheetml/2006/main" count="2170" uniqueCount="185">
  <si>
    <t/>
  </si>
  <si>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</si>
  <si>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</si>
  <si>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</si>
  <si>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</si>
  <si>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</si>
  <si>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</si>
  <si>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</si>
  <si>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</si>
  <si>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</si>
  <si>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</si>
  <si>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</si>
  <si>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</si>
  <si>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</si>
  <si>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</si>
  <si>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</si>
  <si>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</si>
  <si>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</si>
  <si>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</si>
  <si>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76Б0000</t>
  </si>
  <si>
    <t>Муниципальная программа "Кадры МО "Катангский район" на 2015-2019гг"</t>
  </si>
  <si>
    <t>76П0000</t>
  </si>
  <si>
    <t>05</t>
  </si>
  <si>
    <t>Судебная система</t>
  </si>
  <si>
    <t>7195120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</si>
  <si>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</si>
  <si>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</si>
  <si>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</si>
  <si>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</si>
  <si>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</si>
  <si>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</si>
  <si>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</si>
  <si>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</si>
  <si>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</si>
  <si>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</si>
  <si>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</si>
  <si>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</si>
  <si>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</si>
  <si>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</si>
  <si>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</si>
  <si>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</si>
  <si>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</si>
  <si>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</si>
  <si>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</si>
  <si>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</si>
  <si>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</si>
  <si>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</si>
  <si>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</si>
  <si>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</si>
  <si>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</si>
  <si>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</si>
  <si>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</si>
  <si>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</si>
  <si>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</si>
  <si>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</si>
  <si>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</si>
  <si>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</si>
  <si>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</si>
  <si>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</si>
  <si>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</si>
  <si>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</si>
  <si>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</si>
  <si>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</si>
  <si>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</si>
  <si>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</si>
  <si>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</si>
  <si>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</si>
  <si>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Коммунальное хозяйство</t>
  </si>
  <si>
    <t>2100000</t>
  </si>
  <si>
    <t>Мероприятия в области коммунального хозяйства</t>
  </si>
  <si>
    <t>Благоустройство</t>
  </si>
  <si>
    <t>07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</si>
  <si>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</si>
  <si>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</si>
  <si>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</si>
  <si>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7100000</t>
  </si>
  <si>
    <t>Обеспечение деятельности подведомственных учреждений дошкольного образования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</si>
  <si>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</si>
  <si>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</si>
  <si>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</si>
  <si>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</si>
  <si>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</si>
  <si>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</si>
  <si>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</si>
  <si>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2503000</t>
  </si>
  <si>
    <t>Софинансирование расходов на областные и федеральные субсидии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</si>
  <si>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</si>
  <si>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</si>
  <si>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</si>
  <si>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</si>
  <si>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</si>
  <si>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</si>
  <si>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</si>
  <si>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</si>
  <si>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</si>
  <si>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</si>
  <si>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Молодежная политика и оздоровление детей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</si>
  <si>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</si>
  <si>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</si>
  <si>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</si>
  <si>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</si>
  <si>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</si>
  <si>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</si>
  <si>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</si>
  <si>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</si>
  <si>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</si>
  <si>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</si>
  <si>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</si>
  <si>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76Л0000</t>
  </si>
  <si>
    <t>Муниципальная программа "Развитие культуры в Катангском районе"</t>
  </si>
  <si>
    <t>Стационарная медицинская помощь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</si>
  <si>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</si>
  <si>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</si>
  <si>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</si>
  <si>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</si>
  <si>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</si>
  <si>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</si>
  <si>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</si>
  <si>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</si>
  <si>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</si>
  <si>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</si>
  <si>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</si>
  <si>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</si>
  <si>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</si>
  <si>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</si>
  <si>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</si>
  <si>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</si>
  <si>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</si>
  <si>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76И0000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</si>
  <si>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</si>
  <si>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</si>
  <si>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</si>
  <si>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</si>
  <si>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</si>
  <si>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</si>
  <si>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</si>
  <si>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</si>
  <si>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</si>
  <si>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</si>
  <si>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</si>
  <si>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</si>
  <si>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</si>
  <si>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300</t>
  </si>
  <si>
    <t>500</t>
  </si>
  <si>
    <t>600</t>
  </si>
  <si>
    <t>800</t>
  </si>
  <si>
    <t xml:space="preserve">Расходы на выплаты персоналу в целях обеспечения выполнения функций муниципальными органами, казенными учреждениями         </t>
  </si>
  <si>
    <t xml:space="preserve">Закупка товаров, работ и услуг для муниципальных нужд       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</si>
  <si>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</si>
  <si>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</si>
  <si>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</si>
  <si>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</si>
  <si>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</si>
  <si>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ОБЩЕГОСУДАРСТВЕННЫЕ ВОПРОСЫ</t>
  </si>
  <si>
    <t>Муниципальная программа "Противодействие коррупции в МО "Катангский район" на 2014-2018гг"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</si>
  <si>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</si>
  <si>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</si>
  <si>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</si>
  <si>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</si>
  <si>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</si>
  <si>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</si>
  <si>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</si>
  <si>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</si>
  <si>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ЗДРАВООХРАНЕНИЕ</t>
  </si>
  <si>
    <t>КФСР</t>
  </si>
  <si>
    <t xml:space="preserve">Наименование </t>
  </si>
  <si>
    <t>Бюджетные ассигнования</t>
  </si>
  <si>
    <t xml:space="preserve">                  к решению Думы "О бюджете муниципального образования «Катангский район» на 2015 год и на плановый период 2016 и 2017 годов"</t>
  </si>
  <si>
    <t>8100000</t>
  </si>
  <si>
    <t>Обеспечение деятельности подведомственных учреждений, культуры</t>
  </si>
  <si>
    <t>Приложение 10</t>
  </si>
  <si>
    <t>Рз. Пр</t>
  </si>
  <si>
    <t>ГРБС</t>
  </si>
  <si>
    <t>2016 год</t>
  </si>
  <si>
    <t>Ведомственная структура расходов бюджета МО "Катангский район" на плановый период 2016-2017годов</t>
  </si>
  <si>
    <t>Финансовое управление администрации МО "Катангский район"</t>
  </si>
  <si>
    <t>910</t>
  </si>
  <si>
    <t>Ведомственная структура расходов бюджета МО "Катангский район"  на 2015 год</t>
  </si>
  <si>
    <t>Приложение 9</t>
  </si>
  <si>
    <t>Жилищное хозяйство</t>
  </si>
  <si>
    <t>2200000</t>
  </si>
  <si>
    <t>Мероприятия в области жилищного хозяйства</t>
  </si>
  <si>
    <t>2017 год</t>
  </si>
  <si>
    <t>Муниципальная программа "Профилактика социально-негативных явлений на территории МО "Катангский район" на 2015- 2019гг"</t>
  </si>
  <si>
    <t>от 05.12.2014г. №_ 5/5__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</si>
</sst>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32" borderId="10" xfId="0" applyNumberFormat="1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0" fontId="4" fillId="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49" fontId="3" fillId="4" borderId="11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left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>
      <alignment horizontal="right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/>
    </xf>
    <xf numFmtId="49" fontId="3" fillId="4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1.421875" style="1" customWidth="1"/>
    <col min="4" max="4" width="6.7109375" style="1" customWidth="1"/>
    <col min="5" max="5" width="42.57421875" style="1" customWidth="1"/>
    <col min="6" max="6" width="7.7109375" style="20" customWidth="1"/>
    <col min="7" max="7" width="15.421875" style="1" customWidth="1"/>
    <col min="8" max="8" width="15.00390625" style="1" customWidth="1"/>
    <col min="9" max="16384" width="9.140625" style="1" customWidth="1"/>
  </cols>
  <sheetData>
    <row r="1" spans="2:8" ht="15.75">
      <c r="B1" s="16"/>
      <c r="C1" s="16"/>
      <c r="D1" s="16"/>
      <c r="E1" s="49" t="s">
        <v>170</v>
      </c>
      <c r="F1" s="49"/>
      <c r="G1" s="49"/>
      <c r="H1" s="49"/>
    </row>
    <row r="2" spans="2:8" ht="39" customHeight="1">
      <c r="B2" s="17"/>
      <c r="C2" s="50" t="s">
        <v>167</v>
      </c>
      <c r="D2" s="50"/>
      <c r="E2" s="50"/>
      <c r="F2" s="50"/>
      <c r="G2" s="50"/>
      <c r="H2" s="50"/>
    </row>
    <row r="3" spans="2:8" ht="15.75">
      <c r="B3" s="17"/>
      <c r="C3" s="17"/>
      <c r="D3" s="51" t="s">
        <v>184</v>
      </c>
      <c r="E3" s="50"/>
      <c r="F3" s="50"/>
      <c r="G3" s="50"/>
      <c r="H3" s="50"/>
    </row>
    <row r="4" spans="2:7" ht="15.75">
      <c r="B4" s="17"/>
      <c r="C4" s="17"/>
      <c r="D4" s="17"/>
      <c r="E4" s="17"/>
      <c r="F4" s="18"/>
      <c r="G4" s="18"/>
    </row>
    <row r="5" spans="1:8" ht="15.75">
      <c r="A5" s="52" t="s">
        <v>174</v>
      </c>
      <c r="B5" s="52"/>
      <c r="C5" s="52"/>
      <c r="D5" s="52"/>
      <c r="E5" s="52"/>
      <c r="F5" s="52"/>
      <c r="G5" s="52"/>
      <c r="H5" s="52"/>
    </row>
    <row r="6" spans="1:8" ht="15.75">
      <c r="A6" s="18"/>
      <c r="B6" s="18"/>
      <c r="C6" s="18"/>
      <c r="D6" s="18"/>
      <c r="E6" s="18"/>
      <c r="F6" s="18"/>
      <c r="G6" s="18"/>
      <c r="H6" s="18"/>
    </row>
    <row r="7" spans="3:7" ht="15.75">
      <c r="C7" s="2"/>
      <c r="G7" s="1" t="s">
        <v>1</v>
      </c>
    </row>
    <row r="8" spans="1:8" s="20" customFormat="1" ht="21.75" customHeight="1">
      <c r="A8" s="46" t="s">
        <v>171</v>
      </c>
      <c r="B8" s="46"/>
      <c r="C8" s="46" t="s">
        <v>2</v>
      </c>
      <c r="D8" s="46" t="s">
        <v>3</v>
      </c>
      <c r="E8" s="47" t="s">
        <v>165</v>
      </c>
      <c r="F8" s="53" t="s">
        <v>172</v>
      </c>
      <c r="G8" s="46" t="s">
        <v>166</v>
      </c>
      <c r="H8" s="46"/>
    </row>
    <row r="9" spans="1:8" s="20" customFormat="1" ht="15.75">
      <c r="A9" s="46"/>
      <c r="B9" s="46"/>
      <c r="C9" s="46"/>
      <c r="D9" s="46"/>
      <c r="E9" s="47"/>
      <c r="F9" s="54"/>
      <c r="G9" s="3" t="s">
        <v>173</v>
      </c>
      <c r="H9" s="35" t="s">
        <v>182</v>
      </c>
    </row>
    <row r="10" spans="1:8" ht="33" customHeight="1">
      <c r="A10" s="43" t="s">
        <v>139</v>
      </c>
      <c r="B10" s="45"/>
      <c r="C10" s="43" t="s">
        <v>175</v>
      </c>
      <c r="D10" s="44"/>
      <c r="E10" s="45"/>
      <c r="F10" s="32" t="s">
        <v>176</v>
      </c>
      <c r="G10" s="33">
        <f>G205+G201+G175+G196+G170+G155+G88+G81+G58+G11</f>
        <v>390183029</v>
      </c>
      <c r="H10" s="33">
        <f>H205+H201+H175+H196+H170+H155+H88+H81+H58+H11</f>
        <v>384394599</v>
      </c>
    </row>
    <row r="11" spans="1:8" s="7" customFormat="1" ht="16.5" customHeight="1">
      <c r="A11" s="21" t="s">
        <v>4</v>
      </c>
      <c r="B11" s="21" t="s">
        <v>0</v>
      </c>
      <c r="C11" s="48" t="s">
        <v>153</v>
      </c>
      <c r="D11" s="48"/>
      <c r="E11" s="48"/>
      <c r="F11" s="30"/>
      <c r="G11" s="22">
        <f>G12+G15+G19+G30+G33+G41+G44</f>
        <v>57893240.03</v>
      </c>
      <c r="H11" s="22">
        <f>H12+H15+H19+H30+H33+H41+H44</f>
        <v>57990940.03</v>
      </c>
    </row>
    <row r="12" spans="1:8" s="34" customFormat="1" ht="63" outlineLevel="1">
      <c r="A12" s="31" t="s">
        <v>4</v>
      </c>
      <c r="B12" s="31" t="s">
        <v>5</v>
      </c>
      <c r="C12" s="32" t="s">
        <v>0</v>
      </c>
      <c r="D12" s="32" t="s">
        <v>0</v>
      </c>
      <c r="E12" s="31" t="s">
        <v>6</v>
      </c>
      <c r="F12" s="32"/>
      <c r="G12" s="33">
        <f>G13</f>
        <v>2761291.09</v>
      </c>
      <c r="H12" s="33">
        <f>H13</f>
        <v>2761291.09</v>
      </c>
    </row>
    <row r="13" spans="1:8" ht="15.75" outlineLevel="2">
      <c r="A13" s="23" t="s">
        <v>4</v>
      </c>
      <c r="B13" s="23" t="s">
        <v>5</v>
      </c>
      <c r="C13" s="3" t="s">
        <v>7</v>
      </c>
      <c r="D13" s="3" t="s">
        <v>0</v>
      </c>
      <c r="E13" s="23" t="s">
        <v>8</v>
      </c>
      <c r="F13" s="3"/>
      <c r="G13" s="24">
        <f>G14</f>
        <v>2761291.09</v>
      </c>
      <c r="H13" s="24">
        <f>H14</f>
        <v>2761291.09</v>
      </c>
    </row>
    <row r="14" spans="1:8" ht="63" outlineLevel="3">
      <c r="A14" s="25" t="s">
        <v>4</v>
      </c>
      <c r="B14" s="25" t="s">
        <v>5</v>
      </c>
      <c r="C14" s="26" t="s">
        <v>7</v>
      </c>
      <c r="D14" s="26" t="s">
        <v>140</v>
      </c>
      <c r="E14" s="25" t="s">
        <v>146</v>
      </c>
      <c r="F14" s="26" t="s">
        <v>176</v>
      </c>
      <c r="G14" s="27">
        <v>2761291.09</v>
      </c>
      <c r="H14" s="27">
        <v>2761291.09</v>
      </c>
    </row>
    <row r="15" spans="1:8" s="34" customFormat="1" ht="78.75" outlineLevel="1">
      <c r="A15" s="31" t="s">
        <v>4</v>
      </c>
      <c r="B15" s="31" t="s">
        <v>9</v>
      </c>
      <c r="C15" s="32" t="s">
        <v>0</v>
      </c>
      <c r="D15" s="32" t="s">
        <v>0</v>
      </c>
      <c r="E15" s="31" t="s">
        <v>10</v>
      </c>
      <c r="F15" s="32"/>
      <c r="G15" s="33">
        <f>G16</f>
        <v>2113573.6</v>
      </c>
      <c r="H15" s="33">
        <f>H16</f>
        <v>2163573.6</v>
      </c>
    </row>
    <row r="16" spans="1:8" ht="31.5" outlineLevel="2">
      <c r="A16" s="23" t="s">
        <v>4</v>
      </c>
      <c r="B16" s="23" t="s">
        <v>9</v>
      </c>
      <c r="C16" s="3" t="s">
        <v>11</v>
      </c>
      <c r="D16" s="3" t="s">
        <v>0</v>
      </c>
      <c r="E16" s="23" t="s">
        <v>12</v>
      </c>
      <c r="F16" s="3"/>
      <c r="G16" s="24">
        <f>G17+G18</f>
        <v>2113573.6</v>
      </c>
      <c r="H16" s="24">
        <f>H17+H18</f>
        <v>2163573.6</v>
      </c>
    </row>
    <row r="17" spans="1:8" ht="63" outlineLevel="3">
      <c r="A17" s="25" t="s">
        <v>4</v>
      </c>
      <c r="B17" s="25" t="s">
        <v>9</v>
      </c>
      <c r="C17" s="26" t="s">
        <v>11</v>
      </c>
      <c r="D17" s="26" t="s">
        <v>140</v>
      </c>
      <c r="E17" s="25" t="s">
        <v>146</v>
      </c>
      <c r="F17" s="26" t="s">
        <v>176</v>
      </c>
      <c r="G17" s="27">
        <v>2020873.6</v>
      </c>
      <c r="H17" s="27">
        <v>2070873.6</v>
      </c>
    </row>
    <row r="18" spans="1:8" ht="31.5" outlineLevel="3">
      <c r="A18" s="25" t="s">
        <v>4</v>
      </c>
      <c r="B18" s="25" t="s">
        <v>9</v>
      </c>
      <c r="C18" s="26" t="s">
        <v>11</v>
      </c>
      <c r="D18" s="26" t="s">
        <v>141</v>
      </c>
      <c r="E18" s="25" t="s">
        <v>147</v>
      </c>
      <c r="F18" s="26" t="s">
        <v>176</v>
      </c>
      <c r="G18" s="27">
        <v>92700</v>
      </c>
      <c r="H18" s="27">
        <v>92700</v>
      </c>
    </row>
    <row r="19" spans="1:8" s="34" customFormat="1" ht="94.5" outlineLevel="1">
      <c r="A19" s="31" t="s">
        <v>4</v>
      </c>
      <c r="B19" s="31" t="s">
        <v>13</v>
      </c>
      <c r="C19" s="32" t="s">
        <v>0</v>
      </c>
      <c r="D19" s="32" t="s">
        <v>0</v>
      </c>
      <c r="E19" s="31" t="s">
        <v>14</v>
      </c>
      <c r="F19" s="32"/>
      <c r="G19" s="33">
        <f>G20+G24+G26+G28</f>
        <v>33253057.49</v>
      </c>
      <c r="H19" s="33">
        <f>H20+H24+H26+H28</f>
        <v>33258057.49</v>
      </c>
    </row>
    <row r="20" spans="1:8" ht="15.75" outlineLevel="2">
      <c r="A20" s="23" t="s">
        <v>4</v>
      </c>
      <c r="B20" s="23" t="s">
        <v>13</v>
      </c>
      <c r="C20" s="3" t="s">
        <v>15</v>
      </c>
      <c r="D20" s="3" t="s">
        <v>0</v>
      </c>
      <c r="E20" s="23" t="s">
        <v>16</v>
      </c>
      <c r="F20" s="3"/>
      <c r="G20" s="24">
        <f>G21+G22+G23</f>
        <v>32366957.49</v>
      </c>
      <c r="H20" s="24">
        <f>H21+H22+H23</f>
        <v>32366957.49</v>
      </c>
    </row>
    <row r="21" spans="1:8" ht="63" outlineLevel="3">
      <c r="A21" s="25" t="s">
        <v>4</v>
      </c>
      <c r="B21" s="25" t="s">
        <v>13</v>
      </c>
      <c r="C21" s="26" t="s">
        <v>15</v>
      </c>
      <c r="D21" s="26" t="s">
        <v>140</v>
      </c>
      <c r="E21" s="25" t="s">
        <v>146</v>
      </c>
      <c r="F21" s="26" t="s">
        <v>176</v>
      </c>
      <c r="G21" s="27">
        <v>27591520.31</v>
      </c>
      <c r="H21" s="27">
        <v>27591520.31</v>
      </c>
    </row>
    <row r="22" spans="1:8" ht="31.5" outlineLevel="3">
      <c r="A22" s="25" t="s">
        <v>4</v>
      </c>
      <c r="B22" s="25" t="s">
        <v>13</v>
      </c>
      <c r="C22" s="26" t="s">
        <v>15</v>
      </c>
      <c r="D22" s="26" t="s">
        <v>141</v>
      </c>
      <c r="E22" s="25" t="s">
        <v>147</v>
      </c>
      <c r="F22" s="26" t="s">
        <v>176</v>
      </c>
      <c r="G22" s="27">
        <v>4727137.18</v>
      </c>
      <c r="H22" s="27">
        <v>4727137.18</v>
      </c>
    </row>
    <row r="23" spans="1:8" ht="15.75" outlineLevel="3">
      <c r="A23" s="25" t="s">
        <v>4</v>
      </c>
      <c r="B23" s="25" t="s">
        <v>13</v>
      </c>
      <c r="C23" s="26" t="s">
        <v>15</v>
      </c>
      <c r="D23" s="26" t="s">
        <v>145</v>
      </c>
      <c r="E23" s="25" t="s">
        <v>150</v>
      </c>
      <c r="F23" s="26" t="s">
        <v>176</v>
      </c>
      <c r="G23" s="27">
        <v>48300</v>
      </c>
      <c r="H23" s="27">
        <v>48300</v>
      </c>
    </row>
    <row r="24" spans="1:8" ht="141.75" outlineLevel="2">
      <c r="A24" s="23" t="s">
        <v>4</v>
      </c>
      <c r="B24" s="23" t="s">
        <v>13</v>
      </c>
      <c r="C24" s="3" t="s">
        <v>17</v>
      </c>
      <c r="D24" s="3" t="s">
        <v>0</v>
      </c>
      <c r="E24" s="23" t="s">
        <v>18</v>
      </c>
      <c r="F24" s="3"/>
      <c r="G24" s="24">
        <f>G25</f>
        <v>731100</v>
      </c>
      <c r="H24" s="24">
        <f>H25</f>
        <v>731100</v>
      </c>
    </row>
    <row r="25" spans="1:8" ht="31.5" outlineLevel="3">
      <c r="A25" s="25" t="s">
        <v>4</v>
      </c>
      <c r="B25" s="25" t="s">
        <v>13</v>
      </c>
      <c r="C25" s="26" t="s">
        <v>17</v>
      </c>
      <c r="D25" s="26" t="s">
        <v>141</v>
      </c>
      <c r="E25" s="25" t="s">
        <v>147</v>
      </c>
      <c r="F25" s="26" t="s">
        <v>176</v>
      </c>
      <c r="G25" s="27">
        <v>731100</v>
      </c>
      <c r="H25" s="27">
        <v>731100</v>
      </c>
    </row>
    <row r="26" spans="1:8" ht="47.25" outlineLevel="2">
      <c r="A26" s="23" t="s">
        <v>4</v>
      </c>
      <c r="B26" s="23" t="s">
        <v>13</v>
      </c>
      <c r="C26" s="3" t="s">
        <v>19</v>
      </c>
      <c r="D26" s="3" t="s">
        <v>0</v>
      </c>
      <c r="E26" s="23" t="s">
        <v>20</v>
      </c>
      <c r="F26" s="3"/>
      <c r="G26" s="24">
        <f>G27</f>
        <v>155000</v>
      </c>
      <c r="H26" s="24">
        <f>H27</f>
        <v>155000</v>
      </c>
    </row>
    <row r="27" spans="1:8" ht="63" outlineLevel="3">
      <c r="A27" s="25" t="s">
        <v>4</v>
      </c>
      <c r="B27" s="25" t="s">
        <v>13</v>
      </c>
      <c r="C27" s="26" t="s">
        <v>19</v>
      </c>
      <c r="D27" s="26" t="s">
        <v>140</v>
      </c>
      <c r="E27" s="25" t="s">
        <v>146</v>
      </c>
      <c r="F27" s="26" t="s">
        <v>176</v>
      </c>
      <c r="G27" s="27">
        <v>155000</v>
      </c>
      <c r="H27" s="27">
        <v>155000</v>
      </c>
    </row>
    <row r="28" spans="1:8" ht="47.25" outlineLevel="2">
      <c r="A28" s="23" t="s">
        <v>4</v>
      </c>
      <c r="B28" s="23" t="s">
        <v>13</v>
      </c>
      <c r="C28" s="3" t="s">
        <v>21</v>
      </c>
      <c r="D28" s="3" t="s">
        <v>0</v>
      </c>
      <c r="E28" s="23" t="s">
        <v>154</v>
      </c>
      <c r="F28" s="3"/>
      <c r="G28" s="24">
        <f>G29</f>
        <v>0</v>
      </c>
      <c r="H28" s="24">
        <f>H29</f>
        <v>5000</v>
      </c>
    </row>
    <row r="29" spans="1:8" ht="31.5" outlineLevel="3">
      <c r="A29" s="25" t="s">
        <v>4</v>
      </c>
      <c r="B29" s="25" t="s">
        <v>13</v>
      </c>
      <c r="C29" s="26" t="s">
        <v>21</v>
      </c>
      <c r="D29" s="26" t="s">
        <v>141</v>
      </c>
      <c r="E29" s="25" t="s">
        <v>147</v>
      </c>
      <c r="F29" s="26" t="s">
        <v>176</v>
      </c>
      <c r="G29" s="27">
        <v>0</v>
      </c>
      <c r="H29" s="27">
        <v>5000</v>
      </c>
    </row>
    <row r="30" spans="1:8" s="34" customFormat="1" ht="15.75" outlineLevel="1">
      <c r="A30" s="31" t="s">
        <v>4</v>
      </c>
      <c r="B30" s="31" t="s">
        <v>22</v>
      </c>
      <c r="C30" s="32" t="s">
        <v>0</v>
      </c>
      <c r="D30" s="32" t="s">
        <v>0</v>
      </c>
      <c r="E30" s="31" t="s">
        <v>23</v>
      </c>
      <c r="F30" s="32"/>
      <c r="G30" s="33">
        <f>G31</f>
        <v>7300</v>
      </c>
      <c r="H30" s="33">
        <f>H31</f>
        <v>0</v>
      </c>
    </row>
    <row r="31" spans="1:8" ht="78.75" outlineLevel="2">
      <c r="A31" s="23" t="s">
        <v>4</v>
      </c>
      <c r="B31" s="23" t="s">
        <v>22</v>
      </c>
      <c r="C31" s="3" t="s">
        <v>24</v>
      </c>
      <c r="D31" s="3" t="s">
        <v>0</v>
      </c>
      <c r="E31" s="23" t="s">
        <v>25</v>
      </c>
      <c r="F31" s="3"/>
      <c r="G31" s="24">
        <f>G32</f>
        <v>7300</v>
      </c>
      <c r="H31" s="24">
        <f>H32</f>
        <v>0</v>
      </c>
    </row>
    <row r="32" spans="1:8" ht="31.5" outlineLevel="3">
      <c r="A32" s="25" t="s">
        <v>4</v>
      </c>
      <c r="B32" s="25" t="s">
        <v>22</v>
      </c>
      <c r="C32" s="26" t="s">
        <v>24</v>
      </c>
      <c r="D32" s="26" t="s">
        <v>141</v>
      </c>
      <c r="E32" s="25" t="s">
        <v>147</v>
      </c>
      <c r="F32" s="26" t="s">
        <v>176</v>
      </c>
      <c r="G32" s="27">
        <v>7300</v>
      </c>
      <c r="H32" s="27">
        <v>0</v>
      </c>
    </row>
    <row r="33" spans="1:8" s="34" customFormat="1" ht="78.75" outlineLevel="1">
      <c r="A33" s="31" t="s">
        <v>4</v>
      </c>
      <c r="B33" s="31" t="s">
        <v>26</v>
      </c>
      <c r="C33" s="32" t="s">
        <v>0</v>
      </c>
      <c r="D33" s="32" t="s">
        <v>0</v>
      </c>
      <c r="E33" s="31" t="s">
        <v>27</v>
      </c>
      <c r="F33" s="32"/>
      <c r="G33" s="33">
        <f>G34+G38</f>
        <v>15115017.850000001</v>
      </c>
      <c r="H33" s="33">
        <f>H34+H38</f>
        <v>15165017.850000001</v>
      </c>
    </row>
    <row r="34" spans="1:8" ht="15.75" outlineLevel="2">
      <c r="A34" s="23" t="s">
        <v>4</v>
      </c>
      <c r="B34" s="23" t="s">
        <v>26</v>
      </c>
      <c r="C34" s="3" t="s">
        <v>15</v>
      </c>
      <c r="D34" s="3" t="s">
        <v>0</v>
      </c>
      <c r="E34" s="23" t="s">
        <v>16</v>
      </c>
      <c r="F34" s="3"/>
      <c r="G34" s="24">
        <f>SUM(G35:G37)</f>
        <v>13629512.030000001</v>
      </c>
      <c r="H34" s="24">
        <f>SUM(H35:H37)</f>
        <v>13629512.030000001</v>
      </c>
    </row>
    <row r="35" spans="1:8" ht="63" outlineLevel="3">
      <c r="A35" s="25" t="s">
        <v>4</v>
      </c>
      <c r="B35" s="25" t="s">
        <v>26</v>
      </c>
      <c r="C35" s="26" t="s">
        <v>15</v>
      </c>
      <c r="D35" s="26" t="s">
        <v>140</v>
      </c>
      <c r="E35" s="25" t="s">
        <v>146</v>
      </c>
      <c r="F35" s="26" t="s">
        <v>176</v>
      </c>
      <c r="G35" s="27">
        <v>12256405.73</v>
      </c>
      <c r="H35" s="27">
        <v>12256405.73</v>
      </c>
    </row>
    <row r="36" spans="1:8" ht="31.5" outlineLevel="3">
      <c r="A36" s="25" t="s">
        <v>4</v>
      </c>
      <c r="B36" s="25" t="s">
        <v>26</v>
      </c>
      <c r="C36" s="26" t="s">
        <v>15</v>
      </c>
      <c r="D36" s="26" t="s">
        <v>141</v>
      </c>
      <c r="E36" s="25" t="s">
        <v>147</v>
      </c>
      <c r="F36" s="26" t="s">
        <v>176</v>
      </c>
      <c r="G36" s="27">
        <v>1371006.3</v>
      </c>
      <c r="H36" s="27">
        <v>1371006.3</v>
      </c>
    </row>
    <row r="37" spans="1:8" ht="15.75" outlineLevel="3">
      <c r="A37" s="25" t="s">
        <v>4</v>
      </c>
      <c r="B37" s="25" t="s">
        <v>26</v>
      </c>
      <c r="C37" s="26" t="s">
        <v>15</v>
      </c>
      <c r="D37" s="26" t="s">
        <v>145</v>
      </c>
      <c r="E37" s="25" t="s">
        <v>150</v>
      </c>
      <c r="F37" s="26" t="s">
        <v>176</v>
      </c>
      <c r="G37" s="27">
        <v>2100</v>
      </c>
      <c r="H37" s="27">
        <v>2100</v>
      </c>
    </row>
    <row r="38" spans="1:8" ht="47.25" outlineLevel="2">
      <c r="A38" s="23" t="s">
        <v>4</v>
      </c>
      <c r="B38" s="23" t="s">
        <v>26</v>
      </c>
      <c r="C38" s="3" t="s">
        <v>28</v>
      </c>
      <c r="D38" s="3" t="s">
        <v>0</v>
      </c>
      <c r="E38" s="23" t="s">
        <v>29</v>
      </c>
      <c r="F38" s="3"/>
      <c r="G38" s="24">
        <f>SUM(G39:G40)</f>
        <v>1485505.82</v>
      </c>
      <c r="H38" s="24">
        <f>SUM(H39:H40)</f>
        <v>1535505.82</v>
      </c>
    </row>
    <row r="39" spans="1:8" ht="63" outlineLevel="3">
      <c r="A39" s="25" t="s">
        <v>4</v>
      </c>
      <c r="B39" s="25" t="s">
        <v>26</v>
      </c>
      <c r="C39" s="26" t="s">
        <v>28</v>
      </c>
      <c r="D39" s="26" t="s">
        <v>140</v>
      </c>
      <c r="E39" s="25" t="s">
        <v>146</v>
      </c>
      <c r="F39" s="26" t="s">
        <v>176</v>
      </c>
      <c r="G39" s="27">
        <v>1409505.82</v>
      </c>
      <c r="H39" s="27">
        <v>1459505.82</v>
      </c>
    </row>
    <row r="40" spans="1:8" ht="31.5" outlineLevel="3">
      <c r="A40" s="25" t="s">
        <v>4</v>
      </c>
      <c r="B40" s="25" t="s">
        <v>26</v>
      </c>
      <c r="C40" s="26" t="s">
        <v>28</v>
      </c>
      <c r="D40" s="26" t="s">
        <v>141</v>
      </c>
      <c r="E40" s="25" t="s">
        <v>147</v>
      </c>
      <c r="F40" s="26" t="s">
        <v>176</v>
      </c>
      <c r="G40" s="27">
        <v>76000</v>
      </c>
      <c r="H40" s="27">
        <v>76000</v>
      </c>
    </row>
    <row r="41" spans="1:8" s="34" customFormat="1" ht="15.75" outlineLevel="1">
      <c r="A41" s="31" t="s">
        <v>4</v>
      </c>
      <c r="B41" s="31" t="s">
        <v>30</v>
      </c>
      <c r="C41" s="32" t="s">
        <v>0</v>
      </c>
      <c r="D41" s="32" t="s">
        <v>0</v>
      </c>
      <c r="E41" s="31" t="s">
        <v>31</v>
      </c>
      <c r="F41" s="32"/>
      <c r="G41" s="33">
        <f>G42</f>
        <v>200000</v>
      </c>
      <c r="H41" s="33">
        <f>H42</f>
        <v>200000</v>
      </c>
    </row>
    <row r="42" spans="1:8" ht="31.5" outlineLevel="2">
      <c r="A42" s="23" t="s">
        <v>4</v>
      </c>
      <c r="B42" s="23" t="s">
        <v>30</v>
      </c>
      <c r="C42" s="3" t="s">
        <v>32</v>
      </c>
      <c r="D42" s="3" t="s">
        <v>0</v>
      </c>
      <c r="E42" s="23" t="s">
        <v>33</v>
      </c>
      <c r="F42" s="3"/>
      <c r="G42" s="24">
        <f>G43</f>
        <v>200000</v>
      </c>
      <c r="H42" s="24">
        <f>H43</f>
        <v>200000</v>
      </c>
    </row>
    <row r="43" spans="1:8" ht="15.75" outlineLevel="3">
      <c r="A43" s="25" t="s">
        <v>4</v>
      </c>
      <c r="B43" s="25" t="s">
        <v>30</v>
      </c>
      <c r="C43" s="26" t="s">
        <v>32</v>
      </c>
      <c r="D43" s="26" t="s">
        <v>145</v>
      </c>
      <c r="E43" s="25" t="s">
        <v>150</v>
      </c>
      <c r="F43" s="26" t="s">
        <v>176</v>
      </c>
      <c r="G43" s="27">
        <v>200000</v>
      </c>
      <c r="H43" s="27">
        <v>200000</v>
      </c>
    </row>
    <row r="44" spans="1:8" s="34" customFormat="1" ht="15.75" outlineLevel="1">
      <c r="A44" s="31" t="s">
        <v>4</v>
      </c>
      <c r="B44" s="31" t="s">
        <v>34</v>
      </c>
      <c r="C44" s="32" t="s">
        <v>0</v>
      </c>
      <c r="D44" s="32" t="s">
        <v>0</v>
      </c>
      <c r="E44" s="31" t="s">
        <v>35</v>
      </c>
      <c r="F44" s="32"/>
      <c r="G44" s="33">
        <f>G45+G48+G51+G53+G56</f>
        <v>4443000</v>
      </c>
      <c r="H44" s="33">
        <f>H45+H48+H51+H53+H56</f>
        <v>4443000</v>
      </c>
    </row>
    <row r="45" spans="1:8" ht="94.5" outlineLevel="2">
      <c r="A45" s="23" t="s">
        <v>4</v>
      </c>
      <c r="B45" s="23" t="s">
        <v>34</v>
      </c>
      <c r="C45" s="3" t="s">
        <v>36</v>
      </c>
      <c r="D45" s="3" t="s">
        <v>0</v>
      </c>
      <c r="E45" s="23" t="s">
        <v>37</v>
      </c>
      <c r="F45" s="3"/>
      <c r="G45" s="24">
        <f>SUM(G46:G47)</f>
        <v>551000</v>
      </c>
      <c r="H45" s="24">
        <f>SUM(H46:H47)</f>
        <v>551000</v>
      </c>
    </row>
    <row r="46" spans="1:8" ht="63" outlineLevel="3">
      <c r="A46" s="25" t="s">
        <v>4</v>
      </c>
      <c r="B46" s="25" t="s">
        <v>34</v>
      </c>
      <c r="C46" s="26" t="s">
        <v>36</v>
      </c>
      <c r="D46" s="26" t="s">
        <v>140</v>
      </c>
      <c r="E46" s="25" t="s">
        <v>146</v>
      </c>
      <c r="F46" s="26" t="s">
        <v>176</v>
      </c>
      <c r="G46" s="27">
        <v>482720</v>
      </c>
      <c r="H46" s="27">
        <v>482720</v>
      </c>
    </row>
    <row r="47" spans="1:8" ht="31.5" outlineLevel="3">
      <c r="A47" s="25" t="s">
        <v>4</v>
      </c>
      <c r="B47" s="25" t="s">
        <v>34</v>
      </c>
      <c r="C47" s="26" t="s">
        <v>36</v>
      </c>
      <c r="D47" s="26" t="s">
        <v>141</v>
      </c>
      <c r="E47" s="25" t="s">
        <v>147</v>
      </c>
      <c r="F47" s="26" t="s">
        <v>176</v>
      </c>
      <c r="G47" s="27">
        <v>68280</v>
      </c>
      <c r="H47" s="27">
        <v>68280</v>
      </c>
    </row>
    <row r="48" spans="1:8" ht="47.25" outlineLevel="2">
      <c r="A48" s="23" t="s">
        <v>4</v>
      </c>
      <c r="B48" s="23" t="s">
        <v>34</v>
      </c>
      <c r="C48" s="3" t="s">
        <v>38</v>
      </c>
      <c r="D48" s="3" t="s">
        <v>0</v>
      </c>
      <c r="E48" s="23" t="s">
        <v>39</v>
      </c>
      <c r="F48" s="3"/>
      <c r="G48" s="24">
        <f>SUM(G49:G50)</f>
        <v>945700</v>
      </c>
      <c r="H48" s="24">
        <f>SUM(H49:H50)</f>
        <v>945700</v>
      </c>
    </row>
    <row r="49" spans="1:8" ht="63" outlineLevel="3">
      <c r="A49" s="25" t="s">
        <v>4</v>
      </c>
      <c r="B49" s="25" t="s">
        <v>34</v>
      </c>
      <c r="C49" s="26" t="s">
        <v>38</v>
      </c>
      <c r="D49" s="26" t="s">
        <v>140</v>
      </c>
      <c r="E49" s="25" t="s">
        <v>146</v>
      </c>
      <c r="F49" s="26" t="s">
        <v>176</v>
      </c>
      <c r="G49" s="27">
        <v>866800</v>
      </c>
      <c r="H49" s="27">
        <v>866800</v>
      </c>
    </row>
    <row r="50" spans="1:8" ht="31.5" outlineLevel="3">
      <c r="A50" s="25" t="s">
        <v>4</v>
      </c>
      <c r="B50" s="25" t="s">
        <v>34</v>
      </c>
      <c r="C50" s="26" t="s">
        <v>38</v>
      </c>
      <c r="D50" s="26" t="s">
        <v>141</v>
      </c>
      <c r="E50" s="25" t="s">
        <v>147</v>
      </c>
      <c r="F50" s="26" t="s">
        <v>176</v>
      </c>
      <c r="G50" s="27">
        <v>78900</v>
      </c>
      <c r="H50" s="27">
        <v>78900</v>
      </c>
    </row>
    <row r="51" spans="1:8" ht="78.75" outlineLevel="2">
      <c r="A51" s="23" t="s">
        <v>4</v>
      </c>
      <c r="B51" s="23" t="s">
        <v>34</v>
      </c>
      <c r="C51" s="3" t="s">
        <v>40</v>
      </c>
      <c r="D51" s="3" t="s">
        <v>0</v>
      </c>
      <c r="E51" s="23" t="s">
        <v>41</v>
      </c>
      <c r="F51" s="3"/>
      <c r="G51" s="24">
        <f>G52</f>
        <v>2000000</v>
      </c>
      <c r="H51" s="24">
        <f>H52</f>
        <v>2000000</v>
      </c>
    </row>
    <row r="52" spans="1:8" ht="31.5" outlineLevel="3">
      <c r="A52" s="25" t="s">
        <v>4</v>
      </c>
      <c r="B52" s="25" t="s">
        <v>34</v>
      </c>
      <c r="C52" s="26" t="s">
        <v>40</v>
      </c>
      <c r="D52" s="26" t="s">
        <v>141</v>
      </c>
      <c r="E52" s="25" t="s">
        <v>147</v>
      </c>
      <c r="F52" s="26" t="s">
        <v>176</v>
      </c>
      <c r="G52" s="27">
        <v>2000000</v>
      </c>
      <c r="H52" s="27">
        <v>2000000</v>
      </c>
    </row>
    <row r="53" spans="1:8" ht="78.75" outlineLevel="2">
      <c r="A53" s="23" t="s">
        <v>4</v>
      </c>
      <c r="B53" s="23" t="s">
        <v>34</v>
      </c>
      <c r="C53" s="3" t="s">
        <v>42</v>
      </c>
      <c r="D53" s="3" t="s">
        <v>0</v>
      </c>
      <c r="E53" s="23" t="s">
        <v>43</v>
      </c>
      <c r="F53" s="3"/>
      <c r="G53" s="24">
        <f>SUM(G54:G55)</f>
        <v>945600</v>
      </c>
      <c r="H53" s="24">
        <f>SUM(H54:H55)</f>
        <v>945600</v>
      </c>
    </row>
    <row r="54" spans="1:8" ht="63" outlineLevel="3">
      <c r="A54" s="25" t="s">
        <v>4</v>
      </c>
      <c r="B54" s="25" t="s">
        <v>34</v>
      </c>
      <c r="C54" s="26" t="s">
        <v>42</v>
      </c>
      <c r="D54" s="26" t="s">
        <v>140</v>
      </c>
      <c r="E54" s="25" t="s">
        <v>146</v>
      </c>
      <c r="F54" s="26" t="s">
        <v>176</v>
      </c>
      <c r="G54" s="27">
        <v>865960</v>
      </c>
      <c r="H54" s="27">
        <v>865960</v>
      </c>
    </row>
    <row r="55" spans="1:8" ht="31.5" outlineLevel="3">
      <c r="A55" s="25" t="s">
        <v>4</v>
      </c>
      <c r="B55" s="25" t="s">
        <v>34</v>
      </c>
      <c r="C55" s="26" t="s">
        <v>42</v>
      </c>
      <c r="D55" s="26" t="s">
        <v>141</v>
      </c>
      <c r="E55" s="25" t="s">
        <v>147</v>
      </c>
      <c r="F55" s="26" t="s">
        <v>176</v>
      </c>
      <c r="G55" s="27">
        <v>79640</v>
      </c>
      <c r="H55" s="27">
        <v>79640</v>
      </c>
    </row>
    <row r="56" spans="1:8" ht="78.75" outlineLevel="2">
      <c r="A56" s="23" t="s">
        <v>4</v>
      </c>
      <c r="B56" s="23" t="s">
        <v>34</v>
      </c>
      <c r="C56" s="3" t="s">
        <v>44</v>
      </c>
      <c r="D56" s="3" t="s">
        <v>0</v>
      </c>
      <c r="E56" s="23" t="s">
        <v>43</v>
      </c>
      <c r="F56" s="3"/>
      <c r="G56" s="24">
        <f>G57</f>
        <v>700</v>
      </c>
      <c r="H56" s="24">
        <f>H57</f>
        <v>700</v>
      </c>
    </row>
    <row r="57" spans="1:8" ht="31.5" outlineLevel="3">
      <c r="A57" s="25" t="s">
        <v>4</v>
      </c>
      <c r="B57" s="25" t="s">
        <v>34</v>
      </c>
      <c r="C57" s="26" t="s">
        <v>44</v>
      </c>
      <c r="D57" s="26" t="s">
        <v>141</v>
      </c>
      <c r="E57" s="25" t="s">
        <v>147</v>
      </c>
      <c r="F57" s="26" t="s">
        <v>176</v>
      </c>
      <c r="G57" s="27">
        <v>700</v>
      </c>
      <c r="H57" s="27">
        <v>700</v>
      </c>
    </row>
    <row r="58" spans="1:8" s="7" customFormat="1" ht="20.25" customHeight="1">
      <c r="A58" s="21" t="s">
        <v>13</v>
      </c>
      <c r="B58" s="21" t="s">
        <v>0</v>
      </c>
      <c r="C58" s="48" t="s">
        <v>155</v>
      </c>
      <c r="D58" s="48"/>
      <c r="E58" s="48"/>
      <c r="F58" s="30"/>
      <c r="G58" s="22">
        <f>G59+G63+G66+G69</f>
        <v>48630087.4</v>
      </c>
      <c r="H58" s="22">
        <f>H59+H63+H66+H69</f>
        <v>47385357.4</v>
      </c>
    </row>
    <row r="59" spans="1:8" s="34" customFormat="1" ht="15.75" outlineLevel="1">
      <c r="A59" s="31" t="s">
        <v>13</v>
      </c>
      <c r="B59" s="31" t="s">
        <v>4</v>
      </c>
      <c r="C59" s="32" t="s">
        <v>0</v>
      </c>
      <c r="D59" s="32" t="s">
        <v>0</v>
      </c>
      <c r="E59" s="31" t="s">
        <v>45</v>
      </c>
      <c r="F59" s="32"/>
      <c r="G59" s="33">
        <f>G60</f>
        <v>229000</v>
      </c>
      <c r="H59" s="33">
        <f>H60</f>
        <v>229000</v>
      </c>
    </row>
    <row r="60" spans="1:8" ht="78.75" outlineLevel="2">
      <c r="A60" s="23" t="s">
        <v>13</v>
      </c>
      <c r="B60" s="23" t="s">
        <v>4</v>
      </c>
      <c r="C60" s="3" t="s">
        <v>46</v>
      </c>
      <c r="D60" s="3" t="s">
        <v>0</v>
      </c>
      <c r="E60" s="23" t="s">
        <v>47</v>
      </c>
      <c r="F60" s="3"/>
      <c r="G60" s="24">
        <f>SUM(G61:G62)</f>
        <v>229000</v>
      </c>
      <c r="H60" s="24">
        <f>SUM(H61:H62)</f>
        <v>229000</v>
      </c>
    </row>
    <row r="61" spans="1:8" ht="63" outlineLevel="3">
      <c r="A61" s="25" t="s">
        <v>13</v>
      </c>
      <c r="B61" s="25" t="s">
        <v>4</v>
      </c>
      <c r="C61" s="26" t="s">
        <v>46</v>
      </c>
      <c r="D61" s="26" t="s">
        <v>140</v>
      </c>
      <c r="E61" s="25" t="s">
        <v>146</v>
      </c>
      <c r="F61" s="26" t="s">
        <v>176</v>
      </c>
      <c r="G61" s="27">
        <v>199170</v>
      </c>
      <c r="H61" s="27">
        <v>199170</v>
      </c>
    </row>
    <row r="62" spans="1:8" ht="31.5" outlineLevel="3">
      <c r="A62" s="25" t="s">
        <v>13</v>
      </c>
      <c r="B62" s="25" t="s">
        <v>4</v>
      </c>
      <c r="C62" s="26" t="s">
        <v>46</v>
      </c>
      <c r="D62" s="26" t="s">
        <v>141</v>
      </c>
      <c r="E62" s="25" t="s">
        <v>147</v>
      </c>
      <c r="F62" s="26" t="s">
        <v>176</v>
      </c>
      <c r="G62" s="27">
        <v>29830</v>
      </c>
      <c r="H62" s="27">
        <v>29830</v>
      </c>
    </row>
    <row r="63" spans="1:8" s="34" customFormat="1" ht="15.75" outlineLevel="1">
      <c r="A63" s="31" t="s">
        <v>13</v>
      </c>
      <c r="B63" s="31" t="s">
        <v>22</v>
      </c>
      <c r="C63" s="32" t="s">
        <v>0</v>
      </c>
      <c r="D63" s="32" t="s">
        <v>0</v>
      </c>
      <c r="E63" s="31" t="s">
        <v>48</v>
      </c>
      <c r="F63" s="32"/>
      <c r="G63" s="33">
        <f>G64</f>
        <v>322000</v>
      </c>
      <c r="H63" s="33">
        <f>H64</f>
        <v>322000</v>
      </c>
    </row>
    <row r="64" spans="1:8" ht="63" outlineLevel="2">
      <c r="A64" s="23" t="s">
        <v>13</v>
      </c>
      <c r="B64" s="23" t="s">
        <v>22</v>
      </c>
      <c r="C64" s="3" t="s">
        <v>49</v>
      </c>
      <c r="D64" s="3" t="s">
        <v>0</v>
      </c>
      <c r="E64" s="23" t="s">
        <v>50</v>
      </c>
      <c r="F64" s="3"/>
      <c r="G64" s="24">
        <f>G65</f>
        <v>322000</v>
      </c>
      <c r="H64" s="24">
        <f>H65</f>
        <v>322000</v>
      </c>
    </row>
    <row r="65" spans="1:8" ht="31.5" outlineLevel="3">
      <c r="A65" s="25" t="s">
        <v>13</v>
      </c>
      <c r="B65" s="25" t="s">
        <v>22</v>
      </c>
      <c r="C65" s="26" t="s">
        <v>49</v>
      </c>
      <c r="D65" s="26" t="s">
        <v>141</v>
      </c>
      <c r="E65" s="25" t="s">
        <v>147</v>
      </c>
      <c r="F65" s="26" t="s">
        <v>176</v>
      </c>
      <c r="G65" s="27">
        <v>322000</v>
      </c>
      <c r="H65" s="27">
        <v>322000</v>
      </c>
    </row>
    <row r="66" spans="1:8" s="34" customFormat="1" ht="31.5" outlineLevel="1">
      <c r="A66" s="31" t="s">
        <v>13</v>
      </c>
      <c r="B66" s="31" t="s">
        <v>51</v>
      </c>
      <c r="C66" s="32" t="s">
        <v>0</v>
      </c>
      <c r="D66" s="32" t="s">
        <v>0</v>
      </c>
      <c r="E66" s="31" t="s">
        <v>52</v>
      </c>
      <c r="F66" s="32"/>
      <c r="G66" s="33">
        <f>G67</f>
        <v>12986400</v>
      </c>
      <c r="H66" s="33">
        <f>H67</f>
        <v>10773600</v>
      </c>
    </row>
    <row r="67" spans="1:8" ht="15.75" outlineLevel="2">
      <c r="A67" s="23" t="s">
        <v>13</v>
      </c>
      <c r="B67" s="23" t="s">
        <v>51</v>
      </c>
      <c r="C67" s="3" t="s">
        <v>53</v>
      </c>
      <c r="D67" s="3" t="s">
        <v>0</v>
      </c>
      <c r="E67" s="23" t="s">
        <v>54</v>
      </c>
      <c r="F67" s="3"/>
      <c r="G67" s="24">
        <f>G68</f>
        <v>12986400</v>
      </c>
      <c r="H67" s="24">
        <f>H68</f>
        <v>10773600</v>
      </c>
    </row>
    <row r="68" spans="1:8" ht="31.5" outlineLevel="3">
      <c r="A68" s="25" t="s">
        <v>13</v>
      </c>
      <c r="B68" s="25" t="s">
        <v>51</v>
      </c>
      <c r="C68" s="26" t="s">
        <v>53</v>
      </c>
      <c r="D68" s="26" t="s">
        <v>141</v>
      </c>
      <c r="E68" s="25" t="s">
        <v>147</v>
      </c>
      <c r="F68" s="26" t="s">
        <v>176</v>
      </c>
      <c r="G68" s="27">
        <v>12986400</v>
      </c>
      <c r="H68" s="27">
        <v>10773600</v>
      </c>
    </row>
    <row r="69" spans="1:8" s="34" customFormat="1" ht="31.5" outlineLevel="1">
      <c r="A69" s="31" t="s">
        <v>13</v>
      </c>
      <c r="B69" s="31" t="s">
        <v>55</v>
      </c>
      <c r="C69" s="32" t="s">
        <v>0</v>
      </c>
      <c r="D69" s="32" t="s">
        <v>0</v>
      </c>
      <c r="E69" s="31" t="s">
        <v>56</v>
      </c>
      <c r="F69" s="32"/>
      <c r="G69" s="33">
        <f>G70+G72+G74+G76+G79</f>
        <v>35092687.4</v>
      </c>
      <c r="H69" s="33">
        <f>H70+H72+H74+H76+H79</f>
        <v>36060757.4</v>
      </c>
    </row>
    <row r="70" spans="1:8" ht="94.5" outlineLevel="2">
      <c r="A70" s="23" t="s">
        <v>13</v>
      </c>
      <c r="B70" s="23" t="s">
        <v>55</v>
      </c>
      <c r="C70" s="3" t="s">
        <v>57</v>
      </c>
      <c r="D70" s="3" t="s">
        <v>0</v>
      </c>
      <c r="E70" s="23" t="s">
        <v>58</v>
      </c>
      <c r="F70" s="3"/>
      <c r="G70" s="24">
        <f>G71</f>
        <v>900000</v>
      </c>
      <c r="H70" s="24">
        <f>H71</f>
        <v>900000</v>
      </c>
    </row>
    <row r="71" spans="1:8" ht="15.75" outlineLevel="3">
      <c r="A71" s="25" t="s">
        <v>13</v>
      </c>
      <c r="B71" s="25" t="s">
        <v>55</v>
      </c>
      <c r="C71" s="26" t="s">
        <v>57</v>
      </c>
      <c r="D71" s="26" t="s">
        <v>145</v>
      </c>
      <c r="E71" s="25" t="s">
        <v>150</v>
      </c>
      <c r="F71" s="26" t="s">
        <v>176</v>
      </c>
      <c r="G71" s="27">
        <v>900000</v>
      </c>
      <c r="H71" s="27">
        <v>900000</v>
      </c>
    </row>
    <row r="72" spans="1:8" ht="31.5" outlineLevel="2">
      <c r="A72" s="23" t="s">
        <v>13</v>
      </c>
      <c r="B72" s="23" t="s">
        <v>55</v>
      </c>
      <c r="C72" s="3" t="s">
        <v>59</v>
      </c>
      <c r="D72" s="3" t="s">
        <v>0</v>
      </c>
      <c r="E72" s="23" t="s">
        <v>60</v>
      </c>
      <c r="F72" s="3"/>
      <c r="G72" s="24">
        <f>G73</f>
        <v>3670938</v>
      </c>
      <c r="H72" s="24">
        <f>H73</f>
        <v>3670938</v>
      </c>
    </row>
    <row r="73" spans="1:8" ht="47.25" outlineLevel="3">
      <c r="A73" s="25" t="s">
        <v>13</v>
      </c>
      <c r="B73" s="25" t="s">
        <v>55</v>
      </c>
      <c r="C73" s="26" t="s">
        <v>59</v>
      </c>
      <c r="D73" s="26" t="s">
        <v>144</v>
      </c>
      <c r="E73" s="25" t="s">
        <v>151</v>
      </c>
      <c r="F73" s="26" t="s">
        <v>176</v>
      </c>
      <c r="G73" s="27">
        <v>3670938</v>
      </c>
      <c r="H73" s="27">
        <v>3670938</v>
      </c>
    </row>
    <row r="74" spans="1:8" ht="78.75" outlineLevel="2">
      <c r="A74" s="23" t="s">
        <v>13</v>
      </c>
      <c r="B74" s="23" t="s">
        <v>55</v>
      </c>
      <c r="C74" s="3" t="s">
        <v>61</v>
      </c>
      <c r="D74" s="3" t="s">
        <v>0</v>
      </c>
      <c r="E74" s="23" t="s">
        <v>62</v>
      </c>
      <c r="F74" s="3"/>
      <c r="G74" s="24">
        <f>G75</f>
        <v>6525310</v>
      </c>
      <c r="H74" s="24">
        <f>H75</f>
        <v>7416480</v>
      </c>
    </row>
    <row r="75" spans="1:8" ht="15.75" outlineLevel="3">
      <c r="A75" s="25" t="s">
        <v>13</v>
      </c>
      <c r="B75" s="25" t="s">
        <v>55</v>
      </c>
      <c r="C75" s="26" t="s">
        <v>61</v>
      </c>
      <c r="D75" s="26" t="s">
        <v>145</v>
      </c>
      <c r="E75" s="25" t="s">
        <v>150</v>
      </c>
      <c r="F75" s="26" t="s">
        <v>176</v>
      </c>
      <c r="G75" s="27">
        <v>6525310</v>
      </c>
      <c r="H75" s="27">
        <v>7416480</v>
      </c>
    </row>
    <row r="76" spans="1:8" ht="31.5" outlineLevel="2">
      <c r="A76" s="23" t="s">
        <v>13</v>
      </c>
      <c r="B76" s="23" t="s">
        <v>55</v>
      </c>
      <c r="C76" s="3" t="s">
        <v>63</v>
      </c>
      <c r="D76" s="3" t="s">
        <v>0</v>
      </c>
      <c r="E76" s="23" t="s">
        <v>64</v>
      </c>
      <c r="F76" s="3"/>
      <c r="G76" s="24">
        <f>SUM(G77:G78)</f>
        <v>6600639.4</v>
      </c>
      <c r="H76" s="24">
        <f>SUM(H77:H78)</f>
        <v>6675639.4</v>
      </c>
    </row>
    <row r="77" spans="1:8" ht="63" outlineLevel="3">
      <c r="A77" s="25" t="s">
        <v>13</v>
      </c>
      <c r="B77" s="25" t="s">
        <v>55</v>
      </c>
      <c r="C77" s="26" t="s">
        <v>63</v>
      </c>
      <c r="D77" s="26" t="s">
        <v>140</v>
      </c>
      <c r="E77" s="25" t="s">
        <v>146</v>
      </c>
      <c r="F77" s="26" t="s">
        <v>176</v>
      </c>
      <c r="G77" s="27">
        <v>5979639.4</v>
      </c>
      <c r="H77" s="27">
        <v>6054639.4</v>
      </c>
    </row>
    <row r="78" spans="1:8" ht="31.5" outlineLevel="3">
      <c r="A78" s="25" t="s">
        <v>13</v>
      </c>
      <c r="B78" s="25" t="s">
        <v>55</v>
      </c>
      <c r="C78" s="26" t="s">
        <v>63</v>
      </c>
      <c r="D78" s="26" t="s">
        <v>141</v>
      </c>
      <c r="E78" s="25" t="s">
        <v>147</v>
      </c>
      <c r="F78" s="26" t="s">
        <v>176</v>
      </c>
      <c r="G78" s="27">
        <v>621000</v>
      </c>
      <c r="H78" s="27">
        <v>621000</v>
      </c>
    </row>
    <row r="79" spans="1:8" ht="94.5" outlineLevel="2">
      <c r="A79" s="23" t="s">
        <v>13</v>
      </c>
      <c r="B79" s="23" t="s">
        <v>55</v>
      </c>
      <c r="C79" s="3" t="s">
        <v>65</v>
      </c>
      <c r="D79" s="3" t="s">
        <v>0</v>
      </c>
      <c r="E79" s="23" t="s">
        <v>66</v>
      </c>
      <c r="F79" s="3"/>
      <c r="G79" s="24">
        <f>G80</f>
        <v>17395800</v>
      </c>
      <c r="H79" s="24">
        <f>H80</f>
        <v>17397700</v>
      </c>
    </row>
    <row r="80" spans="1:8" ht="15.75" outlineLevel="3">
      <c r="A80" s="25" t="s">
        <v>13</v>
      </c>
      <c r="B80" s="25" t="s">
        <v>55</v>
      </c>
      <c r="C80" s="26" t="s">
        <v>65</v>
      </c>
      <c r="D80" s="26" t="s">
        <v>145</v>
      </c>
      <c r="E80" s="25" t="s">
        <v>150</v>
      </c>
      <c r="F80" s="26" t="s">
        <v>176</v>
      </c>
      <c r="G80" s="27">
        <v>17395800</v>
      </c>
      <c r="H80" s="27">
        <v>17397700</v>
      </c>
    </row>
    <row r="81" spans="1:8" s="7" customFormat="1" ht="21.75" customHeight="1">
      <c r="A81" s="21" t="s">
        <v>22</v>
      </c>
      <c r="B81" s="21" t="s">
        <v>0</v>
      </c>
      <c r="C81" s="48" t="s">
        <v>156</v>
      </c>
      <c r="D81" s="48"/>
      <c r="E81" s="48"/>
      <c r="F81" s="30"/>
      <c r="G81" s="22">
        <f>G82+G85</f>
        <v>2235920</v>
      </c>
      <c r="H81" s="22">
        <f>H82+H85</f>
        <v>2235920</v>
      </c>
    </row>
    <row r="82" spans="1:8" s="34" customFormat="1" ht="15.75" outlineLevel="1">
      <c r="A82" s="31" t="s">
        <v>22</v>
      </c>
      <c r="B82" s="31" t="s">
        <v>5</v>
      </c>
      <c r="C82" s="32" t="s">
        <v>0</v>
      </c>
      <c r="D82" s="32" t="s">
        <v>0</v>
      </c>
      <c r="E82" s="31" t="s">
        <v>67</v>
      </c>
      <c r="F82" s="32"/>
      <c r="G82" s="33">
        <f>G83</f>
        <v>2035920</v>
      </c>
      <c r="H82" s="33">
        <f>H83</f>
        <v>2035920</v>
      </c>
    </row>
    <row r="83" spans="1:8" ht="31.5" outlineLevel="2">
      <c r="A83" s="23" t="s">
        <v>22</v>
      </c>
      <c r="B83" s="23" t="s">
        <v>5</v>
      </c>
      <c r="C83" s="3" t="s">
        <v>68</v>
      </c>
      <c r="D83" s="3" t="s">
        <v>0</v>
      </c>
      <c r="E83" s="23" t="s">
        <v>69</v>
      </c>
      <c r="F83" s="3"/>
      <c r="G83" s="24">
        <f>G84</f>
        <v>2035920</v>
      </c>
      <c r="H83" s="24">
        <f>H84</f>
        <v>2035920</v>
      </c>
    </row>
    <row r="84" spans="1:8" ht="31.5" outlineLevel="3">
      <c r="A84" s="25" t="s">
        <v>22</v>
      </c>
      <c r="B84" s="25" t="s">
        <v>5</v>
      </c>
      <c r="C84" s="26" t="s">
        <v>68</v>
      </c>
      <c r="D84" s="26" t="s">
        <v>141</v>
      </c>
      <c r="E84" s="25" t="s">
        <v>147</v>
      </c>
      <c r="F84" s="26" t="s">
        <v>176</v>
      </c>
      <c r="G84" s="27">
        <v>2035920</v>
      </c>
      <c r="H84" s="27">
        <v>2035920</v>
      </c>
    </row>
    <row r="85" spans="1:8" s="34" customFormat="1" ht="15.75" outlineLevel="1">
      <c r="A85" s="31" t="s">
        <v>22</v>
      </c>
      <c r="B85" s="31" t="s">
        <v>9</v>
      </c>
      <c r="C85" s="32" t="s">
        <v>0</v>
      </c>
      <c r="D85" s="32" t="s">
        <v>0</v>
      </c>
      <c r="E85" s="31" t="s">
        <v>70</v>
      </c>
      <c r="F85" s="32"/>
      <c r="G85" s="33">
        <f>G86</f>
        <v>200000</v>
      </c>
      <c r="H85" s="33">
        <f>H86</f>
        <v>200000</v>
      </c>
    </row>
    <row r="86" spans="1:8" ht="31.5" outlineLevel="2">
      <c r="A86" s="23" t="s">
        <v>22</v>
      </c>
      <c r="B86" s="23" t="s">
        <v>9</v>
      </c>
      <c r="C86" s="3" t="s">
        <v>68</v>
      </c>
      <c r="D86" s="3" t="s">
        <v>0</v>
      </c>
      <c r="E86" s="23" t="s">
        <v>69</v>
      </c>
      <c r="F86" s="3"/>
      <c r="G86" s="24">
        <f>G87</f>
        <v>200000</v>
      </c>
      <c r="H86" s="24">
        <f>H87</f>
        <v>200000</v>
      </c>
    </row>
    <row r="87" spans="1:8" ht="31.5" outlineLevel="3">
      <c r="A87" s="25" t="s">
        <v>22</v>
      </c>
      <c r="B87" s="25" t="s">
        <v>9</v>
      </c>
      <c r="C87" s="26" t="s">
        <v>68</v>
      </c>
      <c r="D87" s="26" t="s">
        <v>141</v>
      </c>
      <c r="E87" s="25" t="s">
        <v>147</v>
      </c>
      <c r="F87" s="26" t="s">
        <v>176</v>
      </c>
      <c r="G87" s="27">
        <v>200000</v>
      </c>
      <c r="H87" s="27">
        <v>200000</v>
      </c>
    </row>
    <row r="88" spans="1:8" s="7" customFormat="1" ht="15" customHeight="1">
      <c r="A88" s="21" t="s">
        <v>71</v>
      </c>
      <c r="B88" s="21" t="s">
        <v>0</v>
      </c>
      <c r="C88" s="48" t="s">
        <v>157</v>
      </c>
      <c r="D88" s="48"/>
      <c r="E88" s="48"/>
      <c r="F88" s="30"/>
      <c r="G88" s="22">
        <f>G89+G105+G131+G135</f>
        <v>245757092.57000002</v>
      </c>
      <c r="H88" s="22">
        <f>H89+H105+H131+H135</f>
        <v>241137854.57000002</v>
      </c>
    </row>
    <row r="89" spans="1:8" s="34" customFormat="1" ht="15.75" outlineLevel="1">
      <c r="A89" s="31" t="s">
        <v>71</v>
      </c>
      <c r="B89" s="31" t="s">
        <v>4</v>
      </c>
      <c r="C89" s="32" t="s">
        <v>0</v>
      </c>
      <c r="D89" s="32" t="s">
        <v>0</v>
      </c>
      <c r="E89" s="31" t="s">
        <v>72</v>
      </c>
      <c r="F89" s="32"/>
      <c r="G89" s="33">
        <f>G90+G93+G95+G99+G101+G103</f>
        <v>56276815.05</v>
      </c>
      <c r="H89" s="33">
        <f>H90+H93+H95+H99+H101+H103</f>
        <v>58146115.05</v>
      </c>
    </row>
    <row r="90" spans="1:8" ht="94.5" outlineLevel="2">
      <c r="A90" s="23" t="s">
        <v>71</v>
      </c>
      <c r="B90" s="23" t="s">
        <v>4</v>
      </c>
      <c r="C90" s="3" t="s">
        <v>73</v>
      </c>
      <c r="D90" s="3" t="s">
        <v>0</v>
      </c>
      <c r="E90" s="23" t="s">
        <v>74</v>
      </c>
      <c r="F90" s="3"/>
      <c r="G90" s="24">
        <f>SUM(G91:G92)</f>
        <v>42430300</v>
      </c>
      <c r="H90" s="24">
        <f>SUM(H91:H92)</f>
        <v>44455400</v>
      </c>
    </row>
    <row r="91" spans="1:8" ht="63" outlineLevel="3">
      <c r="A91" s="25" t="s">
        <v>71</v>
      </c>
      <c r="B91" s="25" t="s">
        <v>4</v>
      </c>
      <c r="C91" s="26" t="s">
        <v>73</v>
      </c>
      <c r="D91" s="26" t="s">
        <v>140</v>
      </c>
      <c r="E91" s="25" t="s">
        <v>146</v>
      </c>
      <c r="F91" s="26" t="s">
        <v>176</v>
      </c>
      <c r="G91" s="27">
        <v>42300300</v>
      </c>
      <c r="H91" s="27">
        <v>44325400</v>
      </c>
    </row>
    <row r="92" spans="1:8" ht="31.5" outlineLevel="3">
      <c r="A92" s="25" t="s">
        <v>71</v>
      </c>
      <c r="B92" s="25" t="s">
        <v>4</v>
      </c>
      <c r="C92" s="26" t="s">
        <v>73</v>
      </c>
      <c r="D92" s="26" t="s">
        <v>141</v>
      </c>
      <c r="E92" s="25" t="s">
        <v>147</v>
      </c>
      <c r="F92" s="26" t="s">
        <v>176</v>
      </c>
      <c r="G92" s="27">
        <v>130000</v>
      </c>
      <c r="H92" s="27">
        <v>130000</v>
      </c>
    </row>
    <row r="93" spans="1:8" ht="141.75" outlineLevel="2">
      <c r="A93" s="23" t="s">
        <v>71</v>
      </c>
      <c r="B93" s="23" t="s">
        <v>4</v>
      </c>
      <c r="C93" s="3" t="s">
        <v>17</v>
      </c>
      <c r="D93" s="3" t="s">
        <v>0</v>
      </c>
      <c r="E93" s="23" t="s">
        <v>18</v>
      </c>
      <c r="F93" s="3"/>
      <c r="G93" s="24">
        <f>G94</f>
        <v>3073740</v>
      </c>
      <c r="H93" s="24">
        <f>H94</f>
        <v>3073740</v>
      </c>
    </row>
    <row r="94" spans="1:8" ht="31.5" outlineLevel="3">
      <c r="A94" s="25" t="s">
        <v>71</v>
      </c>
      <c r="B94" s="25" t="s">
        <v>4</v>
      </c>
      <c r="C94" s="26" t="s">
        <v>17</v>
      </c>
      <c r="D94" s="26" t="s">
        <v>141</v>
      </c>
      <c r="E94" s="25" t="s">
        <v>147</v>
      </c>
      <c r="F94" s="26" t="s">
        <v>176</v>
      </c>
      <c r="G94" s="27">
        <v>3073740</v>
      </c>
      <c r="H94" s="27">
        <v>3073740</v>
      </c>
    </row>
    <row r="95" spans="1:8" ht="47.25" outlineLevel="2">
      <c r="A95" s="23" t="s">
        <v>71</v>
      </c>
      <c r="B95" s="23" t="s">
        <v>4</v>
      </c>
      <c r="C95" s="3" t="s">
        <v>75</v>
      </c>
      <c r="D95" s="3" t="s">
        <v>0</v>
      </c>
      <c r="E95" s="23" t="s">
        <v>76</v>
      </c>
      <c r="F95" s="3"/>
      <c r="G95" s="24">
        <f>SUM(G96:G98)</f>
        <v>10297441.05</v>
      </c>
      <c r="H95" s="24">
        <f>SUM(H96:H98)</f>
        <v>10253641.05</v>
      </c>
    </row>
    <row r="96" spans="1:8" ht="63" outlineLevel="3">
      <c r="A96" s="25" t="s">
        <v>71</v>
      </c>
      <c r="B96" s="25" t="s">
        <v>4</v>
      </c>
      <c r="C96" s="26" t="s">
        <v>75</v>
      </c>
      <c r="D96" s="26" t="s">
        <v>140</v>
      </c>
      <c r="E96" s="25" t="s">
        <v>146</v>
      </c>
      <c r="F96" s="26" t="s">
        <v>176</v>
      </c>
      <c r="G96" s="27">
        <f>1118000-1100000</f>
        <v>18000</v>
      </c>
      <c r="H96" s="27">
        <f>1118000-1100000</f>
        <v>18000</v>
      </c>
    </row>
    <row r="97" spans="1:8" ht="31.5" outlineLevel="3">
      <c r="A97" s="25" t="s">
        <v>71</v>
      </c>
      <c r="B97" s="25" t="s">
        <v>4</v>
      </c>
      <c r="C97" s="26" t="s">
        <v>75</v>
      </c>
      <c r="D97" s="26" t="s">
        <v>141</v>
      </c>
      <c r="E97" s="25" t="s">
        <v>147</v>
      </c>
      <c r="F97" s="26" t="s">
        <v>176</v>
      </c>
      <c r="G97" s="27">
        <v>10156229.05</v>
      </c>
      <c r="H97" s="27">
        <v>10112429.05</v>
      </c>
    </row>
    <row r="98" spans="1:8" ht="15.75" outlineLevel="3">
      <c r="A98" s="25" t="s">
        <v>71</v>
      </c>
      <c r="B98" s="25" t="s">
        <v>4</v>
      </c>
      <c r="C98" s="26" t="s">
        <v>75</v>
      </c>
      <c r="D98" s="26" t="s">
        <v>145</v>
      </c>
      <c r="E98" s="25" t="s">
        <v>150</v>
      </c>
      <c r="F98" s="26" t="s">
        <v>176</v>
      </c>
      <c r="G98" s="27">
        <v>123212</v>
      </c>
      <c r="H98" s="27">
        <v>123212</v>
      </c>
    </row>
    <row r="99" spans="1:8" ht="63" outlineLevel="2">
      <c r="A99" s="23" t="s">
        <v>71</v>
      </c>
      <c r="B99" s="23" t="s">
        <v>4</v>
      </c>
      <c r="C99" s="3" t="s">
        <v>77</v>
      </c>
      <c r="D99" s="3" t="s">
        <v>0</v>
      </c>
      <c r="E99" s="23" t="s">
        <v>78</v>
      </c>
      <c r="F99" s="3"/>
      <c r="G99" s="24">
        <f>G100</f>
        <v>112000</v>
      </c>
      <c r="H99" s="24">
        <f>H100</f>
        <v>0</v>
      </c>
    </row>
    <row r="100" spans="1:8" ht="31.5" outlineLevel="3">
      <c r="A100" s="25" t="s">
        <v>71</v>
      </c>
      <c r="B100" s="25" t="s">
        <v>4</v>
      </c>
      <c r="C100" s="26" t="s">
        <v>77</v>
      </c>
      <c r="D100" s="26" t="s">
        <v>141</v>
      </c>
      <c r="E100" s="25" t="s">
        <v>147</v>
      </c>
      <c r="F100" s="26" t="s">
        <v>176</v>
      </c>
      <c r="G100" s="27">
        <v>112000</v>
      </c>
      <c r="H100" s="27">
        <v>0</v>
      </c>
    </row>
    <row r="101" spans="1:8" ht="63" outlineLevel="2">
      <c r="A101" s="23" t="s">
        <v>71</v>
      </c>
      <c r="B101" s="23" t="s">
        <v>4</v>
      </c>
      <c r="C101" s="3" t="s">
        <v>79</v>
      </c>
      <c r="D101" s="3" t="s">
        <v>0</v>
      </c>
      <c r="E101" s="23" t="s">
        <v>80</v>
      </c>
      <c r="F101" s="3"/>
      <c r="G101" s="24">
        <f>G102</f>
        <v>0</v>
      </c>
      <c r="H101" s="24">
        <f>H102</f>
        <v>0</v>
      </c>
    </row>
    <row r="102" spans="1:8" ht="31.5" outlineLevel="3">
      <c r="A102" s="25" t="s">
        <v>71</v>
      </c>
      <c r="B102" s="25" t="s">
        <v>4</v>
      </c>
      <c r="C102" s="26" t="s">
        <v>79</v>
      </c>
      <c r="D102" s="26" t="s">
        <v>141</v>
      </c>
      <c r="E102" s="25" t="s">
        <v>147</v>
      </c>
      <c r="F102" s="26" t="s">
        <v>176</v>
      </c>
      <c r="G102" s="27">
        <v>0</v>
      </c>
      <c r="H102" s="27">
        <v>0</v>
      </c>
    </row>
    <row r="103" spans="1:8" ht="47.25" outlineLevel="2">
      <c r="A103" s="23" t="s">
        <v>71</v>
      </c>
      <c r="B103" s="23" t="s">
        <v>4</v>
      </c>
      <c r="C103" s="3" t="s">
        <v>81</v>
      </c>
      <c r="D103" s="3" t="s">
        <v>0</v>
      </c>
      <c r="E103" s="23" t="s">
        <v>82</v>
      </c>
      <c r="F103" s="3"/>
      <c r="G103" s="24">
        <f>G104</f>
        <v>363334</v>
      </c>
      <c r="H103" s="24">
        <f>H104</f>
        <v>363334</v>
      </c>
    </row>
    <row r="104" spans="1:8" ht="31.5" outlineLevel="3">
      <c r="A104" s="25" t="s">
        <v>71</v>
      </c>
      <c r="B104" s="25" t="s">
        <v>4</v>
      </c>
      <c r="C104" s="26" t="s">
        <v>81</v>
      </c>
      <c r="D104" s="26" t="s">
        <v>141</v>
      </c>
      <c r="E104" s="25" t="s">
        <v>147</v>
      </c>
      <c r="F104" s="26" t="s">
        <v>176</v>
      </c>
      <c r="G104" s="27">
        <v>363334</v>
      </c>
      <c r="H104" s="27">
        <v>363334</v>
      </c>
    </row>
    <row r="105" spans="1:8" s="34" customFormat="1" ht="15.75" outlineLevel="1">
      <c r="A105" s="31" t="s">
        <v>71</v>
      </c>
      <c r="B105" s="31" t="s">
        <v>5</v>
      </c>
      <c r="C105" s="32" t="s">
        <v>0</v>
      </c>
      <c r="D105" s="32" t="s">
        <v>0</v>
      </c>
      <c r="E105" s="31" t="s">
        <v>83</v>
      </c>
      <c r="F105" s="32"/>
      <c r="G105" s="33">
        <f>G106+G108+G111+G113+G117+G121+G123+G125+G127+G129</f>
        <v>170602762.24</v>
      </c>
      <c r="H105" s="33">
        <f>H106+H108+H111+H113+H117+H121+H123+H125+H127+H129</f>
        <v>164184224.24</v>
      </c>
    </row>
    <row r="106" spans="1:8" ht="31.5" outlineLevel="2">
      <c r="A106" s="23" t="s">
        <v>71</v>
      </c>
      <c r="B106" s="23" t="s">
        <v>5</v>
      </c>
      <c r="C106" s="3" t="s">
        <v>84</v>
      </c>
      <c r="D106" s="3" t="s">
        <v>0</v>
      </c>
      <c r="E106" s="23" t="s">
        <v>85</v>
      </c>
      <c r="F106" s="3"/>
      <c r="G106" s="24">
        <f>G107</f>
        <v>820900</v>
      </c>
      <c r="H106" s="24">
        <f>H107</f>
        <v>1570200</v>
      </c>
    </row>
    <row r="107" spans="1:8" ht="31.5" outlineLevel="3">
      <c r="A107" s="25" t="s">
        <v>71</v>
      </c>
      <c r="B107" s="25" t="s">
        <v>5</v>
      </c>
      <c r="C107" s="26" t="s">
        <v>84</v>
      </c>
      <c r="D107" s="26" t="s">
        <v>141</v>
      </c>
      <c r="E107" s="25" t="s">
        <v>147</v>
      </c>
      <c r="F107" s="26" t="s">
        <v>176</v>
      </c>
      <c r="G107" s="27">
        <v>820900</v>
      </c>
      <c r="H107" s="27">
        <v>1570200</v>
      </c>
    </row>
    <row r="108" spans="1:8" ht="157.5" outlineLevel="2">
      <c r="A108" s="23" t="s">
        <v>71</v>
      </c>
      <c r="B108" s="23" t="s">
        <v>5</v>
      </c>
      <c r="C108" s="3" t="s">
        <v>86</v>
      </c>
      <c r="D108" s="3" t="s">
        <v>0</v>
      </c>
      <c r="E108" s="28" t="s">
        <v>87</v>
      </c>
      <c r="F108" s="36"/>
      <c r="G108" s="24">
        <f>SUM(G109:G110)</f>
        <v>85501400</v>
      </c>
      <c r="H108" s="24">
        <f>SUM(H109:H110)</f>
        <v>90118600</v>
      </c>
    </row>
    <row r="109" spans="1:8" ht="63" outlineLevel="3">
      <c r="A109" s="25" t="s">
        <v>71</v>
      </c>
      <c r="B109" s="25" t="s">
        <v>5</v>
      </c>
      <c r="C109" s="26" t="s">
        <v>86</v>
      </c>
      <c r="D109" s="26" t="s">
        <v>140</v>
      </c>
      <c r="E109" s="25" t="s">
        <v>146</v>
      </c>
      <c r="F109" s="26" t="s">
        <v>176</v>
      </c>
      <c r="G109" s="27">
        <v>83954400</v>
      </c>
      <c r="H109" s="27">
        <v>88571600</v>
      </c>
    </row>
    <row r="110" spans="1:8" ht="31.5" outlineLevel="3">
      <c r="A110" s="25" t="s">
        <v>71</v>
      </c>
      <c r="B110" s="25" t="s">
        <v>5</v>
      </c>
      <c r="C110" s="26" t="s">
        <v>86</v>
      </c>
      <c r="D110" s="26" t="s">
        <v>141</v>
      </c>
      <c r="E110" s="25" t="s">
        <v>147</v>
      </c>
      <c r="F110" s="26" t="s">
        <v>176</v>
      </c>
      <c r="G110" s="27">
        <v>1547000</v>
      </c>
      <c r="H110" s="27">
        <v>1547000</v>
      </c>
    </row>
    <row r="111" spans="1:8" ht="141.75" outlineLevel="2">
      <c r="A111" s="23" t="s">
        <v>71</v>
      </c>
      <c r="B111" s="23" t="s">
        <v>5</v>
      </c>
      <c r="C111" s="3" t="s">
        <v>17</v>
      </c>
      <c r="D111" s="3" t="s">
        <v>0</v>
      </c>
      <c r="E111" s="23" t="s">
        <v>18</v>
      </c>
      <c r="F111" s="3"/>
      <c r="G111" s="24">
        <f>G112</f>
        <v>10181040</v>
      </c>
      <c r="H111" s="24">
        <f>H112</f>
        <v>10086740</v>
      </c>
    </row>
    <row r="112" spans="1:8" ht="31.5" outlineLevel="3">
      <c r="A112" s="25" t="s">
        <v>71</v>
      </c>
      <c r="B112" s="25" t="s">
        <v>5</v>
      </c>
      <c r="C112" s="26" t="s">
        <v>17</v>
      </c>
      <c r="D112" s="26" t="s">
        <v>141</v>
      </c>
      <c r="E112" s="25" t="s">
        <v>147</v>
      </c>
      <c r="F112" s="26" t="s">
        <v>176</v>
      </c>
      <c r="G112" s="27">
        <v>10181040</v>
      </c>
      <c r="H112" s="27">
        <v>10086740</v>
      </c>
    </row>
    <row r="113" spans="1:8" ht="47.25" outlineLevel="2">
      <c r="A113" s="23" t="s">
        <v>71</v>
      </c>
      <c r="B113" s="23" t="s">
        <v>5</v>
      </c>
      <c r="C113" s="3" t="s">
        <v>88</v>
      </c>
      <c r="D113" s="3" t="s">
        <v>0</v>
      </c>
      <c r="E113" s="23" t="s">
        <v>89</v>
      </c>
      <c r="F113" s="3"/>
      <c r="G113" s="24">
        <f>SUM(G114:G116)</f>
        <v>56895863.68000001</v>
      </c>
      <c r="H113" s="24">
        <f>SUM(H114:H116)</f>
        <v>51705994.68000001</v>
      </c>
    </row>
    <row r="114" spans="1:8" ht="63" outlineLevel="3">
      <c r="A114" s="25" t="s">
        <v>71</v>
      </c>
      <c r="B114" s="25" t="s">
        <v>5</v>
      </c>
      <c r="C114" s="26" t="s">
        <v>88</v>
      </c>
      <c r="D114" s="26" t="s">
        <v>140</v>
      </c>
      <c r="E114" s="25" t="s">
        <v>146</v>
      </c>
      <c r="F114" s="26" t="s">
        <v>176</v>
      </c>
      <c r="G114" s="27">
        <f>40000995.63-3967421</f>
        <v>36033574.63</v>
      </c>
      <c r="H114" s="27">
        <f>40023426.63-9179721</f>
        <v>30843705.630000003</v>
      </c>
    </row>
    <row r="115" spans="1:8" ht="31.5" outlineLevel="3">
      <c r="A115" s="25" t="s">
        <v>71</v>
      </c>
      <c r="B115" s="25" t="s">
        <v>5</v>
      </c>
      <c r="C115" s="26" t="s">
        <v>88</v>
      </c>
      <c r="D115" s="26" t="s">
        <v>141</v>
      </c>
      <c r="E115" s="25" t="s">
        <v>147</v>
      </c>
      <c r="F115" s="26" t="s">
        <v>176</v>
      </c>
      <c r="G115" s="27">
        <v>20657489.05</v>
      </c>
      <c r="H115" s="27">
        <v>20657489.05</v>
      </c>
    </row>
    <row r="116" spans="1:8" ht="15.75" outlineLevel="3">
      <c r="A116" s="25" t="s">
        <v>71</v>
      </c>
      <c r="B116" s="25" t="s">
        <v>5</v>
      </c>
      <c r="C116" s="26" t="s">
        <v>88</v>
      </c>
      <c r="D116" s="26" t="s">
        <v>145</v>
      </c>
      <c r="E116" s="25" t="s">
        <v>150</v>
      </c>
      <c r="F116" s="26" t="s">
        <v>176</v>
      </c>
      <c r="G116" s="27">
        <v>204800</v>
      </c>
      <c r="H116" s="27">
        <v>204800</v>
      </c>
    </row>
    <row r="117" spans="1:8" ht="47.25" outlineLevel="2">
      <c r="A117" s="23" t="s">
        <v>71</v>
      </c>
      <c r="B117" s="23" t="s">
        <v>5</v>
      </c>
      <c r="C117" s="3" t="s">
        <v>90</v>
      </c>
      <c r="D117" s="3" t="s">
        <v>0</v>
      </c>
      <c r="E117" s="23" t="s">
        <v>91</v>
      </c>
      <c r="F117" s="3"/>
      <c r="G117" s="24">
        <f>SUM(G118:G120)</f>
        <v>7063206.8</v>
      </c>
      <c r="H117" s="24">
        <f>SUM(H118:H120)</f>
        <v>7063206.8</v>
      </c>
    </row>
    <row r="118" spans="1:8" ht="63" outlineLevel="3">
      <c r="A118" s="25" t="s">
        <v>71</v>
      </c>
      <c r="B118" s="25" t="s">
        <v>5</v>
      </c>
      <c r="C118" s="26" t="s">
        <v>90</v>
      </c>
      <c r="D118" s="26" t="s">
        <v>140</v>
      </c>
      <c r="E118" s="25" t="s">
        <v>146</v>
      </c>
      <c r="F118" s="26" t="s">
        <v>176</v>
      </c>
      <c r="G118" s="27">
        <f>5972185</f>
        <v>5972185</v>
      </c>
      <c r="H118" s="27">
        <v>5972185</v>
      </c>
    </row>
    <row r="119" spans="1:8" ht="31.5" outlineLevel="3">
      <c r="A119" s="25" t="s">
        <v>71</v>
      </c>
      <c r="B119" s="25" t="s">
        <v>5</v>
      </c>
      <c r="C119" s="26" t="s">
        <v>90</v>
      </c>
      <c r="D119" s="26" t="s">
        <v>141</v>
      </c>
      <c r="E119" s="25" t="s">
        <v>147</v>
      </c>
      <c r="F119" s="26" t="s">
        <v>176</v>
      </c>
      <c r="G119" s="27">
        <v>1081021.8</v>
      </c>
      <c r="H119" s="27">
        <v>1081021.8</v>
      </c>
    </row>
    <row r="120" spans="1:8" ht="15.75" outlineLevel="3">
      <c r="A120" s="25" t="s">
        <v>71</v>
      </c>
      <c r="B120" s="25" t="s">
        <v>5</v>
      </c>
      <c r="C120" s="26" t="s">
        <v>90</v>
      </c>
      <c r="D120" s="26" t="s">
        <v>145</v>
      </c>
      <c r="E120" s="25" t="s">
        <v>150</v>
      </c>
      <c r="F120" s="26" t="s">
        <v>176</v>
      </c>
      <c r="G120" s="27">
        <v>10000</v>
      </c>
      <c r="H120" s="27">
        <v>10000</v>
      </c>
    </row>
    <row r="121" spans="1:8" ht="78.75" outlineLevel="2">
      <c r="A121" s="23" t="s">
        <v>71</v>
      </c>
      <c r="B121" s="23" t="s">
        <v>5</v>
      </c>
      <c r="C121" s="3" t="s">
        <v>92</v>
      </c>
      <c r="D121" s="3" t="s">
        <v>0</v>
      </c>
      <c r="E121" s="23" t="s">
        <v>93</v>
      </c>
      <c r="F121" s="3"/>
      <c r="G121" s="24">
        <f>G122</f>
        <v>9166351.76</v>
      </c>
      <c r="H121" s="24">
        <f>H122</f>
        <v>3484482.76</v>
      </c>
    </row>
    <row r="122" spans="1:8" ht="31.5" outlineLevel="3">
      <c r="A122" s="25" t="s">
        <v>71</v>
      </c>
      <c r="B122" s="25" t="s">
        <v>5</v>
      </c>
      <c r="C122" s="26" t="s">
        <v>92</v>
      </c>
      <c r="D122" s="26" t="s">
        <v>141</v>
      </c>
      <c r="E122" s="25" t="s">
        <v>147</v>
      </c>
      <c r="F122" s="26" t="s">
        <v>176</v>
      </c>
      <c r="G122" s="27">
        <v>9166351.76</v>
      </c>
      <c r="H122" s="27">
        <v>3484482.76</v>
      </c>
    </row>
    <row r="123" spans="1:8" ht="31.5" outlineLevel="2">
      <c r="A123" s="23" t="s">
        <v>71</v>
      </c>
      <c r="B123" s="23" t="s">
        <v>5</v>
      </c>
      <c r="C123" s="3" t="s">
        <v>94</v>
      </c>
      <c r="D123" s="3" t="s">
        <v>0</v>
      </c>
      <c r="E123" s="23" t="s">
        <v>95</v>
      </c>
      <c r="F123" s="3"/>
      <c r="G123" s="24">
        <f>G124</f>
        <v>51000</v>
      </c>
      <c r="H123" s="24">
        <f>H124</f>
        <v>0</v>
      </c>
    </row>
    <row r="124" spans="1:8" ht="31.5" outlineLevel="3">
      <c r="A124" s="25" t="s">
        <v>71</v>
      </c>
      <c r="B124" s="25" t="s">
        <v>5</v>
      </c>
      <c r="C124" s="26" t="s">
        <v>94</v>
      </c>
      <c r="D124" s="26" t="s">
        <v>141</v>
      </c>
      <c r="E124" s="25" t="s">
        <v>147</v>
      </c>
      <c r="F124" s="26" t="s">
        <v>176</v>
      </c>
      <c r="G124" s="27">
        <v>51000</v>
      </c>
      <c r="H124" s="27">
        <v>0</v>
      </c>
    </row>
    <row r="125" spans="1:8" ht="63" outlineLevel="2">
      <c r="A125" s="23" t="s">
        <v>71</v>
      </c>
      <c r="B125" s="23" t="s">
        <v>5</v>
      </c>
      <c r="C125" s="3" t="s">
        <v>77</v>
      </c>
      <c r="D125" s="3" t="s">
        <v>0</v>
      </c>
      <c r="E125" s="23" t="s">
        <v>78</v>
      </c>
      <c r="F125" s="3"/>
      <c r="G125" s="24">
        <f>G126</f>
        <v>768000</v>
      </c>
      <c r="H125" s="24">
        <f>H126</f>
        <v>0</v>
      </c>
    </row>
    <row r="126" spans="1:8" ht="31.5" outlineLevel="3">
      <c r="A126" s="25" t="s">
        <v>71</v>
      </c>
      <c r="B126" s="25" t="s">
        <v>5</v>
      </c>
      <c r="C126" s="26" t="s">
        <v>77</v>
      </c>
      <c r="D126" s="26" t="s">
        <v>141</v>
      </c>
      <c r="E126" s="25" t="s">
        <v>147</v>
      </c>
      <c r="F126" s="26" t="s">
        <v>176</v>
      </c>
      <c r="G126" s="27">
        <v>768000</v>
      </c>
      <c r="H126" s="27">
        <v>0</v>
      </c>
    </row>
    <row r="127" spans="1:8" ht="63" outlineLevel="2">
      <c r="A127" s="23" t="s">
        <v>71</v>
      </c>
      <c r="B127" s="23" t="s">
        <v>5</v>
      </c>
      <c r="C127" s="3" t="s">
        <v>79</v>
      </c>
      <c r="D127" s="3" t="s">
        <v>0</v>
      </c>
      <c r="E127" s="23" t="s">
        <v>80</v>
      </c>
      <c r="F127" s="3"/>
      <c r="G127" s="24">
        <f>G128</f>
        <v>0</v>
      </c>
      <c r="H127" s="24">
        <f>H128</f>
        <v>0</v>
      </c>
    </row>
    <row r="128" spans="1:8" ht="31.5" outlineLevel="3">
      <c r="A128" s="25" t="s">
        <v>71</v>
      </c>
      <c r="B128" s="25" t="s">
        <v>5</v>
      </c>
      <c r="C128" s="26" t="s">
        <v>79</v>
      </c>
      <c r="D128" s="26" t="s">
        <v>141</v>
      </c>
      <c r="E128" s="25" t="s">
        <v>147</v>
      </c>
      <c r="F128" s="26" t="s">
        <v>176</v>
      </c>
      <c r="G128" s="27">
        <v>0</v>
      </c>
      <c r="H128" s="27">
        <v>0</v>
      </c>
    </row>
    <row r="129" spans="1:8" ht="47.25" outlineLevel="2">
      <c r="A129" s="23" t="s">
        <v>71</v>
      </c>
      <c r="B129" s="23" t="s">
        <v>5</v>
      </c>
      <c r="C129" s="3" t="s">
        <v>19</v>
      </c>
      <c r="D129" s="3" t="s">
        <v>0</v>
      </c>
      <c r="E129" s="23" t="s">
        <v>20</v>
      </c>
      <c r="F129" s="3"/>
      <c r="G129" s="24">
        <f>G130</f>
        <v>155000</v>
      </c>
      <c r="H129" s="24">
        <f>H130</f>
        <v>155000</v>
      </c>
    </row>
    <row r="130" spans="1:8" ht="63" outlineLevel="3">
      <c r="A130" s="25" t="s">
        <v>71</v>
      </c>
      <c r="B130" s="25" t="s">
        <v>5</v>
      </c>
      <c r="C130" s="26" t="s">
        <v>19</v>
      </c>
      <c r="D130" s="26" t="s">
        <v>140</v>
      </c>
      <c r="E130" s="25" t="s">
        <v>146</v>
      </c>
      <c r="F130" s="26" t="s">
        <v>176</v>
      </c>
      <c r="G130" s="27">
        <v>155000</v>
      </c>
      <c r="H130" s="27">
        <v>155000</v>
      </c>
    </row>
    <row r="131" spans="1:8" s="34" customFormat="1" ht="31.5" outlineLevel="1">
      <c r="A131" s="31" t="s">
        <v>71</v>
      </c>
      <c r="B131" s="31" t="s">
        <v>71</v>
      </c>
      <c r="C131" s="32" t="s">
        <v>0</v>
      </c>
      <c r="D131" s="32" t="s">
        <v>0</v>
      </c>
      <c r="E131" s="31" t="s">
        <v>96</v>
      </c>
      <c r="F131" s="32"/>
      <c r="G131" s="33">
        <f>G132</f>
        <v>1629991</v>
      </c>
      <c r="H131" s="33">
        <f>H132</f>
        <v>1629991</v>
      </c>
    </row>
    <row r="132" spans="1:8" ht="78.75" outlineLevel="2">
      <c r="A132" s="23" t="s">
        <v>71</v>
      </c>
      <c r="B132" s="23" t="s">
        <v>71</v>
      </c>
      <c r="C132" s="3" t="s">
        <v>97</v>
      </c>
      <c r="D132" s="3" t="s">
        <v>0</v>
      </c>
      <c r="E132" s="23" t="s">
        <v>98</v>
      </c>
      <c r="F132" s="3"/>
      <c r="G132" s="24">
        <f>SUM(G133:G134)</f>
        <v>1629991</v>
      </c>
      <c r="H132" s="24">
        <f>SUM(H133:H134)</f>
        <v>1629991</v>
      </c>
    </row>
    <row r="133" spans="1:8" ht="63" outlineLevel="3">
      <c r="A133" s="25" t="s">
        <v>71</v>
      </c>
      <c r="B133" s="25" t="s">
        <v>71</v>
      </c>
      <c r="C133" s="26" t="s">
        <v>97</v>
      </c>
      <c r="D133" s="26" t="s">
        <v>140</v>
      </c>
      <c r="E133" s="25" t="s">
        <v>146</v>
      </c>
      <c r="F133" s="26" t="s">
        <v>176</v>
      </c>
      <c r="G133" s="27">
        <v>1234671</v>
      </c>
      <c r="H133" s="27">
        <v>1234671</v>
      </c>
    </row>
    <row r="134" spans="1:8" ht="31.5" outlineLevel="3">
      <c r="A134" s="25" t="s">
        <v>71</v>
      </c>
      <c r="B134" s="25" t="s">
        <v>71</v>
      </c>
      <c r="C134" s="26" t="s">
        <v>97</v>
      </c>
      <c r="D134" s="26" t="s">
        <v>141</v>
      </c>
      <c r="E134" s="25" t="s">
        <v>147</v>
      </c>
      <c r="F134" s="26" t="s">
        <v>176</v>
      </c>
      <c r="G134" s="27">
        <v>395320</v>
      </c>
      <c r="H134" s="27">
        <v>395320</v>
      </c>
    </row>
    <row r="135" spans="1:8" s="34" customFormat="1" ht="31.5" outlineLevel="1">
      <c r="A135" s="31" t="s">
        <v>71</v>
      </c>
      <c r="B135" s="31" t="s">
        <v>51</v>
      </c>
      <c r="C135" s="32" t="s">
        <v>0</v>
      </c>
      <c r="D135" s="32" t="s">
        <v>0</v>
      </c>
      <c r="E135" s="31" t="s">
        <v>99</v>
      </c>
      <c r="F135" s="32"/>
      <c r="G135" s="33">
        <f>G136+G139+G141+G145+G148+G151+G153</f>
        <v>17247524.28</v>
      </c>
      <c r="H135" s="33">
        <f>H136+H139+H141+H145+H148+H151+H153</f>
        <v>17177524.28</v>
      </c>
    </row>
    <row r="136" spans="1:8" ht="15.75" outlineLevel="2">
      <c r="A136" s="23" t="s">
        <v>71</v>
      </c>
      <c r="B136" s="23" t="s">
        <v>51</v>
      </c>
      <c r="C136" s="3" t="s">
        <v>15</v>
      </c>
      <c r="D136" s="3" t="s">
        <v>0</v>
      </c>
      <c r="E136" s="23" t="s">
        <v>16</v>
      </c>
      <c r="F136" s="3"/>
      <c r="G136" s="24">
        <f>SUM(G137:G138)</f>
        <v>3634459.27</v>
      </c>
      <c r="H136" s="24">
        <f>SUM(H137:H138)</f>
        <v>3634459.27</v>
      </c>
    </row>
    <row r="137" spans="1:8" ht="63" outlineLevel="3">
      <c r="A137" s="25" t="s">
        <v>71</v>
      </c>
      <c r="B137" s="25" t="s">
        <v>51</v>
      </c>
      <c r="C137" s="26" t="s">
        <v>15</v>
      </c>
      <c r="D137" s="26" t="s">
        <v>140</v>
      </c>
      <c r="E137" s="25" t="s">
        <v>146</v>
      </c>
      <c r="F137" s="26" t="s">
        <v>176</v>
      </c>
      <c r="G137" s="27">
        <v>3626459.27</v>
      </c>
      <c r="H137" s="27">
        <v>3626459.27</v>
      </c>
    </row>
    <row r="138" spans="1:8" ht="31.5" outlineLevel="3">
      <c r="A138" s="25" t="s">
        <v>71</v>
      </c>
      <c r="B138" s="25" t="s">
        <v>51</v>
      </c>
      <c r="C138" s="26" t="s">
        <v>15</v>
      </c>
      <c r="D138" s="26" t="s">
        <v>141</v>
      </c>
      <c r="E138" s="25" t="s">
        <v>147</v>
      </c>
      <c r="F138" s="26" t="s">
        <v>176</v>
      </c>
      <c r="G138" s="27">
        <v>8000</v>
      </c>
      <c r="H138" s="27">
        <v>8000</v>
      </c>
    </row>
    <row r="139" spans="1:8" ht="141.75" outlineLevel="2">
      <c r="A139" s="23" t="s">
        <v>71</v>
      </c>
      <c r="B139" s="23" t="s">
        <v>51</v>
      </c>
      <c r="C139" s="3" t="s">
        <v>17</v>
      </c>
      <c r="D139" s="3" t="s">
        <v>0</v>
      </c>
      <c r="E139" s="23" t="s">
        <v>18</v>
      </c>
      <c r="F139" s="3"/>
      <c r="G139" s="24">
        <f>G140</f>
        <v>655920</v>
      </c>
      <c r="H139" s="24">
        <f>H140</f>
        <v>655920</v>
      </c>
    </row>
    <row r="140" spans="1:8" ht="31.5" outlineLevel="3">
      <c r="A140" s="25" t="s">
        <v>71</v>
      </c>
      <c r="B140" s="25" t="s">
        <v>51</v>
      </c>
      <c r="C140" s="26" t="s">
        <v>17</v>
      </c>
      <c r="D140" s="26" t="s">
        <v>141</v>
      </c>
      <c r="E140" s="25" t="s">
        <v>147</v>
      </c>
      <c r="F140" s="26" t="s">
        <v>176</v>
      </c>
      <c r="G140" s="27">
        <v>655920</v>
      </c>
      <c r="H140" s="27">
        <v>655920</v>
      </c>
    </row>
    <row r="141" spans="1:8" ht="63" outlineLevel="2">
      <c r="A141" s="23" t="s">
        <v>71</v>
      </c>
      <c r="B141" s="23" t="s">
        <v>51</v>
      </c>
      <c r="C141" s="3" t="s">
        <v>100</v>
      </c>
      <c r="D141" s="3" t="s">
        <v>0</v>
      </c>
      <c r="E141" s="23" t="s">
        <v>101</v>
      </c>
      <c r="F141" s="3"/>
      <c r="G141" s="24">
        <f>SUM(G142:G144)</f>
        <v>12387145.01</v>
      </c>
      <c r="H141" s="24">
        <f>SUM(H142:H144)</f>
        <v>12387145.01</v>
      </c>
    </row>
    <row r="142" spans="1:8" ht="63" outlineLevel="3">
      <c r="A142" s="25" t="s">
        <v>71</v>
      </c>
      <c r="B142" s="25" t="s">
        <v>51</v>
      </c>
      <c r="C142" s="26" t="s">
        <v>100</v>
      </c>
      <c r="D142" s="26" t="s">
        <v>140</v>
      </c>
      <c r="E142" s="25" t="s">
        <v>146</v>
      </c>
      <c r="F142" s="26" t="s">
        <v>176</v>
      </c>
      <c r="G142" s="27">
        <v>10170439.61</v>
      </c>
      <c r="H142" s="27">
        <v>10170439.61</v>
      </c>
    </row>
    <row r="143" spans="1:8" ht="31.5" outlineLevel="3">
      <c r="A143" s="25" t="s">
        <v>71</v>
      </c>
      <c r="B143" s="25" t="s">
        <v>51</v>
      </c>
      <c r="C143" s="26" t="s">
        <v>100</v>
      </c>
      <c r="D143" s="26" t="s">
        <v>141</v>
      </c>
      <c r="E143" s="25" t="s">
        <v>147</v>
      </c>
      <c r="F143" s="26" t="s">
        <v>176</v>
      </c>
      <c r="G143" s="27">
        <v>2212705.4</v>
      </c>
      <c r="H143" s="27">
        <v>2212705.4</v>
      </c>
    </row>
    <row r="144" spans="1:8" ht="15.75" outlineLevel="3">
      <c r="A144" s="25" t="s">
        <v>71</v>
      </c>
      <c r="B144" s="25" t="s">
        <v>51</v>
      </c>
      <c r="C144" s="26" t="s">
        <v>100</v>
      </c>
      <c r="D144" s="26" t="s">
        <v>145</v>
      </c>
      <c r="E144" s="25" t="s">
        <v>150</v>
      </c>
      <c r="F144" s="26" t="s">
        <v>176</v>
      </c>
      <c r="G144" s="27">
        <v>4000</v>
      </c>
      <c r="H144" s="27">
        <v>4000</v>
      </c>
    </row>
    <row r="145" spans="1:8" ht="31.5" outlineLevel="2">
      <c r="A145" s="23" t="s">
        <v>71</v>
      </c>
      <c r="B145" s="23" t="s">
        <v>51</v>
      </c>
      <c r="C145" s="3" t="s">
        <v>94</v>
      </c>
      <c r="D145" s="3" t="s">
        <v>0</v>
      </c>
      <c r="E145" s="23" t="s">
        <v>95</v>
      </c>
      <c r="F145" s="3"/>
      <c r="G145" s="24">
        <f>SUM(G146:G147)</f>
        <v>50000</v>
      </c>
      <c r="H145" s="24">
        <f>SUM(H146:H147)</f>
        <v>0</v>
      </c>
    </row>
    <row r="146" spans="1:8" ht="63" outlineLevel="3">
      <c r="A146" s="25" t="s">
        <v>71</v>
      </c>
      <c r="B146" s="25" t="s">
        <v>51</v>
      </c>
      <c r="C146" s="26" t="s">
        <v>94</v>
      </c>
      <c r="D146" s="26" t="s">
        <v>140</v>
      </c>
      <c r="E146" s="25" t="s">
        <v>146</v>
      </c>
      <c r="F146" s="26" t="s">
        <v>176</v>
      </c>
      <c r="G146" s="27"/>
      <c r="H146" s="27">
        <v>0</v>
      </c>
    </row>
    <row r="147" spans="1:8" ht="31.5" outlineLevel="3">
      <c r="A147" s="25" t="s">
        <v>71</v>
      </c>
      <c r="B147" s="25" t="s">
        <v>51</v>
      </c>
      <c r="C147" s="26" t="s">
        <v>94</v>
      </c>
      <c r="D147" s="26" t="s">
        <v>141</v>
      </c>
      <c r="E147" s="25" t="s">
        <v>147</v>
      </c>
      <c r="F147" s="26" t="s">
        <v>176</v>
      </c>
      <c r="G147" s="27">
        <v>50000</v>
      </c>
      <c r="H147" s="27">
        <v>0</v>
      </c>
    </row>
    <row r="148" spans="1:8" ht="63" outlineLevel="2">
      <c r="A148" s="23" t="s">
        <v>71</v>
      </c>
      <c r="B148" s="23" t="s">
        <v>51</v>
      </c>
      <c r="C148" s="3" t="s">
        <v>79</v>
      </c>
      <c r="D148" s="3" t="s">
        <v>0</v>
      </c>
      <c r="E148" s="23" t="s">
        <v>80</v>
      </c>
      <c r="F148" s="3"/>
      <c r="G148" s="24">
        <f>SUM(G149:G150)</f>
        <v>0</v>
      </c>
      <c r="H148" s="24">
        <f>SUM(H149:H150)</f>
        <v>0</v>
      </c>
    </row>
    <row r="149" spans="1:8" ht="63" outlineLevel="3">
      <c r="A149" s="25" t="s">
        <v>71</v>
      </c>
      <c r="B149" s="25" t="s">
        <v>51</v>
      </c>
      <c r="C149" s="26" t="s">
        <v>79</v>
      </c>
      <c r="D149" s="26" t="s">
        <v>140</v>
      </c>
      <c r="E149" s="25" t="s">
        <v>146</v>
      </c>
      <c r="F149" s="26" t="s">
        <v>176</v>
      </c>
      <c r="G149" s="27"/>
      <c r="H149" s="27"/>
    </row>
    <row r="150" spans="1:8" ht="31.5" outlineLevel="3">
      <c r="A150" s="25" t="s">
        <v>71</v>
      </c>
      <c r="B150" s="25" t="s">
        <v>51</v>
      </c>
      <c r="C150" s="26" t="s">
        <v>79</v>
      </c>
      <c r="D150" s="26" t="s">
        <v>141</v>
      </c>
      <c r="E150" s="25" t="s">
        <v>147</v>
      </c>
      <c r="F150" s="26" t="s">
        <v>176</v>
      </c>
      <c r="G150" s="27"/>
      <c r="H150" s="27"/>
    </row>
    <row r="151" spans="1:8" ht="47.25" outlineLevel="2">
      <c r="A151" s="23" t="s">
        <v>71</v>
      </c>
      <c r="B151" s="23" t="s">
        <v>51</v>
      </c>
      <c r="C151" s="3" t="s">
        <v>81</v>
      </c>
      <c r="D151" s="3" t="s">
        <v>0</v>
      </c>
      <c r="E151" s="23" t="s">
        <v>82</v>
      </c>
      <c r="F151" s="3"/>
      <c r="G151" s="24">
        <f>G152</f>
        <v>20000</v>
      </c>
      <c r="H151" s="24">
        <f>H152</f>
        <v>0</v>
      </c>
    </row>
    <row r="152" spans="1:8" ht="31.5" outlineLevel="3">
      <c r="A152" s="25" t="s">
        <v>71</v>
      </c>
      <c r="B152" s="25" t="s">
        <v>51</v>
      </c>
      <c r="C152" s="26" t="s">
        <v>81</v>
      </c>
      <c r="D152" s="26" t="s">
        <v>141</v>
      </c>
      <c r="E152" s="25" t="s">
        <v>147</v>
      </c>
      <c r="F152" s="26" t="s">
        <v>176</v>
      </c>
      <c r="G152" s="27">
        <v>20000</v>
      </c>
      <c r="H152" s="27">
        <v>0</v>
      </c>
    </row>
    <row r="153" spans="1:8" ht="31.5" outlineLevel="2">
      <c r="A153" s="23" t="s">
        <v>71</v>
      </c>
      <c r="B153" s="23" t="s">
        <v>51</v>
      </c>
      <c r="C153" s="3" t="s">
        <v>102</v>
      </c>
      <c r="D153" s="3" t="s">
        <v>0</v>
      </c>
      <c r="E153" s="23" t="s">
        <v>103</v>
      </c>
      <c r="F153" s="3"/>
      <c r="G153" s="24">
        <f>G154</f>
        <v>500000</v>
      </c>
      <c r="H153" s="24">
        <f>H154</f>
        <v>500000</v>
      </c>
    </row>
    <row r="154" spans="1:8" ht="31.5" outlineLevel="3">
      <c r="A154" s="25" t="s">
        <v>71</v>
      </c>
      <c r="B154" s="25" t="s">
        <v>51</v>
      </c>
      <c r="C154" s="26" t="s">
        <v>102</v>
      </c>
      <c r="D154" s="26" t="s">
        <v>141</v>
      </c>
      <c r="E154" s="25" t="s">
        <v>147</v>
      </c>
      <c r="F154" s="26" t="s">
        <v>176</v>
      </c>
      <c r="G154" s="27">
        <v>500000</v>
      </c>
      <c r="H154" s="27">
        <v>500000</v>
      </c>
    </row>
    <row r="155" spans="1:8" s="7" customFormat="1" ht="15.75" customHeight="1">
      <c r="A155" s="21" t="s">
        <v>104</v>
      </c>
      <c r="B155" s="21" t="s">
        <v>0</v>
      </c>
      <c r="C155" s="48" t="s">
        <v>158</v>
      </c>
      <c r="D155" s="48"/>
      <c r="E155" s="48"/>
      <c r="F155" s="30"/>
      <c r="G155" s="22">
        <f>G156</f>
        <v>26500700</v>
      </c>
      <c r="H155" s="22">
        <f>H156</f>
        <v>26500700</v>
      </c>
    </row>
    <row r="156" spans="1:8" s="34" customFormat="1" ht="15.75" outlineLevel="1">
      <c r="A156" s="31" t="s">
        <v>104</v>
      </c>
      <c r="B156" s="31" t="s">
        <v>4</v>
      </c>
      <c r="C156" s="32" t="s">
        <v>0</v>
      </c>
      <c r="D156" s="32" t="s">
        <v>0</v>
      </c>
      <c r="E156" s="31" t="s">
        <v>105</v>
      </c>
      <c r="F156" s="32"/>
      <c r="G156" s="33">
        <f>G157+G159+G161+G164+G168</f>
        <v>26500700</v>
      </c>
      <c r="H156" s="33">
        <f>H157+H159+H161+H164+H168</f>
        <v>26500700</v>
      </c>
    </row>
    <row r="157" spans="1:8" ht="94.5" outlineLevel="2">
      <c r="A157" s="23" t="s">
        <v>104</v>
      </c>
      <c r="B157" s="23" t="s">
        <v>4</v>
      </c>
      <c r="C157" s="3" t="s">
        <v>106</v>
      </c>
      <c r="D157" s="3" t="s">
        <v>0</v>
      </c>
      <c r="E157" s="23" t="s">
        <v>107</v>
      </c>
      <c r="F157" s="3"/>
      <c r="G157" s="24">
        <f>G158</f>
        <v>4000</v>
      </c>
      <c r="H157" s="24">
        <f>H158</f>
        <v>4000</v>
      </c>
    </row>
    <row r="158" spans="1:8" ht="31.5" outlineLevel="3">
      <c r="A158" s="25" t="s">
        <v>104</v>
      </c>
      <c r="B158" s="25" t="s">
        <v>4</v>
      </c>
      <c r="C158" s="26" t="s">
        <v>106</v>
      </c>
      <c r="D158" s="26" t="s">
        <v>141</v>
      </c>
      <c r="E158" s="25" t="s">
        <v>147</v>
      </c>
      <c r="F158" s="26" t="s">
        <v>176</v>
      </c>
      <c r="G158" s="27">
        <v>4000</v>
      </c>
      <c r="H158" s="27">
        <v>4000</v>
      </c>
    </row>
    <row r="159" spans="1:8" ht="141.75" outlineLevel="2">
      <c r="A159" s="23" t="s">
        <v>104</v>
      </c>
      <c r="B159" s="23" t="s">
        <v>4</v>
      </c>
      <c r="C159" s="3" t="s">
        <v>17</v>
      </c>
      <c r="D159" s="3" t="s">
        <v>0</v>
      </c>
      <c r="E159" s="23" t="s">
        <v>18</v>
      </c>
      <c r="F159" s="3"/>
      <c r="G159" s="24">
        <f>G160</f>
        <v>1101300</v>
      </c>
      <c r="H159" s="24">
        <f>H160</f>
        <v>1101300</v>
      </c>
    </row>
    <row r="160" spans="1:8" ht="31.5" outlineLevel="3">
      <c r="A160" s="25" t="s">
        <v>104</v>
      </c>
      <c r="B160" s="25" t="s">
        <v>4</v>
      </c>
      <c r="C160" s="26" t="s">
        <v>17</v>
      </c>
      <c r="D160" s="26" t="s">
        <v>141</v>
      </c>
      <c r="E160" s="25" t="s">
        <v>147</v>
      </c>
      <c r="F160" s="26" t="s">
        <v>176</v>
      </c>
      <c r="G160" s="27">
        <v>1101300</v>
      </c>
      <c r="H160" s="27">
        <v>1101300</v>
      </c>
    </row>
    <row r="161" spans="1:8" ht="47.25" outlineLevel="2">
      <c r="A161" s="23" t="s">
        <v>104</v>
      </c>
      <c r="B161" s="23" t="s">
        <v>4</v>
      </c>
      <c r="C161" s="3" t="s">
        <v>19</v>
      </c>
      <c r="D161" s="3" t="s">
        <v>0</v>
      </c>
      <c r="E161" s="23" t="s">
        <v>20</v>
      </c>
      <c r="F161" s="3"/>
      <c r="G161" s="24">
        <f>SUM(G162:G163)</f>
        <v>155000</v>
      </c>
      <c r="H161" s="24">
        <f>SUM(H162:H163)</f>
        <v>155000</v>
      </c>
    </row>
    <row r="162" spans="1:8" ht="63" outlineLevel="3">
      <c r="A162" s="25" t="s">
        <v>104</v>
      </c>
      <c r="B162" s="25" t="s">
        <v>4</v>
      </c>
      <c r="C162" s="26" t="s">
        <v>19</v>
      </c>
      <c r="D162" s="26" t="s">
        <v>140</v>
      </c>
      <c r="E162" s="25" t="s">
        <v>146</v>
      </c>
      <c r="F162" s="26" t="s">
        <v>176</v>
      </c>
      <c r="G162" s="27">
        <v>125320</v>
      </c>
      <c r="H162" s="27">
        <v>125320</v>
      </c>
    </row>
    <row r="163" spans="1:8" ht="31.5" outlineLevel="3">
      <c r="A163" s="25" t="s">
        <v>104</v>
      </c>
      <c r="B163" s="25" t="s">
        <v>4</v>
      </c>
      <c r="C163" s="26" t="s">
        <v>19</v>
      </c>
      <c r="D163" s="26" t="s">
        <v>141</v>
      </c>
      <c r="E163" s="25" t="s">
        <v>147</v>
      </c>
      <c r="F163" s="26" t="s">
        <v>176</v>
      </c>
      <c r="G163" s="27">
        <v>29680</v>
      </c>
      <c r="H163" s="27">
        <v>29680</v>
      </c>
    </row>
    <row r="164" spans="1:8" ht="31.5" outlineLevel="2">
      <c r="A164" s="23" t="s">
        <v>104</v>
      </c>
      <c r="B164" s="23" t="s">
        <v>4</v>
      </c>
      <c r="C164" s="3" t="s">
        <v>108</v>
      </c>
      <c r="D164" s="3" t="s">
        <v>0</v>
      </c>
      <c r="E164" s="23" t="s">
        <v>109</v>
      </c>
      <c r="F164" s="3"/>
      <c r="G164" s="24">
        <f>SUM(G165:G167)</f>
        <v>24740400</v>
      </c>
      <c r="H164" s="24">
        <f>SUM(H165:H167)</f>
        <v>24740400</v>
      </c>
    </row>
    <row r="165" spans="1:8" ht="63" outlineLevel="3">
      <c r="A165" s="25" t="s">
        <v>104</v>
      </c>
      <c r="B165" s="25" t="s">
        <v>4</v>
      </c>
      <c r="C165" s="26" t="s">
        <v>108</v>
      </c>
      <c r="D165" s="26" t="s">
        <v>140</v>
      </c>
      <c r="E165" s="25" t="s">
        <v>146</v>
      </c>
      <c r="F165" s="26" t="s">
        <v>176</v>
      </c>
      <c r="G165" s="27">
        <v>10716271.18</v>
      </c>
      <c r="H165" s="27">
        <v>10716271.18</v>
      </c>
    </row>
    <row r="166" spans="1:8" ht="31.5" outlineLevel="3">
      <c r="A166" s="25" t="s">
        <v>104</v>
      </c>
      <c r="B166" s="25" t="s">
        <v>4</v>
      </c>
      <c r="C166" s="26" t="s">
        <v>108</v>
      </c>
      <c r="D166" s="26" t="s">
        <v>141</v>
      </c>
      <c r="E166" s="25" t="s">
        <v>147</v>
      </c>
      <c r="F166" s="26" t="s">
        <v>176</v>
      </c>
      <c r="G166" s="27">
        <v>2820528.82</v>
      </c>
      <c r="H166" s="27">
        <v>2820528.82</v>
      </c>
    </row>
    <row r="167" spans="1:8" ht="47.25" outlineLevel="3">
      <c r="A167" s="25" t="s">
        <v>104</v>
      </c>
      <c r="B167" s="25" t="s">
        <v>4</v>
      </c>
      <c r="C167" s="26" t="s">
        <v>108</v>
      </c>
      <c r="D167" s="26" t="s">
        <v>144</v>
      </c>
      <c r="E167" s="25" t="s">
        <v>151</v>
      </c>
      <c r="F167" s="26" t="s">
        <v>176</v>
      </c>
      <c r="G167" s="27">
        <v>11203600</v>
      </c>
      <c r="H167" s="27">
        <v>11203600</v>
      </c>
    </row>
    <row r="168" spans="1:8" ht="47.25" outlineLevel="2">
      <c r="A168" s="23" t="s">
        <v>104</v>
      </c>
      <c r="B168" s="23" t="s">
        <v>4</v>
      </c>
      <c r="C168" s="3" t="s">
        <v>168</v>
      </c>
      <c r="D168" s="3" t="s">
        <v>0</v>
      </c>
      <c r="E168" s="23" t="s">
        <v>169</v>
      </c>
      <c r="F168" s="3"/>
      <c r="G168" s="24">
        <f>G169</f>
        <v>500000</v>
      </c>
      <c r="H168" s="24">
        <f>H169</f>
        <v>500000</v>
      </c>
    </row>
    <row r="169" spans="1:8" ht="63" outlineLevel="3">
      <c r="A169" s="25" t="s">
        <v>104</v>
      </c>
      <c r="B169" s="25" t="s">
        <v>4</v>
      </c>
      <c r="C169" s="26" t="s">
        <v>168</v>
      </c>
      <c r="D169" s="26" t="s">
        <v>140</v>
      </c>
      <c r="E169" s="25" t="s">
        <v>146</v>
      </c>
      <c r="F169" s="26" t="s">
        <v>176</v>
      </c>
      <c r="G169" s="27">
        <v>500000</v>
      </c>
      <c r="H169" s="27">
        <v>500000</v>
      </c>
    </row>
    <row r="170" spans="1:8" s="7" customFormat="1" ht="15.75">
      <c r="A170" s="21" t="s">
        <v>51</v>
      </c>
      <c r="B170" s="21" t="s">
        <v>0</v>
      </c>
      <c r="C170" s="48" t="s">
        <v>163</v>
      </c>
      <c r="D170" s="48"/>
      <c r="E170" s="48"/>
      <c r="F170" s="30"/>
      <c r="G170" s="22">
        <f>G171</f>
        <v>12000</v>
      </c>
      <c r="H170" s="22">
        <f>H171</f>
        <v>32000</v>
      </c>
    </row>
    <row r="171" spans="1:8" ht="15.75" outlineLevel="1">
      <c r="A171" s="23" t="s">
        <v>51</v>
      </c>
      <c r="B171" s="23" t="s">
        <v>4</v>
      </c>
      <c r="C171" s="3" t="s">
        <v>0</v>
      </c>
      <c r="D171" s="3" t="s">
        <v>0</v>
      </c>
      <c r="E171" s="23" t="s">
        <v>110</v>
      </c>
      <c r="F171" s="3"/>
      <c r="G171" s="24">
        <f>G172</f>
        <v>12000</v>
      </c>
      <c r="H171" s="24">
        <f>H172</f>
        <v>32000</v>
      </c>
    </row>
    <row r="172" spans="1:8" ht="47.25" outlineLevel="2">
      <c r="A172" s="23" t="s">
        <v>51</v>
      </c>
      <c r="B172" s="23" t="s">
        <v>4</v>
      </c>
      <c r="C172" s="3" t="s">
        <v>111</v>
      </c>
      <c r="D172" s="3" t="s">
        <v>0</v>
      </c>
      <c r="E172" s="23" t="s">
        <v>112</v>
      </c>
      <c r="F172" s="3"/>
      <c r="G172" s="24">
        <f>SUM(G173:G174)</f>
        <v>12000</v>
      </c>
      <c r="H172" s="24">
        <f>SUM(H173:H174)</f>
        <v>32000</v>
      </c>
    </row>
    <row r="173" spans="1:8" ht="63" outlineLevel="3">
      <c r="A173" s="25" t="s">
        <v>51</v>
      </c>
      <c r="B173" s="25" t="s">
        <v>4</v>
      </c>
      <c r="C173" s="26" t="s">
        <v>111</v>
      </c>
      <c r="D173" s="26" t="s">
        <v>140</v>
      </c>
      <c r="E173" s="25" t="s">
        <v>146</v>
      </c>
      <c r="F173" s="26" t="s">
        <v>176</v>
      </c>
      <c r="G173" s="27">
        <v>0</v>
      </c>
      <c r="H173" s="27">
        <v>20000</v>
      </c>
    </row>
    <row r="174" spans="1:8" ht="31.5" outlineLevel="3">
      <c r="A174" s="25" t="s">
        <v>51</v>
      </c>
      <c r="B174" s="25" t="s">
        <v>4</v>
      </c>
      <c r="C174" s="26" t="s">
        <v>111</v>
      </c>
      <c r="D174" s="26" t="s">
        <v>141</v>
      </c>
      <c r="E174" s="25" t="s">
        <v>147</v>
      </c>
      <c r="F174" s="26" t="s">
        <v>176</v>
      </c>
      <c r="G174" s="27">
        <v>12000</v>
      </c>
      <c r="H174" s="27">
        <v>12000</v>
      </c>
    </row>
    <row r="175" spans="1:8" s="7" customFormat="1" ht="15.75" customHeight="1">
      <c r="A175" s="21" t="s">
        <v>113</v>
      </c>
      <c r="B175" s="21" t="s">
        <v>0</v>
      </c>
      <c r="C175" s="48" t="s">
        <v>159</v>
      </c>
      <c r="D175" s="48"/>
      <c r="E175" s="48"/>
      <c r="F175" s="30"/>
      <c r="G175" s="22">
        <f>G176+G179+G188</f>
        <v>4751360</v>
      </c>
      <c r="H175" s="22">
        <f>H176+H179+H188</f>
        <v>4641360</v>
      </c>
    </row>
    <row r="176" spans="1:8" s="34" customFormat="1" ht="15.75" outlineLevel="1">
      <c r="A176" s="31" t="s">
        <v>113</v>
      </c>
      <c r="B176" s="31" t="s">
        <v>4</v>
      </c>
      <c r="C176" s="32" t="s">
        <v>0</v>
      </c>
      <c r="D176" s="32" t="s">
        <v>0</v>
      </c>
      <c r="E176" s="31" t="s">
        <v>114</v>
      </c>
      <c r="F176" s="32"/>
      <c r="G176" s="33">
        <f>G177</f>
        <v>2115360</v>
      </c>
      <c r="H176" s="33">
        <f>H177</f>
        <v>2115360</v>
      </c>
    </row>
    <row r="177" spans="1:8" ht="63" outlineLevel="2">
      <c r="A177" s="23" t="s">
        <v>113</v>
      </c>
      <c r="B177" s="23" t="s">
        <v>4</v>
      </c>
      <c r="C177" s="3" t="s">
        <v>115</v>
      </c>
      <c r="D177" s="3" t="s">
        <v>0</v>
      </c>
      <c r="E177" s="23" t="s">
        <v>116</v>
      </c>
      <c r="F177" s="3"/>
      <c r="G177" s="24">
        <f>G178</f>
        <v>2115360</v>
      </c>
      <c r="H177" s="24">
        <f>H178</f>
        <v>2115360</v>
      </c>
    </row>
    <row r="178" spans="1:8" ht="31.5" outlineLevel="3">
      <c r="A178" s="25" t="s">
        <v>113</v>
      </c>
      <c r="B178" s="25" t="s">
        <v>4</v>
      </c>
      <c r="C178" s="26" t="s">
        <v>115</v>
      </c>
      <c r="D178" s="26" t="s">
        <v>142</v>
      </c>
      <c r="E178" s="25" t="s">
        <v>148</v>
      </c>
      <c r="F178" s="26" t="s">
        <v>176</v>
      </c>
      <c r="G178" s="27">
        <v>2115360</v>
      </c>
      <c r="H178" s="27">
        <v>2115360</v>
      </c>
    </row>
    <row r="179" spans="1:8" s="34" customFormat="1" ht="15.75" outlineLevel="1">
      <c r="A179" s="31" t="s">
        <v>113</v>
      </c>
      <c r="B179" s="31" t="s">
        <v>9</v>
      </c>
      <c r="C179" s="32" t="s">
        <v>0</v>
      </c>
      <c r="D179" s="32" t="s">
        <v>0</v>
      </c>
      <c r="E179" s="31" t="s">
        <v>117</v>
      </c>
      <c r="F179" s="32"/>
      <c r="G179" s="33">
        <f>G180+G183+G186</f>
        <v>1176900</v>
      </c>
      <c r="H179" s="33">
        <f>H180+H183+H186</f>
        <v>1176900</v>
      </c>
    </row>
    <row r="180" spans="1:8" ht="110.25" outlineLevel="2">
      <c r="A180" s="23" t="s">
        <v>113</v>
      </c>
      <c r="B180" s="23" t="s">
        <v>9</v>
      </c>
      <c r="C180" s="3" t="s">
        <v>118</v>
      </c>
      <c r="D180" s="3" t="s">
        <v>0</v>
      </c>
      <c r="E180" s="23" t="s">
        <v>119</v>
      </c>
      <c r="F180" s="3"/>
      <c r="G180" s="24">
        <f>SUM(G181:G182)</f>
        <v>454600</v>
      </c>
      <c r="H180" s="24">
        <f>SUM(H181:H182)</f>
        <v>454600</v>
      </c>
    </row>
    <row r="181" spans="1:8" ht="63" outlineLevel="3">
      <c r="A181" s="25" t="s">
        <v>113</v>
      </c>
      <c r="B181" s="25" t="s">
        <v>9</v>
      </c>
      <c r="C181" s="26" t="s">
        <v>118</v>
      </c>
      <c r="D181" s="26" t="s">
        <v>140</v>
      </c>
      <c r="E181" s="25" t="s">
        <v>146</v>
      </c>
      <c r="F181" s="26" t="s">
        <v>176</v>
      </c>
      <c r="G181" s="27">
        <v>432900</v>
      </c>
      <c r="H181" s="27">
        <v>432900</v>
      </c>
    </row>
    <row r="182" spans="1:8" ht="31.5" outlineLevel="3">
      <c r="A182" s="25" t="s">
        <v>113</v>
      </c>
      <c r="B182" s="25" t="s">
        <v>9</v>
      </c>
      <c r="C182" s="26" t="s">
        <v>118</v>
      </c>
      <c r="D182" s="26" t="s">
        <v>141</v>
      </c>
      <c r="E182" s="25" t="s">
        <v>147</v>
      </c>
      <c r="F182" s="26" t="s">
        <v>176</v>
      </c>
      <c r="G182" s="27">
        <v>21700</v>
      </c>
      <c r="H182" s="27">
        <v>21700</v>
      </c>
    </row>
    <row r="183" spans="1:8" ht="47.25" outlineLevel="2">
      <c r="A183" s="23" t="s">
        <v>113</v>
      </c>
      <c r="B183" s="23" t="s">
        <v>9</v>
      </c>
      <c r="C183" s="3" t="s">
        <v>120</v>
      </c>
      <c r="D183" s="3" t="s">
        <v>0</v>
      </c>
      <c r="E183" s="23" t="s">
        <v>121</v>
      </c>
      <c r="F183" s="3"/>
      <c r="G183" s="24">
        <f>SUM(G184:G185)</f>
        <v>257200</v>
      </c>
      <c r="H183" s="24">
        <f>SUM(H184:H185)</f>
        <v>257200</v>
      </c>
    </row>
    <row r="184" spans="1:8" ht="31.5" outlineLevel="3">
      <c r="A184" s="25" t="s">
        <v>113</v>
      </c>
      <c r="B184" s="25" t="s">
        <v>9</v>
      </c>
      <c r="C184" s="26" t="s">
        <v>120</v>
      </c>
      <c r="D184" s="26" t="s">
        <v>141</v>
      </c>
      <c r="E184" s="25" t="s">
        <v>147</v>
      </c>
      <c r="F184" s="26" t="s">
        <v>176</v>
      </c>
      <c r="G184" s="27">
        <v>1000</v>
      </c>
      <c r="H184" s="27">
        <v>1000</v>
      </c>
    </row>
    <row r="185" spans="1:8" ht="31.5" outlineLevel="3">
      <c r="A185" s="25" t="s">
        <v>113</v>
      </c>
      <c r="B185" s="25" t="s">
        <v>9</v>
      </c>
      <c r="C185" s="26" t="s">
        <v>120</v>
      </c>
      <c r="D185" s="26" t="s">
        <v>142</v>
      </c>
      <c r="E185" s="25" t="s">
        <v>148</v>
      </c>
      <c r="F185" s="26" t="s">
        <v>176</v>
      </c>
      <c r="G185" s="27">
        <v>256200</v>
      </c>
      <c r="H185" s="27">
        <v>256200</v>
      </c>
    </row>
    <row r="186" spans="1:8" ht="78.75" outlineLevel="2">
      <c r="A186" s="23" t="s">
        <v>113</v>
      </c>
      <c r="B186" s="23" t="s">
        <v>9</v>
      </c>
      <c r="C186" s="3" t="s">
        <v>122</v>
      </c>
      <c r="D186" s="3" t="s">
        <v>0</v>
      </c>
      <c r="E186" s="23" t="s">
        <v>123</v>
      </c>
      <c r="F186" s="3"/>
      <c r="G186" s="24">
        <f>G187</f>
        <v>465100</v>
      </c>
      <c r="H186" s="24">
        <f>H187</f>
        <v>465100</v>
      </c>
    </row>
    <row r="187" spans="1:8" ht="31.5" outlineLevel="3">
      <c r="A187" s="25" t="s">
        <v>113</v>
      </c>
      <c r="B187" s="25" t="s">
        <v>9</v>
      </c>
      <c r="C187" s="26" t="s">
        <v>122</v>
      </c>
      <c r="D187" s="26" t="s">
        <v>141</v>
      </c>
      <c r="E187" s="25" t="s">
        <v>147</v>
      </c>
      <c r="F187" s="26" t="s">
        <v>176</v>
      </c>
      <c r="G187" s="27">
        <v>465100</v>
      </c>
      <c r="H187" s="27">
        <v>465100</v>
      </c>
    </row>
    <row r="188" spans="1:8" s="34" customFormat="1" ht="31.5" outlineLevel="1">
      <c r="A188" s="31" t="s">
        <v>113</v>
      </c>
      <c r="B188" s="31" t="s">
        <v>26</v>
      </c>
      <c r="C188" s="32" t="s">
        <v>0</v>
      </c>
      <c r="D188" s="32" t="s">
        <v>0</v>
      </c>
      <c r="E188" s="31" t="s">
        <v>124</v>
      </c>
      <c r="F188" s="32"/>
      <c r="G188" s="33">
        <f>G189+G192+G194</f>
        <v>1459100</v>
      </c>
      <c r="H188" s="33">
        <f>H189+H192+H194</f>
        <v>1349100</v>
      </c>
    </row>
    <row r="189" spans="1:8" ht="110.25" outlineLevel="2">
      <c r="A189" s="23" t="s">
        <v>113</v>
      </c>
      <c r="B189" s="23" t="s">
        <v>26</v>
      </c>
      <c r="C189" s="3" t="s">
        <v>125</v>
      </c>
      <c r="D189" s="3" t="s">
        <v>0</v>
      </c>
      <c r="E189" s="23" t="s">
        <v>126</v>
      </c>
      <c r="F189" s="3"/>
      <c r="G189" s="24">
        <f>SUM(G190:G191)</f>
        <v>952600</v>
      </c>
      <c r="H189" s="24">
        <f>SUM(H190:H191)</f>
        <v>952600</v>
      </c>
    </row>
    <row r="190" spans="1:8" ht="63" outlineLevel="3">
      <c r="A190" s="25" t="s">
        <v>113</v>
      </c>
      <c r="B190" s="25" t="s">
        <v>26</v>
      </c>
      <c r="C190" s="26" t="s">
        <v>125</v>
      </c>
      <c r="D190" s="26" t="s">
        <v>140</v>
      </c>
      <c r="E190" s="25" t="s">
        <v>146</v>
      </c>
      <c r="F190" s="26" t="s">
        <v>176</v>
      </c>
      <c r="G190" s="27">
        <v>897720</v>
      </c>
      <c r="H190" s="27">
        <v>897720</v>
      </c>
    </row>
    <row r="191" spans="1:8" ht="31.5" outlineLevel="3">
      <c r="A191" s="25" t="s">
        <v>113</v>
      </c>
      <c r="B191" s="25" t="s">
        <v>26</v>
      </c>
      <c r="C191" s="26" t="s">
        <v>125</v>
      </c>
      <c r="D191" s="26" t="s">
        <v>141</v>
      </c>
      <c r="E191" s="25" t="s">
        <v>147</v>
      </c>
      <c r="F191" s="26" t="s">
        <v>176</v>
      </c>
      <c r="G191" s="27">
        <v>54880</v>
      </c>
      <c r="H191" s="27">
        <v>54880</v>
      </c>
    </row>
    <row r="192" spans="1:8" ht="63" outlineLevel="2">
      <c r="A192" s="23" t="s">
        <v>113</v>
      </c>
      <c r="B192" s="23" t="s">
        <v>26</v>
      </c>
      <c r="C192" s="3" t="s">
        <v>127</v>
      </c>
      <c r="D192" s="3" t="s">
        <v>0</v>
      </c>
      <c r="E192" s="23" t="s">
        <v>152</v>
      </c>
      <c r="F192" s="3"/>
      <c r="G192" s="24">
        <f>G193</f>
        <v>120000</v>
      </c>
      <c r="H192" s="24">
        <f>H193</f>
        <v>100000</v>
      </c>
    </row>
    <row r="193" spans="1:8" ht="31.5" outlineLevel="3">
      <c r="A193" s="25" t="s">
        <v>113</v>
      </c>
      <c r="B193" s="25" t="s">
        <v>26</v>
      </c>
      <c r="C193" s="26" t="s">
        <v>127</v>
      </c>
      <c r="D193" s="26" t="s">
        <v>141</v>
      </c>
      <c r="E193" s="25" t="s">
        <v>147</v>
      </c>
      <c r="F193" s="26" t="s">
        <v>176</v>
      </c>
      <c r="G193" s="27">
        <v>120000</v>
      </c>
      <c r="H193" s="27">
        <v>100000</v>
      </c>
    </row>
    <row r="194" spans="1:8" ht="78.75" outlineLevel="2" collapsed="1">
      <c r="A194" s="23" t="s">
        <v>113</v>
      </c>
      <c r="B194" s="23" t="s">
        <v>26</v>
      </c>
      <c r="C194" s="3" t="s">
        <v>128</v>
      </c>
      <c r="D194" s="3" t="s">
        <v>0</v>
      </c>
      <c r="E194" s="23" t="s">
        <v>183</v>
      </c>
      <c r="F194" s="3"/>
      <c r="G194" s="24">
        <f>G195</f>
        <v>386500</v>
      </c>
      <c r="H194" s="24">
        <f>H195</f>
        <v>296500</v>
      </c>
    </row>
    <row r="195" spans="1:8" ht="31.5" outlineLevel="3">
      <c r="A195" s="25" t="s">
        <v>113</v>
      </c>
      <c r="B195" s="25" t="s">
        <v>26</v>
      </c>
      <c r="C195" s="26" t="s">
        <v>128</v>
      </c>
      <c r="D195" s="26" t="s">
        <v>141</v>
      </c>
      <c r="E195" s="25" t="s">
        <v>147</v>
      </c>
      <c r="F195" s="26" t="s">
        <v>176</v>
      </c>
      <c r="G195" s="27">
        <v>386500</v>
      </c>
      <c r="H195" s="27">
        <v>296500</v>
      </c>
    </row>
    <row r="196" spans="1:8" s="7" customFormat="1" ht="18" customHeight="1">
      <c r="A196" s="21" t="s">
        <v>30</v>
      </c>
      <c r="B196" s="21" t="s">
        <v>0</v>
      </c>
      <c r="C196" s="48" t="s">
        <v>160</v>
      </c>
      <c r="D196" s="48"/>
      <c r="E196" s="48"/>
      <c r="F196" s="30"/>
      <c r="G196" s="22">
        <f>G197</f>
        <v>664345</v>
      </c>
      <c r="H196" s="22">
        <f>H197</f>
        <v>663905</v>
      </c>
    </row>
    <row r="197" spans="1:8" s="34" customFormat="1" ht="15.75" outlineLevel="1">
      <c r="A197" s="31" t="s">
        <v>30</v>
      </c>
      <c r="B197" s="31" t="s">
        <v>4</v>
      </c>
      <c r="C197" s="32" t="s">
        <v>0</v>
      </c>
      <c r="D197" s="32" t="s">
        <v>0</v>
      </c>
      <c r="E197" s="31" t="s">
        <v>129</v>
      </c>
      <c r="F197" s="32"/>
      <c r="G197" s="33">
        <f>G198</f>
        <v>664345</v>
      </c>
      <c r="H197" s="33">
        <f>H198</f>
        <v>663905</v>
      </c>
    </row>
    <row r="198" spans="1:8" ht="47.25" outlineLevel="2">
      <c r="A198" s="23" t="s">
        <v>30</v>
      </c>
      <c r="B198" s="23" t="s">
        <v>4</v>
      </c>
      <c r="C198" s="3" t="s">
        <v>130</v>
      </c>
      <c r="D198" s="3" t="s">
        <v>0</v>
      </c>
      <c r="E198" s="23" t="s">
        <v>131</v>
      </c>
      <c r="F198" s="3"/>
      <c r="G198" s="24">
        <f>SUM(G199:G200)</f>
        <v>664345</v>
      </c>
      <c r="H198" s="24">
        <f>SUM(H199:H200)</f>
        <v>663905</v>
      </c>
    </row>
    <row r="199" spans="1:8" ht="63" outlineLevel="3">
      <c r="A199" s="25" t="s">
        <v>30</v>
      </c>
      <c r="B199" s="25" t="s">
        <v>4</v>
      </c>
      <c r="C199" s="26" t="s">
        <v>130</v>
      </c>
      <c r="D199" s="26" t="s">
        <v>140</v>
      </c>
      <c r="E199" s="25" t="s">
        <v>146</v>
      </c>
      <c r="F199" s="26" t="s">
        <v>176</v>
      </c>
      <c r="G199" s="27">
        <v>118000</v>
      </c>
      <c r="H199" s="27">
        <v>118000</v>
      </c>
    </row>
    <row r="200" spans="1:8" ht="31.5" outlineLevel="3">
      <c r="A200" s="25" t="s">
        <v>30</v>
      </c>
      <c r="B200" s="25" t="s">
        <v>4</v>
      </c>
      <c r="C200" s="26" t="s">
        <v>130</v>
      </c>
      <c r="D200" s="26" t="s">
        <v>141</v>
      </c>
      <c r="E200" s="25" t="s">
        <v>147</v>
      </c>
      <c r="F200" s="26" t="s">
        <v>176</v>
      </c>
      <c r="G200" s="27">
        <v>546345</v>
      </c>
      <c r="H200" s="27">
        <v>545905</v>
      </c>
    </row>
    <row r="201" spans="1:8" s="7" customFormat="1" ht="15.75" customHeight="1">
      <c r="A201" s="21" t="s">
        <v>55</v>
      </c>
      <c r="B201" s="21" t="s">
        <v>0</v>
      </c>
      <c r="C201" s="48" t="s">
        <v>161</v>
      </c>
      <c r="D201" s="48"/>
      <c r="E201" s="48"/>
      <c r="F201" s="30"/>
      <c r="G201" s="22">
        <f aca="true" t="shared" si="0" ref="G201:H203">G202</f>
        <v>850000</v>
      </c>
      <c r="H201" s="22">
        <f t="shared" si="0"/>
        <v>850000</v>
      </c>
    </row>
    <row r="202" spans="1:8" s="34" customFormat="1" ht="15.75" outlineLevel="1">
      <c r="A202" s="31" t="s">
        <v>55</v>
      </c>
      <c r="B202" s="31" t="s">
        <v>5</v>
      </c>
      <c r="C202" s="32" t="s">
        <v>0</v>
      </c>
      <c r="D202" s="32" t="s">
        <v>0</v>
      </c>
      <c r="E202" s="31" t="s">
        <v>132</v>
      </c>
      <c r="F202" s="32"/>
      <c r="G202" s="33">
        <f t="shared" si="0"/>
        <v>850000</v>
      </c>
      <c r="H202" s="33">
        <f t="shared" si="0"/>
        <v>850000</v>
      </c>
    </row>
    <row r="203" spans="1:8" ht="126" outlineLevel="2">
      <c r="A203" s="23" t="s">
        <v>55</v>
      </c>
      <c r="B203" s="23" t="s">
        <v>5</v>
      </c>
      <c r="C203" s="3" t="s">
        <v>133</v>
      </c>
      <c r="D203" s="3" t="s">
        <v>0</v>
      </c>
      <c r="E203" s="23" t="s">
        <v>134</v>
      </c>
      <c r="F203" s="3"/>
      <c r="G203" s="24">
        <f t="shared" si="0"/>
        <v>850000</v>
      </c>
      <c r="H203" s="24">
        <f t="shared" si="0"/>
        <v>850000</v>
      </c>
    </row>
    <row r="204" spans="1:8" ht="15.75" outlineLevel="3">
      <c r="A204" s="25" t="s">
        <v>55</v>
      </c>
      <c r="B204" s="25" t="s">
        <v>5</v>
      </c>
      <c r="C204" s="26" t="s">
        <v>133</v>
      </c>
      <c r="D204" s="26" t="s">
        <v>145</v>
      </c>
      <c r="E204" s="25" t="s">
        <v>150</v>
      </c>
      <c r="F204" s="26" t="s">
        <v>176</v>
      </c>
      <c r="G204" s="27">
        <v>850000</v>
      </c>
      <c r="H204" s="27">
        <v>850000</v>
      </c>
    </row>
    <row r="205" spans="1:8" s="7" customFormat="1" ht="18" customHeight="1">
      <c r="A205" s="21" t="s">
        <v>135</v>
      </c>
      <c r="B205" s="21" t="s">
        <v>0</v>
      </c>
      <c r="C205" s="48" t="s">
        <v>162</v>
      </c>
      <c r="D205" s="48"/>
      <c r="E205" s="48"/>
      <c r="F205" s="30"/>
      <c r="G205" s="22">
        <f aca="true" t="shared" si="1" ref="G205:H207">G206</f>
        <v>2888284</v>
      </c>
      <c r="H205" s="22">
        <f t="shared" si="1"/>
        <v>2956562</v>
      </c>
    </row>
    <row r="206" spans="1:8" s="34" customFormat="1" ht="63" outlineLevel="1">
      <c r="A206" s="31" t="s">
        <v>135</v>
      </c>
      <c r="B206" s="31" t="s">
        <v>4</v>
      </c>
      <c r="C206" s="32" t="s">
        <v>0</v>
      </c>
      <c r="D206" s="32" t="s">
        <v>0</v>
      </c>
      <c r="E206" s="31" t="s">
        <v>136</v>
      </c>
      <c r="F206" s="32"/>
      <c r="G206" s="33">
        <f t="shared" si="1"/>
        <v>2888284</v>
      </c>
      <c r="H206" s="33">
        <f t="shared" si="1"/>
        <v>2956562</v>
      </c>
    </row>
    <row r="207" spans="1:8" ht="31.5" outlineLevel="2">
      <c r="A207" s="23" t="s">
        <v>135</v>
      </c>
      <c r="B207" s="23" t="s">
        <v>4</v>
      </c>
      <c r="C207" s="3" t="s">
        <v>137</v>
      </c>
      <c r="D207" s="3" t="s">
        <v>0</v>
      </c>
      <c r="E207" s="23" t="s">
        <v>138</v>
      </c>
      <c r="F207" s="3"/>
      <c r="G207" s="24">
        <f t="shared" si="1"/>
        <v>2888284</v>
      </c>
      <c r="H207" s="24">
        <f t="shared" si="1"/>
        <v>2956562</v>
      </c>
    </row>
    <row r="208" spans="1:8" ht="15.75" outlineLevel="3">
      <c r="A208" s="25" t="s">
        <v>135</v>
      </c>
      <c r="B208" s="25" t="s">
        <v>4</v>
      </c>
      <c r="C208" s="26" t="s">
        <v>137</v>
      </c>
      <c r="D208" s="26" t="s">
        <v>143</v>
      </c>
      <c r="E208" s="25" t="s">
        <v>149</v>
      </c>
      <c r="F208" s="26" t="s">
        <v>176</v>
      </c>
      <c r="G208" s="27">
        <v>2888284</v>
      </c>
      <c r="H208" s="27">
        <v>2956562</v>
      </c>
    </row>
    <row r="209" ht="42.75" customHeight="1" collapsed="1"/>
    <row r="210" ht="42.75" customHeight="1"/>
  </sheetData>
  <sheetProtection/>
  <mergeCells count="22">
    <mergeCell ref="C196:E196"/>
    <mergeCell ref="C201:E201"/>
    <mergeCell ref="C205:E205"/>
    <mergeCell ref="C155:E155"/>
    <mergeCell ref="C170:E170"/>
    <mergeCell ref="C175:E175"/>
    <mergeCell ref="C88:E88"/>
    <mergeCell ref="C11:E11"/>
    <mergeCell ref="C58:E58"/>
    <mergeCell ref="C81:E81"/>
    <mergeCell ref="E1:H1"/>
    <mergeCell ref="C2:H2"/>
    <mergeCell ref="D3:H3"/>
    <mergeCell ref="A5:H5"/>
    <mergeCell ref="F8:F9"/>
    <mergeCell ref="G8:H8"/>
    <mergeCell ref="C10:E10"/>
    <mergeCell ref="A10:B10"/>
    <mergeCell ref="A8:B9"/>
    <mergeCell ref="C8:C9"/>
    <mergeCell ref="D8:D9"/>
    <mergeCell ref="E8:E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7"/>
  <sheetViews>
    <sheetView showGridLines="0" view="pageBreakPreview" zoomScaleSheetLayoutView="100" zoomScalePageLayoutView="0" workbookViewId="0" topLeftCell="A1">
      <selection activeCell="A5" sqref="A5:G5"/>
    </sheetView>
  </sheetViews>
  <sheetFormatPr defaultColWidth="9.140625" defaultRowHeight="12.75" customHeight="1" outlineLevelRow="3"/>
  <cols>
    <col min="1" max="1" width="3.8515625" style="1" customWidth="1"/>
    <col min="2" max="2" width="4.00390625" style="1" customWidth="1"/>
    <col min="3" max="3" width="11.421875" style="1" customWidth="1"/>
    <col min="4" max="4" width="6.7109375" style="1" customWidth="1"/>
    <col min="5" max="5" width="42.57421875" style="1" customWidth="1"/>
    <col min="6" max="6" width="6.421875" style="1" customWidth="1"/>
    <col min="7" max="7" width="15.421875" style="1" customWidth="1"/>
    <col min="8" max="16384" width="9.140625" style="1" customWidth="1"/>
  </cols>
  <sheetData>
    <row r="1" spans="2:7" ht="15.75">
      <c r="B1" s="16"/>
      <c r="C1" s="16"/>
      <c r="D1" s="16"/>
      <c r="E1" s="49" t="s">
        <v>178</v>
      </c>
      <c r="F1" s="49"/>
      <c r="G1" s="49"/>
    </row>
    <row r="2" spans="2:7" ht="38.25" customHeight="1">
      <c r="B2" s="17"/>
      <c r="C2" s="50" t="s">
        <v>167</v>
      </c>
      <c r="D2" s="50"/>
      <c r="E2" s="50"/>
      <c r="F2" s="50"/>
      <c r="G2" s="50"/>
    </row>
    <row r="3" spans="2:7" ht="15.75">
      <c r="B3" s="17"/>
      <c r="C3" s="17"/>
      <c r="D3" s="51" t="s">
        <v>184</v>
      </c>
      <c r="E3" s="50"/>
      <c r="F3" s="50"/>
      <c r="G3" s="50"/>
    </row>
    <row r="4" spans="2:7" ht="15.75">
      <c r="B4" s="17"/>
      <c r="C4" s="17"/>
      <c r="D4" s="17"/>
      <c r="E4" s="17"/>
      <c r="F4" s="17"/>
      <c r="G4" s="18"/>
    </row>
    <row r="5" spans="1:7" ht="50.25" customHeight="1">
      <c r="A5" s="52" t="s">
        <v>177</v>
      </c>
      <c r="B5" s="52"/>
      <c r="C5" s="52"/>
      <c r="D5" s="52"/>
      <c r="E5" s="52"/>
      <c r="F5" s="52"/>
      <c r="G5" s="52"/>
    </row>
    <row r="6" spans="3:7" ht="15.75">
      <c r="C6" s="2"/>
      <c r="G6" s="29" t="s">
        <v>1</v>
      </c>
    </row>
    <row r="7" spans="1:7" s="20" customFormat="1" ht="31.5">
      <c r="A7" s="46" t="s">
        <v>164</v>
      </c>
      <c r="B7" s="46"/>
      <c r="C7" s="3" t="s">
        <v>2</v>
      </c>
      <c r="D7" s="3" t="s">
        <v>3</v>
      </c>
      <c r="E7" s="19" t="s">
        <v>165</v>
      </c>
      <c r="F7" s="19"/>
      <c r="G7" s="3" t="s">
        <v>166</v>
      </c>
    </row>
    <row r="8" spans="1:7" s="38" customFormat="1" ht="32.25" customHeight="1">
      <c r="A8" s="59" t="s">
        <v>139</v>
      </c>
      <c r="B8" s="60"/>
      <c r="C8" s="58" t="s">
        <v>175</v>
      </c>
      <c r="D8" s="44"/>
      <c r="E8" s="45"/>
      <c r="F8" s="32" t="s">
        <v>176</v>
      </c>
      <c r="G8" s="37">
        <f>G204+G200+G174+G195+G169+G156+G89+G79+G56+G9</f>
        <v>383008882</v>
      </c>
    </row>
    <row r="9" spans="1:7" s="7" customFormat="1" ht="16.5" customHeight="1">
      <c r="A9" s="4" t="s">
        <v>4</v>
      </c>
      <c r="B9" s="5" t="s">
        <v>0</v>
      </c>
      <c r="C9" s="55" t="s">
        <v>153</v>
      </c>
      <c r="D9" s="56"/>
      <c r="E9" s="57"/>
      <c r="F9" s="30"/>
      <c r="G9" s="6">
        <f>G10+G13+G17+G28+G31+G39+G42</f>
        <v>57094110.260000005</v>
      </c>
    </row>
    <row r="10" spans="1:7" s="34" customFormat="1" ht="63" outlineLevel="1">
      <c r="A10" s="39" t="s">
        <v>4</v>
      </c>
      <c r="B10" s="40" t="s">
        <v>5</v>
      </c>
      <c r="C10" s="41" t="s">
        <v>0</v>
      </c>
      <c r="D10" s="41" t="s">
        <v>0</v>
      </c>
      <c r="E10" s="40" t="s">
        <v>6</v>
      </c>
      <c r="F10" s="32"/>
      <c r="G10" s="42">
        <f>G11</f>
        <v>2761291.09</v>
      </c>
    </row>
    <row r="11" spans="1:7" ht="15.75" outlineLevel="2">
      <c r="A11" s="8" t="s">
        <v>4</v>
      </c>
      <c r="B11" s="9" t="s">
        <v>5</v>
      </c>
      <c r="C11" s="10" t="s">
        <v>7</v>
      </c>
      <c r="D11" s="10" t="s">
        <v>0</v>
      </c>
      <c r="E11" s="9" t="s">
        <v>8</v>
      </c>
      <c r="F11" s="3"/>
      <c r="G11" s="11">
        <f>G12</f>
        <v>2761291.09</v>
      </c>
    </row>
    <row r="12" spans="1:7" ht="63" outlineLevel="3">
      <c r="A12" s="12" t="s">
        <v>4</v>
      </c>
      <c r="B12" s="12" t="s">
        <v>5</v>
      </c>
      <c r="C12" s="13" t="s">
        <v>7</v>
      </c>
      <c r="D12" s="13" t="s">
        <v>140</v>
      </c>
      <c r="E12" s="12" t="s">
        <v>146</v>
      </c>
      <c r="F12" s="26" t="s">
        <v>176</v>
      </c>
      <c r="G12" s="14">
        <v>2761291.09</v>
      </c>
    </row>
    <row r="13" spans="1:7" s="34" customFormat="1" ht="78.75" outlineLevel="1">
      <c r="A13" s="39" t="s">
        <v>4</v>
      </c>
      <c r="B13" s="40" t="s">
        <v>9</v>
      </c>
      <c r="C13" s="41" t="s">
        <v>0</v>
      </c>
      <c r="D13" s="41" t="s">
        <v>0</v>
      </c>
      <c r="E13" s="40" t="s">
        <v>10</v>
      </c>
      <c r="F13" s="32"/>
      <c r="G13" s="42">
        <f>G14</f>
        <v>2113573.6</v>
      </c>
    </row>
    <row r="14" spans="1:7" ht="31.5" outlineLevel="2">
      <c r="A14" s="8" t="s">
        <v>4</v>
      </c>
      <c r="B14" s="9" t="s">
        <v>9</v>
      </c>
      <c r="C14" s="10" t="s">
        <v>11</v>
      </c>
      <c r="D14" s="10" t="s">
        <v>0</v>
      </c>
      <c r="E14" s="9" t="s">
        <v>12</v>
      </c>
      <c r="F14" s="3"/>
      <c r="G14" s="11">
        <f>G15+G16</f>
        <v>2113573.6</v>
      </c>
    </row>
    <row r="15" spans="1:7" ht="63" outlineLevel="3">
      <c r="A15" s="12" t="s">
        <v>4</v>
      </c>
      <c r="B15" s="12" t="s">
        <v>9</v>
      </c>
      <c r="C15" s="13" t="s">
        <v>11</v>
      </c>
      <c r="D15" s="13" t="s">
        <v>140</v>
      </c>
      <c r="E15" s="12" t="s">
        <v>146</v>
      </c>
      <c r="F15" s="26" t="s">
        <v>176</v>
      </c>
      <c r="G15" s="14">
        <v>2020873.6</v>
      </c>
    </row>
    <row r="16" spans="1:7" ht="31.5" outlineLevel="3">
      <c r="A16" s="12" t="s">
        <v>4</v>
      </c>
      <c r="B16" s="12" t="s">
        <v>9</v>
      </c>
      <c r="C16" s="13" t="s">
        <v>11</v>
      </c>
      <c r="D16" s="13" t="s">
        <v>141</v>
      </c>
      <c r="E16" s="12" t="s">
        <v>147</v>
      </c>
      <c r="F16" s="26" t="s">
        <v>176</v>
      </c>
      <c r="G16" s="14">
        <v>92700</v>
      </c>
    </row>
    <row r="17" spans="1:7" s="34" customFormat="1" ht="94.5" outlineLevel="1">
      <c r="A17" s="39" t="s">
        <v>4</v>
      </c>
      <c r="B17" s="40" t="s">
        <v>13</v>
      </c>
      <c r="C17" s="41" t="s">
        <v>0</v>
      </c>
      <c r="D17" s="41" t="s">
        <v>0</v>
      </c>
      <c r="E17" s="40" t="s">
        <v>14</v>
      </c>
      <c r="F17" s="32"/>
      <c r="G17" s="42">
        <f>G18+G22+G24+G26</f>
        <v>32553857.49</v>
      </c>
    </row>
    <row r="18" spans="1:7" ht="15.75" outlineLevel="2">
      <c r="A18" s="8" t="s">
        <v>4</v>
      </c>
      <c r="B18" s="9" t="s">
        <v>13</v>
      </c>
      <c r="C18" s="10" t="s">
        <v>15</v>
      </c>
      <c r="D18" s="10" t="s">
        <v>0</v>
      </c>
      <c r="E18" s="9" t="s">
        <v>16</v>
      </c>
      <c r="F18" s="3"/>
      <c r="G18" s="11">
        <f>G19+G20+G21</f>
        <v>32025757.49</v>
      </c>
    </row>
    <row r="19" spans="1:7" ht="63" outlineLevel="3">
      <c r="A19" s="12" t="s">
        <v>4</v>
      </c>
      <c r="B19" s="12" t="s">
        <v>13</v>
      </c>
      <c r="C19" s="13" t="s">
        <v>15</v>
      </c>
      <c r="D19" s="13" t="s">
        <v>140</v>
      </c>
      <c r="E19" s="12" t="s">
        <v>146</v>
      </c>
      <c r="F19" s="26" t="s">
        <v>176</v>
      </c>
      <c r="G19" s="14">
        <v>27091520.31</v>
      </c>
    </row>
    <row r="20" spans="1:7" ht="31.5" outlineLevel="3">
      <c r="A20" s="12" t="s">
        <v>4</v>
      </c>
      <c r="B20" s="12" t="s">
        <v>13</v>
      </c>
      <c r="C20" s="13" t="s">
        <v>15</v>
      </c>
      <c r="D20" s="13" t="s">
        <v>141</v>
      </c>
      <c r="E20" s="12" t="s">
        <v>147</v>
      </c>
      <c r="F20" s="26" t="s">
        <v>176</v>
      </c>
      <c r="G20" s="14">
        <v>4885937.18</v>
      </c>
    </row>
    <row r="21" spans="1:7" ht="15.75" outlineLevel="3">
      <c r="A21" s="12" t="s">
        <v>4</v>
      </c>
      <c r="B21" s="12" t="s">
        <v>13</v>
      </c>
      <c r="C21" s="13" t="s">
        <v>15</v>
      </c>
      <c r="D21" s="13" t="s">
        <v>145</v>
      </c>
      <c r="E21" s="12" t="s">
        <v>150</v>
      </c>
      <c r="F21" s="26" t="s">
        <v>176</v>
      </c>
      <c r="G21" s="14">
        <v>48300</v>
      </c>
    </row>
    <row r="22" spans="1:7" ht="141.75" outlineLevel="2">
      <c r="A22" s="8" t="s">
        <v>4</v>
      </c>
      <c r="B22" s="9" t="s">
        <v>13</v>
      </c>
      <c r="C22" s="10" t="s">
        <v>17</v>
      </c>
      <c r="D22" s="10" t="s">
        <v>0</v>
      </c>
      <c r="E22" s="9" t="s">
        <v>18</v>
      </c>
      <c r="F22" s="3"/>
      <c r="G22" s="11">
        <f>G23</f>
        <v>368100</v>
      </c>
    </row>
    <row r="23" spans="1:7" ht="31.5" outlineLevel="3">
      <c r="A23" s="12" t="s">
        <v>4</v>
      </c>
      <c r="B23" s="12" t="s">
        <v>13</v>
      </c>
      <c r="C23" s="13" t="s">
        <v>17</v>
      </c>
      <c r="D23" s="13" t="s">
        <v>141</v>
      </c>
      <c r="E23" s="12" t="s">
        <v>147</v>
      </c>
      <c r="F23" s="26" t="s">
        <v>176</v>
      </c>
      <c r="G23" s="14">
        <v>368100</v>
      </c>
    </row>
    <row r="24" spans="1:7" ht="47.25" outlineLevel="2">
      <c r="A24" s="8" t="s">
        <v>4</v>
      </c>
      <c r="B24" s="9" t="s">
        <v>13</v>
      </c>
      <c r="C24" s="10" t="s">
        <v>19</v>
      </c>
      <c r="D24" s="10" t="s">
        <v>0</v>
      </c>
      <c r="E24" s="9" t="s">
        <v>20</v>
      </c>
      <c r="F24" s="3"/>
      <c r="G24" s="11">
        <f>G25</f>
        <v>155000</v>
      </c>
    </row>
    <row r="25" spans="1:7" ht="63" outlineLevel="3">
      <c r="A25" s="12" t="s">
        <v>4</v>
      </c>
      <c r="B25" s="12" t="s">
        <v>13</v>
      </c>
      <c r="C25" s="13" t="s">
        <v>19</v>
      </c>
      <c r="D25" s="13" t="s">
        <v>140</v>
      </c>
      <c r="E25" s="12" t="s">
        <v>146</v>
      </c>
      <c r="F25" s="26" t="s">
        <v>176</v>
      </c>
      <c r="G25" s="14">
        <v>155000</v>
      </c>
    </row>
    <row r="26" spans="1:7" ht="47.25" outlineLevel="2">
      <c r="A26" s="8" t="s">
        <v>4</v>
      </c>
      <c r="B26" s="9" t="s">
        <v>13</v>
      </c>
      <c r="C26" s="10" t="s">
        <v>21</v>
      </c>
      <c r="D26" s="10" t="s">
        <v>0</v>
      </c>
      <c r="E26" s="9" t="s">
        <v>154</v>
      </c>
      <c r="F26" s="3"/>
      <c r="G26" s="11">
        <f>G27</f>
        <v>5000</v>
      </c>
    </row>
    <row r="27" spans="1:7" ht="31.5" outlineLevel="3">
      <c r="A27" s="12" t="s">
        <v>4</v>
      </c>
      <c r="B27" s="12" t="s">
        <v>13</v>
      </c>
      <c r="C27" s="13" t="s">
        <v>21</v>
      </c>
      <c r="D27" s="13" t="s">
        <v>141</v>
      </c>
      <c r="E27" s="12" t="s">
        <v>147</v>
      </c>
      <c r="F27" s="26" t="s">
        <v>176</v>
      </c>
      <c r="G27" s="14">
        <v>5000</v>
      </c>
    </row>
    <row r="28" spans="1:7" s="34" customFormat="1" ht="15.75" outlineLevel="1">
      <c r="A28" s="39" t="s">
        <v>4</v>
      </c>
      <c r="B28" s="40" t="s">
        <v>22</v>
      </c>
      <c r="C28" s="41" t="s">
        <v>0</v>
      </c>
      <c r="D28" s="41" t="s">
        <v>0</v>
      </c>
      <c r="E28" s="40" t="s">
        <v>23</v>
      </c>
      <c r="F28" s="32"/>
      <c r="G28" s="42">
        <f>G29</f>
        <v>0</v>
      </c>
    </row>
    <row r="29" spans="1:7" ht="78.75" outlineLevel="2">
      <c r="A29" s="8" t="s">
        <v>4</v>
      </c>
      <c r="B29" s="9" t="s">
        <v>22</v>
      </c>
      <c r="C29" s="10" t="s">
        <v>24</v>
      </c>
      <c r="D29" s="10" t="s">
        <v>0</v>
      </c>
      <c r="E29" s="9" t="s">
        <v>25</v>
      </c>
      <c r="F29" s="3"/>
      <c r="G29" s="11">
        <f>G30</f>
        <v>0</v>
      </c>
    </row>
    <row r="30" spans="1:7" ht="31.5" outlineLevel="3">
      <c r="A30" s="12" t="s">
        <v>4</v>
      </c>
      <c r="B30" s="12" t="s">
        <v>22</v>
      </c>
      <c r="C30" s="13" t="s">
        <v>24</v>
      </c>
      <c r="D30" s="13" t="s">
        <v>141</v>
      </c>
      <c r="E30" s="12" t="s">
        <v>147</v>
      </c>
      <c r="F30" s="26" t="s">
        <v>176</v>
      </c>
      <c r="G30" s="14">
        <v>0</v>
      </c>
    </row>
    <row r="31" spans="1:7" s="34" customFormat="1" ht="78.75" outlineLevel="1">
      <c r="A31" s="39" t="s">
        <v>4</v>
      </c>
      <c r="B31" s="40" t="s">
        <v>26</v>
      </c>
      <c r="C31" s="41" t="s">
        <v>0</v>
      </c>
      <c r="D31" s="41" t="s">
        <v>0</v>
      </c>
      <c r="E31" s="40" t="s">
        <v>27</v>
      </c>
      <c r="F31" s="32"/>
      <c r="G31" s="42">
        <f>G32+G36</f>
        <v>15022388.080000002</v>
      </c>
    </row>
    <row r="32" spans="1:7" ht="15.75" outlineLevel="2">
      <c r="A32" s="8" t="s">
        <v>4</v>
      </c>
      <c r="B32" s="9" t="s">
        <v>26</v>
      </c>
      <c r="C32" s="10" t="s">
        <v>15</v>
      </c>
      <c r="D32" s="10" t="s">
        <v>0</v>
      </c>
      <c r="E32" s="9" t="s">
        <v>16</v>
      </c>
      <c r="F32" s="3"/>
      <c r="G32" s="11">
        <f>SUM(G33:G35)</f>
        <v>13536882.260000002</v>
      </c>
    </row>
    <row r="33" spans="1:7" ht="63" outlineLevel="3">
      <c r="A33" s="12" t="s">
        <v>4</v>
      </c>
      <c r="B33" s="12" t="s">
        <v>26</v>
      </c>
      <c r="C33" s="13" t="s">
        <v>15</v>
      </c>
      <c r="D33" s="13" t="s">
        <v>140</v>
      </c>
      <c r="E33" s="12" t="s">
        <v>146</v>
      </c>
      <c r="F33" s="26" t="s">
        <v>176</v>
      </c>
      <c r="G33" s="14">
        <v>12163775.96</v>
      </c>
    </row>
    <row r="34" spans="1:7" ht="31.5" outlineLevel="3">
      <c r="A34" s="12" t="s">
        <v>4</v>
      </c>
      <c r="B34" s="12" t="s">
        <v>26</v>
      </c>
      <c r="C34" s="13" t="s">
        <v>15</v>
      </c>
      <c r="D34" s="13" t="s">
        <v>141</v>
      </c>
      <c r="E34" s="12" t="s">
        <v>147</v>
      </c>
      <c r="F34" s="26" t="s">
        <v>176</v>
      </c>
      <c r="G34" s="14">
        <v>1371006.3</v>
      </c>
    </row>
    <row r="35" spans="1:7" ht="15.75" outlineLevel="3">
      <c r="A35" s="12" t="s">
        <v>4</v>
      </c>
      <c r="B35" s="12" t="s">
        <v>26</v>
      </c>
      <c r="C35" s="13" t="s">
        <v>15</v>
      </c>
      <c r="D35" s="13" t="s">
        <v>145</v>
      </c>
      <c r="E35" s="12" t="s">
        <v>150</v>
      </c>
      <c r="F35" s="26" t="s">
        <v>176</v>
      </c>
      <c r="G35" s="14">
        <v>2100</v>
      </c>
    </row>
    <row r="36" spans="1:7" ht="47.25" outlineLevel="2">
      <c r="A36" s="8" t="s">
        <v>4</v>
      </c>
      <c r="B36" s="9" t="s">
        <v>26</v>
      </c>
      <c r="C36" s="10" t="s">
        <v>28</v>
      </c>
      <c r="D36" s="10" t="s">
        <v>0</v>
      </c>
      <c r="E36" s="9" t="s">
        <v>29</v>
      </c>
      <c r="F36" s="3"/>
      <c r="G36" s="11">
        <f>SUM(G37:G38)</f>
        <v>1485505.82</v>
      </c>
    </row>
    <row r="37" spans="1:7" ht="63" outlineLevel="3">
      <c r="A37" s="12" t="s">
        <v>4</v>
      </c>
      <c r="B37" s="12" t="s">
        <v>26</v>
      </c>
      <c r="C37" s="13" t="s">
        <v>28</v>
      </c>
      <c r="D37" s="13" t="s">
        <v>140</v>
      </c>
      <c r="E37" s="12" t="s">
        <v>146</v>
      </c>
      <c r="F37" s="26" t="s">
        <v>176</v>
      </c>
      <c r="G37" s="14">
        <v>1409505.82</v>
      </c>
    </row>
    <row r="38" spans="1:7" ht="31.5" outlineLevel="3">
      <c r="A38" s="12" t="s">
        <v>4</v>
      </c>
      <c r="B38" s="12" t="s">
        <v>26</v>
      </c>
      <c r="C38" s="13" t="s">
        <v>28</v>
      </c>
      <c r="D38" s="13" t="s">
        <v>141</v>
      </c>
      <c r="E38" s="12" t="s">
        <v>147</v>
      </c>
      <c r="F38" s="26" t="s">
        <v>176</v>
      </c>
      <c r="G38" s="14">
        <v>76000</v>
      </c>
    </row>
    <row r="39" spans="1:7" s="34" customFormat="1" ht="15.75" outlineLevel="1">
      <c r="A39" s="39" t="s">
        <v>4</v>
      </c>
      <c r="B39" s="40" t="s">
        <v>30</v>
      </c>
      <c r="C39" s="41" t="s">
        <v>0</v>
      </c>
      <c r="D39" s="41" t="s">
        <v>0</v>
      </c>
      <c r="E39" s="40" t="s">
        <v>31</v>
      </c>
      <c r="F39" s="32"/>
      <c r="G39" s="42">
        <f>G40</f>
        <v>200000</v>
      </c>
    </row>
    <row r="40" spans="1:7" ht="31.5" outlineLevel="2">
      <c r="A40" s="8" t="s">
        <v>4</v>
      </c>
      <c r="B40" s="9" t="s">
        <v>30</v>
      </c>
      <c r="C40" s="10" t="s">
        <v>32</v>
      </c>
      <c r="D40" s="10" t="s">
        <v>0</v>
      </c>
      <c r="E40" s="9" t="s">
        <v>33</v>
      </c>
      <c r="F40" s="3"/>
      <c r="G40" s="11">
        <f>G41</f>
        <v>200000</v>
      </c>
    </row>
    <row r="41" spans="1:7" ht="15.75" outlineLevel="3">
      <c r="A41" s="12" t="s">
        <v>4</v>
      </c>
      <c r="B41" s="12" t="s">
        <v>30</v>
      </c>
      <c r="C41" s="13" t="s">
        <v>32</v>
      </c>
      <c r="D41" s="13" t="s">
        <v>145</v>
      </c>
      <c r="E41" s="12" t="s">
        <v>150</v>
      </c>
      <c r="F41" s="26" t="s">
        <v>176</v>
      </c>
      <c r="G41" s="14">
        <v>200000</v>
      </c>
    </row>
    <row r="42" spans="1:7" s="34" customFormat="1" ht="15.75" outlineLevel="1">
      <c r="A42" s="39" t="s">
        <v>4</v>
      </c>
      <c r="B42" s="40" t="s">
        <v>34</v>
      </c>
      <c r="C42" s="41" t="s">
        <v>0</v>
      </c>
      <c r="D42" s="41" t="s">
        <v>0</v>
      </c>
      <c r="E42" s="40" t="s">
        <v>35</v>
      </c>
      <c r="F42" s="32"/>
      <c r="G42" s="42">
        <f>G43+G46+G49+G51+G54</f>
        <v>4443000</v>
      </c>
    </row>
    <row r="43" spans="1:7" ht="94.5" outlineLevel="2">
      <c r="A43" s="8" t="s">
        <v>4</v>
      </c>
      <c r="B43" s="9" t="s">
        <v>34</v>
      </c>
      <c r="C43" s="10" t="s">
        <v>36</v>
      </c>
      <c r="D43" s="10" t="s">
        <v>0</v>
      </c>
      <c r="E43" s="9" t="s">
        <v>37</v>
      </c>
      <c r="F43" s="3"/>
      <c r="G43" s="11">
        <f>SUM(G44:G45)</f>
        <v>551000</v>
      </c>
    </row>
    <row r="44" spans="1:7" ht="63" outlineLevel="3">
      <c r="A44" s="12" t="s">
        <v>4</v>
      </c>
      <c r="B44" s="12" t="s">
        <v>34</v>
      </c>
      <c r="C44" s="13" t="s">
        <v>36</v>
      </c>
      <c r="D44" s="13" t="s">
        <v>140</v>
      </c>
      <c r="E44" s="12" t="s">
        <v>146</v>
      </c>
      <c r="F44" s="26" t="s">
        <v>176</v>
      </c>
      <c r="G44" s="14">
        <v>482720</v>
      </c>
    </row>
    <row r="45" spans="1:7" ht="31.5" outlineLevel="3">
      <c r="A45" s="12" t="s">
        <v>4</v>
      </c>
      <c r="B45" s="12" t="s">
        <v>34</v>
      </c>
      <c r="C45" s="13" t="s">
        <v>36</v>
      </c>
      <c r="D45" s="13" t="s">
        <v>141</v>
      </c>
      <c r="E45" s="12" t="s">
        <v>147</v>
      </c>
      <c r="F45" s="26" t="s">
        <v>176</v>
      </c>
      <c r="G45" s="14">
        <v>68280</v>
      </c>
    </row>
    <row r="46" spans="1:7" ht="47.25" outlineLevel="2">
      <c r="A46" s="8" t="s">
        <v>4</v>
      </c>
      <c r="B46" s="9" t="s">
        <v>34</v>
      </c>
      <c r="C46" s="10" t="s">
        <v>38</v>
      </c>
      <c r="D46" s="10" t="s">
        <v>0</v>
      </c>
      <c r="E46" s="9" t="s">
        <v>39</v>
      </c>
      <c r="F46" s="3"/>
      <c r="G46" s="11">
        <f>SUM(G47:G48)</f>
        <v>945700</v>
      </c>
    </row>
    <row r="47" spans="1:7" ht="63" outlineLevel="3">
      <c r="A47" s="12" t="s">
        <v>4</v>
      </c>
      <c r="B47" s="12" t="s">
        <v>34</v>
      </c>
      <c r="C47" s="13" t="s">
        <v>38</v>
      </c>
      <c r="D47" s="13" t="s">
        <v>140</v>
      </c>
      <c r="E47" s="12" t="s">
        <v>146</v>
      </c>
      <c r="F47" s="26" t="s">
        <v>176</v>
      </c>
      <c r="G47" s="14">
        <v>866800</v>
      </c>
    </row>
    <row r="48" spans="1:7" ht="31.5" outlineLevel="3">
      <c r="A48" s="12" t="s">
        <v>4</v>
      </c>
      <c r="B48" s="12" t="s">
        <v>34</v>
      </c>
      <c r="C48" s="13" t="s">
        <v>38</v>
      </c>
      <c r="D48" s="13" t="s">
        <v>141</v>
      </c>
      <c r="E48" s="12" t="s">
        <v>147</v>
      </c>
      <c r="F48" s="26" t="s">
        <v>176</v>
      </c>
      <c r="G48" s="14">
        <v>78900</v>
      </c>
    </row>
    <row r="49" spans="1:7" ht="78.75" outlineLevel="2">
      <c r="A49" s="8" t="s">
        <v>4</v>
      </c>
      <c r="B49" s="9" t="s">
        <v>34</v>
      </c>
      <c r="C49" s="10" t="s">
        <v>40</v>
      </c>
      <c r="D49" s="10" t="s">
        <v>0</v>
      </c>
      <c r="E49" s="9" t="s">
        <v>41</v>
      </c>
      <c r="F49" s="3"/>
      <c r="G49" s="11">
        <f>G50</f>
        <v>2000000</v>
      </c>
    </row>
    <row r="50" spans="1:7" ht="31.5" outlineLevel="3">
      <c r="A50" s="12" t="s">
        <v>4</v>
      </c>
      <c r="B50" s="12" t="s">
        <v>34</v>
      </c>
      <c r="C50" s="13" t="s">
        <v>40</v>
      </c>
      <c r="D50" s="13" t="s">
        <v>141</v>
      </c>
      <c r="E50" s="12" t="s">
        <v>147</v>
      </c>
      <c r="F50" s="26" t="s">
        <v>176</v>
      </c>
      <c r="G50" s="14">
        <v>2000000</v>
      </c>
    </row>
    <row r="51" spans="1:7" ht="78.75" outlineLevel="2">
      <c r="A51" s="8" t="s">
        <v>4</v>
      </c>
      <c r="B51" s="9" t="s">
        <v>34</v>
      </c>
      <c r="C51" s="10" t="s">
        <v>42</v>
      </c>
      <c r="D51" s="10" t="s">
        <v>0</v>
      </c>
      <c r="E51" s="9" t="s">
        <v>43</v>
      </c>
      <c r="F51" s="3"/>
      <c r="G51" s="11">
        <f>SUM(G52:G53)</f>
        <v>945600</v>
      </c>
    </row>
    <row r="52" spans="1:7" ht="63" outlineLevel="3">
      <c r="A52" s="12" t="s">
        <v>4</v>
      </c>
      <c r="B52" s="12" t="s">
        <v>34</v>
      </c>
      <c r="C52" s="13" t="s">
        <v>42</v>
      </c>
      <c r="D52" s="13" t="s">
        <v>140</v>
      </c>
      <c r="E52" s="12" t="s">
        <v>146</v>
      </c>
      <c r="F52" s="26" t="s">
        <v>176</v>
      </c>
      <c r="G52" s="14">
        <v>865960</v>
      </c>
    </row>
    <row r="53" spans="1:7" ht="31.5" outlineLevel="3">
      <c r="A53" s="12" t="s">
        <v>4</v>
      </c>
      <c r="B53" s="12" t="s">
        <v>34</v>
      </c>
      <c r="C53" s="13" t="s">
        <v>42</v>
      </c>
      <c r="D53" s="13" t="s">
        <v>141</v>
      </c>
      <c r="E53" s="12" t="s">
        <v>147</v>
      </c>
      <c r="F53" s="26" t="s">
        <v>176</v>
      </c>
      <c r="G53" s="14">
        <v>79640</v>
      </c>
    </row>
    <row r="54" spans="1:7" ht="78.75" outlineLevel="2">
      <c r="A54" s="8" t="s">
        <v>4</v>
      </c>
      <c r="B54" s="9" t="s">
        <v>34</v>
      </c>
      <c r="C54" s="10" t="s">
        <v>44</v>
      </c>
      <c r="D54" s="10" t="s">
        <v>0</v>
      </c>
      <c r="E54" s="9" t="s">
        <v>43</v>
      </c>
      <c r="F54" s="3"/>
      <c r="G54" s="11">
        <f>G55</f>
        <v>700</v>
      </c>
    </row>
    <row r="55" spans="1:7" ht="31.5" outlineLevel="3">
      <c r="A55" s="12" t="s">
        <v>4</v>
      </c>
      <c r="B55" s="12" t="s">
        <v>34</v>
      </c>
      <c r="C55" s="13" t="s">
        <v>44</v>
      </c>
      <c r="D55" s="13" t="s">
        <v>141</v>
      </c>
      <c r="E55" s="12" t="s">
        <v>147</v>
      </c>
      <c r="F55" s="26" t="s">
        <v>176</v>
      </c>
      <c r="G55" s="14">
        <v>700</v>
      </c>
    </row>
    <row r="56" spans="1:7" s="7" customFormat="1" ht="20.25" customHeight="1">
      <c r="A56" s="4" t="s">
        <v>13</v>
      </c>
      <c r="B56" s="5" t="s">
        <v>0</v>
      </c>
      <c r="C56" s="55" t="s">
        <v>155</v>
      </c>
      <c r="D56" s="56"/>
      <c r="E56" s="57"/>
      <c r="F56" s="30"/>
      <c r="G56" s="6">
        <f>G57+G61+G64+G67</f>
        <v>44096527.4</v>
      </c>
    </row>
    <row r="57" spans="1:7" s="34" customFormat="1" ht="15.75" outlineLevel="1">
      <c r="A57" s="39" t="s">
        <v>13</v>
      </c>
      <c r="B57" s="40" t="s">
        <v>4</v>
      </c>
      <c r="C57" s="41" t="s">
        <v>0</v>
      </c>
      <c r="D57" s="41" t="s">
        <v>0</v>
      </c>
      <c r="E57" s="40" t="s">
        <v>45</v>
      </c>
      <c r="F57" s="32"/>
      <c r="G57" s="42">
        <f>G58</f>
        <v>229000</v>
      </c>
    </row>
    <row r="58" spans="1:7" ht="78.75" outlineLevel="2">
      <c r="A58" s="8" t="s">
        <v>13</v>
      </c>
      <c r="B58" s="9" t="s">
        <v>4</v>
      </c>
      <c r="C58" s="10" t="s">
        <v>46</v>
      </c>
      <c r="D58" s="10" t="s">
        <v>0</v>
      </c>
      <c r="E58" s="9" t="s">
        <v>47</v>
      </c>
      <c r="F58" s="3"/>
      <c r="G58" s="11">
        <f>SUM(G59:G60)</f>
        <v>229000</v>
      </c>
    </row>
    <row r="59" spans="1:7" ht="63" outlineLevel="3">
      <c r="A59" s="12" t="s">
        <v>13</v>
      </c>
      <c r="B59" s="12" t="s">
        <v>4</v>
      </c>
      <c r="C59" s="13" t="s">
        <v>46</v>
      </c>
      <c r="D59" s="13" t="s">
        <v>140</v>
      </c>
      <c r="E59" s="12" t="s">
        <v>146</v>
      </c>
      <c r="F59" s="26" t="s">
        <v>176</v>
      </c>
      <c r="G59" s="14">
        <v>199170</v>
      </c>
    </row>
    <row r="60" spans="1:7" ht="31.5" outlineLevel="3">
      <c r="A60" s="12" t="s">
        <v>13</v>
      </c>
      <c r="B60" s="12" t="s">
        <v>4</v>
      </c>
      <c r="C60" s="13" t="s">
        <v>46</v>
      </c>
      <c r="D60" s="13" t="s">
        <v>141</v>
      </c>
      <c r="E60" s="12" t="s">
        <v>147</v>
      </c>
      <c r="F60" s="26" t="s">
        <v>176</v>
      </c>
      <c r="G60" s="14">
        <v>29830</v>
      </c>
    </row>
    <row r="61" spans="1:7" s="34" customFormat="1" ht="15.75" outlineLevel="1">
      <c r="A61" s="39" t="s">
        <v>13</v>
      </c>
      <c r="B61" s="40" t="s">
        <v>22</v>
      </c>
      <c r="C61" s="41" t="s">
        <v>0</v>
      </c>
      <c r="D61" s="41" t="s">
        <v>0</v>
      </c>
      <c r="E61" s="40" t="s">
        <v>48</v>
      </c>
      <c r="F61" s="32"/>
      <c r="G61" s="42">
        <f>G62</f>
        <v>322000</v>
      </c>
    </row>
    <row r="62" spans="1:7" ht="63" outlineLevel="2">
      <c r="A62" s="8" t="s">
        <v>13</v>
      </c>
      <c r="B62" s="9" t="s">
        <v>22</v>
      </c>
      <c r="C62" s="10" t="s">
        <v>49</v>
      </c>
      <c r="D62" s="10" t="s">
        <v>0</v>
      </c>
      <c r="E62" s="9" t="s">
        <v>50</v>
      </c>
      <c r="F62" s="3"/>
      <c r="G62" s="11">
        <f>G63</f>
        <v>322000</v>
      </c>
    </row>
    <row r="63" spans="1:7" ht="31.5" outlineLevel="3">
      <c r="A63" s="12" t="s">
        <v>13</v>
      </c>
      <c r="B63" s="12" t="s">
        <v>22</v>
      </c>
      <c r="C63" s="13" t="s">
        <v>49</v>
      </c>
      <c r="D63" s="13" t="s">
        <v>141</v>
      </c>
      <c r="E63" s="12" t="s">
        <v>147</v>
      </c>
      <c r="F63" s="26" t="s">
        <v>176</v>
      </c>
      <c r="G63" s="14">
        <v>322000</v>
      </c>
    </row>
    <row r="64" spans="1:7" s="34" customFormat="1" ht="31.5" outlineLevel="1">
      <c r="A64" s="39" t="s">
        <v>13</v>
      </c>
      <c r="B64" s="40" t="s">
        <v>51</v>
      </c>
      <c r="C64" s="41" t="s">
        <v>0</v>
      </c>
      <c r="D64" s="41" t="s">
        <v>0</v>
      </c>
      <c r="E64" s="40" t="s">
        <v>52</v>
      </c>
      <c r="F64" s="32"/>
      <c r="G64" s="42">
        <f>G65</f>
        <v>9528900</v>
      </c>
    </row>
    <row r="65" spans="1:7" ht="15.75" outlineLevel="2">
      <c r="A65" s="8" t="s">
        <v>13</v>
      </c>
      <c r="B65" s="9" t="s">
        <v>51</v>
      </c>
      <c r="C65" s="10" t="s">
        <v>53</v>
      </c>
      <c r="D65" s="10" t="s">
        <v>0</v>
      </c>
      <c r="E65" s="9" t="s">
        <v>54</v>
      </c>
      <c r="F65" s="3"/>
      <c r="G65" s="11">
        <f>G66</f>
        <v>9528900</v>
      </c>
    </row>
    <row r="66" spans="1:7" ht="31.5" outlineLevel="3">
      <c r="A66" s="12" t="s">
        <v>13</v>
      </c>
      <c r="B66" s="12" t="s">
        <v>51</v>
      </c>
      <c r="C66" s="13" t="s">
        <v>53</v>
      </c>
      <c r="D66" s="13" t="s">
        <v>141</v>
      </c>
      <c r="E66" s="12" t="s">
        <v>147</v>
      </c>
      <c r="F66" s="26" t="s">
        <v>176</v>
      </c>
      <c r="G66" s="14">
        <v>9528900</v>
      </c>
    </row>
    <row r="67" spans="1:7" s="34" customFormat="1" ht="31.5" outlineLevel="1">
      <c r="A67" s="39" t="s">
        <v>13</v>
      </c>
      <c r="B67" s="40" t="s">
        <v>55</v>
      </c>
      <c r="C67" s="41" t="s">
        <v>0</v>
      </c>
      <c r="D67" s="41" t="s">
        <v>0</v>
      </c>
      <c r="E67" s="40" t="s">
        <v>56</v>
      </c>
      <c r="F67" s="32"/>
      <c r="G67" s="42">
        <f>G68+G70+G72+G74+G77</f>
        <v>34016627.4</v>
      </c>
    </row>
    <row r="68" spans="1:7" ht="94.5" outlineLevel="2">
      <c r="A68" s="8" t="s">
        <v>13</v>
      </c>
      <c r="B68" s="9" t="s">
        <v>55</v>
      </c>
      <c r="C68" s="10" t="s">
        <v>57</v>
      </c>
      <c r="D68" s="10" t="s">
        <v>0</v>
      </c>
      <c r="E68" s="9" t="s">
        <v>58</v>
      </c>
      <c r="F68" s="3"/>
      <c r="G68" s="11">
        <f>G69</f>
        <v>900000</v>
      </c>
    </row>
    <row r="69" spans="1:7" ht="15.75" outlineLevel="3">
      <c r="A69" s="12" t="s">
        <v>13</v>
      </c>
      <c r="B69" s="12" t="s">
        <v>55</v>
      </c>
      <c r="C69" s="13" t="s">
        <v>57</v>
      </c>
      <c r="D69" s="13" t="s">
        <v>145</v>
      </c>
      <c r="E69" s="12" t="s">
        <v>150</v>
      </c>
      <c r="F69" s="26" t="s">
        <v>176</v>
      </c>
      <c r="G69" s="14">
        <v>900000</v>
      </c>
    </row>
    <row r="70" spans="1:7" ht="31.5" outlineLevel="2">
      <c r="A70" s="8" t="s">
        <v>13</v>
      </c>
      <c r="B70" s="9" t="s">
        <v>55</v>
      </c>
      <c r="C70" s="10" t="s">
        <v>59</v>
      </c>
      <c r="D70" s="10" t="s">
        <v>0</v>
      </c>
      <c r="E70" s="9" t="s">
        <v>60</v>
      </c>
      <c r="F70" s="3"/>
      <c r="G70" s="11">
        <f>G71</f>
        <v>3604938</v>
      </c>
    </row>
    <row r="71" spans="1:7" ht="47.25" outlineLevel="3">
      <c r="A71" s="12" t="s">
        <v>13</v>
      </c>
      <c r="B71" s="12" t="s">
        <v>55</v>
      </c>
      <c r="C71" s="13" t="s">
        <v>59</v>
      </c>
      <c r="D71" s="13" t="s">
        <v>144</v>
      </c>
      <c r="E71" s="12" t="s">
        <v>151</v>
      </c>
      <c r="F71" s="26" t="s">
        <v>176</v>
      </c>
      <c r="G71" s="14">
        <v>3604938</v>
      </c>
    </row>
    <row r="72" spans="1:7" ht="78.75" outlineLevel="2">
      <c r="A72" s="8" t="s">
        <v>13</v>
      </c>
      <c r="B72" s="9" t="s">
        <v>55</v>
      </c>
      <c r="C72" s="10" t="s">
        <v>61</v>
      </c>
      <c r="D72" s="10" t="s">
        <v>0</v>
      </c>
      <c r="E72" s="9" t="s">
        <v>62</v>
      </c>
      <c r="F72" s="3"/>
      <c r="G72" s="11">
        <f>G73</f>
        <v>5589350</v>
      </c>
    </row>
    <row r="73" spans="1:7" ht="15.75" outlineLevel="3">
      <c r="A73" s="12" t="s">
        <v>13</v>
      </c>
      <c r="B73" s="12" t="s">
        <v>55</v>
      </c>
      <c r="C73" s="13" t="s">
        <v>61</v>
      </c>
      <c r="D73" s="26" t="s">
        <v>145</v>
      </c>
      <c r="E73" s="25" t="s">
        <v>150</v>
      </c>
      <c r="F73" s="26" t="s">
        <v>176</v>
      </c>
      <c r="G73" s="14">
        <v>5589350</v>
      </c>
    </row>
    <row r="74" spans="1:7" ht="31.5" outlineLevel="2">
      <c r="A74" s="8" t="s">
        <v>13</v>
      </c>
      <c r="B74" s="9" t="s">
        <v>55</v>
      </c>
      <c r="C74" s="10" t="s">
        <v>63</v>
      </c>
      <c r="D74" s="10" t="s">
        <v>0</v>
      </c>
      <c r="E74" s="9" t="s">
        <v>64</v>
      </c>
      <c r="F74" s="3"/>
      <c r="G74" s="11">
        <f>SUM(G75:G76)</f>
        <v>6525639.4</v>
      </c>
    </row>
    <row r="75" spans="1:7" ht="63" outlineLevel="3">
      <c r="A75" s="12" t="s">
        <v>13</v>
      </c>
      <c r="B75" s="12" t="s">
        <v>55</v>
      </c>
      <c r="C75" s="13" t="s">
        <v>63</v>
      </c>
      <c r="D75" s="13" t="s">
        <v>140</v>
      </c>
      <c r="E75" s="12" t="s">
        <v>146</v>
      </c>
      <c r="F75" s="26" t="s">
        <v>176</v>
      </c>
      <c r="G75" s="14">
        <v>5904639.4</v>
      </c>
    </row>
    <row r="76" spans="1:7" ht="31.5" outlineLevel="3">
      <c r="A76" s="12" t="s">
        <v>13</v>
      </c>
      <c r="B76" s="12" t="s">
        <v>55</v>
      </c>
      <c r="C76" s="13" t="s">
        <v>63</v>
      </c>
      <c r="D76" s="13" t="s">
        <v>141</v>
      </c>
      <c r="E76" s="12" t="s">
        <v>147</v>
      </c>
      <c r="F76" s="26" t="s">
        <v>176</v>
      </c>
      <c r="G76" s="14">
        <v>621000</v>
      </c>
    </row>
    <row r="77" spans="1:7" ht="94.5" outlineLevel="2">
      <c r="A77" s="8" t="s">
        <v>13</v>
      </c>
      <c r="B77" s="9" t="s">
        <v>55</v>
      </c>
      <c r="C77" s="10" t="s">
        <v>65</v>
      </c>
      <c r="D77" s="10" t="s">
        <v>0</v>
      </c>
      <c r="E77" s="9" t="s">
        <v>66</v>
      </c>
      <c r="F77" s="3"/>
      <c r="G77" s="11">
        <f>G78</f>
        <v>17396700</v>
      </c>
    </row>
    <row r="78" spans="1:7" ht="15.75" outlineLevel="3">
      <c r="A78" s="12" t="s">
        <v>13</v>
      </c>
      <c r="B78" s="12" t="s">
        <v>55</v>
      </c>
      <c r="C78" s="13" t="s">
        <v>65</v>
      </c>
      <c r="D78" s="26" t="s">
        <v>145</v>
      </c>
      <c r="E78" s="25" t="s">
        <v>150</v>
      </c>
      <c r="F78" s="26" t="s">
        <v>176</v>
      </c>
      <c r="G78" s="14">
        <v>17396700</v>
      </c>
    </row>
    <row r="79" spans="1:7" s="7" customFormat="1" ht="21.75" customHeight="1">
      <c r="A79" s="21" t="s">
        <v>22</v>
      </c>
      <c r="B79" s="21" t="s">
        <v>0</v>
      </c>
      <c r="C79" s="48" t="s">
        <v>156</v>
      </c>
      <c r="D79" s="48"/>
      <c r="E79" s="48"/>
      <c r="F79" s="30"/>
      <c r="G79" s="22">
        <f>G83+G86+G80</f>
        <v>4775920</v>
      </c>
    </row>
    <row r="80" spans="1:7" ht="15.75" outlineLevel="1">
      <c r="A80" s="23" t="s">
        <v>22</v>
      </c>
      <c r="B80" s="23" t="s">
        <v>4</v>
      </c>
      <c r="C80" s="3" t="s">
        <v>0</v>
      </c>
      <c r="D80" s="3" t="s">
        <v>0</v>
      </c>
      <c r="E80" s="23" t="s">
        <v>179</v>
      </c>
      <c r="F80" s="23"/>
      <c r="G80" s="24">
        <f>G81</f>
        <v>2540000</v>
      </c>
    </row>
    <row r="81" spans="1:7" ht="31.5" outlineLevel="2">
      <c r="A81" s="23" t="s">
        <v>22</v>
      </c>
      <c r="B81" s="23" t="s">
        <v>4</v>
      </c>
      <c r="C81" s="3" t="s">
        <v>180</v>
      </c>
      <c r="D81" s="3" t="s">
        <v>0</v>
      </c>
      <c r="E81" s="23" t="s">
        <v>181</v>
      </c>
      <c r="F81" s="23"/>
      <c r="G81" s="24">
        <f>G82</f>
        <v>2540000</v>
      </c>
    </row>
    <row r="82" spans="1:7" ht="31.5" outlineLevel="3">
      <c r="A82" s="25" t="s">
        <v>22</v>
      </c>
      <c r="B82" s="25" t="s">
        <v>4</v>
      </c>
      <c r="C82" s="26" t="s">
        <v>180</v>
      </c>
      <c r="D82" s="26" t="s">
        <v>141</v>
      </c>
      <c r="E82" s="25" t="s">
        <v>147</v>
      </c>
      <c r="F82" s="26" t="s">
        <v>176</v>
      </c>
      <c r="G82" s="27">
        <v>2540000</v>
      </c>
    </row>
    <row r="83" spans="1:7" s="34" customFormat="1" ht="15.75" outlineLevel="1">
      <c r="A83" s="39" t="s">
        <v>22</v>
      </c>
      <c r="B83" s="40" t="s">
        <v>5</v>
      </c>
      <c r="C83" s="41" t="s">
        <v>0</v>
      </c>
      <c r="D83" s="41" t="s">
        <v>0</v>
      </c>
      <c r="E83" s="40" t="s">
        <v>67</v>
      </c>
      <c r="F83" s="32"/>
      <c r="G83" s="42">
        <f>G84</f>
        <v>2035920</v>
      </c>
    </row>
    <row r="84" spans="1:7" ht="31.5" outlineLevel="2">
      <c r="A84" s="8" t="s">
        <v>22</v>
      </c>
      <c r="B84" s="9" t="s">
        <v>5</v>
      </c>
      <c r="C84" s="10" t="s">
        <v>68</v>
      </c>
      <c r="D84" s="10" t="s">
        <v>0</v>
      </c>
      <c r="E84" s="9" t="s">
        <v>69</v>
      </c>
      <c r="F84" s="3"/>
      <c r="G84" s="11">
        <f>G85</f>
        <v>2035920</v>
      </c>
    </row>
    <row r="85" spans="1:7" ht="31.5" outlineLevel="3">
      <c r="A85" s="12" t="s">
        <v>22</v>
      </c>
      <c r="B85" s="12" t="s">
        <v>5</v>
      </c>
      <c r="C85" s="13" t="s">
        <v>68</v>
      </c>
      <c r="D85" s="13" t="s">
        <v>141</v>
      </c>
      <c r="E85" s="12" t="s">
        <v>147</v>
      </c>
      <c r="F85" s="26" t="s">
        <v>176</v>
      </c>
      <c r="G85" s="14">
        <v>2035920</v>
      </c>
    </row>
    <row r="86" spans="1:7" s="34" customFormat="1" ht="15.75" outlineLevel="1">
      <c r="A86" s="39" t="s">
        <v>22</v>
      </c>
      <c r="B86" s="40" t="s">
        <v>9</v>
      </c>
      <c r="C86" s="41" t="s">
        <v>0</v>
      </c>
      <c r="D86" s="41" t="s">
        <v>0</v>
      </c>
      <c r="E86" s="40" t="s">
        <v>70</v>
      </c>
      <c r="F86" s="32"/>
      <c r="G86" s="42">
        <f>G87</f>
        <v>200000</v>
      </c>
    </row>
    <row r="87" spans="1:7" ht="31.5" outlineLevel="2">
      <c r="A87" s="8" t="s">
        <v>22</v>
      </c>
      <c r="B87" s="9" t="s">
        <v>9</v>
      </c>
      <c r="C87" s="10" t="s">
        <v>68</v>
      </c>
      <c r="D87" s="10" t="s">
        <v>0</v>
      </c>
      <c r="E87" s="9" t="s">
        <v>69</v>
      </c>
      <c r="F87" s="3"/>
      <c r="G87" s="11">
        <f>G88</f>
        <v>200000</v>
      </c>
    </row>
    <row r="88" spans="1:7" ht="31.5" outlineLevel="3">
      <c r="A88" s="12" t="s">
        <v>22</v>
      </c>
      <c r="B88" s="12" t="s">
        <v>9</v>
      </c>
      <c r="C88" s="13" t="s">
        <v>68</v>
      </c>
      <c r="D88" s="13" t="s">
        <v>141</v>
      </c>
      <c r="E88" s="12" t="s">
        <v>147</v>
      </c>
      <c r="F88" s="26" t="s">
        <v>176</v>
      </c>
      <c r="G88" s="14">
        <v>200000</v>
      </c>
    </row>
    <row r="89" spans="1:7" s="7" customFormat="1" ht="15" customHeight="1">
      <c r="A89" s="4" t="s">
        <v>71</v>
      </c>
      <c r="B89" s="5" t="s">
        <v>0</v>
      </c>
      <c r="C89" s="55" t="s">
        <v>157</v>
      </c>
      <c r="D89" s="56"/>
      <c r="E89" s="57"/>
      <c r="F89" s="30"/>
      <c r="G89" s="6">
        <f>G90+G106+G132+G136</f>
        <v>241399165.34</v>
      </c>
    </row>
    <row r="90" spans="1:7" s="34" customFormat="1" ht="15.75" outlineLevel="1">
      <c r="A90" s="39" t="s">
        <v>71</v>
      </c>
      <c r="B90" s="40" t="s">
        <v>4</v>
      </c>
      <c r="C90" s="41" t="s">
        <v>0</v>
      </c>
      <c r="D90" s="41" t="s">
        <v>0</v>
      </c>
      <c r="E90" s="40" t="s">
        <v>72</v>
      </c>
      <c r="F90" s="32"/>
      <c r="G90" s="42">
        <f>G91+G94+G96+G100+G102+G104</f>
        <v>68299193.05</v>
      </c>
    </row>
    <row r="91" spans="1:7" ht="94.5" outlineLevel="2">
      <c r="A91" s="8" t="s">
        <v>71</v>
      </c>
      <c r="B91" s="9" t="s">
        <v>4</v>
      </c>
      <c r="C91" s="10" t="s">
        <v>73</v>
      </c>
      <c r="D91" s="10" t="s">
        <v>0</v>
      </c>
      <c r="E91" s="9" t="s">
        <v>74</v>
      </c>
      <c r="F91" s="3"/>
      <c r="G91" s="11">
        <f>SUM(G92:G93)</f>
        <v>48019800</v>
      </c>
    </row>
    <row r="92" spans="1:7" ht="63" outlineLevel="3">
      <c r="A92" s="12" t="s">
        <v>71</v>
      </c>
      <c r="B92" s="12" t="s">
        <v>4</v>
      </c>
      <c r="C92" s="13" t="s">
        <v>73</v>
      </c>
      <c r="D92" s="13" t="s">
        <v>140</v>
      </c>
      <c r="E92" s="12" t="s">
        <v>146</v>
      </c>
      <c r="F92" s="26" t="s">
        <v>176</v>
      </c>
      <c r="G92" s="14">
        <v>47889800</v>
      </c>
    </row>
    <row r="93" spans="1:7" ht="31.5" outlineLevel="3">
      <c r="A93" s="12" t="s">
        <v>71</v>
      </c>
      <c r="B93" s="12" t="s">
        <v>4</v>
      </c>
      <c r="C93" s="13" t="s">
        <v>73</v>
      </c>
      <c r="D93" s="13" t="s">
        <v>141</v>
      </c>
      <c r="E93" s="12" t="s">
        <v>147</v>
      </c>
      <c r="F93" s="26" t="s">
        <v>176</v>
      </c>
      <c r="G93" s="14">
        <v>130000</v>
      </c>
    </row>
    <row r="94" spans="1:7" ht="141.75" outlineLevel="2">
      <c r="A94" s="8" t="s">
        <v>71</v>
      </c>
      <c r="B94" s="9" t="s">
        <v>4</v>
      </c>
      <c r="C94" s="10" t="s">
        <v>17</v>
      </c>
      <c r="D94" s="10" t="s">
        <v>0</v>
      </c>
      <c r="E94" s="9" t="s">
        <v>18</v>
      </c>
      <c r="F94" s="3"/>
      <c r="G94" s="11">
        <f>G95</f>
        <v>3073740</v>
      </c>
    </row>
    <row r="95" spans="1:7" ht="31.5" outlineLevel="3">
      <c r="A95" s="12" t="s">
        <v>71</v>
      </c>
      <c r="B95" s="12" t="s">
        <v>4</v>
      </c>
      <c r="C95" s="13" t="s">
        <v>17</v>
      </c>
      <c r="D95" s="13" t="s">
        <v>141</v>
      </c>
      <c r="E95" s="12" t="s">
        <v>147</v>
      </c>
      <c r="F95" s="26" t="s">
        <v>176</v>
      </c>
      <c r="G95" s="14">
        <v>3073740</v>
      </c>
    </row>
    <row r="96" spans="1:7" ht="47.25" outlineLevel="2">
      <c r="A96" s="8" t="s">
        <v>71</v>
      </c>
      <c r="B96" s="9" t="s">
        <v>4</v>
      </c>
      <c r="C96" s="10" t="s">
        <v>75</v>
      </c>
      <c r="D96" s="10" t="s">
        <v>0</v>
      </c>
      <c r="E96" s="9" t="s">
        <v>76</v>
      </c>
      <c r="F96" s="3"/>
      <c r="G96" s="11">
        <f>SUM(G97:G99)</f>
        <v>16689319.05</v>
      </c>
    </row>
    <row r="97" spans="1:7" ht="63" outlineLevel="3">
      <c r="A97" s="12" t="s">
        <v>71</v>
      </c>
      <c r="B97" s="12" t="s">
        <v>4</v>
      </c>
      <c r="C97" s="13" t="s">
        <v>75</v>
      </c>
      <c r="D97" s="13" t="s">
        <v>140</v>
      </c>
      <c r="E97" s="12" t="s">
        <v>146</v>
      </c>
      <c r="F97" s="26" t="s">
        <v>176</v>
      </c>
      <c r="G97" s="14">
        <v>108060</v>
      </c>
    </row>
    <row r="98" spans="1:7" ht="31.5" outlineLevel="3">
      <c r="A98" s="12" t="s">
        <v>71</v>
      </c>
      <c r="B98" s="12" t="s">
        <v>4</v>
      </c>
      <c r="C98" s="13" t="s">
        <v>75</v>
      </c>
      <c r="D98" s="13" t="s">
        <v>141</v>
      </c>
      <c r="E98" s="12" t="s">
        <v>147</v>
      </c>
      <c r="F98" s="26" t="s">
        <v>176</v>
      </c>
      <c r="G98" s="14">
        <v>16453047.05</v>
      </c>
    </row>
    <row r="99" spans="1:7" ht="15.75" outlineLevel="3">
      <c r="A99" s="12" t="s">
        <v>71</v>
      </c>
      <c r="B99" s="12" t="s">
        <v>4</v>
      </c>
      <c r="C99" s="13" t="s">
        <v>75</v>
      </c>
      <c r="D99" s="13" t="s">
        <v>145</v>
      </c>
      <c r="E99" s="12" t="s">
        <v>150</v>
      </c>
      <c r="F99" s="26" t="s">
        <v>176</v>
      </c>
      <c r="G99" s="14">
        <v>128212</v>
      </c>
    </row>
    <row r="100" spans="1:7" ht="63" outlineLevel="2">
      <c r="A100" s="8" t="s">
        <v>71</v>
      </c>
      <c r="B100" s="9" t="s">
        <v>4</v>
      </c>
      <c r="C100" s="10" t="s">
        <v>77</v>
      </c>
      <c r="D100" s="10" t="s">
        <v>0</v>
      </c>
      <c r="E100" s="9" t="s">
        <v>78</v>
      </c>
      <c r="F100" s="3"/>
      <c r="G100" s="11">
        <f>G101</f>
        <v>65000</v>
      </c>
    </row>
    <row r="101" spans="1:7" ht="31.5" outlineLevel="3">
      <c r="A101" s="12" t="s">
        <v>71</v>
      </c>
      <c r="B101" s="12" t="s">
        <v>4</v>
      </c>
      <c r="C101" s="13" t="s">
        <v>77</v>
      </c>
      <c r="D101" s="13" t="s">
        <v>141</v>
      </c>
      <c r="E101" s="12" t="s">
        <v>147</v>
      </c>
      <c r="F101" s="26" t="s">
        <v>176</v>
      </c>
      <c r="G101" s="14">
        <v>65000</v>
      </c>
    </row>
    <row r="102" spans="1:7" ht="63" outlineLevel="2">
      <c r="A102" s="8" t="s">
        <v>71</v>
      </c>
      <c r="B102" s="9" t="s">
        <v>4</v>
      </c>
      <c r="C102" s="10" t="s">
        <v>79</v>
      </c>
      <c r="D102" s="10" t="s">
        <v>0</v>
      </c>
      <c r="E102" s="9" t="s">
        <v>80</v>
      </c>
      <c r="F102" s="3"/>
      <c r="G102" s="11">
        <f>G103</f>
        <v>88000</v>
      </c>
    </row>
    <row r="103" spans="1:7" ht="31.5" outlineLevel="3">
      <c r="A103" s="12" t="s">
        <v>71</v>
      </c>
      <c r="B103" s="12" t="s">
        <v>4</v>
      </c>
      <c r="C103" s="13" t="s">
        <v>79</v>
      </c>
      <c r="D103" s="13" t="s">
        <v>141</v>
      </c>
      <c r="E103" s="12" t="s">
        <v>147</v>
      </c>
      <c r="F103" s="26" t="s">
        <v>176</v>
      </c>
      <c r="G103" s="14">
        <v>88000</v>
      </c>
    </row>
    <row r="104" spans="1:7" ht="47.25" outlineLevel="2">
      <c r="A104" s="8" t="s">
        <v>71</v>
      </c>
      <c r="B104" s="9" t="s">
        <v>4</v>
      </c>
      <c r="C104" s="10" t="s">
        <v>81</v>
      </c>
      <c r="D104" s="10" t="s">
        <v>0</v>
      </c>
      <c r="E104" s="9" t="s">
        <v>82</v>
      </c>
      <c r="F104" s="3"/>
      <c r="G104" s="11">
        <f>G105</f>
        <v>363334</v>
      </c>
    </row>
    <row r="105" spans="1:7" ht="31.5" outlineLevel="3">
      <c r="A105" s="12" t="s">
        <v>71</v>
      </c>
      <c r="B105" s="12" t="s">
        <v>4</v>
      </c>
      <c r="C105" s="13" t="s">
        <v>81</v>
      </c>
      <c r="D105" s="13" t="s">
        <v>141</v>
      </c>
      <c r="E105" s="12" t="s">
        <v>147</v>
      </c>
      <c r="F105" s="26" t="s">
        <v>176</v>
      </c>
      <c r="G105" s="14">
        <v>363334</v>
      </c>
    </row>
    <row r="106" spans="1:7" s="34" customFormat="1" ht="15.75" outlineLevel="1">
      <c r="A106" s="39" t="s">
        <v>71</v>
      </c>
      <c r="B106" s="40" t="s">
        <v>5</v>
      </c>
      <c r="C106" s="41" t="s">
        <v>0</v>
      </c>
      <c r="D106" s="41" t="s">
        <v>0</v>
      </c>
      <c r="E106" s="40" t="s">
        <v>83</v>
      </c>
      <c r="F106" s="32"/>
      <c r="G106" s="42">
        <f>G107+G109+G112+G114+G118+G122+G124+G126+G128+G130</f>
        <v>153395517.01000002</v>
      </c>
    </row>
    <row r="107" spans="1:7" ht="31.5" outlineLevel="2">
      <c r="A107" s="8" t="s">
        <v>71</v>
      </c>
      <c r="B107" s="9" t="s">
        <v>5</v>
      </c>
      <c r="C107" s="10" t="s">
        <v>84</v>
      </c>
      <c r="D107" s="10" t="s">
        <v>0</v>
      </c>
      <c r="E107" s="9" t="s">
        <v>85</v>
      </c>
      <c r="F107" s="3"/>
      <c r="G107" s="11">
        <f>G108</f>
        <v>1751300</v>
      </c>
    </row>
    <row r="108" spans="1:7" ht="31.5" outlineLevel="3">
      <c r="A108" s="12" t="s">
        <v>71</v>
      </c>
      <c r="B108" s="12" t="s">
        <v>5</v>
      </c>
      <c r="C108" s="13" t="s">
        <v>84</v>
      </c>
      <c r="D108" s="13" t="s">
        <v>141</v>
      </c>
      <c r="E108" s="12" t="s">
        <v>147</v>
      </c>
      <c r="F108" s="26" t="s">
        <v>176</v>
      </c>
      <c r="G108" s="14">
        <v>1751300</v>
      </c>
    </row>
    <row r="109" spans="1:7" ht="157.5" outlineLevel="2">
      <c r="A109" s="8" t="s">
        <v>71</v>
      </c>
      <c r="B109" s="9" t="s">
        <v>5</v>
      </c>
      <c r="C109" s="10" t="s">
        <v>86</v>
      </c>
      <c r="D109" s="10" t="s">
        <v>0</v>
      </c>
      <c r="E109" s="15" t="s">
        <v>87</v>
      </c>
      <c r="F109" s="36"/>
      <c r="G109" s="11">
        <f>SUM(G110:G111)</f>
        <v>93890800</v>
      </c>
    </row>
    <row r="110" spans="1:7" ht="63" outlineLevel="3">
      <c r="A110" s="12" t="s">
        <v>71</v>
      </c>
      <c r="B110" s="12" t="s">
        <v>5</v>
      </c>
      <c r="C110" s="13" t="s">
        <v>86</v>
      </c>
      <c r="D110" s="13" t="s">
        <v>140</v>
      </c>
      <c r="E110" s="12" t="s">
        <v>146</v>
      </c>
      <c r="F110" s="26" t="s">
        <v>176</v>
      </c>
      <c r="G110" s="14">
        <v>92343800</v>
      </c>
    </row>
    <row r="111" spans="1:7" ht="31.5" outlineLevel="3">
      <c r="A111" s="12" t="s">
        <v>71</v>
      </c>
      <c r="B111" s="12" t="s">
        <v>5</v>
      </c>
      <c r="C111" s="13" t="s">
        <v>86</v>
      </c>
      <c r="D111" s="13" t="s">
        <v>141</v>
      </c>
      <c r="E111" s="12" t="s">
        <v>147</v>
      </c>
      <c r="F111" s="26" t="s">
        <v>176</v>
      </c>
      <c r="G111" s="14">
        <v>1547000</v>
      </c>
    </row>
    <row r="112" spans="1:7" ht="141.75" outlineLevel="2">
      <c r="A112" s="8" t="s">
        <v>71</v>
      </c>
      <c r="B112" s="9" t="s">
        <v>5</v>
      </c>
      <c r="C112" s="10" t="s">
        <v>17</v>
      </c>
      <c r="D112" s="10" t="s">
        <v>0</v>
      </c>
      <c r="E112" s="9" t="s">
        <v>18</v>
      </c>
      <c r="F112" s="3"/>
      <c r="G112" s="11">
        <f>G113</f>
        <v>8898140</v>
      </c>
    </row>
    <row r="113" spans="1:7" ht="31.5" outlineLevel="3">
      <c r="A113" s="12" t="s">
        <v>71</v>
      </c>
      <c r="B113" s="12" t="s">
        <v>5</v>
      </c>
      <c r="C113" s="13" t="s">
        <v>17</v>
      </c>
      <c r="D113" s="13" t="s">
        <v>141</v>
      </c>
      <c r="E113" s="12" t="s">
        <v>147</v>
      </c>
      <c r="F113" s="26" t="s">
        <v>176</v>
      </c>
      <c r="G113" s="14">
        <v>8898140</v>
      </c>
    </row>
    <row r="114" spans="1:7" ht="47.25" outlineLevel="2">
      <c r="A114" s="8" t="s">
        <v>71</v>
      </c>
      <c r="B114" s="9" t="s">
        <v>5</v>
      </c>
      <c r="C114" s="10" t="s">
        <v>88</v>
      </c>
      <c r="D114" s="10" t="s">
        <v>0</v>
      </c>
      <c r="E114" s="9" t="s">
        <v>89</v>
      </c>
      <c r="F114" s="3"/>
      <c r="G114" s="11">
        <f>SUM(G115:G117)</f>
        <v>35015820.21</v>
      </c>
    </row>
    <row r="115" spans="1:7" ht="63" outlineLevel="3">
      <c r="A115" s="12" t="s">
        <v>71</v>
      </c>
      <c r="B115" s="12" t="s">
        <v>5</v>
      </c>
      <c r="C115" s="13" t="s">
        <v>88</v>
      </c>
      <c r="D115" s="13" t="s">
        <v>140</v>
      </c>
      <c r="E115" s="12" t="s">
        <v>146</v>
      </c>
      <c r="F115" s="26" t="s">
        <v>176</v>
      </c>
      <c r="G115" s="14">
        <f>14385530-2540000</f>
        <v>11845530</v>
      </c>
    </row>
    <row r="116" spans="1:7" ht="31.5" outlineLevel="3">
      <c r="A116" s="12" t="s">
        <v>71</v>
      </c>
      <c r="B116" s="12" t="s">
        <v>5</v>
      </c>
      <c r="C116" s="13" t="s">
        <v>88</v>
      </c>
      <c r="D116" s="13" t="s">
        <v>141</v>
      </c>
      <c r="E116" s="12" t="s">
        <v>147</v>
      </c>
      <c r="F116" s="26" t="s">
        <v>176</v>
      </c>
      <c r="G116" s="14">
        <v>22965490.21</v>
      </c>
    </row>
    <row r="117" spans="1:7" ht="15.75" outlineLevel="3">
      <c r="A117" s="12" t="s">
        <v>71</v>
      </c>
      <c r="B117" s="12" t="s">
        <v>5</v>
      </c>
      <c r="C117" s="13" t="s">
        <v>88</v>
      </c>
      <c r="D117" s="13" t="s">
        <v>145</v>
      </c>
      <c r="E117" s="12" t="s">
        <v>150</v>
      </c>
      <c r="F117" s="26" t="s">
        <v>176</v>
      </c>
      <c r="G117" s="14">
        <v>204800</v>
      </c>
    </row>
    <row r="118" spans="1:7" ht="47.25" outlineLevel="2">
      <c r="A118" s="8" t="s">
        <v>71</v>
      </c>
      <c r="B118" s="9" t="s">
        <v>5</v>
      </c>
      <c r="C118" s="10" t="s">
        <v>90</v>
      </c>
      <c r="D118" s="10" t="s">
        <v>0</v>
      </c>
      <c r="E118" s="9" t="s">
        <v>91</v>
      </c>
      <c r="F118" s="3"/>
      <c r="G118" s="11">
        <f>SUM(G119:G121)</f>
        <v>7153206.8</v>
      </c>
    </row>
    <row r="119" spans="1:7" ht="63" outlineLevel="3">
      <c r="A119" s="12" t="s">
        <v>71</v>
      </c>
      <c r="B119" s="12" t="s">
        <v>5</v>
      </c>
      <c r="C119" s="13" t="s">
        <v>90</v>
      </c>
      <c r="D119" s="13" t="s">
        <v>140</v>
      </c>
      <c r="E119" s="12" t="s">
        <v>146</v>
      </c>
      <c r="F119" s="26" t="s">
        <v>176</v>
      </c>
      <c r="G119" s="14">
        <v>5972185</v>
      </c>
    </row>
    <row r="120" spans="1:7" ht="31.5" outlineLevel="3">
      <c r="A120" s="12" t="s">
        <v>71</v>
      </c>
      <c r="B120" s="12" t="s">
        <v>5</v>
      </c>
      <c r="C120" s="13" t="s">
        <v>90</v>
      </c>
      <c r="D120" s="13" t="s">
        <v>141</v>
      </c>
      <c r="E120" s="12" t="s">
        <v>147</v>
      </c>
      <c r="F120" s="26" t="s">
        <v>176</v>
      </c>
      <c r="G120" s="14">
        <v>1171021.8</v>
      </c>
    </row>
    <row r="121" spans="1:7" ht="15.75" outlineLevel="3">
      <c r="A121" s="12" t="s">
        <v>71</v>
      </c>
      <c r="B121" s="12" t="s">
        <v>5</v>
      </c>
      <c r="C121" s="13" t="s">
        <v>90</v>
      </c>
      <c r="D121" s="13" t="s">
        <v>145</v>
      </c>
      <c r="E121" s="12" t="s">
        <v>150</v>
      </c>
      <c r="F121" s="26" t="s">
        <v>176</v>
      </c>
      <c r="G121" s="14">
        <v>10000</v>
      </c>
    </row>
    <row r="122" spans="1:7" ht="78.75" outlineLevel="2">
      <c r="A122" s="8" t="s">
        <v>71</v>
      </c>
      <c r="B122" s="9" t="s">
        <v>5</v>
      </c>
      <c r="C122" s="10" t="s">
        <v>92</v>
      </c>
      <c r="D122" s="10" t="s">
        <v>0</v>
      </c>
      <c r="E122" s="9" t="s">
        <v>93</v>
      </c>
      <c r="F122" s="3"/>
      <c r="G122" s="11">
        <f>G123</f>
        <v>5500000</v>
      </c>
    </row>
    <row r="123" spans="1:7" ht="31.5" outlineLevel="3">
      <c r="A123" s="12" t="s">
        <v>71</v>
      </c>
      <c r="B123" s="12" t="s">
        <v>5</v>
      </c>
      <c r="C123" s="13" t="s">
        <v>92</v>
      </c>
      <c r="D123" s="13" t="s">
        <v>141</v>
      </c>
      <c r="E123" s="12" t="s">
        <v>147</v>
      </c>
      <c r="F123" s="26" t="s">
        <v>176</v>
      </c>
      <c r="G123" s="14">
        <v>5500000</v>
      </c>
    </row>
    <row r="124" spans="1:7" ht="31.5" outlineLevel="2">
      <c r="A124" s="8" t="s">
        <v>71</v>
      </c>
      <c r="B124" s="9" t="s">
        <v>5</v>
      </c>
      <c r="C124" s="10" t="s">
        <v>94</v>
      </c>
      <c r="D124" s="10" t="s">
        <v>0</v>
      </c>
      <c r="E124" s="9" t="s">
        <v>95</v>
      </c>
      <c r="F124" s="3"/>
      <c r="G124" s="11">
        <f>G125</f>
        <v>0</v>
      </c>
    </row>
    <row r="125" spans="1:7" ht="31.5" outlineLevel="3">
      <c r="A125" s="12" t="s">
        <v>71</v>
      </c>
      <c r="B125" s="12" t="s">
        <v>5</v>
      </c>
      <c r="C125" s="13" t="s">
        <v>94</v>
      </c>
      <c r="D125" s="13" t="s">
        <v>141</v>
      </c>
      <c r="E125" s="12" t="s">
        <v>147</v>
      </c>
      <c r="F125" s="26" t="s">
        <v>176</v>
      </c>
      <c r="G125" s="14">
        <v>0</v>
      </c>
    </row>
    <row r="126" spans="1:7" ht="63" outlineLevel="2">
      <c r="A126" s="8" t="s">
        <v>71</v>
      </c>
      <c r="B126" s="9" t="s">
        <v>5</v>
      </c>
      <c r="C126" s="10" t="s">
        <v>77</v>
      </c>
      <c r="D126" s="10" t="s">
        <v>0</v>
      </c>
      <c r="E126" s="9" t="s">
        <v>78</v>
      </c>
      <c r="F126" s="3"/>
      <c r="G126" s="11">
        <f>G127</f>
        <v>715000</v>
      </c>
    </row>
    <row r="127" spans="1:7" ht="31.5" outlineLevel="3">
      <c r="A127" s="12" t="s">
        <v>71</v>
      </c>
      <c r="B127" s="12" t="s">
        <v>5</v>
      </c>
      <c r="C127" s="13" t="s">
        <v>77</v>
      </c>
      <c r="D127" s="13" t="s">
        <v>141</v>
      </c>
      <c r="E127" s="12" t="s">
        <v>147</v>
      </c>
      <c r="F127" s="26" t="s">
        <v>176</v>
      </c>
      <c r="G127" s="14">
        <v>715000</v>
      </c>
    </row>
    <row r="128" spans="1:7" ht="63" outlineLevel="2">
      <c r="A128" s="8" t="s">
        <v>71</v>
      </c>
      <c r="B128" s="9" t="s">
        <v>5</v>
      </c>
      <c r="C128" s="10" t="s">
        <v>79</v>
      </c>
      <c r="D128" s="10" t="s">
        <v>0</v>
      </c>
      <c r="E128" s="9" t="s">
        <v>80</v>
      </c>
      <c r="F128" s="3"/>
      <c r="G128" s="11">
        <f>G129</f>
        <v>316250</v>
      </c>
    </row>
    <row r="129" spans="1:7" ht="31.5" outlineLevel="3">
      <c r="A129" s="12" t="s">
        <v>71</v>
      </c>
      <c r="B129" s="12" t="s">
        <v>5</v>
      </c>
      <c r="C129" s="13" t="s">
        <v>79</v>
      </c>
      <c r="D129" s="13" t="s">
        <v>141</v>
      </c>
      <c r="E129" s="12" t="s">
        <v>147</v>
      </c>
      <c r="F129" s="26" t="s">
        <v>176</v>
      </c>
      <c r="G129" s="14">
        <v>316250</v>
      </c>
    </row>
    <row r="130" spans="1:7" ht="47.25" outlineLevel="2">
      <c r="A130" s="8" t="s">
        <v>71</v>
      </c>
      <c r="B130" s="9" t="s">
        <v>5</v>
      </c>
      <c r="C130" s="10" t="s">
        <v>19</v>
      </c>
      <c r="D130" s="10" t="s">
        <v>0</v>
      </c>
      <c r="E130" s="9" t="s">
        <v>20</v>
      </c>
      <c r="F130" s="3"/>
      <c r="G130" s="11">
        <f>G131</f>
        <v>155000</v>
      </c>
    </row>
    <row r="131" spans="1:7" ht="63" outlineLevel="3">
      <c r="A131" s="12" t="s">
        <v>71</v>
      </c>
      <c r="B131" s="12" t="s">
        <v>5</v>
      </c>
      <c r="C131" s="13" t="s">
        <v>19</v>
      </c>
      <c r="D131" s="13" t="s">
        <v>140</v>
      </c>
      <c r="E131" s="12" t="s">
        <v>146</v>
      </c>
      <c r="F131" s="26" t="s">
        <v>176</v>
      </c>
      <c r="G131" s="14">
        <v>155000</v>
      </c>
    </row>
    <row r="132" spans="1:7" s="34" customFormat="1" ht="31.5" outlineLevel="1">
      <c r="A132" s="39" t="s">
        <v>71</v>
      </c>
      <c r="B132" s="40" t="s">
        <v>71</v>
      </c>
      <c r="C132" s="41" t="s">
        <v>0</v>
      </c>
      <c r="D132" s="41" t="s">
        <v>0</v>
      </c>
      <c r="E132" s="40" t="s">
        <v>96</v>
      </c>
      <c r="F132" s="32"/>
      <c r="G132" s="42">
        <f>G133</f>
        <v>1629991</v>
      </c>
    </row>
    <row r="133" spans="1:7" ht="78.75" outlineLevel="2">
      <c r="A133" s="8" t="s">
        <v>71</v>
      </c>
      <c r="B133" s="9" t="s">
        <v>71</v>
      </c>
      <c r="C133" s="10" t="s">
        <v>97</v>
      </c>
      <c r="D133" s="10" t="s">
        <v>0</v>
      </c>
      <c r="E133" s="9" t="s">
        <v>98</v>
      </c>
      <c r="F133" s="3"/>
      <c r="G133" s="11">
        <f>SUM(G134:G135)</f>
        <v>1629991</v>
      </c>
    </row>
    <row r="134" spans="1:7" ht="63" outlineLevel="3">
      <c r="A134" s="12" t="s">
        <v>71</v>
      </c>
      <c r="B134" s="12" t="s">
        <v>71</v>
      </c>
      <c r="C134" s="13" t="s">
        <v>97</v>
      </c>
      <c r="D134" s="13" t="s">
        <v>140</v>
      </c>
      <c r="E134" s="12" t="s">
        <v>146</v>
      </c>
      <c r="F134" s="26" t="s">
        <v>176</v>
      </c>
      <c r="G134" s="14">
        <v>1234671</v>
      </c>
    </row>
    <row r="135" spans="1:7" ht="31.5" outlineLevel="3">
      <c r="A135" s="12" t="s">
        <v>71</v>
      </c>
      <c r="B135" s="12" t="s">
        <v>71</v>
      </c>
      <c r="C135" s="13" t="s">
        <v>97</v>
      </c>
      <c r="D135" s="13" t="s">
        <v>141</v>
      </c>
      <c r="E135" s="12" t="s">
        <v>147</v>
      </c>
      <c r="F135" s="26" t="s">
        <v>176</v>
      </c>
      <c r="G135" s="14">
        <v>395320</v>
      </c>
    </row>
    <row r="136" spans="1:7" s="34" customFormat="1" ht="31.5" outlineLevel="1">
      <c r="A136" s="39" t="s">
        <v>71</v>
      </c>
      <c r="B136" s="40" t="s">
        <v>51</v>
      </c>
      <c r="C136" s="41" t="s">
        <v>0</v>
      </c>
      <c r="D136" s="41" t="s">
        <v>0</v>
      </c>
      <c r="E136" s="40" t="s">
        <v>99</v>
      </c>
      <c r="F136" s="32"/>
      <c r="G136" s="42">
        <f>G137+G140+G142+G146+G149+G152+G154</f>
        <v>18074464.28</v>
      </c>
    </row>
    <row r="137" spans="1:7" ht="15.75" outlineLevel="2">
      <c r="A137" s="8" t="s">
        <v>71</v>
      </c>
      <c r="B137" s="9" t="s">
        <v>51</v>
      </c>
      <c r="C137" s="10" t="s">
        <v>15</v>
      </c>
      <c r="D137" s="10" t="s">
        <v>0</v>
      </c>
      <c r="E137" s="9" t="s">
        <v>16</v>
      </c>
      <c r="F137" s="3"/>
      <c r="G137" s="11">
        <f>SUM(G138:G139)</f>
        <v>3549459.27</v>
      </c>
    </row>
    <row r="138" spans="1:7" ht="63" outlineLevel="3">
      <c r="A138" s="12" t="s">
        <v>71</v>
      </c>
      <c r="B138" s="12" t="s">
        <v>51</v>
      </c>
      <c r="C138" s="13" t="s">
        <v>15</v>
      </c>
      <c r="D138" s="13" t="s">
        <v>140</v>
      </c>
      <c r="E138" s="12" t="s">
        <v>146</v>
      </c>
      <c r="F138" s="26" t="s">
        <v>176</v>
      </c>
      <c r="G138" s="14">
        <v>3541459.27</v>
      </c>
    </row>
    <row r="139" spans="1:7" ht="31.5" outlineLevel="3">
      <c r="A139" s="12" t="s">
        <v>71</v>
      </c>
      <c r="B139" s="12" t="s">
        <v>51</v>
      </c>
      <c r="C139" s="13" t="s">
        <v>15</v>
      </c>
      <c r="D139" s="13" t="s">
        <v>141</v>
      </c>
      <c r="E139" s="12" t="s">
        <v>147</v>
      </c>
      <c r="F139" s="26" t="s">
        <v>176</v>
      </c>
      <c r="G139" s="14">
        <v>8000</v>
      </c>
    </row>
    <row r="140" spans="1:7" ht="141.75" outlineLevel="2">
      <c r="A140" s="8" t="s">
        <v>71</v>
      </c>
      <c r="B140" s="9" t="s">
        <v>51</v>
      </c>
      <c r="C140" s="10" t="s">
        <v>17</v>
      </c>
      <c r="D140" s="10" t="s">
        <v>0</v>
      </c>
      <c r="E140" s="9" t="s">
        <v>18</v>
      </c>
      <c r="F140" s="3"/>
      <c r="G140" s="11">
        <f>G141</f>
        <v>655920</v>
      </c>
    </row>
    <row r="141" spans="1:7" ht="31.5" outlineLevel="3">
      <c r="A141" s="12" t="s">
        <v>71</v>
      </c>
      <c r="B141" s="12" t="s">
        <v>51</v>
      </c>
      <c r="C141" s="13" t="s">
        <v>17</v>
      </c>
      <c r="D141" s="13" t="s">
        <v>141</v>
      </c>
      <c r="E141" s="12" t="s">
        <v>147</v>
      </c>
      <c r="F141" s="26" t="s">
        <v>176</v>
      </c>
      <c r="G141" s="14">
        <v>655920</v>
      </c>
    </row>
    <row r="142" spans="1:7" ht="63" outlineLevel="2">
      <c r="A142" s="8" t="s">
        <v>71</v>
      </c>
      <c r="B142" s="9" t="s">
        <v>51</v>
      </c>
      <c r="C142" s="10" t="s">
        <v>100</v>
      </c>
      <c r="D142" s="10" t="s">
        <v>0</v>
      </c>
      <c r="E142" s="9" t="s">
        <v>101</v>
      </c>
      <c r="F142" s="3"/>
      <c r="G142" s="11">
        <f>SUM(G143:G145)</f>
        <v>11677145.01</v>
      </c>
    </row>
    <row r="143" spans="1:7" ht="63" outlineLevel="3">
      <c r="A143" s="12" t="s">
        <v>71</v>
      </c>
      <c r="B143" s="12" t="s">
        <v>51</v>
      </c>
      <c r="C143" s="13" t="s">
        <v>100</v>
      </c>
      <c r="D143" s="13" t="s">
        <v>140</v>
      </c>
      <c r="E143" s="12" t="s">
        <v>146</v>
      </c>
      <c r="F143" s="26" t="s">
        <v>176</v>
      </c>
      <c r="G143" s="14">
        <v>9460439.61</v>
      </c>
    </row>
    <row r="144" spans="1:7" ht="31.5" outlineLevel="3">
      <c r="A144" s="12" t="s">
        <v>71</v>
      </c>
      <c r="B144" s="12" t="s">
        <v>51</v>
      </c>
      <c r="C144" s="13" t="s">
        <v>100</v>
      </c>
      <c r="D144" s="13" t="s">
        <v>141</v>
      </c>
      <c r="E144" s="12" t="s">
        <v>147</v>
      </c>
      <c r="F144" s="26" t="s">
        <v>176</v>
      </c>
      <c r="G144" s="14">
        <v>2212705.4</v>
      </c>
    </row>
    <row r="145" spans="1:7" ht="15.75" outlineLevel="3">
      <c r="A145" s="12" t="s">
        <v>71</v>
      </c>
      <c r="B145" s="12" t="s">
        <v>51</v>
      </c>
      <c r="C145" s="13" t="s">
        <v>100</v>
      </c>
      <c r="D145" s="13" t="s">
        <v>145</v>
      </c>
      <c r="E145" s="12" t="s">
        <v>150</v>
      </c>
      <c r="F145" s="26" t="s">
        <v>176</v>
      </c>
      <c r="G145" s="14">
        <v>4000</v>
      </c>
    </row>
    <row r="146" spans="1:7" ht="31.5" outlineLevel="2">
      <c r="A146" s="8" t="s">
        <v>71</v>
      </c>
      <c r="B146" s="9" t="s">
        <v>51</v>
      </c>
      <c r="C146" s="10" t="s">
        <v>94</v>
      </c>
      <c r="D146" s="10" t="s">
        <v>0</v>
      </c>
      <c r="E146" s="9" t="s">
        <v>95</v>
      </c>
      <c r="F146" s="3"/>
      <c r="G146" s="11">
        <f>SUM(G147:G148)</f>
        <v>463500</v>
      </c>
    </row>
    <row r="147" spans="1:7" ht="63" outlineLevel="3">
      <c r="A147" s="12" t="s">
        <v>71</v>
      </c>
      <c r="B147" s="12" t="s">
        <v>51</v>
      </c>
      <c r="C147" s="13" t="s">
        <v>94</v>
      </c>
      <c r="D147" s="13" t="s">
        <v>140</v>
      </c>
      <c r="E147" s="12" t="s">
        <v>146</v>
      </c>
      <c r="F147" s="26" t="s">
        <v>176</v>
      </c>
      <c r="G147" s="14">
        <v>18500</v>
      </c>
    </row>
    <row r="148" spans="1:7" ht="31.5" outlineLevel="3">
      <c r="A148" s="12" t="s">
        <v>71</v>
      </c>
      <c r="B148" s="12" t="s">
        <v>51</v>
      </c>
      <c r="C148" s="13" t="s">
        <v>94</v>
      </c>
      <c r="D148" s="13" t="s">
        <v>141</v>
      </c>
      <c r="E148" s="12" t="s">
        <v>147</v>
      </c>
      <c r="F148" s="26" t="s">
        <v>176</v>
      </c>
      <c r="G148" s="14">
        <v>445000</v>
      </c>
    </row>
    <row r="149" spans="1:7" ht="63" outlineLevel="2">
      <c r="A149" s="8" t="s">
        <v>71</v>
      </c>
      <c r="B149" s="9" t="s">
        <v>51</v>
      </c>
      <c r="C149" s="10" t="s">
        <v>79</v>
      </c>
      <c r="D149" s="10" t="s">
        <v>0</v>
      </c>
      <c r="E149" s="9" t="s">
        <v>80</v>
      </c>
      <c r="F149" s="3"/>
      <c r="G149" s="11">
        <f>SUM(G150:G151)</f>
        <v>1228440</v>
      </c>
    </row>
    <row r="150" spans="1:7" ht="63" outlineLevel="3">
      <c r="A150" s="12" t="s">
        <v>71</v>
      </c>
      <c r="B150" s="12" t="s">
        <v>51</v>
      </c>
      <c r="C150" s="13" t="s">
        <v>79</v>
      </c>
      <c r="D150" s="13" t="s">
        <v>140</v>
      </c>
      <c r="E150" s="12" t="s">
        <v>146</v>
      </c>
      <c r="F150" s="26" t="s">
        <v>176</v>
      </c>
      <c r="G150" s="14">
        <v>771240</v>
      </c>
    </row>
    <row r="151" spans="1:7" ht="31.5" outlineLevel="3">
      <c r="A151" s="12" t="s">
        <v>71</v>
      </c>
      <c r="B151" s="12" t="s">
        <v>51</v>
      </c>
      <c r="C151" s="13" t="s">
        <v>79</v>
      </c>
      <c r="D151" s="13" t="s">
        <v>141</v>
      </c>
      <c r="E151" s="12" t="s">
        <v>147</v>
      </c>
      <c r="F151" s="26" t="s">
        <v>176</v>
      </c>
      <c r="G151" s="14">
        <v>457200</v>
      </c>
    </row>
    <row r="152" spans="1:7" ht="47.25" outlineLevel="2">
      <c r="A152" s="8" t="s">
        <v>71</v>
      </c>
      <c r="B152" s="9" t="s">
        <v>51</v>
      </c>
      <c r="C152" s="10" t="s">
        <v>81</v>
      </c>
      <c r="D152" s="10" t="s">
        <v>0</v>
      </c>
      <c r="E152" s="9" t="s">
        <v>82</v>
      </c>
      <c r="F152" s="3"/>
      <c r="G152" s="11">
        <f>G153</f>
        <v>0</v>
      </c>
    </row>
    <row r="153" spans="1:7" ht="31.5" outlineLevel="3">
      <c r="A153" s="12" t="s">
        <v>71</v>
      </c>
      <c r="B153" s="12" t="s">
        <v>51</v>
      </c>
      <c r="C153" s="13" t="s">
        <v>81</v>
      </c>
      <c r="D153" s="13" t="s">
        <v>141</v>
      </c>
      <c r="E153" s="12" t="s">
        <v>147</v>
      </c>
      <c r="F153" s="26" t="s">
        <v>176</v>
      </c>
      <c r="G153" s="14">
        <v>0</v>
      </c>
    </row>
    <row r="154" spans="1:7" ht="31.5" outlineLevel="2">
      <c r="A154" s="8" t="s">
        <v>71</v>
      </c>
      <c r="B154" s="9" t="s">
        <v>51</v>
      </c>
      <c r="C154" s="10" t="s">
        <v>102</v>
      </c>
      <c r="D154" s="10" t="s">
        <v>0</v>
      </c>
      <c r="E154" s="9" t="s">
        <v>103</v>
      </c>
      <c r="F154" s="3"/>
      <c r="G154" s="11">
        <f>G155</f>
        <v>500000</v>
      </c>
    </row>
    <row r="155" spans="1:7" ht="31.5" outlineLevel="3">
      <c r="A155" s="12" t="s">
        <v>71</v>
      </c>
      <c r="B155" s="12" t="s">
        <v>51</v>
      </c>
      <c r="C155" s="13" t="s">
        <v>102</v>
      </c>
      <c r="D155" s="13" t="s">
        <v>141</v>
      </c>
      <c r="E155" s="12" t="s">
        <v>147</v>
      </c>
      <c r="F155" s="26" t="s">
        <v>176</v>
      </c>
      <c r="G155" s="14">
        <v>500000</v>
      </c>
    </row>
    <row r="156" spans="1:7" s="7" customFormat="1" ht="15.75" customHeight="1">
      <c r="A156" s="4" t="s">
        <v>104</v>
      </c>
      <c r="B156" s="5" t="s">
        <v>0</v>
      </c>
      <c r="C156" s="55" t="s">
        <v>158</v>
      </c>
      <c r="D156" s="56"/>
      <c r="E156" s="57"/>
      <c r="F156" s="30"/>
      <c r="G156" s="6">
        <f>G157</f>
        <v>26080700</v>
      </c>
    </row>
    <row r="157" spans="1:7" s="34" customFormat="1" ht="15.75" outlineLevel="1">
      <c r="A157" s="39" t="s">
        <v>104</v>
      </c>
      <c r="B157" s="40" t="s">
        <v>4</v>
      </c>
      <c r="C157" s="41" t="s">
        <v>0</v>
      </c>
      <c r="D157" s="41" t="s">
        <v>0</v>
      </c>
      <c r="E157" s="40" t="s">
        <v>105</v>
      </c>
      <c r="F157" s="32"/>
      <c r="G157" s="42">
        <f>G158+G160+G162+G165</f>
        <v>26080700</v>
      </c>
    </row>
    <row r="158" spans="1:7" ht="94.5" outlineLevel="2">
      <c r="A158" s="8" t="s">
        <v>104</v>
      </c>
      <c r="B158" s="9" t="s">
        <v>4</v>
      </c>
      <c r="C158" s="10" t="s">
        <v>106</v>
      </c>
      <c r="D158" s="10" t="s">
        <v>0</v>
      </c>
      <c r="E158" s="9" t="s">
        <v>107</v>
      </c>
      <c r="F158" s="3"/>
      <c r="G158" s="11">
        <f>G159</f>
        <v>4000</v>
      </c>
    </row>
    <row r="159" spans="1:7" ht="31.5" outlineLevel="3">
      <c r="A159" s="12" t="s">
        <v>104</v>
      </c>
      <c r="B159" s="12" t="s">
        <v>4</v>
      </c>
      <c r="C159" s="13" t="s">
        <v>106</v>
      </c>
      <c r="D159" s="13" t="s">
        <v>141</v>
      </c>
      <c r="E159" s="12" t="s">
        <v>147</v>
      </c>
      <c r="F159" s="26" t="s">
        <v>176</v>
      </c>
      <c r="G159" s="14">
        <v>4000</v>
      </c>
    </row>
    <row r="160" spans="1:7" ht="141.75" outlineLevel="2">
      <c r="A160" s="8" t="s">
        <v>104</v>
      </c>
      <c r="B160" s="9" t="s">
        <v>4</v>
      </c>
      <c r="C160" s="10" t="s">
        <v>17</v>
      </c>
      <c r="D160" s="10" t="s">
        <v>0</v>
      </c>
      <c r="E160" s="9" t="s">
        <v>18</v>
      </c>
      <c r="F160" s="3"/>
      <c r="G160" s="11">
        <f>G161</f>
        <v>1101300</v>
      </c>
    </row>
    <row r="161" spans="1:7" ht="31.5" outlineLevel="3">
      <c r="A161" s="12" t="s">
        <v>104</v>
      </c>
      <c r="B161" s="12" t="s">
        <v>4</v>
      </c>
      <c r="C161" s="13" t="s">
        <v>17</v>
      </c>
      <c r="D161" s="13" t="s">
        <v>141</v>
      </c>
      <c r="E161" s="12" t="s">
        <v>147</v>
      </c>
      <c r="F161" s="26" t="s">
        <v>176</v>
      </c>
      <c r="G161" s="14">
        <v>1101300</v>
      </c>
    </row>
    <row r="162" spans="1:7" ht="47.25" outlineLevel="2">
      <c r="A162" s="8" t="s">
        <v>104</v>
      </c>
      <c r="B162" s="9" t="s">
        <v>4</v>
      </c>
      <c r="C162" s="10" t="s">
        <v>19</v>
      </c>
      <c r="D162" s="10" t="s">
        <v>0</v>
      </c>
      <c r="E162" s="9" t="s">
        <v>20</v>
      </c>
      <c r="F162" s="3"/>
      <c r="G162" s="11">
        <f>SUM(G163:G164)</f>
        <v>155000</v>
      </c>
    </row>
    <row r="163" spans="1:7" ht="63" outlineLevel="3">
      <c r="A163" s="12" t="s">
        <v>104</v>
      </c>
      <c r="B163" s="12" t="s">
        <v>4</v>
      </c>
      <c r="C163" s="13" t="s">
        <v>19</v>
      </c>
      <c r="D163" s="13" t="s">
        <v>140</v>
      </c>
      <c r="E163" s="12" t="s">
        <v>146</v>
      </c>
      <c r="F163" s="26" t="s">
        <v>176</v>
      </c>
      <c r="G163" s="14">
        <v>125320</v>
      </c>
    </row>
    <row r="164" spans="1:7" ht="31.5" outlineLevel="3">
      <c r="A164" s="12" t="s">
        <v>104</v>
      </c>
      <c r="B164" s="12" t="s">
        <v>4</v>
      </c>
      <c r="C164" s="13" t="s">
        <v>19</v>
      </c>
      <c r="D164" s="13" t="s">
        <v>141</v>
      </c>
      <c r="E164" s="12" t="s">
        <v>147</v>
      </c>
      <c r="F164" s="26" t="s">
        <v>176</v>
      </c>
      <c r="G164" s="14">
        <v>29680</v>
      </c>
    </row>
    <row r="165" spans="1:7" ht="31.5" outlineLevel="2">
      <c r="A165" s="8" t="s">
        <v>104</v>
      </c>
      <c r="B165" s="9" t="s">
        <v>4</v>
      </c>
      <c r="C165" s="10" t="s">
        <v>108</v>
      </c>
      <c r="D165" s="10" t="s">
        <v>0</v>
      </c>
      <c r="E165" s="9" t="s">
        <v>109</v>
      </c>
      <c r="F165" s="3"/>
      <c r="G165" s="11">
        <f>SUM(G166:G168)</f>
        <v>24820400</v>
      </c>
    </row>
    <row r="166" spans="1:7" ht="63" outlineLevel="3">
      <c r="A166" s="12" t="s">
        <v>104</v>
      </c>
      <c r="B166" s="12" t="s">
        <v>4</v>
      </c>
      <c r="C166" s="13" t="s">
        <v>108</v>
      </c>
      <c r="D166" s="13" t="s">
        <v>140</v>
      </c>
      <c r="E166" s="12" t="s">
        <v>146</v>
      </c>
      <c r="F166" s="26" t="s">
        <v>176</v>
      </c>
      <c r="G166" s="14">
        <v>10716271.18</v>
      </c>
    </row>
    <row r="167" spans="1:7" ht="31.5" outlineLevel="3">
      <c r="A167" s="12" t="s">
        <v>104</v>
      </c>
      <c r="B167" s="12" t="s">
        <v>4</v>
      </c>
      <c r="C167" s="13" t="s">
        <v>108</v>
      </c>
      <c r="D167" s="13" t="s">
        <v>141</v>
      </c>
      <c r="E167" s="12" t="s">
        <v>147</v>
      </c>
      <c r="F167" s="26" t="s">
        <v>176</v>
      </c>
      <c r="G167" s="14">
        <v>2820528.82</v>
      </c>
    </row>
    <row r="168" spans="1:7" ht="47.25" outlineLevel="3">
      <c r="A168" s="12" t="s">
        <v>104</v>
      </c>
      <c r="B168" s="12" t="s">
        <v>4</v>
      </c>
      <c r="C168" s="13" t="s">
        <v>108</v>
      </c>
      <c r="D168" s="13" t="s">
        <v>144</v>
      </c>
      <c r="E168" s="12" t="s">
        <v>151</v>
      </c>
      <c r="F168" s="26" t="s">
        <v>176</v>
      </c>
      <c r="G168" s="14">
        <v>11283600</v>
      </c>
    </row>
    <row r="169" spans="1:7" s="7" customFormat="1" ht="15.75">
      <c r="A169" s="4" t="s">
        <v>51</v>
      </c>
      <c r="B169" s="5" t="s">
        <v>0</v>
      </c>
      <c r="C169" s="55" t="s">
        <v>163</v>
      </c>
      <c r="D169" s="56"/>
      <c r="E169" s="57"/>
      <c r="F169" s="30"/>
      <c r="G169" s="6">
        <f>G170</f>
        <v>32000</v>
      </c>
    </row>
    <row r="170" spans="1:7" ht="15.75" outlineLevel="1">
      <c r="A170" s="8" t="s">
        <v>51</v>
      </c>
      <c r="B170" s="9" t="s">
        <v>4</v>
      </c>
      <c r="C170" s="10" t="s">
        <v>0</v>
      </c>
      <c r="D170" s="10" t="s">
        <v>0</v>
      </c>
      <c r="E170" s="9" t="s">
        <v>110</v>
      </c>
      <c r="F170" s="3"/>
      <c r="G170" s="11">
        <f>G171</f>
        <v>32000</v>
      </c>
    </row>
    <row r="171" spans="1:7" ht="47.25" outlineLevel="2">
      <c r="A171" s="8" t="s">
        <v>51</v>
      </c>
      <c r="B171" s="9" t="s">
        <v>4</v>
      </c>
      <c r="C171" s="10" t="s">
        <v>111</v>
      </c>
      <c r="D171" s="10" t="s">
        <v>0</v>
      </c>
      <c r="E171" s="9" t="s">
        <v>112</v>
      </c>
      <c r="F171" s="3"/>
      <c r="G171" s="11">
        <f>SUM(G172:G173)</f>
        <v>32000</v>
      </c>
    </row>
    <row r="172" spans="1:7" ht="63" outlineLevel="3">
      <c r="A172" s="12" t="s">
        <v>51</v>
      </c>
      <c r="B172" s="12" t="s">
        <v>4</v>
      </c>
      <c r="C172" s="13" t="s">
        <v>111</v>
      </c>
      <c r="D172" s="13" t="s">
        <v>140</v>
      </c>
      <c r="E172" s="12" t="s">
        <v>146</v>
      </c>
      <c r="F172" s="26" t="s">
        <v>176</v>
      </c>
      <c r="G172" s="14">
        <v>20000</v>
      </c>
    </row>
    <row r="173" spans="1:7" ht="31.5" outlineLevel="3">
      <c r="A173" s="12" t="s">
        <v>51</v>
      </c>
      <c r="B173" s="12" t="s">
        <v>4</v>
      </c>
      <c r="C173" s="13" t="s">
        <v>111</v>
      </c>
      <c r="D173" s="13" t="s">
        <v>141</v>
      </c>
      <c r="E173" s="12" t="s">
        <v>147</v>
      </c>
      <c r="F173" s="26" t="s">
        <v>176</v>
      </c>
      <c r="G173" s="14">
        <v>12000</v>
      </c>
    </row>
    <row r="174" spans="1:7" s="7" customFormat="1" ht="15.75" customHeight="1">
      <c r="A174" s="4" t="s">
        <v>113</v>
      </c>
      <c r="B174" s="5" t="s">
        <v>0</v>
      </c>
      <c r="C174" s="55" t="s">
        <v>159</v>
      </c>
      <c r="D174" s="56"/>
      <c r="E174" s="57"/>
      <c r="F174" s="30"/>
      <c r="G174" s="6">
        <f>G175+G178+G187</f>
        <v>4746360</v>
      </c>
    </row>
    <row r="175" spans="1:7" s="34" customFormat="1" ht="15.75" outlineLevel="1">
      <c r="A175" s="39" t="s">
        <v>113</v>
      </c>
      <c r="B175" s="40" t="s">
        <v>4</v>
      </c>
      <c r="C175" s="41" t="s">
        <v>0</v>
      </c>
      <c r="D175" s="41" t="s">
        <v>0</v>
      </c>
      <c r="E175" s="40" t="s">
        <v>114</v>
      </c>
      <c r="F175" s="32"/>
      <c r="G175" s="42">
        <f>G176</f>
        <v>2115360</v>
      </c>
    </row>
    <row r="176" spans="1:7" ht="63" outlineLevel="2">
      <c r="A176" s="8" t="s">
        <v>113</v>
      </c>
      <c r="B176" s="9" t="s">
        <v>4</v>
      </c>
      <c r="C176" s="10" t="s">
        <v>115</v>
      </c>
      <c r="D176" s="10" t="s">
        <v>0</v>
      </c>
      <c r="E176" s="9" t="s">
        <v>116</v>
      </c>
      <c r="F176" s="3"/>
      <c r="G176" s="11">
        <f>G177</f>
        <v>2115360</v>
      </c>
    </row>
    <row r="177" spans="1:7" ht="31.5" outlineLevel="3">
      <c r="A177" s="12" t="s">
        <v>113</v>
      </c>
      <c r="B177" s="12" t="s">
        <v>4</v>
      </c>
      <c r="C177" s="13" t="s">
        <v>115</v>
      </c>
      <c r="D177" s="13" t="s">
        <v>142</v>
      </c>
      <c r="E177" s="12" t="s">
        <v>148</v>
      </c>
      <c r="F177" s="26" t="s">
        <v>176</v>
      </c>
      <c r="G177" s="14">
        <v>2115360</v>
      </c>
    </row>
    <row r="178" spans="1:7" s="34" customFormat="1" ht="15.75" outlineLevel="1">
      <c r="A178" s="39" t="s">
        <v>113</v>
      </c>
      <c r="B178" s="40" t="s">
        <v>9</v>
      </c>
      <c r="C178" s="41" t="s">
        <v>0</v>
      </c>
      <c r="D178" s="41" t="s">
        <v>0</v>
      </c>
      <c r="E178" s="40" t="s">
        <v>117</v>
      </c>
      <c r="F178" s="32"/>
      <c r="G178" s="42">
        <f>G179+G182+G185</f>
        <v>1176900</v>
      </c>
    </row>
    <row r="179" spans="1:7" ht="110.25" outlineLevel="2">
      <c r="A179" s="8" t="s">
        <v>113</v>
      </c>
      <c r="B179" s="9" t="s">
        <v>9</v>
      </c>
      <c r="C179" s="10" t="s">
        <v>118</v>
      </c>
      <c r="D179" s="10" t="s">
        <v>0</v>
      </c>
      <c r="E179" s="9" t="s">
        <v>119</v>
      </c>
      <c r="F179" s="3"/>
      <c r="G179" s="11">
        <f>SUM(G180:G181)</f>
        <v>454600</v>
      </c>
    </row>
    <row r="180" spans="1:7" ht="63" outlineLevel="3">
      <c r="A180" s="12" t="s">
        <v>113</v>
      </c>
      <c r="B180" s="12" t="s">
        <v>9</v>
      </c>
      <c r="C180" s="13" t="s">
        <v>118</v>
      </c>
      <c r="D180" s="13" t="s">
        <v>140</v>
      </c>
      <c r="E180" s="12" t="s">
        <v>146</v>
      </c>
      <c r="F180" s="26" t="s">
        <v>176</v>
      </c>
      <c r="G180" s="14">
        <v>432900</v>
      </c>
    </row>
    <row r="181" spans="1:7" ht="31.5" outlineLevel="3">
      <c r="A181" s="12" t="s">
        <v>113</v>
      </c>
      <c r="B181" s="12" t="s">
        <v>9</v>
      </c>
      <c r="C181" s="13" t="s">
        <v>118</v>
      </c>
      <c r="D181" s="13" t="s">
        <v>141</v>
      </c>
      <c r="E181" s="12" t="s">
        <v>147</v>
      </c>
      <c r="F181" s="26" t="s">
        <v>176</v>
      </c>
      <c r="G181" s="14">
        <v>21700</v>
      </c>
    </row>
    <row r="182" spans="1:7" ht="47.25" outlineLevel="2">
      <c r="A182" s="8" t="s">
        <v>113</v>
      </c>
      <c r="B182" s="9" t="s">
        <v>9</v>
      </c>
      <c r="C182" s="10" t="s">
        <v>120</v>
      </c>
      <c r="D182" s="10" t="s">
        <v>0</v>
      </c>
      <c r="E182" s="9" t="s">
        <v>121</v>
      </c>
      <c r="F182" s="3"/>
      <c r="G182" s="11">
        <f>SUM(G183:G184)</f>
        <v>257200</v>
      </c>
    </row>
    <row r="183" spans="1:7" ht="31.5" outlineLevel="3">
      <c r="A183" s="12" t="s">
        <v>113</v>
      </c>
      <c r="B183" s="12" t="s">
        <v>9</v>
      </c>
      <c r="C183" s="13" t="s">
        <v>120</v>
      </c>
      <c r="D183" s="13" t="s">
        <v>141</v>
      </c>
      <c r="E183" s="12" t="s">
        <v>147</v>
      </c>
      <c r="F183" s="26" t="s">
        <v>176</v>
      </c>
      <c r="G183" s="14">
        <v>1000</v>
      </c>
    </row>
    <row r="184" spans="1:7" ht="31.5" outlineLevel="3">
      <c r="A184" s="12" t="s">
        <v>113</v>
      </c>
      <c r="B184" s="12" t="s">
        <v>9</v>
      </c>
      <c r="C184" s="13" t="s">
        <v>120</v>
      </c>
      <c r="D184" s="13" t="s">
        <v>142</v>
      </c>
      <c r="E184" s="12" t="s">
        <v>148</v>
      </c>
      <c r="F184" s="26" t="s">
        <v>176</v>
      </c>
      <c r="G184" s="14">
        <v>256200</v>
      </c>
    </row>
    <row r="185" spans="1:7" ht="78.75" outlineLevel="2">
      <c r="A185" s="8" t="s">
        <v>113</v>
      </c>
      <c r="B185" s="9" t="s">
        <v>9</v>
      </c>
      <c r="C185" s="10" t="s">
        <v>122</v>
      </c>
      <c r="D185" s="10" t="s">
        <v>0</v>
      </c>
      <c r="E185" s="9" t="s">
        <v>123</v>
      </c>
      <c r="F185" s="3"/>
      <c r="G185" s="11">
        <f>G186</f>
        <v>465100</v>
      </c>
    </row>
    <row r="186" spans="1:7" ht="31.5" outlineLevel="3">
      <c r="A186" s="12" t="s">
        <v>113</v>
      </c>
      <c r="B186" s="12" t="s">
        <v>9</v>
      </c>
      <c r="C186" s="13" t="s">
        <v>122</v>
      </c>
      <c r="D186" s="13" t="s">
        <v>141</v>
      </c>
      <c r="E186" s="12" t="s">
        <v>147</v>
      </c>
      <c r="F186" s="26" t="s">
        <v>176</v>
      </c>
      <c r="G186" s="14">
        <v>465100</v>
      </c>
    </row>
    <row r="187" spans="1:7" s="34" customFormat="1" ht="31.5" outlineLevel="1">
      <c r="A187" s="39" t="s">
        <v>113</v>
      </c>
      <c r="B187" s="40" t="s">
        <v>26</v>
      </c>
      <c r="C187" s="41" t="s">
        <v>0</v>
      </c>
      <c r="D187" s="41" t="s">
        <v>0</v>
      </c>
      <c r="E187" s="40" t="s">
        <v>124</v>
      </c>
      <c r="F187" s="32"/>
      <c r="G187" s="42">
        <f>G188+G191+G193</f>
        <v>1454100</v>
      </c>
    </row>
    <row r="188" spans="1:7" ht="110.25" outlineLevel="2">
      <c r="A188" s="8" t="s">
        <v>113</v>
      </c>
      <c r="B188" s="9" t="s">
        <v>26</v>
      </c>
      <c r="C188" s="10" t="s">
        <v>125</v>
      </c>
      <c r="D188" s="10" t="s">
        <v>0</v>
      </c>
      <c r="E188" s="9" t="s">
        <v>126</v>
      </c>
      <c r="F188" s="3"/>
      <c r="G188" s="11">
        <f>SUM(G189:G190)</f>
        <v>952600</v>
      </c>
    </row>
    <row r="189" spans="1:7" ht="63" outlineLevel="3">
      <c r="A189" s="12" t="s">
        <v>113</v>
      </c>
      <c r="B189" s="12" t="s">
        <v>26</v>
      </c>
      <c r="C189" s="13" t="s">
        <v>125</v>
      </c>
      <c r="D189" s="13" t="s">
        <v>140</v>
      </c>
      <c r="E189" s="12" t="s">
        <v>146</v>
      </c>
      <c r="F189" s="26" t="s">
        <v>176</v>
      </c>
      <c r="G189" s="14">
        <v>897720</v>
      </c>
    </row>
    <row r="190" spans="1:7" ht="31.5" outlineLevel="3">
      <c r="A190" s="12" t="s">
        <v>113</v>
      </c>
      <c r="B190" s="12" t="s">
        <v>26</v>
      </c>
      <c r="C190" s="13" t="s">
        <v>125</v>
      </c>
      <c r="D190" s="13" t="s">
        <v>141</v>
      </c>
      <c r="E190" s="12" t="s">
        <v>147</v>
      </c>
      <c r="F190" s="26" t="s">
        <v>176</v>
      </c>
      <c r="G190" s="14">
        <v>54880</v>
      </c>
    </row>
    <row r="191" spans="1:7" ht="63" outlineLevel="2">
      <c r="A191" s="8" t="s">
        <v>113</v>
      </c>
      <c r="B191" s="9" t="s">
        <v>26</v>
      </c>
      <c r="C191" s="10" t="s">
        <v>127</v>
      </c>
      <c r="D191" s="10" t="s">
        <v>0</v>
      </c>
      <c r="E191" s="9" t="s">
        <v>152</v>
      </c>
      <c r="F191" s="3"/>
      <c r="G191" s="11">
        <f>G192</f>
        <v>200000</v>
      </c>
    </row>
    <row r="192" spans="1:7" ht="31.5" outlineLevel="3">
      <c r="A192" s="12" t="s">
        <v>113</v>
      </c>
      <c r="B192" s="12" t="s">
        <v>26</v>
      </c>
      <c r="C192" s="13" t="s">
        <v>127</v>
      </c>
      <c r="D192" s="13" t="s">
        <v>141</v>
      </c>
      <c r="E192" s="12" t="s">
        <v>147</v>
      </c>
      <c r="F192" s="26" t="s">
        <v>176</v>
      </c>
      <c r="G192" s="14">
        <v>200000</v>
      </c>
    </row>
    <row r="193" spans="1:7" ht="78.75" outlineLevel="2">
      <c r="A193" s="8" t="s">
        <v>113</v>
      </c>
      <c r="B193" s="9" t="s">
        <v>26</v>
      </c>
      <c r="C193" s="10" t="s">
        <v>128</v>
      </c>
      <c r="D193" s="10" t="s">
        <v>0</v>
      </c>
      <c r="E193" s="9" t="s">
        <v>183</v>
      </c>
      <c r="F193" s="3"/>
      <c r="G193" s="11">
        <f>G194</f>
        <v>301500</v>
      </c>
    </row>
    <row r="194" spans="1:7" ht="31.5" outlineLevel="3">
      <c r="A194" s="12" t="s">
        <v>113</v>
      </c>
      <c r="B194" s="12" t="s">
        <v>26</v>
      </c>
      <c r="C194" s="13" t="s">
        <v>128</v>
      </c>
      <c r="D194" s="13" t="s">
        <v>141</v>
      </c>
      <c r="E194" s="12" t="s">
        <v>147</v>
      </c>
      <c r="F194" s="26" t="s">
        <v>176</v>
      </c>
      <c r="G194" s="14">
        <v>301500</v>
      </c>
    </row>
    <row r="195" spans="1:7" s="7" customFormat="1" ht="18" customHeight="1">
      <c r="A195" s="4" t="s">
        <v>30</v>
      </c>
      <c r="B195" s="5" t="s">
        <v>0</v>
      </c>
      <c r="C195" s="55" t="s">
        <v>160</v>
      </c>
      <c r="D195" s="56"/>
      <c r="E195" s="57"/>
      <c r="F195" s="30"/>
      <c r="G195" s="6">
        <f>G196</f>
        <v>338000</v>
      </c>
    </row>
    <row r="196" spans="1:7" s="34" customFormat="1" ht="15.75" outlineLevel="1">
      <c r="A196" s="39" t="s">
        <v>30</v>
      </c>
      <c r="B196" s="40" t="s">
        <v>4</v>
      </c>
      <c r="C196" s="41" t="s">
        <v>0</v>
      </c>
      <c r="D196" s="41" t="s">
        <v>0</v>
      </c>
      <c r="E196" s="40" t="s">
        <v>129</v>
      </c>
      <c r="F196" s="32"/>
      <c r="G196" s="42">
        <f>G197</f>
        <v>338000</v>
      </c>
    </row>
    <row r="197" spans="1:7" ht="47.25" outlineLevel="2">
      <c r="A197" s="8" t="s">
        <v>30</v>
      </c>
      <c r="B197" s="9" t="s">
        <v>4</v>
      </c>
      <c r="C197" s="10" t="s">
        <v>130</v>
      </c>
      <c r="D197" s="10" t="s">
        <v>0</v>
      </c>
      <c r="E197" s="9" t="s">
        <v>131</v>
      </c>
      <c r="F197" s="3"/>
      <c r="G197" s="11">
        <f>SUM(G198:G199)</f>
        <v>338000</v>
      </c>
    </row>
    <row r="198" spans="1:7" ht="63" outlineLevel="3">
      <c r="A198" s="12" t="s">
        <v>30</v>
      </c>
      <c r="B198" s="12" t="s">
        <v>4</v>
      </c>
      <c r="C198" s="13" t="s">
        <v>130</v>
      </c>
      <c r="D198" s="13" t="s">
        <v>140</v>
      </c>
      <c r="E198" s="12" t="s">
        <v>146</v>
      </c>
      <c r="F198" s="26" t="s">
        <v>176</v>
      </c>
      <c r="G198" s="14">
        <v>98000</v>
      </c>
    </row>
    <row r="199" spans="1:7" ht="31.5" outlineLevel="3">
      <c r="A199" s="12" t="s">
        <v>30</v>
      </c>
      <c r="B199" s="12" t="s">
        <v>4</v>
      </c>
      <c r="C199" s="13" t="s">
        <v>130</v>
      </c>
      <c r="D199" s="13" t="s">
        <v>141</v>
      </c>
      <c r="E199" s="12" t="s">
        <v>147</v>
      </c>
      <c r="F199" s="26" t="s">
        <v>176</v>
      </c>
      <c r="G199" s="14">
        <v>240000</v>
      </c>
    </row>
    <row r="200" spans="1:7" s="7" customFormat="1" ht="15.75" customHeight="1">
      <c r="A200" s="4" t="s">
        <v>55</v>
      </c>
      <c r="B200" s="5" t="s">
        <v>0</v>
      </c>
      <c r="C200" s="55" t="s">
        <v>161</v>
      </c>
      <c r="D200" s="56"/>
      <c r="E200" s="57"/>
      <c r="F200" s="30"/>
      <c r="G200" s="6">
        <f>G201</f>
        <v>850000</v>
      </c>
    </row>
    <row r="201" spans="1:7" s="34" customFormat="1" ht="15.75" outlineLevel="1">
      <c r="A201" s="39" t="s">
        <v>55</v>
      </c>
      <c r="B201" s="40" t="s">
        <v>5</v>
      </c>
      <c r="C201" s="41" t="s">
        <v>0</v>
      </c>
      <c r="D201" s="41" t="s">
        <v>0</v>
      </c>
      <c r="E201" s="40" t="s">
        <v>132</v>
      </c>
      <c r="F201" s="32"/>
      <c r="G201" s="42">
        <f>G202</f>
        <v>850000</v>
      </c>
    </row>
    <row r="202" spans="1:7" ht="126" outlineLevel="2">
      <c r="A202" s="8" t="s">
        <v>55</v>
      </c>
      <c r="B202" s="9" t="s">
        <v>5</v>
      </c>
      <c r="C202" s="10" t="s">
        <v>133</v>
      </c>
      <c r="D202" s="10" t="s">
        <v>0</v>
      </c>
      <c r="E202" s="9" t="s">
        <v>134</v>
      </c>
      <c r="F202" s="3"/>
      <c r="G202" s="11">
        <f>G203</f>
        <v>850000</v>
      </c>
    </row>
    <row r="203" spans="1:7" ht="15.75" outlineLevel="3">
      <c r="A203" s="12" t="s">
        <v>55</v>
      </c>
      <c r="B203" s="12" t="s">
        <v>5</v>
      </c>
      <c r="C203" s="13" t="s">
        <v>133</v>
      </c>
      <c r="D203" s="13" t="s">
        <v>145</v>
      </c>
      <c r="E203" s="12" t="s">
        <v>150</v>
      </c>
      <c r="F203" s="26" t="s">
        <v>176</v>
      </c>
      <c r="G203" s="14">
        <v>850000</v>
      </c>
    </row>
    <row r="204" spans="1:7" s="7" customFormat="1" ht="18" customHeight="1">
      <c r="A204" s="4" t="s">
        <v>135</v>
      </c>
      <c r="B204" s="5" t="s">
        <v>0</v>
      </c>
      <c r="C204" s="55" t="s">
        <v>162</v>
      </c>
      <c r="D204" s="56"/>
      <c r="E204" s="57"/>
      <c r="F204" s="30"/>
      <c r="G204" s="6">
        <f>G205</f>
        <v>3596099</v>
      </c>
    </row>
    <row r="205" spans="1:7" s="34" customFormat="1" ht="63" outlineLevel="1">
      <c r="A205" s="39" t="s">
        <v>135</v>
      </c>
      <c r="B205" s="40" t="s">
        <v>4</v>
      </c>
      <c r="C205" s="41" t="s">
        <v>0</v>
      </c>
      <c r="D205" s="41" t="s">
        <v>0</v>
      </c>
      <c r="E205" s="40" t="s">
        <v>136</v>
      </c>
      <c r="F205" s="32"/>
      <c r="G205" s="42">
        <f>G206</f>
        <v>3596099</v>
      </c>
    </row>
    <row r="206" spans="1:7" ht="31.5" outlineLevel="2">
      <c r="A206" s="8" t="s">
        <v>135</v>
      </c>
      <c r="B206" s="9" t="s">
        <v>4</v>
      </c>
      <c r="C206" s="10" t="s">
        <v>137</v>
      </c>
      <c r="D206" s="10" t="s">
        <v>0</v>
      </c>
      <c r="E206" s="9" t="s">
        <v>138</v>
      </c>
      <c r="F206" s="3"/>
      <c r="G206" s="11">
        <f>G207</f>
        <v>3596099</v>
      </c>
    </row>
    <row r="207" spans="1:7" ht="15.75" outlineLevel="3">
      <c r="A207" s="12" t="s">
        <v>135</v>
      </c>
      <c r="B207" s="12" t="s">
        <v>4</v>
      </c>
      <c r="C207" s="13" t="s">
        <v>137</v>
      </c>
      <c r="D207" s="13" t="s">
        <v>143</v>
      </c>
      <c r="E207" s="12" t="s">
        <v>149</v>
      </c>
      <c r="F207" s="26" t="s">
        <v>176</v>
      </c>
      <c r="G207" s="14">
        <v>3596099</v>
      </c>
    </row>
    <row r="209" ht="42.75" customHeight="1"/>
    <row r="210" ht="42.75" customHeight="1"/>
  </sheetData>
  <sheetProtection/>
  <mergeCells count="17">
    <mergeCell ref="C8:E8"/>
    <mergeCell ref="A8:B8"/>
    <mergeCell ref="C195:E195"/>
    <mergeCell ref="C9:E9"/>
    <mergeCell ref="C56:E56"/>
    <mergeCell ref="C79:E79"/>
    <mergeCell ref="C89:E89"/>
    <mergeCell ref="C204:E204"/>
    <mergeCell ref="C169:E169"/>
    <mergeCell ref="C200:E200"/>
    <mergeCell ref="E1:G1"/>
    <mergeCell ref="C2:G2"/>
    <mergeCell ref="D3:G3"/>
    <mergeCell ref="A5:G5"/>
    <mergeCell ref="A7:B7"/>
    <mergeCell ref="C156:E156"/>
    <mergeCell ref="C174:E1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2014-12-05T02:16:26Z</cp:lastPrinted>
  <dcterms:created xsi:type="dcterms:W3CDTF">2002-03-11T10:22:12Z</dcterms:created>
  <dcterms:modified xsi:type="dcterms:W3CDTF">2014-12-08T03:32:06Z</dcterms:modified>
  <cp:category/>
  <cp:version/>
  <cp:contentType/>
  <cp:contentStatus/>
</cp:coreProperties>
</file>