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2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'Лист1'!$A$1:$O$166</definedName>
  </definedNames>
  <calcPr fullCalcOnLoad="1"/>
</workbook>
</file>

<file path=xl/sharedStrings.xml><?xml version="1.0" encoding="utf-8"?>
<sst xmlns="http://schemas.openxmlformats.org/spreadsheetml/2006/main" count="240" uniqueCount="100">
  <si>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</si>
  <si>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</si>
  <si>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</si>
  <si>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 строки целевого показателя, на достижение которого направлено мероприятие</t>
  </si>
  <si>
    <t>всего</t>
  </si>
  <si>
    <t>ВСЕГО ПО МУНИЦИПАЛЬНОЙ ПРОГРАММЕ, В ТОМ ЧИСЛЕ:</t>
  </si>
  <si>
    <t>областной бюджет</t>
  </si>
  <si>
    <t>прочие нужды</t>
  </si>
  <si>
    <t>местный бюджет</t>
  </si>
  <si>
    <t>капитальные вложения</t>
  </si>
  <si>
    <t>Всего по подпрограмме, в том числе:</t>
  </si>
  <si>
    <r>
      <t>Мероприятие 1.</t>
    </r>
    <r>
      <rPr>
        <sz val="12"/>
        <rFont val="Times New Roman"/>
        <family val="1"/>
      </rPr>
      <t xml:space="preserve"> Взносы на капитальный ремонт общего имущества муниципального жилищного фонда в Региональный фонд</t>
    </r>
  </si>
  <si>
    <t>Местный бюджет</t>
  </si>
  <si>
    <t xml:space="preserve">Мероприятие 2. </t>
  </si>
  <si>
    <t xml:space="preserve">Ремонт муниципального жилого фонда </t>
  </si>
  <si>
    <t xml:space="preserve">Мероприятие 3. </t>
  </si>
  <si>
    <t>Оплата за техническое заключение по адресу ул. Фрунзе, 137 по обследованию помещения</t>
  </si>
  <si>
    <t xml:space="preserve">Мероприятие 4. </t>
  </si>
  <si>
    <t>Погашение кредиторской задолженности прошлых лет</t>
  </si>
  <si>
    <t xml:space="preserve">прочие нужды </t>
  </si>
  <si>
    <r>
      <t>Мероприятие 1.</t>
    </r>
    <r>
      <rPr>
        <sz val="12"/>
        <rFont val="Times New Roman"/>
        <family val="1"/>
      </rPr>
      <t xml:space="preserve"> Мероприятия по содержанию уличного освещения, оплата электроэнергии</t>
    </r>
  </si>
  <si>
    <r>
      <t>Мероприятие 2.</t>
    </r>
    <r>
      <rPr>
        <sz val="12"/>
        <rFont val="Times New Roman"/>
        <family val="1"/>
      </rPr>
      <t xml:space="preserve"> Мероприятия по содержанию объектов благоустройства (малые архитектурные формы)</t>
    </r>
  </si>
  <si>
    <r>
      <t xml:space="preserve">Мероприятие 3. </t>
    </r>
    <r>
      <rPr>
        <sz val="12"/>
        <rFont val="Times New Roman"/>
        <family val="1"/>
      </rPr>
      <t>Санитарная уборка городского округа Нижняя Салда</t>
    </r>
    <r>
      <rPr>
        <b/>
        <sz val="12"/>
        <rFont val="Times New Roman"/>
        <family val="1"/>
      </rPr>
      <t xml:space="preserve"> </t>
    </r>
  </si>
  <si>
    <r>
      <t xml:space="preserve">Мероприятие 4. </t>
    </r>
    <r>
      <rPr>
        <sz val="12"/>
        <rFont val="Times New Roman"/>
        <family val="1"/>
      </rPr>
      <t>Мероприятия по содержанию кладбища</t>
    </r>
  </si>
  <si>
    <r>
      <t xml:space="preserve">Мероприятие 5. </t>
    </r>
    <r>
      <rPr>
        <sz val="12"/>
        <rFont val="Times New Roman"/>
        <family val="1"/>
      </rPr>
      <t xml:space="preserve"> Комплекс работ по благоустройству территории городского округа Нижняя Салда</t>
    </r>
  </si>
  <si>
    <r>
      <t xml:space="preserve">Мероприятие 6. </t>
    </r>
    <r>
      <rPr>
        <sz val="12"/>
        <rFont val="Times New Roman"/>
        <family val="1"/>
      </rPr>
      <t xml:space="preserve"> Приведение технического состояния полигона ТБО в соответствии с действующими нормами</t>
    </r>
  </si>
  <si>
    <r>
      <t xml:space="preserve">Мероприятие 8.  </t>
    </r>
    <r>
      <rPr>
        <sz val="12"/>
        <rFont val="Times New Roman"/>
        <family val="1"/>
      </rPr>
      <t>Обеспечение населения городского округа Нижняя Салда питьевой водой стандартного качества</t>
    </r>
    <r>
      <rPr>
        <b/>
        <sz val="12"/>
        <rFont val="Times New Roman"/>
        <family val="1"/>
      </rPr>
      <t xml:space="preserve">            </t>
    </r>
  </si>
  <si>
    <r>
      <t xml:space="preserve">Мероприятие 10. </t>
    </r>
    <r>
      <rPr>
        <sz val="12"/>
        <rFont val="Times New Roman"/>
        <family val="1"/>
      </rPr>
      <t>Мероприятия по обеспечению бытовыми услугами (городская баня)</t>
    </r>
  </si>
  <si>
    <t>Капитальные вложения</t>
  </si>
  <si>
    <t>Прочие нужды</t>
  </si>
  <si>
    <r>
      <t xml:space="preserve">Мероприятие 1. </t>
    </r>
    <r>
      <rPr>
        <sz val="12"/>
        <rFont val="Times New Roman"/>
        <family val="1"/>
      </rPr>
      <t>Приобретение коммунальной техники</t>
    </r>
  </si>
  <si>
    <r>
      <t>Мероприятие 1.</t>
    </r>
    <r>
      <rPr>
        <sz val="12"/>
        <rFont val="Times New Roman"/>
        <family val="1"/>
      </rPr>
      <t xml:space="preserve"> Приобретение коммунальной техники</t>
    </r>
  </si>
  <si>
    <r>
      <t>Мероприятие 2.</t>
    </r>
    <r>
      <rPr>
        <sz val="12"/>
        <rFont val="Times New Roman"/>
        <family val="1"/>
      </rPr>
      <t xml:space="preserve"> Исследование сейсмологического и сейсмотектонического состояния территории городского округа Нижняя Салда</t>
    </r>
  </si>
  <si>
    <r>
      <t xml:space="preserve">Мероприятие 3. </t>
    </r>
    <r>
      <rPr>
        <sz val="12"/>
        <rFont val="Times New Roman"/>
        <family val="1"/>
      </rPr>
      <t xml:space="preserve"> Погашение кредиторской задолженности прошлых лет</t>
    </r>
  </si>
  <si>
    <r>
      <t xml:space="preserve">Мероприятие 7. </t>
    </r>
    <r>
      <rPr>
        <sz val="12"/>
        <rFont val="Times New Roman"/>
        <family val="1"/>
      </rPr>
      <t xml:space="preserve"> Уборка несанкционированных свалок</t>
    </r>
  </si>
  <si>
    <r>
      <t xml:space="preserve">Мероприятие 9. </t>
    </r>
    <r>
      <rPr>
        <sz val="12"/>
        <rFont val="Times New Roman"/>
        <family val="1"/>
      </rPr>
      <t>Улучшение санитарного состояния территории городского округа Нижняя Салда</t>
    </r>
  </si>
  <si>
    <r>
      <t>Мероприятие 11</t>
    </r>
    <r>
      <rPr>
        <sz val="12"/>
        <rFont val="Times New Roman"/>
        <family val="1"/>
      </rPr>
      <t>.            Погашение кредиторской задолженности прошлых лет</t>
    </r>
  </si>
  <si>
    <r>
      <t xml:space="preserve">Мероприятие 4. </t>
    </r>
    <r>
      <rPr>
        <sz val="12"/>
        <rFont val="Times New Roman"/>
        <family val="1"/>
      </rPr>
      <t xml:space="preserve"> Погашение кредиторской задолженности прошлых лет</t>
    </r>
  </si>
  <si>
    <r>
      <t xml:space="preserve">Мероприятие 5. </t>
    </r>
    <r>
      <rPr>
        <sz val="12"/>
        <rFont val="Times New Roman"/>
        <family val="1"/>
      </rPr>
      <t xml:space="preserve"> Изготовление рекламных щитов</t>
    </r>
  </si>
  <si>
    <r>
      <t xml:space="preserve">Мероприятие 1. </t>
    </r>
    <r>
      <rPr>
        <sz val="12"/>
        <rFont val="Times New Roman"/>
        <family val="1"/>
      </rPr>
      <t>Мероприятия направленные на энергосбережение и повышение энергетической эффективности жилищного фонда</t>
    </r>
  </si>
  <si>
    <r>
      <t xml:space="preserve">Мероприятие 2. </t>
    </r>
    <r>
      <rPr>
        <sz val="12"/>
        <rFont val="Times New Roman"/>
        <family val="1"/>
      </rPr>
      <t>Мероприятия направленные на энергосбережение и повышение энергетической эффективности в муниципальной сфере</t>
    </r>
  </si>
  <si>
    <t>Снос ветхого жилья</t>
  </si>
  <si>
    <t xml:space="preserve">Мероприятие 5. </t>
  </si>
  <si>
    <r>
      <t xml:space="preserve">Мероприятие 3. </t>
    </r>
    <r>
      <rPr>
        <sz val="12"/>
        <rFont val="Times New Roman"/>
        <family val="1"/>
      </rPr>
      <t xml:space="preserve"> Актуализация программы комплексного развития инфраструктуры городского округа Нижняя Салда</t>
    </r>
  </si>
  <si>
    <r>
      <rPr>
        <b/>
        <sz val="12"/>
        <rFont val="Times New Roman"/>
        <family val="1"/>
      </rPr>
      <t>Мероприятие 7.</t>
    </r>
    <r>
      <rPr>
        <sz val="12"/>
        <rFont val="Times New Roman"/>
        <family val="1"/>
      </rPr>
      <t xml:space="preserve"> Модернизация насосных станций городского округа Нижняя Салда</t>
    </r>
  </si>
  <si>
    <t>66-78</t>
  </si>
  <si>
    <t>22-62</t>
  </si>
  <si>
    <t>55-56</t>
  </si>
  <si>
    <t>58-60</t>
  </si>
  <si>
    <t>47-50</t>
  </si>
  <si>
    <t>38-43</t>
  </si>
  <si>
    <t>25-33</t>
  </si>
  <si>
    <t>66-83</t>
  </si>
  <si>
    <t>87-88</t>
  </si>
  <si>
    <t>94-98</t>
  </si>
  <si>
    <t>100-102</t>
  </si>
  <si>
    <t>104-105</t>
  </si>
  <si>
    <t>94-105</t>
  </si>
  <si>
    <t>114-116</t>
  </si>
  <si>
    <t>4-8</t>
  </si>
  <si>
    <t>12-18</t>
  </si>
  <si>
    <t>федеральный бюджет</t>
  </si>
  <si>
    <t>внебюджетные источники</t>
  </si>
  <si>
    <t>Капитальнве вложения</t>
  </si>
  <si>
    <r>
      <t xml:space="preserve">Мероприятие 1.
</t>
    </r>
    <r>
      <rPr>
        <sz val="12"/>
        <rFont val="Times New Roman"/>
        <family val="1"/>
      </rPr>
      <t xml:space="preserve">Благоустройство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Парк металлургов"  на территории городского округа Нижняя Салда</t>
    </r>
  </si>
  <si>
    <t>Подпрограмма 4. Восстановление и развитие объектов внешнего благоустройства в городском округе Нижняя Салда на 2014-2022 годы</t>
  </si>
  <si>
    <t>Подпрограмма 2. Развитие коммунального хозяйства в городском округе Нижняя Салда на 2014 – 2022 годы</t>
  </si>
  <si>
    <t>Подпрограмма 6. Энергосбережение и повышение энергетической эффективности в городском округе Нижняя Салда на 2014 – 2022 годы</t>
  </si>
  <si>
    <r>
      <t xml:space="preserve">Мероприятие 1. </t>
    </r>
    <r>
      <rPr>
        <sz val="12"/>
        <rFont val="Times New Roman"/>
        <family val="1"/>
      </rPr>
      <t>Благоустройство дворовых территорий</t>
    </r>
  </si>
  <si>
    <r>
      <t xml:space="preserve">Мероприятие 1.
</t>
    </r>
    <r>
      <rPr>
        <sz val="12"/>
        <rFont val="Times New Roman"/>
        <family val="1"/>
      </rPr>
      <t>Благоустройство дворовых территорий</t>
    </r>
  </si>
  <si>
    <r>
      <rPr>
        <b/>
        <sz val="12"/>
        <rFont val="Times New Roman"/>
        <family val="1"/>
      </rPr>
      <t>Мероприятие 8.</t>
    </r>
    <r>
      <rPr>
        <sz val="12"/>
        <rFont val="Times New Roman"/>
        <family val="1"/>
      </rPr>
      <t xml:space="preserve"> 
Разработка проектно-сметной документации по газификации ул. Кедровая</t>
    </r>
  </si>
  <si>
    <r>
      <t xml:space="preserve">Мероприятие 9. 
</t>
    </r>
    <r>
      <rPr>
        <sz val="12"/>
        <rFont val="Times New Roman"/>
        <family val="1"/>
      </rPr>
      <t>Разработка муниципальных программ и схем коммунальной инфраструктуры</t>
    </r>
  </si>
  <si>
    <t>Подпрограмма 3. Развитие благоустройства в городском округе Нижняя Салда на 2014-2022 годы</t>
  </si>
  <si>
    <t>Подпрограмма 5. Комплексное развитие коммунальной инфраструктуры в городском округе Нижняя Салда на 2014 – 2022 годы</t>
  </si>
  <si>
    <r>
      <t xml:space="preserve">Мероприятие 2.
</t>
    </r>
    <r>
      <rPr>
        <sz val="12"/>
        <rFont val="Times New Roman"/>
        <family val="1"/>
      </rPr>
      <t>Разработка проектно-сметной документации, государственная (ценовая) экспертиза проектно-сметной документации на благоустройство дворовых территорий городского округа Нижняя Салда</t>
    </r>
  </si>
  <si>
    <r>
      <t xml:space="preserve">Мероприятие 3.
</t>
    </r>
    <r>
      <rPr>
        <sz val="12"/>
        <rFont val="Times New Roman"/>
        <family val="1"/>
      </rPr>
      <t>Благоустройство общественных территорий</t>
    </r>
  </si>
  <si>
    <r>
      <t xml:space="preserve">Мероприятие 4.
</t>
    </r>
    <r>
      <rPr>
        <sz val="12"/>
        <rFont val="Times New Roman"/>
        <family val="1"/>
      </rPr>
      <t>Разработка проектно-сметной документации, государственная (ценовая) экспертиза проектно-сметной документации на благоустройство дворовых территорий городского округа Нижняя Салда</t>
    </r>
  </si>
  <si>
    <t>Подпрограмма 9.  Благоустройство парка Металлургов на территории городского округа Нижняя Салда на 2017 год.</t>
  </si>
  <si>
    <t>Подпрограмма 8. Формирование современной комфортной городской среды на территории городского округа Нижняя Салда на 2017-2022 годы.</t>
  </si>
  <si>
    <r>
      <t xml:space="preserve">Мероприятие 4.
</t>
    </r>
    <r>
      <rPr>
        <sz val="12"/>
        <rFont val="Times New Roman"/>
        <family val="1"/>
      </rPr>
      <t>Строительство КНС №2</t>
    </r>
  </si>
  <si>
    <r>
      <t>Подпрограмма 7. Реконструкция и модернизация объектов жилищно-коммунального хозяйства в  городском округе Нижняя Салда</t>
    </r>
    <r>
      <rPr>
        <b/>
        <sz val="14"/>
        <color indexed="10"/>
        <rFont val="Times New Roman"/>
        <family val="1"/>
      </rPr>
      <t xml:space="preserve">
</t>
    </r>
  </si>
  <si>
    <r>
      <t xml:space="preserve">Мероприятие 6. </t>
    </r>
    <r>
      <rPr>
        <sz val="12"/>
        <rFont val="Times New Roman"/>
        <family val="1"/>
      </rPr>
      <t xml:space="preserve"> 
Установка ограждения на ул. Фрунзе, 137А </t>
    </r>
  </si>
  <si>
    <r>
      <t xml:space="preserve">Мероприятие 4. 
</t>
    </r>
    <r>
      <rPr>
        <sz val="12"/>
        <rFont val="Times New Roman"/>
        <family val="1"/>
      </rPr>
      <t xml:space="preserve">Монтаж и оборудование котельной средствами и системой звукового оповещения и системой охранного телевидения с видеозаписью по отдельным кадрам
</t>
    </r>
  </si>
  <si>
    <t>Подпрограмма 1. Развитие жилищного хозяйства в городском округе Нижняя Салда на 2014 – 2022 годы</t>
  </si>
  <si>
    <t>104</t>
  </si>
  <si>
    <r>
      <rPr>
        <b/>
        <sz val="12"/>
        <rFont val="Times New Roman"/>
        <family val="1"/>
      </rPr>
      <t>Мероприятие 6.</t>
    </r>
    <r>
      <rPr>
        <sz val="12"/>
        <rFont val="Times New Roman"/>
        <family val="1"/>
      </rPr>
      <t xml:space="preserve">
Строительство  объекта "Наружные газопроводы низкого давления в городе Нижняя Салда Свердловской области"</t>
    </r>
  </si>
  <si>
    <r>
      <rPr>
        <b/>
        <sz val="12"/>
        <rFont val="Times New Roman"/>
        <family val="1"/>
      </rPr>
      <t>Мероприятие 5.</t>
    </r>
    <r>
      <rPr>
        <sz val="12"/>
        <rFont val="Times New Roman"/>
        <family val="1"/>
      </rPr>
      <t xml:space="preserve">
Строительство  блочных газовых котельных</t>
    </r>
  </si>
  <si>
    <r>
      <rPr>
        <b/>
        <sz val="12"/>
        <rFont val="Times New Roman"/>
        <family val="1"/>
      </rPr>
      <t>Мероприятие 10.</t>
    </r>
    <r>
      <rPr>
        <sz val="12"/>
        <rFont val="Times New Roman"/>
        <family val="1"/>
      </rPr>
      <t xml:space="preserve">
Проведение строительного и авторского контроля за реализацию проекта строительства на объекте газификации
</t>
    </r>
  </si>
  <si>
    <t>103</t>
  </si>
  <si>
    <r>
      <t xml:space="preserve">Мероприятие 3. 
</t>
    </r>
    <r>
      <rPr>
        <sz val="12"/>
        <rFont val="Times New Roman"/>
        <family val="1"/>
      </rPr>
      <t>Разработка проектно-сметной документации для проведения работ по благоустройству городского округа Нижняя Салда</t>
    </r>
  </si>
  <si>
    <r>
      <t xml:space="preserve">Мероприятие 4. 
</t>
    </r>
    <r>
      <rPr>
        <sz val="12"/>
        <rFont val="Times New Roman"/>
        <family val="1"/>
      </rPr>
      <t>Погашение кредиторской задолженности прошлых лет</t>
    </r>
  </si>
  <si>
    <r>
      <t xml:space="preserve">Мероприятие 1.
</t>
    </r>
    <r>
      <rPr>
        <sz val="12"/>
        <rFont val="Times New Roman"/>
        <family val="1"/>
      </rPr>
      <t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</t>
    </r>
  </si>
  <si>
    <r>
      <t xml:space="preserve">Мероприятие 2.
</t>
    </r>
    <r>
      <rPr>
        <sz val="12"/>
        <rFont val="Times New Roman"/>
        <family val="1"/>
      </rPr>
      <t>Погашение кредиторской задолженности прошлых лет</t>
    </r>
  </si>
  <si>
    <r>
      <t>Мероприятие 3.</t>
    </r>
    <r>
      <rPr>
        <sz val="12"/>
        <rFont val="Times New Roman"/>
        <family val="1"/>
      </rPr>
      <t xml:space="preserve"> 
Оснащение многоквартирных домов приборами учета потребления энергетических ресурсов</t>
    </r>
  </si>
  <si>
    <r>
      <t xml:space="preserve">Мероприятие 3.
</t>
    </r>
    <r>
      <rPr>
        <sz val="12"/>
        <rFont val="Times New Roman"/>
        <family val="1"/>
      </rPr>
      <t xml:space="preserve">Строительство  объекта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"Сооружения биологической очистки хозбытовых сточных вод, производительностью 6000 м3/сутки» ГО Нижняя Салда Свердловской области"</t>
    </r>
  </si>
  <si>
    <r>
      <t xml:space="preserve">Мероприятие 2. </t>
    </r>
    <r>
      <rPr>
        <sz val="12"/>
        <rFont val="Times New Roman"/>
        <family val="1"/>
      </rPr>
      <t>Модернизация объектов инженерной инфраструктуры и модернизация существующих систем объектов коммунальной инфраструктуры</t>
    </r>
  </si>
  <si>
    <r>
      <t>Мероприятие 2.</t>
    </r>
    <r>
      <rPr>
        <sz val="12"/>
        <rFont val="Times New Roman"/>
        <family val="1"/>
      </rPr>
      <t xml:space="preserve"> Содержание объектов благоустройства (малые архитектурные формы)</t>
    </r>
  </si>
  <si>
    <t>Раздел 3. ПЛАН МЕРОПРИЯТИЙ ПО ВЫПОЛНЕНИЮ МУНИЦИПАЛЬНОЙ ПРОГРАММЫ
 «Развитие жилищно-коммунального хозяйства и повышение энергетической эффективности 
в городском округе Нижняя Салда до 2022 года»</t>
  </si>
  <si>
    <t>Приложение № 2
к муниципальной программе «Развитие жилищно-
коммунального хозяйства и повышение энергетической 
эффективности в городском округе Нижняя Салда»</t>
  </si>
  <si>
    <t>Приложение № 1
к постановлению администрации городского округа Нижняя Салда от 25.06.2018 № 454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</si>
</sst>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top" wrapText="1"/>
    </xf>
    <xf numFmtId="4" fontId="1" fillId="32" borderId="19" xfId="0" applyNumberFormat="1" applyFont="1" applyFill="1" applyBorder="1" applyAlignment="1">
      <alignment horizontal="center" wrapText="1"/>
    </xf>
    <xf numFmtId="4" fontId="1" fillId="32" borderId="20" xfId="0" applyNumberFormat="1" applyFont="1" applyFill="1" applyBorder="1" applyAlignment="1">
      <alignment horizontal="center" wrapText="1"/>
    </xf>
    <xf numFmtId="4" fontId="1" fillId="32" borderId="17" xfId="0" applyNumberFormat="1" applyFont="1" applyFill="1" applyBorder="1" applyAlignment="1">
      <alignment horizontal="center" wrapText="1"/>
    </xf>
    <xf numFmtId="4" fontId="2" fillId="32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2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49" fontId="1" fillId="0" borderId="18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32" borderId="24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zoomScaleSheetLayoutView="100" workbookViewId="0" topLeftCell="A233">
      <selection activeCell="J1" sqref="J1:O1"/>
    </sheetView>
  </sheetViews>
  <sheetFormatPr defaultColWidth="9.00390625" defaultRowHeight="12.75"/>
  <cols>
    <col min="1" max="1" width="5.75390625" style="4" customWidth="1"/>
    <col min="2" max="2" width="29.75390625" style="4" customWidth="1"/>
    <col min="3" max="3" width="20.625" style="4" customWidth="1"/>
    <col min="4" max="4" width="15.125" style="4" customWidth="1"/>
    <col min="5" max="5" width="14.125" style="4" customWidth="1"/>
    <col min="6" max="6" width="15.00390625" style="9" customWidth="1"/>
    <col min="7" max="7" width="16.625" style="9" customWidth="1"/>
    <col min="8" max="8" width="14.75390625" style="63" customWidth="1"/>
    <col min="9" max="9" width="15.125" style="46" customWidth="1"/>
    <col min="10" max="10" width="16.125" style="9" customWidth="1"/>
    <col min="11" max="12" width="16.625" style="4" customWidth="1"/>
    <col min="13" max="13" width="14.125" style="4" hidden="1" customWidth="1"/>
    <col min="14" max="14" width="13.75390625" style="4" hidden="1" customWidth="1"/>
    <col min="15" max="16" width="9.125" style="4" customWidth="1"/>
    <col min="17" max="17" width="14.875" style="4" bestFit="1" customWidth="1"/>
    <col min="18" max="18" width="24.125" style="4" customWidth="1"/>
    <col min="19" max="16384" width="9.125" style="4" customWidth="1"/>
  </cols>
  <sheetData>
    <row r="1" spans="3:15" ht="59.25" customHeight="1">
      <c r="C1" s="3"/>
      <c r="F1" s="4"/>
      <c r="J1" s="64" t="s">
        <v>99</v>
      </c>
      <c r="K1" s="64"/>
      <c r="L1" s="64"/>
      <c r="M1" s="64"/>
      <c r="N1" s="64"/>
      <c r="O1" s="64"/>
    </row>
    <row r="2" spans="3:15" ht="21.75" customHeight="1">
      <c r="C2" s="3"/>
      <c r="F2" s="4"/>
      <c r="J2" s="60"/>
      <c r="K2" s="60"/>
      <c r="L2" s="60"/>
      <c r="M2" s="60"/>
      <c r="N2" s="60"/>
      <c r="O2" s="60"/>
    </row>
    <row r="3" spans="3:15" ht="69.75" customHeight="1">
      <c r="C3" s="3"/>
      <c r="F3" s="4"/>
      <c r="J3" s="64" t="s">
        <v>98</v>
      </c>
      <c r="K3" s="64"/>
      <c r="L3" s="64"/>
      <c r="M3" s="64"/>
      <c r="N3" s="64"/>
      <c r="O3" s="64"/>
    </row>
    <row r="4" spans="2:6" ht="18.75" customHeight="1">
      <c r="B4" s="16"/>
      <c r="C4" s="3"/>
      <c r="F4" s="4"/>
    </row>
    <row r="5" spans="1:15" ht="74.25" customHeight="1">
      <c r="A5" s="83" t="s">
        <v>97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204" customHeight="1">
      <c r="A6" s="77" t="s">
        <v>0</v>
      </c>
      <c r="B6" s="77" t="s">
        <v>1</v>
      </c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6" t="s">
        <v>3</v>
      </c>
    </row>
    <row r="7" spans="1:15" ht="16.5" thickBot="1">
      <c r="A7" s="77"/>
      <c r="B7" s="77"/>
      <c r="C7" s="17" t="s">
        <v>4</v>
      </c>
      <c r="D7" s="17">
        <v>2014</v>
      </c>
      <c r="E7" s="17">
        <v>2015</v>
      </c>
      <c r="F7" s="17">
        <v>2016</v>
      </c>
      <c r="G7" s="47">
        <v>2017</v>
      </c>
      <c r="H7" s="17">
        <v>2018</v>
      </c>
      <c r="I7" s="47">
        <v>2019</v>
      </c>
      <c r="J7" s="47">
        <v>2020</v>
      </c>
      <c r="K7" s="17">
        <v>2021</v>
      </c>
      <c r="L7" s="17">
        <v>2022</v>
      </c>
      <c r="M7" s="17">
        <v>2023</v>
      </c>
      <c r="N7" s="17">
        <v>2024</v>
      </c>
      <c r="O7" s="76"/>
    </row>
    <row r="8" spans="1:15" ht="15.7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48">
        <v>7</v>
      </c>
      <c r="H8" s="12">
        <v>8</v>
      </c>
      <c r="I8" s="48">
        <v>9</v>
      </c>
      <c r="J8" s="48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13</v>
      </c>
    </row>
    <row r="9" spans="1:17" ht="65.25" customHeight="1">
      <c r="A9" s="13">
        <v>1</v>
      </c>
      <c r="B9" s="5" t="s">
        <v>5</v>
      </c>
      <c r="C9" s="22">
        <f>D9+E9+F9+G9+H9+I9+J9+K9+L9</f>
        <v>352375691.38</v>
      </c>
      <c r="D9" s="49">
        <f>D10+D11+D12</f>
        <v>25781245.8</v>
      </c>
      <c r="E9" s="49">
        <f aca="true" t="shared" si="0" ref="E9:N9">E10+E11+E12</f>
        <v>72061566</v>
      </c>
      <c r="F9" s="49">
        <f t="shared" si="0"/>
        <v>51489037</v>
      </c>
      <c r="G9" s="49">
        <f t="shared" si="0"/>
        <v>78855905.22999999</v>
      </c>
      <c r="H9" s="23">
        <f t="shared" si="0"/>
        <v>95484137.35</v>
      </c>
      <c r="I9" s="49">
        <f t="shared" si="0"/>
        <v>15465429</v>
      </c>
      <c r="J9" s="49">
        <f t="shared" si="0"/>
        <v>13238371</v>
      </c>
      <c r="K9" s="23">
        <f t="shared" si="0"/>
        <v>0</v>
      </c>
      <c r="L9" s="23">
        <f t="shared" si="0"/>
        <v>0</v>
      </c>
      <c r="M9" s="23" t="e">
        <f t="shared" si="0"/>
        <v>#REF!</v>
      </c>
      <c r="N9" s="23" t="e">
        <f t="shared" si="0"/>
        <v>#REF!</v>
      </c>
      <c r="O9" s="27"/>
      <c r="Q9" s="33"/>
    </row>
    <row r="10" spans="1:15" ht="22.5" customHeight="1">
      <c r="A10" s="13">
        <v>2</v>
      </c>
      <c r="B10" s="6" t="s">
        <v>6</v>
      </c>
      <c r="C10" s="24">
        <f aca="true" t="shared" si="1" ref="C10:C18">D10+E10+F10+G10+H10+I10+J10+K10+L10</f>
        <v>62522630.42</v>
      </c>
      <c r="D10" s="25">
        <f>D14+D17</f>
        <v>7889100</v>
      </c>
      <c r="E10" s="25">
        <f aca="true" t="shared" si="2" ref="E10:L10">E14+E17</f>
        <v>491123</v>
      </c>
      <c r="F10" s="25">
        <f t="shared" si="2"/>
        <v>0</v>
      </c>
      <c r="G10" s="50">
        <f t="shared" si="2"/>
        <v>20871155</v>
      </c>
      <c r="H10" s="25">
        <f t="shared" si="2"/>
        <v>33271252.42</v>
      </c>
      <c r="I10" s="50">
        <f t="shared" si="2"/>
        <v>0</v>
      </c>
      <c r="J10" s="50">
        <f t="shared" si="2"/>
        <v>0</v>
      </c>
      <c r="K10" s="25">
        <f t="shared" si="2"/>
        <v>0</v>
      </c>
      <c r="L10" s="25">
        <f t="shared" si="2"/>
        <v>0</v>
      </c>
      <c r="M10" s="25" t="e">
        <f>M14+M17</f>
        <v>#REF!</v>
      </c>
      <c r="N10" s="25" t="e">
        <f>N14+N17</f>
        <v>#REF!</v>
      </c>
      <c r="O10" s="27"/>
    </row>
    <row r="11" spans="1:15" ht="24" customHeight="1">
      <c r="A11" s="13">
        <v>3</v>
      </c>
      <c r="B11" s="6" t="s">
        <v>8</v>
      </c>
      <c r="C11" s="24">
        <f t="shared" si="1"/>
        <v>289853060.96000004</v>
      </c>
      <c r="D11" s="24">
        <f>D15+D18</f>
        <v>17892145.8</v>
      </c>
      <c r="E11" s="24">
        <f aca="true" t="shared" si="3" ref="E11:L11">E15+E18</f>
        <v>71570443</v>
      </c>
      <c r="F11" s="24">
        <f t="shared" si="3"/>
        <v>51489037</v>
      </c>
      <c r="G11" s="51">
        <f t="shared" si="3"/>
        <v>57984750.23</v>
      </c>
      <c r="H11" s="24">
        <f t="shared" si="3"/>
        <v>62212884.93</v>
      </c>
      <c r="I11" s="51">
        <f t="shared" si="3"/>
        <v>15465429</v>
      </c>
      <c r="J11" s="51">
        <f t="shared" si="3"/>
        <v>13238371</v>
      </c>
      <c r="K11" s="24">
        <f t="shared" si="3"/>
        <v>0</v>
      </c>
      <c r="L11" s="24">
        <f t="shared" si="3"/>
        <v>0</v>
      </c>
      <c r="M11" s="24" t="e">
        <f>M15+M18</f>
        <v>#REF!</v>
      </c>
      <c r="N11" s="24" t="e">
        <f>N15+N18</f>
        <v>#REF!</v>
      </c>
      <c r="O11" s="27"/>
    </row>
    <row r="12" spans="1:15" ht="24" customHeight="1">
      <c r="A12" s="13">
        <v>4</v>
      </c>
      <c r="B12" s="6" t="s">
        <v>62</v>
      </c>
      <c r="C12" s="24">
        <f t="shared" si="1"/>
        <v>0</v>
      </c>
      <c r="D12" s="24">
        <f>D19</f>
        <v>0</v>
      </c>
      <c r="E12" s="24">
        <f>E19</f>
        <v>0</v>
      </c>
      <c r="F12" s="24">
        <f>F19</f>
        <v>0</v>
      </c>
      <c r="G12" s="51">
        <f>G19</f>
        <v>0</v>
      </c>
      <c r="H12" s="24">
        <v>0</v>
      </c>
      <c r="I12" s="51">
        <v>0</v>
      </c>
      <c r="J12" s="51">
        <v>0</v>
      </c>
      <c r="K12" s="24">
        <v>0</v>
      </c>
      <c r="L12" s="24">
        <v>0</v>
      </c>
      <c r="M12" s="24">
        <v>0</v>
      </c>
      <c r="N12" s="24">
        <v>0</v>
      </c>
      <c r="O12" s="27"/>
    </row>
    <row r="13" spans="1:18" ht="32.25" customHeight="1">
      <c r="A13" s="13">
        <v>5</v>
      </c>
      <c r="B13" s="5" t="s">
        <v>9</v>
      </c>
      <c r="C13" s="22">
        <f t="shared" si="1"/>
        <v>95875208.15</v>
      </c>
      <c r="D13" s="23">
        <f aca="true" t="shared" si="4" ref="D13:L13">SUM(D14:D15)</f>
        <v>367185</v>
      </c>
      <c r="E13" s="23">
        <f t="shared" si="4"/>
        <v>0</v>
      </c>
      <c r="F13" s="23">
        <f t="shared" si="4"/>
        <v>0</v>
      </c>
      <c r="G13" s="23">
        <f t="shared" si="4"/>
        <v>23864470.73</v>
      </c>
      <c r="H13" s="23">
        <f t="shared" si="4"/>
        <v>65101780.42</v>
      </c>
      <c r="I13" s="23">
        <f t="shared" si="4"/>
        <v>4130921</v>
      </c>
      <c r="J13" s="23">
        <f t="shared" si="4"/>
        <v>2410851</v>
      </c>
      <c r="K13" s="23">
        <f t="shared" si="4"/>
        <v>0</v>
      </c>
      <c r="L13" s="23">
        <f t="shared" si="4"/>
        <v>0</v>
      </c>
      <c r="M13" s="23" t="e">
        <f>M14+M15</f>
        <v>#REF!</v>
      </c>
      <c r="N13" s="23" t="e">
        <f>N14+N15</f>
        <v>#REF!</v>
      </c>
      <c r="O13" s="27"/>
      <c r="R13" s="33"/>
    </row>
    <row r="14" spans="1:15" ht="27" customHeight="1">
      <c r="A14" s="13">
        <v>6</v>
      </c>
      <c r="B14" s="6" t="s">
        <v>6</v>
      </c>
      <c r="C14" s="24">
        <f t="shared" si="1"/>
        <v>53971252.42</v>
      </c>
      <c r="D14" s="25">
        <v>0</v>
      </c>
      <c r="E14" s="25">
        <v>0</v>
      </c>
      <c r="F14" s="25">
        <v>0</v>
      </c>
      <c r="G14" s="50">
        <f>G114</f>
        <v>20700000</v>
      </c>
      <c r="H14" s="25">
        <f>H118</f>
        <v>33271252.42</v>
      </c>
      <c r="I14" s="50">
        <f>I118</f>
        <v>0</v>
      </c>
      <c r="J14" s="50">
        <v>0</v>
      </c>
      <c r="K14" s="25">
        <f>K118</f>
        <v>0</v>
      </c>
      <c r="L14" s="25">
        <f>L118</f>
        <v>0</v>
      </c>
      <c r="M14" s="25" t="e">
        <f>M118</f>
        <v>#REF!</v>
      </c>
      <c r="N14" s="25" t="e">
        <f>N118</f>
        <v>#REF!</v>
      </c>
      <c r="O14" s="27"/>
    </row>
    <row r="15" spans="1:15" ht="27" customHeight="1">
      <c r="A15" s="13">
        <v>7</v>
      </c>
      <c r="B15" s="6" t="s">
        <v>8</v>
      </c>
      <c r="C15" s="24">
        <f t="shared" si="1"/>
        <v>41903955.73</v>
      </c>
      <c r="D15" s="25">
        <f>D84</f>
        <v>367185</v>
      </c>
      <c r="E15" s="25">
        <f>E117</f>
        <v>0</v>
      </c>
      <c r="F15" s="25">
        <f>F84</f>
        <v>0</v>
      </c>
      <c r="G15" s="50">
        <f>G117</f>
        <v>3164470.73</v>
      </c>
      <c r="H15" s="25">
        <f>H117+H152</f>
        <v>31830528</v>
      </c>
      <c r="I15" s="50">
        <f>I117+I152</f>
        <v>4130921</v>
      </c>
      <c r="J15" s="50">
        <f>J117</f>
        <v>2410851</v>
      </c>
      <c r="K15" s="25">
        <f>K117+K152</f>
        <v>0</v>
      </c>
      <c r="L15" s="25">
        <f>L117+L152</f>
        <v>0</v>
      </c>
      <c r="M15" s="25" t="e">
        <f>M117+M152</f>
        <v>#REF!</v>
      </c>
      <c r="N15" s="25" t="e">
        <f>N117+N152</f>
        <v>#REF!</v>
      </c>
      <c r="O15" s="27"/>
    </row>
    <row r="16" spans="1:15" ht="16.5" customHeight="1">
      <c r="A16" s="13">
        <v>8</v>
      </c>
      <c r="B16" s="5" t="s">
        <v>7</v>
      </c>
      <c r="C16" s="22">
        <f t="shared" si="1"/>
        <v>256500483.23000002</v>
      </c>
      <c r="D16" s="49">
        <f>D17+D18+D19</f>
        <v>25414060.8</v>
      </c>
      <c r="E16" s="49">
        <f aca="true" t="shared" si="5" ref="E16:L16">E17+E18+E19</f>
        <v>72061566</v>
      </c>
      <c r="F16" s="49">
        <f t="shared" si="5"/>
        <v>51489037</v>
      </c>
      <c r="G16" s="49">
        <f t="shared" si="5"/>
        <v>54991434.5</v>
      </c>
      <c r="H16" s="23">
        <f t="shared" si="5"/>
        <v>30382356.93</v>
      </c>
      <c r="I16" s="49">
        <f t="shared" si="5"/>
        <v>11334508</v>
      </c>
      <c r="J16" s="49">
        <f t="shared" si="5"/>
        <v>10827520</v>
      </c>
      <c r="K16" s="23">
        <f t="shared" si="5"/>
        <v>0</v>
      </c>
      <c r="L16" s="23">
        <f t="shared" si="5"/>
        <v>0</v>
      </c>
      <c r="M16" s="23" t="e">
        <f>M17+M18+M19</f>
        <v>#REF!</v>
      </c>
      <c r="N16" s="23" t="e">
        <f>N17+N18+N19</f>
        <v>#REF!</v>
      </c>
      <c r="O16" s="27"/>
    </row>
    <row r="17" spans="1:15" ht="27" customHeight="1">
      <c r="A17" s="13">
        <v>9</v>
      </c>
      <c r="B17" s="6" t="s">
        <v>6</v>
      </c>
      <c r="C17" s="24">
        <f t="shared" si="1"/>
        <v>8551378</v>
      </c>
      <c r="D17" s="25">
        <f>D121+D180+D214</f>
        <v>7889100</v>
      </c>
      <c r="E17" s="25">
        <f>E121+E180+E214</f>
        <v>491123</v>
      </c>
      <c r="F17" s="25">
        <f>F121+F180+F214</f>
        <v>0</v>
      </c>
      <c r="G17" s="50">
        <f>G56</f>
        <v>171155</v>
      </c>
      <c r="H17" s="25">
        <f aca="true" t="shared" si="6" ref="H17:N17">H121+H180+H214</f>
        <v>0</v>
      </c>
      <c r="I17" s="50">
        <f t="shared" si="6"/>
        <v>0</v>
      </c>
      <c r="J17" s="50">
        <f t="shared" si="6"/>
        <v>0</v>
      </c>
      <c r="K17" s="25">
        <f t="shared" si="6"/>
        <v>0</v>
      </c>
      <c r="L17" s="25">
        <f t="shared" si="6"/>
        <v>0</v>
      </c>
      <c r="M17" s="25" t="e">
        <f t="shared" si="6"/>
        <v>#REF!</v>
      </c>
      <c r="N17" s="25" t="e">
        <f t="shared" si="6"/>
        <v>#REF!</v>
      </c>
      <c r="O17" s="27"/>
    </row>
    <row r="18" spans="1:15" ht="27" customHeight="1">
      <c r="A18" s="13">
        <v>10</v>
      </c>
      <c r="B18" s="6" t="s">
        <v>8</v>
      </c>
      <c r="C18" s="24">
        <f t="shared" si="1"/>
        <v>247949105.23000002</v>
      </c>
      <c r="D18" s="25">
        <f>D24+D43+D55+D86+D103+D120+D155+D181+D215</f>
        <v>17524960.8</v>
      </c>
      <c r="E18" s="25">
        <f>E24+E43+E55+E86+E103+E120+E155+E181+E215</f>
        <v>71570443</v>
      </c>
      <c r="F18" s="25">
        <f>F24+F43+F55+F86+F103+F120+F155+F181+F215</f>
        <v>51489037</v>
      </c>
      <c r="G18" s="50">
        <f>G24+Q28+G43++G55+G86+G103++G120+G155</f>
        <v>54820279.5</v>
      </c>
      <c r="H18" s="25">
        <f>H24+H43+H55+H86+H103+H120+H155</f>
        <v>30382356.93</v>
      </c>
      <c r="I18" s="50">
        <f>I24+I43+I55+I86+I103+I120+I155</f>
        <v>11334508</v>
      </c>
      <c r="J18" s="50">
        <f>J24+J43+J55+J86+J103+J120+J155</f>
        <v>10827520</v>
      </c>
      <c r="K18" s="25">
        <v>0</v>
      </c>
      <c r="L18" s="25">
        <v>0</v>
      </c>
      <c r="M18" s="25">
        <v>0</v>
      </c>
      <c r="N18" s="25">
        <v>0</v>
      </c>
      <c r="O18" s="27"/>
    </row>
    <row r="19" spans="1:15" ht="27" customHeight="1">
      <c r="A19" s="13">
        <v>11</v>
      </c>
      <c r="B19" s="6" t="s">
        <v>62</v>
      </c>
      <c r="C19" s="24">
        <f>D19+E19+F19+G19+H19+I19++J19+K19+L19</f>
        <v>0</v>
      </c>
      <c r="D19" s="25">
        <v>0</v>
      </c>
      <c r="E19" s="25">
        <v>0</v>
      </c>
      <c r="F19" s="25">
        <v>0</v>
      </c>
      <c r="G19" s="50">
        <v>0</v>
      </c>
      <c r="H19" s="25">
        <v>0</v>
      </c>
      <c r="I19" s="50">
        <v>0</v>
      </c>
      <c r="J19" s="50">
        <v>0</v>
      </c>
      <c r="K19" s="25">
        <v>0</v>
      </c>
      <c r="L19" s="25">
        <v>0</v>
      </c>
      <c r="M19" s="25">
        <v>0</v>
      </c>
      <c r="N19" s="25">
        <v>0</v>
      </c>
      <c r="O19" s="29"/>
    </row>
    <row r="20" spans="1:15" ht="18.75" customHeight="1">
      <c r="A20" s="13">
        <v>12</v>
      </c>
      <c r="B20" s="78" t="s">
        <v>83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29"/>
    </row>
    <row r="21" spans="1:15" ht="33.75" customHeight="1">
      <c r="A21" s="13">
        <v>13</v>
      </c>
      <c r="B21" s="5" t="s">
        <v>10</v>
      </c>
      <c r="C21" s="1">
        <f aca="true" t="shared" si="7" ref="C21:J21">C22</f>
        <v>14648723</v>
      </c>
      <c r="D21" s="1">
        <f t="shared" si="7"/>
        <v>2861826</v>
      </c>
      <c r="E21" s="1">
        <f t="shared" si="7"/>
        <v>5222139</v>
      </c>
      <c r="F21" s="1">
        <f t="shared" si="7"/>
        <v>2871132</v>
      </c>
      <c r="G21" s="52">
        <f t="shared" si="7"/>
        <v>800000</v>
      </c>
      <c r="H21" s="1">
        <f t="shared" si="7"/>
        <v>1114690</v>
      </c>
      <c r="I21" s="52">
        <f t="shared" si="7"/>
        <v>1066792</v>
      </c>
      <c r="J21" s="52">
        <f t="shared" si="7"/>
        <v>712144</v>
      </c>
      <c r="K21" s="2">
        <v>0</v>
      </c>
      <c r="L21" s="2">
        <v>0</v>
      </c>
      <c r="M21" s="1">
        <v>0</v>
      </c>
      <c r="N21" s="1">
        <v>0</v>
      </c>
      <c r="O21" s="29"/>
    </row>
    <row r="22" spans="1:15" ht="22.5" customHeight="1">
      <c r="A22" s="13">
        <v>14</v>
      </c>
      <c r="B22" s="6" t="s">
        <v>8</v>
      </c>
      <c r="C22" s="2">
        <f>D22+E22+F22+G22+H22+I22+J22+K22+L22</f>
        <v>14648723</v>
      </c>
      <c r="D22" s="2">
        <f>D26+D29+D32+D35</f>
        <v>2861826</v>
      </c>
      <c r="E22" s="2">
        <f aca="true" t="shared" si="8" ref="E22:J22">E26+E29+E32+E35</f>
        <v>5222139</v>
      </c>
      <c r="F22" s="2">
        <f>F26+F29+F32+F35+F38</f>
        <v>2871132</v>
      </c>
      <c r="G22" s="53">
        <f t="shared" si="8"/>
        <v>800000</v>
      </c>
      <c r="H22" s="2">
        <f t="shared" si="8"/>
        <v>1114690</v>
      </c>
      <c r="I22" s="53">
        <f t="shared" si="8"/>
        <v>1066792</v>
      </c>
      <c r="J22" s="53">
        <f t="shared" si="8"/>
        <v>712144</v>
      </c>
      <c r="K22" s="2">
        <v>0</v>
      </c>
      <c r="L22" s="2">
        <v>0</v>
      </c>
      <c r="M22" s="2">
        <v>0</v>
      </c>
      <c r="N22" s="2">
        <v>0</v>
      </c>
      <c r="O22" s="29"/>
    </row>
    <row r="23" spans="1:15" ht="16.5" customHeight="1">
      <c r="A23" s="13">
        <v>15</v>
      </c>
      <c r="B23" s="5" t="s">
        <v>7</v>
      </c>
      <c r="C23" s="1">
        <f>C24</f>
        <v>14648723</v>
      </c>
      <c r="D23" s="1">
        <f>D24</f>
        <v>2861826</v>
      </c>
      <c r="E23" s="1">
        <f aca="true" t="shared" si="9" ref="E23:J23">E24</f>
        <v>5222139</v>
      </c>
      <c r="F23" s="1">
        <f t="shared" si="9"/>
        <v>2871132</v>
      </c>
      <c r="G23" s="52">
        <f t="shared" si="9"/>
        <v>800000</v>
      </c>
      <c r="H23" s="1">
        <f t="shared" si="9"/>
        <v>1114690</v>
      </c>
      <c r="I23" s="52">
        <f t="shared" si="9"/>
        <v>1066792</v>
      </c>
      <c r="J23" s="52">
        <f t="shared" si="9"/>
        <v>712144</v>
      </c>
      <c r="K23" s="2">
        <v>0</v>
      </c>
      <c r="L23" s="2">
        <v>0</v>
      </c>
      <c r="M23" s="1">
        <v>0</v>
      </c>
      <c r="N23" s="1">
        <v>0</v>
      </c>
      <c r="O23" s="29"/>
    </row>
    <row r="24" spans="1:15" ht="21.75" customHeight="1">
      <c r="A24" s="13">
        <v>16</v>
      </c>
      <c r="B24" s="6" t="s">
        <v>8</v>
      </c>
      <c r="C24" s="2">
        <f>D24+E24+F24+G24+H24+I24+J24+K24+L24</f>
        <v>14648723</v>
      </c>
      <c r="D24" s="2">
        <f aca="true" t="shared" si="10" ref="D24:J24">D26+D29+D32+D35+D38</f>
        <v>2861826</v>
      </c>
      <c r="E24" s="2">
        <f t="shared" si="10"/>
        <v>5222139</v>
      </c>
      <c r="F24" s="2">
        <f t="shared" si="10"/>
        <v>2871132</v>
      </c>
      <c r="G24" s="53">
        <f t="shared" si="10"/>
        <v>800000</v>
      </c>
      <c r="H24" s="2">
        <f t="shared" si="10"/>
        <v>1114690</v>
      </c>
      <c r="I24" s="53">
        <f t="shared" si="10"/>
        <v>1066792</v>
      </c>
      <c r="J24" s="53">
        <f t="shared" si="10"/>
        <v>712144</v>
      </c>
      <c r="K24" s="2">
        <v>0</v>
      </c>
      <c r="L24" s="2">
        <v>0</v>
      </c>
      <c r="M24" s="2">
        <v>0</v>
      </c>
      <c r="N24" s="2">
        <v>0</v>
      </c>
      <c r="O24" s="29"/>
    </row>
    <row r="25" spans="1:15" ht="86.25" customHeight="1">
      <c r="A25" s="13">
        <v>17</v>
      </c>
      <c r="B25" s="5" t="s">
        <v>11</v>
      </c>
      <c r="C25" s="18">
        <f>C26</f>
        <v>13250917</v>
      </c>
      <c r="D25" s="18">
        <v>2058771</v>
      </c>
      <c r="E25" s="18">
        <v>4758600</v>
      </c>
      <c r="F25" s="18">
        <v>2739920</v>
      </c>
      <c r="G25" s="54">
        <v>800000</v>
      </c>
      <c r="H25" s="18">
        <v>1114690</v>
      </c>
      <c r="I25" s="54">
        <v>1066792</v>
      </c>
      <c r="J25" s="54">
        <v>712144</v>
      </c>
      <c r="K25" s="2">
        <v>0</v>
      </c>
      <c r="L25" s="2">
        <v>0</v>
      </c>
      <c r="M25" s="18">
        <v>0</v>
      </c>
      <c r="N25" s="18">
        <v>0</v>
      </c>
      <c r="O25" s="30">
        <v>4.5</v>
      </c>
    </row>
    <row r="26" spans="1:15" ht="25.5" customHeight="1">
      <c r="A26" s="13">
        <v>18</v>
      </c>
      <c r="B26" s="6" t="s">
        <v>12</v>
      </c>
      <c r="C26" s="2">
        <f>D26+E26+F26+G26+H26+I26+J26+K26+L26</f>
        <v>13250917</v>
      </c>
      <c r="D26" s="18">
        <v>2058771</v>
      </c>
      <c r="E26" s="18">
        <v>4758600</v>
      </c>
      <c r="F26" s="18">
        <v>2739920</v>
      </c>
      <c r="G26" s="54">
        <v>800000</v>
      </c>
      <c r="H26" s="18">
        <v>1114690</v>
      </c>
      <c r="I26" s="54">
        <v>1066792</v>
      </c>
      <c r="J26" s="54">
        <v>712144</v>
      </c>
      <c r="K26" s="2">
        <v>0</v>
      </c>
      <c r="L26" s="2">
        <v>0</v>
      </c>
      <c r="M26" s="18">
        <v>0</v>
      </c>
      <c r="N26" s="18">
        <v>0</v>
      </c>
      <c r="O26" s="29"/>
    </row>
    <row r="27" spans="1:15" ht="21.75" customHeight="1">
      <c r="A27" s="79">
        <v>19</v>
      </c>
      <c r="B27" s="5" t="s">
        <v>13</v>
      </c>
      <c r="C27" s="66">
        <f>C29</f>
        <v>782766</v>
      </c>
      <c r="D27" s="66">
        <f>D29</f>
        <v>750549</v>
      </c>
      <c r="E27" s="66">
        <f>E29</f>
        <v>0</v>
      </c>
      <c r="F27" s="66">
        <f>F29</f>
        <v>32217</v>
      </c>
      <c r="G27" s="72">
        <v>0</v>
      </c>
      <c r="H27" s="66">
        <v>0</v>
      </c>
      <c r="I27" s="72">
        <v>0</v>
      </c>
      <c r="J27" s="72">
        <v>0</v>
      </c>
      <c r="K27" s="67">
        <v>0</v>
      </c>
      <c r="L27" s="67">
        <v>0</v>
      </c>
      <c r="M27" s="67">
        <v>0</v>
      </c>
      <c r="N27" s="67">
        <v>0</v>
      </c>
      <c r="O27" s="69">
        <v>6</v>
      </c>
    </row>
    <row r="28" spans="1:15" ht="36.75" customHeight="1">
      <c r="A28" s="79"/>
      <c r="B28" s="6" t="s">
        <v>14</v>
      </c>
      <c r="C28" s="66"/>
      <c r="D28" s="66"/>
      <c r="E28" s="66"/>
      <c r="F28" s="66"/>
      <c r="G28" s="72"/>
      <c r="H28" s="66"/>
      <c r="I28" s="72"/>
      <c r="J28" s="72"/>
      <c r="K28" s="68"/>
      <c r="L28" s="68"/>
      <c r="M28" s="68"/>
      <c r="N28" s="68"/>
      <c r="O28" s="69"/>
    </row>
    <row r="29" spans="1:15" ht="21.75" customHeight="1">
      <c r="A29" s="13">
        <v>20</v>
      </c>
      <c r="B29" s="6" t="s">
        <v>12</v>
      </c>
      <c r="C29" s="2">
        <f>D29+E29+F29+G29+H29+I29+J29+K29+L29</f>
        <v>782766</v>
      </c>
      <c r="D29" s="2">
        <v>750549</v>
      </c>
      <c r="E29" s="2">
        <v>0</v>
      </c>
      <c r="F29" s="2">
        <v>32217</v>
      </c>
      <c r="G29" s="53">
        <v>0</v>
      </c>
      <c r="H29" s="2">
        <v>0</v>
      </c>
      <c r="I29" s="53">
        <v>0</v>
      </c>
      <c r="J29" s="53">
        <v>0</v>
      </c>
      <c r="K29" s="2">
        <v>0</v>
      </c>
      <c r="L29" s="2">
        <v>0</v>
      </c>
      <c r="M29" s="2">
        <v>0</v>
      </c>
      <c r="N29" s="2">
        <v>0</v>
      </c>
      <c r="O29" s="29"/>
    </row>
    <row r="30" spans="1:15" ht="24" customHeight="1">
      <c r="A30" s="79">
        <v>21</v>
      </c>
      <c r="B30" s="5" t="s">
        <v>15</v>
      </c>
      <c r="C30" s="66">
        <f>C32</f>
        <v>52506</v>
      </c>
      <c r="D30" s="66">
        <f aca="true" t="shared" si="11" ref="D30:J30">D32</f>
        <v>52506</v>
      </c>
      <c r="E30" s="66">
        <f t="shared" si="11"/>
        <v>0</v>
      </c>
      <c r="F30" s="66">
        <f t="shared" si="11"/>
        <v>0</v>
      </c>
      <c r="G30" s="72">
        <f t="shared" si="11"/>
        <v>0</v>
      </c>
      <c r="H30" s="66">
        <f t="shared" si="11"/>
        <v>0</v>
      </c>
      <c r="I30" s="72">
        <f t="shared" si="11"/>
        <v>0</v>
      </c>
      <c r="J30" s="72">
        <f t="shared" si="11"/>
        <v>0</v>
      </c>
      <c r="K30" s="67">
        <v>0</v>
      </c>
      <c r="L30" s="67">
        <v>0</v>
      </c>
      <c r="M30" s="66">
        <f>M32</f>
        <v>0</v>
      </c>
      <c r="N30" s="66">
        <f>N32</f>
        <v>0</v>
      </c>
      <c r="O30" s="65">
        <v>7</v>
      </c>
    </row>
    <row r="31" spans="1:15" ht="68.25" customHeight="1">
      <c r="A31" s="79"/>
      <c r="B31" s="6" t="s">
        <v>16</v>
      </c>
      <c r="C31" s="66"/>
      <c r="D31" s="66"/>
      <c r="E31" s="66"/>
      <c r="F31" s="66"/>
      <c r="G31" s="72"/>
      <c r="H31" s="66"/>
      <c r="I31" s="72"/>
      <c r="J31" s="72"/>
      <c r="K31" s="68"/>
      <c r="L31" s="68"/>
      <c r="M31" s="66"/>
      <c r="N31" s="66"/>
      <c r="O31" s="65"/>
    </row>
    <row r="32" spans="1:15" ht="21.75" customHeight="1">
      <c r="A32" s="13">
        <v>22</v>
      </c>
      <c r="B32" s="6" t="s">
        <v>12</v>
      </c>
      <c r="C32" s="2">
        <f>D32+E32+F32+G32+H32+I32+J32+K32+L32</f>
        <v>52506</v>
      </c>
      <c r="D32" s="2">
        <v>52506</v>
      </c>
      <c r="E32" s="2">
        <v>0</v>
      </c>
      <c r="F32" s="2">
        <v>0</v>
      </c>
      <c r="G32" s="53">
        <v>0</v>
      </c>
      <c r="H32" s="2">
        <v>0</v>
      </c>
      <c r="I32" s="53">
        <v>0</v>
      </c>
      <c r="J32" s="53">
        <v>0</v>
      </c>
      <c r="K32" s="2">
        <v>0</v>
      </c>
      <c r="L32" s="2">
        <v>0</v>
      </c>
      <c r="M32" s="2">
        <v>0</v>
      </c>
      <c r="N32" s="2">
        <v>0</v>
      </c>
      <c r="O32" s="29"/>
    </row>
    <row r="33" spans="1:15" ht="21" customHeight="1">
      <c r="A33" s="79">
        <v>23</v>
      </c>
      <c r="B33" s="5" t="s">
        <v>17</v>
      </c>
      <c r="C33" s="66">
        <f>C35</f>
        <v>463539</v>
      </c>
      <c r="D33" s="66">
        <f aca="true" t="shared" si="12" ref="D33:J33">D35</f>
        <v>0</v>
      </c>
      <c r="E33" s="66">
        <f t="shared" si="12"/>
        <v>463539</v>
      </c>
      <c r="F33" s="66">
        <f t="shared" si="12"/>
        <v>0</v>
      </c>
      <c r="G33" s="72">
        <f t="shared" si="12"/>
        <v>0</v>
      </c>
      <c r="H33" s="66">
        <f t="shared" si="12"/>
        <v>0</v>
      </c>
      <c r="I33" s="72">
        <f t="shared" si="12"/>
        <v>0</v>
      </c>
      <c r="J33" s="72">
        <f t="shared" si="12"/>
        <v>0</v>
      </c>
      <c r="K33" s="67">
        <v>0</v>
      </c>
      <c r="L33" s="67">
        <v>0</v>
      </c>
      <c r="M33" s="66">
        <f>M35</f>
        <v>0</v>
      </c>
      <c r="N33" s="66">
        <f>N35</f>
        <v>0</v>
      </c>
      <c r="O33" s="65" t="s">
        <v>59</v>
      </c>
    </row>
    <row r="34" spans="1:15" ht="39.75" customHeight="1">
      <c r="A34" s="79"/>
      <c r="B34" s="10" t="s">
        <v>18</v>
      </c>
      <c r="C34" s="66"/>
      <c r="D34" s="66"/>
      <c r="E34" s="66"/>
      <c r="F34" s="66"/>
      <c r="G34" s="72"/>
      <c r="H34" s="66"/>
      <c r="I34" s="72"/>
      <c r="J34" s="72"/>
      <c r="K34" s="68"/>
      <c r="L34" s="68"/>
      <c r="M34" s="66"/>
      <c r="N34" s="66"/>
      <c r="O34" s="65"/>
    </row>
    <row r="35" spans="1:15" ht="21.75" customHeight="1">
      <c r="A35" s="13">
        <v>24</v>
      </c>
      <c r="B35" s="6" t="s">
        <v>12</v>
      </c>
      <c r="C35" s="2">
        <f>D35+E35+F35+G35+H35+I35+J35+K35+L35</f>
        <v>463539</v>
      </c>
      <c r="D35" s="2">
        <v>0</v>
      </c>
      <c r="E35" s="2">
        <v>463539</v>
      </c>
      <c r="F35" s="2">
        <v>0</v>
      </c>
      <c r="G35" s="53">
        <v>0</v>
      </c>
      <c r="H35" s="2">
        <v>0</v>
      </c>
      <c r="I35" s="53">
        <v>0</v>
      </c>
      <c r="J35" s="53">
        <v>0</v>
      </c>
      <c r="K35" s="2">
        <v>0</v>
      </c>
      <c r="L35" s="2">
        <v>0</v>
      </c>
      <c r="M35" s="2"/>
      <c r="N35" s="2"/>
      <c r="O35" s="29"/>
    </row>
    <row r="36" spans="1:15" ht="21.75" customHeight="1">
      <c r="A36" s="79">
        <v>25</v>
      </c>
      <c r="B36" s="5" t="s">
        <v>42</v>
      </c>
      <c r="C36" s="66">
        <f>C38</f>
        <v>98995</v>
      </c>
      <c r="D36" s="66">
        <f>D38</f>
        <v>0</v>
      </c>
      <c r="E36" s="66">
        <f aca="true" t="shared" si="13" ref="E36:J36">E38</f>
        <v>0</v>
      </c>
      <c r="F36" s="66">
        <f t="shared" si="13"/>
        <v>98995</v>
      </c>
      <c r="G36" s="72">
        <f t="shared" si="13"/>
        <v>0</v>
      </c>
      <c r="H36" s="66">
        <f t="shared" si="13"/>
        <v>0</v>
      </c>
      <c r="I36" s="72">
        <f t="shared" si="13"/>
        <v>0</v>
      </c>
      <c r="J36" s="72">
        <f t="shared" si="13"/>
        <v>0</v>
      </c>
      <c r="K36" s="67">
        <v>0</v>
      </c>
      <c r="L36" s="67">
        <v>0</v>
      </c>
      <c r="M36" s="66">
        <f>M38</f>
        <v>0</v>
      </c>
      <c r="N36" s="66">
        <f>N38</f>
        <v>0</v>
      </c>
      <c r="O36" s="65">
        <v>8</v>
      </c>
    </row>
    <row r="37" spans="1:15" ht="21.75" customHeight="1">
      <c r="A37" s="79"/>
      <c r="B37" s="6" t="s">
        <v>41</v>
      </c>
      <c r="C37" s="66"/>
      <c r="D37" s="66"/>
      <c r="E37" s="66"/>
      <c r="F37" s="66"/>
      <c r="G37" s="72"/>
      <c r="H37" s="66"/>
      <c r="I37" s="72"/>
      <c r="J37" s="72"/>
      <c r="K37" s="68"/>
      <c r="L37" s="68"/>
      <c r="M37" s="66"/>
      <c r="N37" s="66"/>
      <c r="O37" s="65"/>
    </row>
    <row r="38" spans="1:15" ht="21.75" customHeight="1">
      <c r="A38" s="13">
        <v>26</v>
      </c>
      <c r="B38" s="6" t="s">
        <v>12</v>
      </c>
      <c r="C38" s="2">
        <f>D38+E38+F38+G38+H38+I38+J38+K38+L38</f>
        <v>98995</v>
      </c>
      <c r="D38" s="2">
        <v>0</v>
      </c>
      <c r="E38" s="2">
        <v>0</v>
      </c>
      <c r="F38" s="2">
        <v>98995</v>
      </c>
      <c r="G38" s="53">
        <v>0</v>
      </c>
      <c r="H38" s="2">
        <v>0</v>
      </c>
      <c r="I38" s="53">
        <v>0</v>
      </c>
      <c r="J38" s="53">
        <v>0</v>
      </c>
      <c r="K38" s="2">
        <v>0</v>
      </c>
      <c r="L38" s="2">
        <v>0</v>
      </c>
      <c r="M38" s="2">
        <v>0</v>
      </c>
      <c r="N38" s="2">
        <v>0</v>
      </c>
      <c r="O38" s="29"/>
    </row>
    <row r="39" spans="1:15" ht="23.25" customHeight="1">
      <c r="A39" s="13">
        <v>27</v>
      </c>
      <c r="B39" s="70" t="s">
        <v>66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29"/>
    </row>
    <row r="40" spans="1:15" ht="36" customHeight="1">
      <c r="A40" s="13">
        <v>28</v>
      </c>
      <c r="B40" s="5" t="s">
        <v>10</v>
      </c>
      <c r="C40" s="1">
        <f>C41</f>
        <v>4557286</v>
      </c>
      <c r="D40" s="1">
        <f>D41</f>
        <v>2697334</v>
      </c>
      <c r="E40" s="1">
        <f aca="true" t="shared" si="14" ref="E40:N40">E41</f>
        <v>898285</v>
      </c>
      <c r="F40" s="1">
        <f t="shared" si="14"/>
        <v>0</v>
      </c>
      <c r="G40" s="52">
        <f t="shared" si="14"/>
        <v>961667</v>
      </c>
      <c r="H40" s="1">
        <f t="shared" si="14"/>
        <v>0</v>
      </c>
      <c r="I40" s="52">
        <f t="shared" si="14"/>
        <v>0</v>
      </c>
      <c r="J40" s="52">
        <f t="shared" si="14"/>
        <v>0</v>
      </c>
      <c r="K40" s="1">
        <f t="shared" si="14"/>
        <v>0</v>
      </c>
      <c r="L40" s="1">
        <f t="shared" si="14"/>
        <v>0</v>
      </c>
      <c r="M40" s="1">
        <f t="shared" si="14"/>
        <v>0</v>
      </c>
      <c r="N40" s="1">
        <f t="shared" si="14"/>
        <v>0</v>
      </c>
      <c r="O40" s="29"/>
    </row>
    <row r="41" spans="1:15" ht="24.75" customHeight="1">
      <c r="A41" s="13">
        <v>29</v>
      </c>
      <c r="B41" s="6" t="s">
        <v>8</v>
      </c>
      <c r="C41" s="2">
        <f>D41+E41+F41+G41+H41+I41+J41+K41+L41</f>
        <v>4557286</v>
      </c>
      <c r="D41" s="2">
        <f>D45+D47+D49</f>
        <v>2697334</v>
      </c>
      <c r="E41" s="2">
        <f aca="true" t="shared" si="15" ref="E41:J41">E45+E47+E49</f>
        <v>898285</v>
      </c>
      <c r="F41" s="2">
        <f t="shared" si="15"/>
        <v>0</v>
      </c>
      <c r="G41" s="53">
        <f t="shared" si="15"/>
        <v>961667</v>
      </c>
      <c r="H41" s="2">
        <f t="shared" si="15"/>
        <v>0</v>
      </c>
      <c r="I41" s="53">
        <f t="shared" si="15"/>
        <v>0</v>
      </c>
      <c r="J41" s="53">
        <f t="shared" si="15"/>
        <v>0</v>
      </c>
      <c r="K41" s="2">
        <f>K45+K47+K49</f>
        <v>0</v>
      </c>
      <c r="L41" s="2">
        <f>L45+L47+L49</f>
        <v>0</v>
      </c>
      <c r="M41" s="2">
        <f>M45+M47+M49</f>
        <v>0</v>
      </c>
      <c r="N41" s="2">
        <f>N45+N47+N49</f>
        <v>0</v>
      </c>
      <c r="O41" s="29"/>
    </row>
    <row r="42" spans="1:15" ht="19.5" customHeight="1">
      <c r="A42" s="13">
        <v>30</v>
      </c>
      <c r="B42" s="5" t="s">
        <v>19</v>
      </c>
      <c r="C42" s="1">
        <f>C43</f>
        <v>4557286</v>
      </c>
      <c r="D42" s="1">
        <f>D43</f>
        <v>2697334</v>
      </c>
      <c r="E42" s="1">
        <f aca="true" t="shared" si="16" ref="E42:N42">E43</f>
        <v>898285</v>
      </c>
      <c r="F42" s="1">
        <f t="shared" si="16"/>
        <v>0</v>
      </c>
      <c r="G42" s="52">
        <f t="shared" si="16"/>
        <v>961667</v>
      </c>
      <c r="H42" s="1">
        <f t="shared" si="16"/>
        <v>0</v>
      </c>
      <c r="I42" s="52">
        <f t="shared" si="16"/>
        <v>0</v>
      </c>
      <c r="J42" s="52">
        <f t="shared" si="16"/>
        <v>0</v>
      </c>
      <c r="K42" s="1">
        <f t="shared" si="16"/>
        <v>0</v>
      </c>
      <c r="L42" s="1">
        <f t="shared" si="16"/>
        <v>0</v>
      </c>
      <c r="M42" s="1">
        <f t="shared" si="16"/>
        <v>0</v>
      </c>
      <c r="N42" s="1">
        <f t="shared" si="16"/>
        <v>0</v>
      </c>
      <c r="O42" s="29"/>
    </row>
    <row r="43" spans="1:15" ht="22.5" customHeight="1">
      <c r="A43" s="13">
        <v>31</v>
      </c>
      <c r="B43" s="6" t="s">
        <v>8</v>
      </c>
      <c r="C43" s="2">
        <f>D43+E43+F43+G43+H43+I43+J43+K43+L43</f>
        <v>4557286</v>
      </c>
      <c r="D43" s="2">
        <f aca="true" t="shared" si="17" ref="D43:J43">D45+D47+D49</f>
        <v>2697334</v>
      </c>
      <c r="E43" s="2">
        <f t="shared" si="17"/>
        <v>898285</v>
      </c>
      <c r="F43" s="2">
        <f t="shared" si="17"/>
        <v>0</v>
      </c>
      <c r="G43" s="53">
        <f t="shared" si="17"/>
        <v>961667</v>
      </c>
      <c r="H43" s="2">
        <f t="shared" si="17"/>
        <v>0</v>
      </c>
      <c r="I43" s="53">
        <f t="shared" si="17"/>
        <v>0</v>
      </c>
      <c r="J43" s="53">
        <f t="shared" si="17"/>
        <v>0</v>
      </c>
      <c r="K43" s="2">
        <f>K45+K47+K49</f>
        <v>0</v>
      </c>
      <c r="L43" s="2">
        <f>L45+L47+L49</f>
        <v>0</v>
      </c>
      <c r="M43" s="2">
        <f>M45+M47+M49</f>
        <v>0</v>
      </c>
      <c r="N43" s="2">
        <f>N45+N47+N49</f>
        <v>0</v>
      </c>
      <c r="O43" s="29"/>
    </row>
    <row r="44" spans="1:15" ht="51.75" customHeight="1">
      <c r="A44" s="13">
        <v>32</v>
      </c>
      <c r="B44" s="5" t="s">
        <v>31</v>
      </c>
      <c r="C44" s="2">
        <f aca="true" t="shared" si="18" ref="C44:N44">C45</f>
        <v>3579001</v>
      </c>
      <c r="D44" s="2">
        <f t="shared" si="18"/>
        <v>2617334</v>
      </c>
      <c r="E44" s="2">
        <f t="shared" si="18"/>
        <v>0</v>
      </c>
      <c r="F44" s="2">
        <f t="shared" si="18"/>
        <v>0</v>
      </c>
      <c r="G44" s="53">
        <v>961667</v>
      </c>
      <c r="H44" s="2">
        <f t="shared" si="18"/>
        <v>0</v>
      </c>
      <c r="I44" s="53">
        <f t="shared" si="18"/>
        <v>0</v>
      </c>
      <c r="J44" s="53">
        <f t="shared" si="18"/>
        <v>0</v>
      </c>
      <c r="K44" s="2">
        <f t="shared" si="18"/>
        <v>0</v>
      </c>
      <c r="L44" s="2">
        <f t="shared" si="18"/>
        <v>0</v>
      </c>
      <c r="M44" s="2">
        <f t="shared" si="18"/>
        <v>0</v>
      </c>
      <c r="N44" s="2">
        <f t="shared" si="18"/>
        <v>0</v>
      </c>
      <c r="O44" s="30" t="s">
        <v>60</v>
      </c>
    </row>
    <row r="45" spans="1:15" ht="23.25" customHeight="1">
      <c r="A45" s="13">
        <v>33</v>
      </c>
      <c r="B45" s="6" t="s">
        <v>8</v>
      </c>
      <c r="C45" s="2">
        <f>D45+E45+F45+G45+H45+I45+J45+K45+L45</f>
        <v>3579001</v>
      </c>
      <c r="D45" s="2">
        <v>2617334</v>
      </c>
      <c r="E45" s="2">
        <v>0</v>
      </c>
      <c r="F45" s="2">
        <v>0</v>
      </c>
      <c r="G45" s="53">
        <v>961667</v>
      </c>
      <c r="H45" s="2">
        <v>0</v>
      </c>
      <c r="I45" s="53">
        <v>0</v>
      </c>
      <c r="J45" s="53">
        <v>0</v>
      </c>
      <c r="K45" s="2">
        <v>0</v>
      </c>
      <c r="L45" s="2">
        <v>0</v>
      </c>
      <c r="M45" s="2">
        <f aca="true" t="shared" si="19" ref="M45:N49">M46</f>
        <v>0</v>
      </c>
      <c r="N45" s="2">
        <f t="shared" si="19"/>
        <v>0</v>
      </c>
      <c r="O45" s="29"/>
    </row>
    <row r="46" spans="1:15" ht="117" customHeight="1">
      <c r="A46" s="13">
        <v>34</v>
      </c>
      <c r="B46" s="5" t="s">
        <v>32</v>
      </c>
      <c r="C46" s="2">
        <f>C47</f>
        <v>80000</v>
      </c>
      <c r="D46" s="2">
        <f>D47</f>
        <v>80000</v>
      </c>
      <c r="E46" s="2">
        <f aca="true" t="shared" si="20" ref="E46:L46">E47</f>
        <v>0</v>
      </c>
      <c r="F46" s="2">
        <f t="shared" si="20"/>
        <v>0</v>
      </c>
      <c r="G46" s="53">
        <f t="shared" si="20"/>
        <v>0</v>
      </c>
      <c r="H46" s="2">
        <f t="shared" si="20"/>
        <v>0</v>
      </c>
      <c r="I46" s="53">
        <f t="shared" si="20"/>
        <v>0</v>
      </c>
      <c r="J46" s="53">
        <f t="shared" si="20"/>
        <v>0</v>
      </c>
      <c r="K46" s="2">
        <f t="shared" si="20"/>
        <v>0</v>
      </c>
      <c r="L46" s="2">
        <f t="shared" si="20"/>
        <v>0</v>
      </c>
      <c r="M46" s="2">
        <f t="shared" si="19"/>
        <v>0</v>
      </c>
      <c r="N46" s="2">
        <f t="shared" si="19"/>
        <v>0</v>
      </c>
      <c r="O46" s="30" t="s">
        <v>60</v>
      </c>
    </row>
    <row r="47" spans="1:15" ht="24.75" customHeight="1">
      <c r="A47" s="13">
        <v>35</v>
      </c>
      <c r="B47" s="6" t="s">
        <v>8</v>
      </c>
      <c r="C47" s="2">
        <f>D47+E47+F47+G47+H47+I47+J47+K47+L47</f>
        <v>80000</v>
      </c>
      <c r="D47" s="2">
        <v>80000</v>
      </c>
      <c r="E47" s="2">
        <v>0</v>
      </c>
      <c r="F47" s="2">
        <v>0</v>
      </c>
      <c r="G47" s="53">
        <v>0</v>
      </c>
      <c r="H47" s="2">
        <v>0</v>
      </c>
      <c r="I47" s="53">
        <v>0</v>
      </c>
      <c r="J47" s="53">
        <v>0</v>
      </c>
      <c r="K47" s="2">
        <v>0</v>
      </c>
      <c r="L47" s="2">
        <v>0</v>
      </c>
      <c r="M47" s="2">
        <f t="shared" si="19"/>
        <v>0</v>
      </c>
      <c r="N47" s="2">
        <f t="shared" si="19"/>
        <v>0</v>
      </c>
      <c r="O47" s="29"/>
    </row>
    <row r="48" spans="1:15" ht="50.25" customHeight="1">
      <c r="A48" s="13">
        <v>36</v>
      </c>
      <c r="B48" s="5" t="s">
        <v>33</v>
      </c>
      <c r="C48" s="2">
        <f>C49</f>
        <v>898285</v>
      </c>
      <c r="D48" s="2">
        <f>D49</f>
        <v>0</v>
      </c>
      <c r="E48" s="2">
        <f aca="true" t="shared" si="21" ref="E48:L48">E49</f>
        <v>898285</v>
      </c>
      <c r="F48" s="2">
        <f t="shared" si="21"/>
        <v>0</v>
      </c>
      <c r="G48" s="53">
        <f t="shared" si="21"/>
        <v>0</v>
      </c>
      <c r="H48" s="2">
        <f t="shared" si="21"/>
        <v>0</v>
      </c>
      <c r="I48" s="53">
        <f t="shared" si="21"/>
        <v>0</v>
      </c>
      <c r="J48" s="53">
        <f t="shared" si="21"/>
        <v>0</v>
      </c>
      <c r="K48" s="2">
        <f t="shared" si="21"/>
        <v>0</v>
      </c>
      <c r="L48" s="2">
        <f t="shared" si="21"/>
        <v>0</v>
      </c>
      <c r="M48" s="2">
        <f t="shared" si="19"/>
        <v>0</v>
      </c>
      <c r="N48" s="2">
        <f t="shared" si="19"/>
        <v>0</v>
      </c>
      <c r="O48" s="30" t="s">
        <v>60</v>
      </c>
    </row>
    <row r="49" spans="1:15" ht="21" customHeight="1">
      <c r="A49" s="13">
        <v>37</v>
      </c>
      <c r="B49" s="6" t="s">
        <v>8</v>
      </c>
      <c r="C49" s="2">
        <f>D49+E49+F49+G49+H49+I49+J49+K49+L49</f>
        <v>898285</v>
      </c>
      <c r="D49" s="2">
        <v>0</v>
      </c>
      <c r="E49" s="2">
        <v>898285</v>
      </c>
      <c r="F49" s="2">
        <v>0</v>
      </c>
      <c r="G49" s="53">
        <v>0</v>
      </c>
      <c r="H49" s="2">
        <v>0</v>
      </c>
      <c r="I49" s="53">
        <v>0</v>
      </c>
      <c r="J49" s="53">
        <v>0</v>
      </c>
      <c r="K49" s="2">
        <v>0</v>
      </c>
      <c r="L49" s="2">
        <v>0</v>
      </c>
      <c r="M49" s="2">
        <f t="shared" si="19"/>
        <v>0</v>
      </c>
      <c r="N49" s="2">
        <f t="shared" si="19"/>
        <v>0</v>
      </c>
      <c r="O49" s="29"/>
    </row>
    <row r="50" spans="1:15" ht="18.75" customHeight="1">
      <c r="A50" s="13">
        <v>38</v>
      </c>
      <c r="B50" s="70" t="s">
        <v>72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29"/>
    </row>
    <row r="51" spans="1:15" ht="39" customHeight="1">
      <c r="A51" s="13">
        <v>39</v>
      </c>
      <c r="B51" s="5" t="s">
        <v>10</v>
      </c>
      <c r="C51" s="1">
        <f>C52</f>
        <v>63195969</v>
      </c>
      <c r="D51" s="1">
        <f>D52</f>
        <v>8938102</v>
      </c>
      <c r="E51" s="1">
        <f>E52</f>
        <v>8022833</v>
      </c>
      <c r="F51" s="1">
        <f>F52</f>
        <v>7828717</v>
      </c>
      <c r="G51" s="52">
        <f>G52+G53</f>
        <v>9241180</v>
      </c>
      <c r="H51" s="1">
        <f>H52</f>
        <v>9756000</v>
      </c>
      <c r="I51" s="52">
        <f>I52</f>
        <v>9863316</v>
      </c>
      <c r="J51" s="52">
        <f>J52</f>
        <v>9716976</v>
      </c>
      <c r="K51" s="1">
        <v>0</v>
      </c>
      <c r="L51" s="1">
        <v>0</v>
      </c>
      <c r="M51" s="1">
        <f>M52</f>
        <v>0</v>
      </c>
      <c r="N51" s="1">
        <f>N52</f>
        <v>0</v>
      </c>
      <c r="O51" s="29"/>
    </row>
    <row r="52" spans="1:15" ht="21" customHeight="1">
      <c r="A52" s="13">
        <v>40</v>
      </c>
      <c r="B52" s="6" t="s">
        <v>8</v>
      </c>
      <c r="C52" s="2">
        <f>D52+E52+F52+G52+H52+I52+J52+K52+L52</f>
        <v>63195969</v>
      </c>
      <c r="D52" s="2">
        <f aca="true" t="shared" si="22" ref="D52:J52">D58+D61+D63+D65+D67+D69+D71+D73+D75+D77+D79</f>
        <v>8938102</v>
      </c>
      <c r="E52" s="2">
        <f t="shared" si="22"/>
        <v>8022833</v>
      </c>
      <c r="F52" s="2">
        <f t="shared" si="22"/>
        <v>7828717</v>
      </c>
      <c r="G52" s="53">
        <f t="shared" si="22"/>
        <v>9070025</v>
      </c>
      <c r="H52" s="2">
        <f t="shared" si="22"/>
        <v>9756000</v>
      </c>
      <c r="I52" s="53">
        <f t="shared" si="22"/>
        <v>9863316</v>
      </c>
      <c r="J52" s="53">
        <f t="shared" si="22"/>
        <v>9716976</v>
      </c>
      <c r="K52" s="2">
        <v>0</v>
      </c>
      <c r="L52" s="2">
        <v>0</v>
      </c>
      <c r="M52" s="2">
        <f>M54</f>
        <v>0</v>
      </c>
      <c r="N52" s="2">
        <f>N54</f>
        <v>0</v>
      </c>
      <c r="O52" s="29"/>
    </row>
    <row r="53" spans="1:15" ht="21" customHeight="1">
      <c r="A53" s="13">
        <v>41</v>
      </c>
      <c r="B53" s="6" t="s">
        <v>6</v>
      </c>
      <c r="C53" s="2">
        <f>D53+E53+F53+G53+H53+I53+J53+K53+L53</f>
        <v>171155</v>
      </c>
      <c r="D53" s="2">
        <v>0</v>
      </c>
      <c r="E53" s="2">
        <v>0</v>
      </c>
      <c r="F53" s="2">
        <v>0</v>
      </c>
      <c r="G53" s="53">
        <f>G56</f>
        <v>171155</v>
      </c>
      <c r="H53" s="2">
        <v>0</v>
      </c>
      <c r="I53" s="53">
        <v>0</v>
      </c>
      <c r="J53" s="53">
        <v>0</v>
      </c>
      <c r="K53" s="2">
        <v>0</v>
      </c>
      <c r="L53" s="2">
        <v>0</v>
      </c>
      <c r="M53" s="2"/>
      <c r="N53" s="2"/>
      <c r="O53" s="29"/>
    </row>
    <row r="54" spans="1:15" ht="19.5" customHeight="1">
      <c r="A54" s="13">
        <v>42</v>
      </c>
      <c r="B54" s="5" t="s">
        <v>7</v>
      </c>
      <c r="C54" s="1">
        <f>D54+E54+F54+G54+H54+I54+J54+K54+L54</f>
        <v>63367124</v>
      </c>
      <c r="D54" s="1">
        <f>D52</f>
        <v>8938102</v>
      </c>
      <c r="E54" s="1">
        <f aca="true" t="shared" si="23" ref="E54:J54">E52</f>
        <v>8022833</v>
      </c>
      <c r="F54" s="1">
        <f>F52</f>
        <v>7828717</v>
      </c>
      <c r="G54" s="52">
        <f>G55+G56</f>
        <v>9241180</v>
      </c>
      <c r="H54" s="1">
        <f t="shared" si="23"/>
        <v>9756000</v>
      </c>
      <c r="I54" s="52">
        <f t="shared" si="23"/>
        <v>9863316</v>
      </c>
      <c r="J54" s="52">
        <f t="shared" si="23"/>
        <v>9716976</v>
      </c>
      <c r="K54" s="1">
        <v>0</v>
      </c>
      <c r="L54" s="1">
        <v>0</v>
      </c>
      <c r="M54" s="1">
        <f>M55</f>
        <v>0</v>
      </c>
      <c r="N54" s="1">
        <f>N55</f>
        <v>0</v>
      </c>
      <c r="O54" s="29"/>
    </row>
    <row r="55" spans="1:15" ht="18.75" customHeight="1">
      <c r="A55" s="13">
        <v>43</v>
      </c>
      <c r="B55" s="6" t="s">
        <v>8</v>
      </c>
      <c r="C55" s="2">
        <f>D55+E55+F55+G55+H55+I55+J55+K55+L55</f>
        <v>63195969</v>
      </c>
      <c r="D55" s="2">
        <f aca="true" t="shared" si="24" ref="D55:J55">D58+D61+D63+D65+D67+D69+D71+D73+D75+D77+D79</f>
        <v>8938102</v>
      </c>
      <c r="E55" s="2">
        <f t="shared" si="24"/>
        <v>8022833</v>
      </c>
      <c r="F55" s="2">
        <f t="shared" si="24"/>
        <v>7828717</v>
      </c>
      <c r="G55" s="53">
        <f t="shared" si="24"/>
        <v>9070025</v>
      </c>
      <c r="H55" s="2">
        <f t="shared" si="24"/>
        <v>9756000</v>
      </c>
      <c r="I55" s="53">
        <f t="shared" si="24"/>
        <v>9863316</v>
      </c>
      <c r="J55" s="53">
        <f t="shared" si="24"/>
        <v>9716976</v>
      </c>
      <c r="K55" s="2">
        <v>0</v>
      </c>
      <c r="L55" s="2">
        <v>0</v>
      </c>
      <c r="M55" s="2">
        <f>M57</f>
        <v>0</v>
      </c>
      <c r="N55" s="2">
        <f>N57</f>
        <v>0</v>
      </c>
      <c r="O55" s="29"/>
    </row>
    <row r="56" spans="1:15" ht="18.75" customHeight="1">
      <c r="A56" s="13">
        <v>44</v>
      </c>
      <c r="B56" s="6" t="s">
        <v>6</v>
      </c>
      <c r="C56" s="2">
        <f>D56+E56+F56+G56+H56+I56+J56+K56+L56</f>
        <v>171155</v>
      </c>
      <c r="D56" s="2">
        <v>0</v>
      </c>
      <c r="E56" s="2">
        <v>0</v>
      </c>
      <c r="F56" s="2">
        <v>0</v>
      </c>
      <c r="G56" s="53">
        <f>G59</f>
        <v>171155</v>
      </c>
      <c r="H56" s="2">
        <v>0</v>
      </c>
      <c r="I56" s="53">
        <v>0</v>
      </c>
      <c r="J56" s="53">
        <v>0</v>
      </c>
      <c r="K56" s="2">
        <v>0</v>
      </c>
      <c r="L56" s="2">
        <v>0</v>
      </c>
      <c r="M56" s="2"/>
      <c r="N56" s="2"/>
      <c r="O56" s="29"/>
    </row>
    <row r="57" spans="1:15" ht="83.25" customHeight="1">
      <c r="A57" s="13">
        <v>45</v>
      </c>
      <c r="B57" s="5" t="s">
        <v>20</v>
      </c>
      <c r="C57" s="2">
        <f>C58</f>
        <v>24225692</v>
      </c>
      <c r="D57" s="2">
        <f>D58</f>
        <v>2090000</v>
      </c>
      <c r="E57" s="2">
        <f>E58</f>
        <v>2468039</v>
      </c>
      <c r="F57" s="2">
        <v>3015135</v>
      </c>
      <c r="G57" s="53">
        <f>G58+G59</f>
        <v>4795673</v>
      </c>
      <c r="H57" s="2">
        <v>4000000</v>
      </c>
      <c r="I57" s="53">
        <v>4044000</v>
      </c>
      <c r="J57" s="53">
        <v>3984000</v>
      </c>
      <c r="K57" s="2">
        <v>0</v>
      </c>
      <c r="L57" s="2">
        <v>0</v>
      </c>
      <c r="M57" s="2">
        <f>M58</f>
        <v>0</v>
      </c>
      <c r="N57" s="2">
        <f>N58</f>
        <v>0</v>
      </c>
      <c r="O57" s="30">
        <v>22</v>
      </c>
    </row>
    <row r="58" spans="1:15" ht="19.5" customHeight="1">
      <c r="A58" s="13">
        <v>46</v>
      </c>
      <c r="B58" s="6" t="s">
        <v>8</v>
      </c>
      <c r="C58" s="2">
        <f>D58+E58+F58+G58+H58+I58+J58</f>
        <v>24225692</v>
      </c>
      <c r="D58" s="2">
        <v>2090000</v>
      </c>
      <c r="E58" s="2">
        <v>2468039</v>
      </c>
      <c r="F58" s="2">
        <v>3015135</v>
      </c>
      <c r="G58" s="53">
        <v>4624518</v>
      </c>
      <c r="H58" s="2">
        <v>4000000</v>
      </c>
      <c r="I58" s="53">
        <v>4044000</v>
      </c>
      <c r="J58" s="53">
        <v>3984000</v>
      </c>
      <c r="K58" s="2">
        <v>0</v>
      </c>
      <c r="L58" s="2">
        <v>0</v>
      </c>
      <c r="M58" s="2">
        <f>M60</f>
        <v>0</v>
      </c>
      <c r="N58" s="2">
        <f>N60</f>
        <v>0</v>
      </c>
      <c r="O58" s="29"/>
    </row>
    <row r="59" spans="1:15" ht="19.5" customHeight="1">
      <c r="A59" s="13">
        <v>47</v>
      </c>
      <c r="B59" s="6" t="s">
        <v>6</v>
      </c>
      <c r="C59" s="2">
        <f>D59+E59+F59+G59+H59+I59+J59+K59+L59</f>
        <v>171155</v>
      </c>
      <c r="D59" s="2">
        <v>0</v>
      </c>
      <c r="E59" s="2">
        <v>0</v>
      </c>
      <c r="F59" s="2">
        <v>0</v>
      </c>
      <c r="G59" s="53">
        <v>171155</v>
      </c>
      <c r="H59" s="2">
        <v>0</v>
      </c>
      <c r="I59" s="53">
        <v>0</v>
      </c>
      <c r="J59" s="53">
        <v>0</v>
      </c>
      <c r="K59" s="2">
        <v>0</v>
      </c>
      <c r="L59" s="2">
        <v>0</v>
      </c>
      <c r="M59" s="2"/>
      <c r="N59" s="2"/>
      <c r="O59" s="29"/>
    </row>
    <row r="60" spans="1:15" ht="88.5" customHeight="1">
      <c r="A60" s="13">
        <v>48</v>
      </c>
      <c r="B60" s="5" t="s">
        <v>21</v>
      </c>
      <c r="C60" s="2">
        <f aca="true" t="shared" si="25" ref="C60:J60">C61</f>
        <v>430000</v>
      </c>
      <c r="D60" s="2">
        <f t="shared" si="25"/>
        <v>430000</v>
      </c>
      <c r="E60" s="2">
        <f t="shared" si="25"/>
        <v>0</v>
      </c>
      <c r="F60" s="2">
        <f t="shared" si="25"/>
        <v>0</v>
      </c>
      <c r="G60" s="53">
        <f t="shared" si="25"/>
        <v>0</v>
      </c>
      <c r="H60" s="2">
        <f t="shared" si="25"/>
        <v>0</v>
      </c>
      <c r="I60" s="53">
        <f t="shared" si="25"/>
        <v>0</v>
      </c>
      <c r="J60" s="53">
        <f t="shared" si="25"/>
        <v>0</v>
      </c>
      <c r="K60" s="2">
        <v>0</v>
      </c>
      <c r="L60" s="2">
        <v>0</v>
      </c>
      <c r="M60" s="2">
        <f aca="true" t="shared" si="26" ref="M60:N65">M61</f>
        <v>0</v>
      </c>
      <c r="N60" s="2">
        <f t="shared" si="26"/>
        <v>0</v>
      </c>
      <c r="O60" s="30">
        <v>22</v>
      </c>
    </row>
    <row r="61" spans="1:15" ht="18.75" customHeight="1">
      <c r="A61" s="13">
        <v>49</v>
      </c>
      <c r="B61" s="6" t="s">
        <v>12</v>
      </c>
      <c r="C61" s="2">
        <f>D61+E61+F61+G61+H61+I61+J61+K61+L61</f>
        <v>430000</v>
      </c>
      <c r="D61" s="2">
        <v>430000</v>
      </c>
      <c r="E61" s="2">
        <v>0</v>
      </c>
      <c r="F61" s="2">
        <v>0</v>
      </c>
      <c r="G61" s="53">
        <v>0</v>
      </c>
      <c r="H61" s="2">
        <v>0</v>
      </c>
      <c r="I61" s="53">
        <v>0</v>
      </c>
      <c r="J61" s="53">
        <v>0</v>
      </c>
      <c r="K61" s="2">
        <v>0</v>
      </c>
      <c r="L61" s="2">
        <v>0</v>
      </c>
      <c r="M61" s="2">
        <f t="shared" si="26"/>
        <v>0</v>
      </c>
      <c r="N61" s="2">
        <f t="shared" si="26"/>
        <v>0</v>
      </c>
      <c r="O61" s="29"/>
    </row>
    <row r="62" spans="1:15" ht="51" customHeight="1">
      <c r="A62" s="13">
        <v>50</v>
      </c>
      <c r="B62" s="5" t="s">
        <v>22</v>
      </c>
      <c r="C62" s="2">
        <f>C63</f>
        <v>11687294</v>
      </c>
      <c r="D62" s="2">
        <f>D63</f>
        <v>1903994</v>
      </c>
      <c r="E62" s="2">
        <f>E63</f>
        <v>1500000</v>
      </c>
      <c r="F62" s="2">
        <v>1200000</v>
      </c>
      <c r="G62" s="53">
        <v>1370000</v>
      </c>
      <c r="H62" s="2">
        <v>1900000</v>
      </c>
      <c r="I62" s="53">
        <v>1920900</v>
      </c>
      <c r="J62" s="53">
        <v>1892400</v>
      </c>
      <c r="K62" s="2">
        <v>0</v>
      </c>
      <c r="L62" s="2">
        <v>0</v>
      </c>
      <c r="M62" s="2">
        <f t="shared" si="26"/>
        <v>0</v>
      </c>
      <c r="N62" s="2">
        <f t="shared" si="26"/>
        <v>0</v>
      </c>
      <c r="O62" s="30" t="s">
        <v>51</v>
      </c>
    </row>
    <row r="63" spans="1:15" ht="19.5" customHeight="1">
      <c r="A63" s="13">
        <v>51</v>
      </c>
      <c r="B63" s="6" t="s">
        <v>8</v>
      </c>
      <c r="C63" s="2">
        <f>D63+E63+F63+G63+H63+I63+J63+K63+L63</f>
        <v>11687294</v>
      </c>
      <c r="D63" s="2">
        <v>1903994</v>
      </c>
      <c r="E63" s="2">
        <v>1500000</v>
      </c>
      <c r="F63" s="2">
        <v>1200000</v>
      </c>
      <c r="G63" s="53">
        <v>1370000</v>
      </c>
      <c r="H63" s="2">
        <v>1900000</v>
      </c>
      <c r="I63" s="53">
        <v>1920900</v>
      </c>
      <c r="J63" s="53">
        <v>1892400</v>
      </c>
      <c r="K63" s="2">
        <v>0</v>
      </c>
      <c r="L63" s="2">
        <v>0</v>
      </c>
      <c r="M63" s="2">
        <f t="shared" si="26"/>
        <v>0</v>
      </c>
      <c r="N63" s="2">
        <f t="shared" si="26"/>
        <v>0</v>
      </c>
      <c r="O63" s="29"/>
    </row>
    <row r="64" spans="1:15" ht="50.25" customHeight="1">
      <c r="A64" s="13">
        <v>52</v>
      </c>
      <c r="B64" s="5" t="s">
        <v>23</v>
      </c>
      <c r="C64" s="2">
        <f>C65</f>
        <v>600700</v>
      </c>
      <c r="D64" s="2">
        <f>D65</f>
        <v>300000</v>
      </c>
      <c r="E64" s="2">
        <f>E65</f>
        <v>0</v>
      </c>
      <c r="F64" s="2">
        <f>F65</f>
        <v>0</v>
      </c>
      <c r="G64" s="53">
        <f>G65</f>
        <v>0</v>
      </c>
      <c r="H64" s="2">
        <v>100000</v>
      </c>
      <c r="I64" s="53">
        <v>101100</v>
      </c>
      <c r="J64" s="53">
        <v>99600</v>
      </c>
      <c r="K64" s="2">
        <v>0</v>
      </c>
      <c r="L64" s="2">
        <v>0</v>
      </c>
      <c r="M64" s="2">
        <f t="shared" si="26"/>
        <v>0</v>
      </c>
      <c r="N64" s="2">
        <f t="shared" si="26"/>
        <v>0</v>
      </c>
      <c r="O64" s="28">
        <v>35</v>
      </c>
    </row>
    <row r="65" spans="1:15" ht="18.75" customHeight="1">
      <c r="A65" s="13">
        <v>53</v>
      </c>
      <c r="B65" s="6" t="s">
        <v>8</v>
      </c>
      <c r="C65" s="2">
        <f>D65+E65+F65+G65+H65+I65+J65+K65+L65</f>
        <v>600700</v>
      </c>
      <c r="D65" s="2">
        <v>300000</v>
      </c>
      <c r="E65" s="2">
        <v>0</v>
      </c>
      <c r="F65" s="2">
        <v>0</v>
      </c>
      <c r="G65" s="53">
        <v>0</v>
      </c>
      <c r="H65" s="2">
        <v>100000</v>
      </c>
      <c r="I65" s="53">
        <v>101100</v>
      </c>
      <c r="J65" s="53">
        <v>99600</v>
      </c>
      <c r="K65" s="2">
        <v>0</v>
      </c>
      <c r="L65" s="2">
        <v>0</v>
      </c>
      <c r="M65" s="2">
        <f t="shared" si="26"/>
        <v>0</v>
      </c>
      <c r="N65" s="2">
        <f t="shared" si="26"/>
        <v>0</v>
      </c>
      <c r="O65" s="29"/>
    </row>
    <row r="66" spans="1:15" ht="69" customHeight="1">
      <c r="A66" s="13">
        <v>54</v>
      </c>
      <c r="B66" s="5" t="s">
        <v>24</v>
      </c>
      <c r="C66" s="2">
        <f>C67</f>
        <v>685176</v>
      </c>
      <c r="D66" s="2">
        <f>D67</f>
        <v>527984</v>
      </c>
      <c r="E66" s="2">
        <f>E67</f>
        <v>135192</v>
      </c>
      <c r="F66" s="2">
        <f>F67</f>
        <v>22000</v>
      </c>
      <c r="G66" s="53">
        <v>0</v>
      </c>
      <c r="H66" s="2">
        <v>0</v>
      </c>
      <c r="I66" s="53">
        <v>0</v>
      </c>
      <c r="J66" s="53">
        <v>0</v>
      </c>
      <c r="K66" s="2">
        <v>0</v>
      </c>
      <c r="L66" s="2">
        <v>0</v>
      </c>
      <c r="M66" s="2">
        <f aca="true" t="shared" si="27" ref="M66:N71">M67</f>
        <v>0</v>
      </c>
      <c r="N66" s="2">
        <f t="shared" si="27"/>
        <v>0</v>
      </c>
      <c r="O66" s="28" t="s">
        <v>50</v>
      </c>
    </row>
    <row r="67" spans="1:15" ht="19.5" customHeight="1">
      <c r="A67" s="13">
        <v>55</v>
      </c>
      <c r="B67" s="6" t="s">
        <v>8</v>
      </c>
      <c r="C67" s="2">
        <f>D67+E67+F67+G67+H67+I67+J67+K67+L67</f>
        <v>685176</v>
      </c>
      <c r="D67" s="2">
        <v>527984</v>
      </c>
      <c r="E67" s="2">
        <v>135192</v>
      </c>
      <c r="F67" s="2">
        <v>22000</v>
      </c>
      <c r="G67" s="53">
        <v>0</v>
      </c>
      <c r="H67" s="2">
        <v>0</v>
      </c>
      <c r="I67" s="53">
        <v>0</v>
      </c>
      <c r="J67" s="53">
        <v>0</v>
      </c>
      <c r="K67" s="2">
        <v>0</v>
      </c>
      <c r="L67" s="2">
        <v>0</v>
      </c>
      <c r="M67" s="2">
        <f t="shared" si="27"/>
        <v>0</v>
      </c>
      <c r="N67" s="2">
        <f t="shared" si="27"/>
        <v>0</v>
      </c>
      <c r="O67" s="29"/>
    </row>
    <row r="68" spans="1:15" ht="81.75" customHeight="1">
      <c r="A68" s="13">
        <v>56</v>
      </c>
      <c r="B68" s="5" t="s">
        <v>25</v>
      </c>
      <c r="C68" s="2">
        <f>C69</f>
        <v>325000</v>
      </c>
      <c r="D68" s="2">
        <f>D69</f>
        <v>325000</v>
      </c>
      <c r="E68" s="2">
        <f aca="true" t="shared" si="28" ref="E68:J68">E69</f>
        <v>0</v>
      </c>
      <c r="F68" s="2">
        <f t="shared" si="28"/>
        <v>0</v>
      </c>
      <c r="G68" s="53">
        <f t="shared" si="28"/>
        <v>0</v>
      </c>
      <c r="H68" s="2">
        <f t="shared" si="28"/>
        <v>0</v>
      </c>
      <c r="I68" s="53">
        <f t="shared" si="28"/>
        <v>0</v>
      </c>
      <c r="J68" s="53">
        <f t="shared" si="28"/>
        <v>0</v>
      </c>
      <c r="K68" s="2">
        <v>0</v>
      </c>
      <c r="L68" s="2">
        <v>0</v>
      </c>
      <c r="M68" s="2">
        <f t="shared" si="27"/>
        <v>0</v>
      </c>
      <c r="N68" s="2">
        <f t="shared" si="27"/>
        <v>0</v>
      </c>
      <c r="O68" s="28" t="s">
        <v>49</v>
      </c>
    </row>
    <row r="69" spans="1:15" ht="19.5" customHeight="1">
      <c r="A69" s="13">
        <v>57</v>
      </c>
      <c r="B69" s="6" t="s">
        <v>8</v>
      </c>
      <c r="C69" s="2">
        <f>D69+E69+F69+G69+H69+I69+J69+K69+L69</f>
        <v>325000</v>
      </c>
      <c r="D69" s="2">
        <v>325000</v>
      </c>
      <c r="E69" s="2">
        <v>0</v>
      </c>
      <c r="F69" s="2">
        <v>0</v>
      </c>
      <c r="G69" s="53">
        <v>0</v>
      </c>
      <c r="H69" s="2">
        <v>0</v>
      </c>
      <c r="I69" s="53">
        <v>0</v>
      </c>
      <c r="J69" s="53">
        <v>0</v>
      </c>
      <c r="K69" s="2">
        <v>0</v>
      </c>
      <c r="L69" s="2">
        <v>0</v>
      </c>
      <c r="M69" s="2">
        <f t="shared" si="27"/>
        <v>0</v>
      </c>
      <c r="N69" s="2">
        <f t="shared" si="27"/>
        <v>0</v>
      </c>
      <c r="O69" s="29"/>
    </row>
    <row r="70" spans="1:15" ht="54.75" customHeight="1">
      <c r="A70" s="13">
        <v>58</v>
      </c>
      <c r="B70" s="5" t="s">
        <v>34</v>
      </c>
      <c r="C70" s="2">
        <f>C71</f>
        <v>3721501</v>
      </c>
      <c r="D70" s="2">
        <f>D71</f>
        <v>731760</v>
      </c>
      <c r="E70" s="2">
        <f>E71</f>
        <v>236649</v>
      </c>
      <c r="F70" s="2">
        <f>F71</f>
        <v>308192</v>
      </c>
      <c r="G70" s="53">
        <v>340000</v>
      </c>
      <c r="H70" s="2">
        <v>700000</v>
      </c>
      <c r="I70" s="53">
        <v>707700</v>
      </c>
      <c r="J70" s="53">
        <v>697200</v>
      </c>
      <c r="K70" s="2">
        <v>0</v>
      </c>
      <c r="L70" s="2">
        <v>0</v>
      </c>
      <c r="M70" s="2">
        <f t="shared" si="27"/>
        <v>0</v>
      </c>
      <c r="N70" s="2">
        <f t="shared" si="27"/>
        <v>0</v>
      </c>
      <c r="O70" s="28">
        <v>52</v>
      </c>
    </row>
    <row r="71" spans="1:15" ht="18.75" customHeight="1">
      <c r="A71" s="13">
        <v>59</v>
      </c>
      <c r="B71" s="6" t="s">
        <v>8</v>
      </c>
      <c r="C71" s="2">
        <f>D71+E71+F71+G71+H71+I71+J71+K71+L71</f>
        <v>3721501</v>
      </c>
      <c r="D71" s="8">
        <v>731760</v>
      </c>
      <c r="E71" s="8">
        <v>236649</v>
      </c>
      <c r="F71" s="8">
        <v>308192</v>
      </c>
      <c r="G71" s="55">
        <v>340000</v>
      </c>
      <c r="H71" s="8">
        <v>700000</v>
      </c>
      <c r="I71" s="55">
        <v>707700</v>
      </c>
      <c r="J71" s="55">
        <v>697200</v>
      </c>
      <c r="K71" s="2">
        <v>0</v>
      </c>
      <c r="L71" s="2">
        <v>0</v>
      </c>
      <c r="M71" s="2">
        <f t="shared" si="27"/>
        <v>0</v>
      </c>
      <c r="N71" s="2">
        <f t="shared" si="27"/>
        <v>0</v>
      </c>
      <c r="O71" s="29"/>
    </row>
    <row r="72" spans="1:15" ht="79.5" customHeight="1">
      <c r="A72" s="13">
        <v>60</v>
      </c>
      <c r="B72" s="5" t="s">
        <v>26</v>
      </c>
      <c r="C72" s="2">
        <f>C73</f>
        <v>1093841</v>
      </c>
      <c r="D72" s="2">
        <f>D73</f>
        <v>264000</v>
      </c>
      <c r="E72" s="2">
        <f>E73</f>
        <v>239045</v>
      </c>
      <c r="F72" s="2">
        <f>F73</f>
        <v>222449</v>
      </c>
      <c r="G72" s="53">
        <v>7507</v>
      </c>
      <c r="H72" s="2">
        <v>120000</v>
      </c>
      <c r="I72" s="53">
        <v>121320</v>
      </c>
      <c r="J72" s="53">
        <v>119520</v>
      </c>
      <c r="K72" s="2">
        <v>0</v>
      </c>
      <c r="L72" s="2">
        <v>0</v>
      </c>
      <c r="M72" s="2">
        <f aca="true" t="shared" si="29" ref="M72:N77">M73</f>
        <v>0</v>
      </c>
      <c r="N72" s="2">
        <f t="shared" si="29"/>
        <v>0</v>
      </c>
      <c r="O72" s="28" t="s">
        <v>47</v>
      </c>
    </row>
    <row r="73" spans="1:15" ht="18.75" customHeight="1">
      <c r="A73" s="13">
        <v>61</v>
      </c>
      <c r="B73" s="6" t="s">
        <v>8</v>
      </c>
      <c r="C73" s="2">
        <f>D73+E73+F73+G73+H73+I73+J73+K73+L73</f>
        <v>1093841</v>
      </c>
      <c r="D73" s="2">
        <v>264000</v>
      </c>
      <c r="E73" s="2">
        <v>239045</v>
      </c>
      <c r="F73" s="2">
        <v>222449</v>
      </c>
      <c r="G73" s="53">
        <v>7507</v>
      </c>
      <c r="H73" s="2">
        <v>120000</v>
      </c>
      <c r="I73" s="53">
        <v>121320</v>
      </c>
      <c r="J73" s="53">
        <v>119520</v>
      </c>
      <c r="K73" s="2">
        <v>0</v>
      </c>
      <c r="L73" s="2">
        <v>0</v>
      </c>
      <c r="M73" s="2">
        <f t="shared" si="29"/>
        <v>0</v>
      </c>
      <c r="N73" s="2">
        <f t="shared" si="29"/>
        <v>0</v>
      </c>
      <c r="O73" s="29"/>
    </row>
    <row r="74" spans="1:15" ht="66" customHeight="1">
      <c r="A74" s="13">
        <v>62</v>
      </c>
      <c r="B74" s="5" t="s">
        <v>35</v>
      </c>
      <c r="C74" s="2">
        <f>C75</f>
        <v>1945772</v>
      </c>
      <c r="D74" s="2">
        <f>D75</f>
        <v>300000</v>
      </c>
      <c r="E74" s="2">
        <f>E75</f>
        <v>286020</v>
      </c>
      <c r="F74" s="2">
        <f>F75</f>
        <v>422100</v>
      </c>
      <c r="G74" s="53">
        <v>228000</v>
      </c>
      <c r="H74" s="2">
        <v>236000</v>
      </c>
      <c r="I74" s="53">
        <v>238596</v>
      </c>
      <c r="J74" s="53">
        <v>235056</v>
      </c>
      <c r="K74" s="2">
        <v>0</v>
      </c>
      <c r="L74" s="2">
        <v>0</v>
      </c>
      <c r="M74" s="2">
        <f t="shared" si="29"/>
        <v>0</v>
      </c>
      <c r="N74" s="2">
        <f t="shared" si="29"/>
        <v>0</v>
      </c>
      <c r="O74" s="28" t="s">
        <v>48</v>
      </c>
    </row>
    <row r="75" spans="1:15" ht="18.75" customHeight="1">
      <c r="A75" s="13">
        <v>63</v>
      </c>
      <c r="B75" s="6" t="s">
        <v>8</v>
      </c>
      <c r="C75" s="2">
        <f>D75+E75+F75+G75+H75+I75+J75+K75+L75</f>
        <v>1945772</v>
      </c>
      <c r="D75" s="2">
        <v>300000</v>
      </c>
      <c r="E75" s="2">
        <v>286020</v>
      </c>
      <c r="F75" s="2">
        <v>422100</v>
      </c>
      <c r="G75" s="53">
        <v>228000</v>
      </c>
      <c r="H75" s="2">
        <v>236000</v>
      </c>
      <c r="I75" s="53">
        <v>238596</v>
      </c>
      <c r="J75" s="53">
        <v>235056</v>
      </c>
      <c r="K75" s="2">
        <v>0</v>
      </c>
      <c r="L75" s="2">
        <v>0</v>
      </c>
      <c r="M75" s="2">
        <f t="shared" si="29"/>
        <v>0</v>
      </c>
      <c r="N75" s="2">
        <f t="shared" si="29"/>
        <v>0</v>
      </c>
      <c r="O75" s="29"/>
    </row>
    <row r="76" spans="1:15" ht="66.75" customHeight="1">
      <c r="A76" s="13">
        <v>64</v>
      </c>
      <c r="B76" s="5" t="s">
        <v>27</v>
      </c>
      <c r="C76" s="2">
        <f>C77</f>
        <v>17132254</v>
      </c>
      <c r="D76" s="2">
        <f>D77</f>
        <v>1800000</v>
      </c>
      <c r="E76" s="2">
        <f>E77</f>
        <v>2074513</v>
      </c>
      <c r="F76" s="2">
        <v>2638841</v>
      </c>
      <c r="G76" s="53">
        <v>2500000</v>
      </c>
      <c r="H76" s="2">
        <v>2700000</v>
      </c>
      <c r="I76" s="53">
        <v>2729700</v>
      </c>
      <c r="J76" s="53">
        <v>2689200</v>
      </c>
      <c r="K76" s="2">
        <v>0</v>
      </c>
      <c r="L76" s="2">
        <v>0</v>
      </c>
      <c r="M76" s="2">
        <f t="shared" si="29"/>
        <v>0</v>
      </c>
      <c r="N76" s="2">
        <f t="shared" si="29"/>
        <v>0</v>
      </c>
      <c r="O76" s="28">
        <v>62</v>
      </c>
    </row>
    <row r="77" spans="1:15" ht="20.25" customHeight="1">
      <c r="A77" s="13">
        <v>65</v>
      </c>
      <c r="B77" s="6" t="s">
        <v>8</v>
      </c>
      <c r="C77" s="2">
        <f>D77+E77+F77+G77+H77+I77+J77+K77+L77</f>
        <v>17132254</v>
      </c>
      <c r="D77" s="2">
        <v>1800000</v>
      </c>
      <c r="E77" s="2">
        <v>2074513</v>
      </c>
      <c r="F77" s="2">
        <v>2638841</v>
      </c>
      <c r="G77" s="53">
        <v>2500000</v>
      </c>
      <c r="H77" s="2">
        <v>2700000</v>
      </c>
      <c r="I77" s="53">
        <v>2729700</v>
      </c>
      <c r="J77" s="53">
        <v>2689200</v>
      </c>
      <c r="K77" s="2">
        <v>0</v>
      </c>
      <c r="L77" s="2">
        <v>0</v>
      </c>
      <c r="M77" s="2">
        <f t="shared" si="29"/>
        <v>0</v>
      </c>
      <c r="N77" s="2">
        <f t="shared" si="29"/>
        <v>0</v>
      </c>
      <c r="O77" s="29"/>
    </row>
    <row r="78" spans="1:15" ht="50.25" customHeight="1">
      <c r="A78" s="13">
        <v>66</v>
      </c>
      <c r="B78" s="5" t="s">
        <v>36</v>
      </c>
      <c r="C78" s="2">
        <f>C79</f>
        <v>1348739</v>
      </c>
      <c r="D78" s="2">
        <f>D79</f>
        <v>265364</v>
      </c>
      <c r="E78" s="2">
        <f aca="true" t="shared" si="30" ref="E78:N79">E79</f>
        <v>1083375</v>
      </c>
      <c r="F78" s="2">
        <f t="shared" si="30"/>
        <v>0</v>
      </c>
      <c r="G78" s="53">
        <f t="shared" si="30"/>
        <v>0</v>
      </c>
      <c r="H78" s="2">
        <f t="shared" si="30"/>
        <v>0</v>
      </c>
      <c r="I78" s="53">
        <f t="shared" si="30"/>
        <v>0</v>
      </c>
      <c r="J78" s="53">
        <f t="shared" si="30"/>
        <v>0</v>
      </c>
      <c r="K78" s="2">
        <v>0</v>
      </c>
      <c r="L78" s="2">
        <v>0</v>
      </c>
      <c r="M78" s="2">
        <f t="shared" si="30"/>
        <v>0</v>
      </c>
      <c r="N78" s="2">
        <f t="shared" si="30"/>
        <v>0</v>
      </c>
      <c r="O78" s="28" t="s">
        <v>46</v>
      </c>
    </row>
    <row r="79" spans="1:15" ht="17.25" customHeight="1">
      <c r="A79" s="13">
        <v>67</v>
      </c>
      <c r="B79" s="5" t="s">
        <v>8</v>
      </c>
      <c r="C79" s="2">
        <f>D79+E79+F79+G79+H79+I79+J79+K79+L79</f>
        <v>1348739</v>
      </c>
      <c r="D79" s="2">
        <v>265364</v>
      </c>
      <c r="E79" s="2">
        <v>1083375</v>
      </c>
      <c r="F79" s="2">
        <v>0</v>
      </c>
      <c r="G79" s="53">
        <v>0</v>
      </c>
      <c r="H79" s="2">
        <v>0</v>
      </c>
      <c r="I79" s="53">
        <v>0</v>
      </c>
      <c r="J79" s="53">
        <v>0</v>
      </c>
      <c r="K79" s="2">
        <v>0</v>
      </c>
      <c r="L79" s="2">
        <v>0</v>
      </c>
      <c r="M79" s="2">
        <f t="shared" si="30"/>
        <v>0</v>
      </c>
      <c r="N79" s="2">
        <f t="shared" si="30"/>
        <v>0</v>
      </c>
      <c r="O79" s="29"/>
    </row>
    <row r="80" spans="1:15" ht="18.75">
      <c r="A80" s="13">
        <v>68</v>
      </c>
      <c r="B80" s="70" t="s">
        <v>65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9"/>
    </row>
    <row r="81" spans="1:15" ht="36" customHeight="1">
      <c r="A81" s="13">
        <v>69</v>
      </c>
      <c r="B81" s="5" t="s">
        <v>10</v>
      </c>
      <c r="C81" s="1">
        <f>C82</f>
        <v>8360109</v>
      </c>
      <c r="D81" s="1">
        <f>D82</f>
        <v>367185</v>
      </c>
      <c r="E81" s="1">
        <f>E82</f>
        <v>5709824</v>
      </c>
      <c r="F81" s="1">
        <f>F82</f>
        <v>636800</v>
      </c>
      <c r="G81" s="52">
        <f aca="true" t="shared" si="31" ref="G81:L81">G82</f>
        <v>443500</v>
      </c>
      <c r="H81" s="1">
        <f>H82</f>
        <v>400000</v>
      </c>
      <c r="I81" s="52">
        <f t="shared" si="31"/>
        <v>404400</v>
      </c>
      <c r="J81" s="52">
        <f t="shared" si="31"/>
        <v>398400</v>
      </c>
      <c r="K81" s="1">
        <f t="shared" si="31"/>
        <v>0</v>
      </c>
      <c r="L81" s="1">
        <f t="shared" si="31"/>
        <v>0</v>
      </c>
      <c r="M81" s="1">
        <f aca="true" t="shared" si="32" ref="M81:M95">M82</f>
        <v>0</v>
      </c>
      <c r="N81" s="1">
        <f aca="true" t="shared" si="33" ref="N81:N95">N82</f>
        <v>0</v>
      </c>
      <c r="O81" s="29"/>
    </row>
    <row r="82" spans="1:15" ht="19.5" customHeight="1">
      <c r="A82" s="13">
        <v>70</v>
      </c>
      <c r="B82" s="6" t="s">
        <v>8</v>
      </c>
      <c r="C82" s="2">
        <f>D82+E82+F82+G82+H82+I82+J82+K82+L82</f>
        <v>8360109</v>
      </c>
      <c r="D82" s="2">
        <f>D83+D85</f>
        <v>367185</v>
      </c>
      <c r="E82" s="2">
        <f>E83+E85</f>
        <v>5709824</v>
      </c>
      <c r="F82" s="2">
        <f>F83+F85</f>
        <v>636800</v>
      </c>
      <c r="G82" s="53">
        <f>G83+G85</f>
        <v>443500</v>
      </c>
      <c r="H82" s="2">
        <f>H86</f>
        <v>400000</v>
      </c>
      <c r="I82" s="53">
        <f>I86</f>
        <v>404400</v>
      </c>
      <c r="J82" s="53">
        <f>J86</f>
        <v>398400</v>
      </c>
      <c r="K82" s="2">
        <f>K86+K90+K92+K96</f>
        <v>0</v>
      </c>
      <c r="L82" s="2">
        <f>L86+L90+L92+L96</f>
        <v>0</v>
      </c>
      <c r="M82" s="2">
        <f t="shared" si="32"/>
        <v>0</v>
      </c>
      <c r="N82" s="2">
        <f t="shared" si="33"/>
        <v>0</v>
      </c>
      <c r="O82" s="29"/>
    </row>
    <row r="83" spans="1:15" ht="22.5" customHeight="1">
      <c r="A83" s="13">
        <v>71</v>
      </c>
      <c r="B83" s="5" t="s">
        <v>28</v>
      </c>
      <c r="C83" s="1">
        <f>C84</f>
        <v>367185</v>
      </c>
      <c r="D83" s="1">
        <f aca="true" t="shared" si="34" ref="D83:L83">D84</f>
        <v>367185</v>
      </c>
      <c r="E83" s="1">
        <f t="shared" si="34"/>
        <v>0</v>
      </c>
      <c r="F83" s="1">
        <f t="shared" si="34"/>
        <v>0</v>
      </c>
      <c r="G83" s="52">
        <f t="shared" si="34"/>
        <v>0</v>
      </c>
      <c r="H83" s="1">
        <f t="shared" si="34"/>
        <v>0</v>
      </c>
      <c r="I83" s="52">
        <f t="shared" si="34"/>
        <v>0</v>
      </c>
      <c r="J83" s="52">
        <f t="shared" si="34"/>
        <v>0</v>
      </c>
      <c r="K83" s="1">
        <f t="shared" si="34"/>
        <v>0</v>
      </c>
      <c r="L83" s="1">
        <f t="shared" si="34"/>
        <v>0</v>
      </c>
      <c r="M83" s="2">
        <f t="shared" si="32"/>
        <v>0</v>
      </c>
      <c r="N83" s="2">
        <f t="shared" si="33"/>
        <v>0</v>
      </c>
      <c r="O83" s="29"/>
    </row>
    <row r="84" spans="1:15" ht="21" customHeight="1">
      <c r="A84" s="13">
        <v>72</v>
      </c>
      <c r="B84" s="6" t="s">
        <v>8</v>
      </c>
      <c r="C84" s="2">
        <f>D84+E84+F84+G84+H84+I84+J84+K84+L84</f>
        <v>367185</v>
      </c>
      <c r="D84" s="2">
        <f>D88</f>
        <v>367185</v>
      </c>
      <c r="E84" s="2">
        <v>0</v>
      </c>
      <c r="F84" s="2">
        <v>0</v>
      </c>
      <c r="G84" s="53">
        <v>0</v>
      </c>
      <c r="H84" s="2">
        <v>0</v>
      </c>
      <c r="I84" s="53">
        <v>0</v>
      </c>
      <c r="J84" s="53">
        <v>0</v>
      </c>
      <c r="K84" s="2">
        <v>0</v>
      </c>
      <c r="L84" s="2">
        <v>0</v>
      </c>
      <c r="M84" s="2">
        <f t="shared" si="32"/>
        <v>0</v>
      </c>
      <c r="N84" s="2">
        <f t="shared" si="33"/>
        <v>0</v>
      </c>
      <c r="O84" s="29"/>
    </row>
    <row r="85" spans="1:15" ht="17.25" customHeight="1">
      <c r="A85" s="13">
        <v>73</v>
      </c>
      <c r="B85" s="5" t="s">
        <v>29</v>
      </c>
      <c r="C85" s="1">
        <f>C86</f>
        <v>7992924</v>
      </c>
      <c r="D85" s="1">
        <f aca="true" t="shared" si="35" ref="D85:I85">D86</f>
        <v>0</v>
      </c>
      <c r="E85" s="1">
        <f t="shared" si="35"/>
        <v>5709824</v>
      </c>
      <c r="F85" s="1">
        <f t="shared" si="35"/>
        <v>636800</v>
      </c>
      <c r="G85" s="52">
        <f>G86</f>
        <v>443500</v>
      </c>
      <c r="H85" s="1">
        <f t="shared" si="35"/>
        <v>400000</v>
      </c>
      <c r="I85" s="52">
        <f t="shared" si="35"/>
        <v>404400</v>
      </c>
      <c r="J85" s="52">
        <f>J86</f>
        <v>398400</v>
      </c>
      <c r="K85" s="1">
        <v>0</v>
      </c>
      <c r="L85" s="1">
        <v>0</v>
      </c>
      <c r="M85" s="1">
        <f t="shared" si="32"/>
        <v>0</v>
      </c>
      <c r="N85" s="1">
        <f t="shared" si="33"/>
        <v>0</v>
      </c>
      <c r="O85" s="29"/>
    </row>
    <row r="86" spans="1:15" ht="18.75" customHeight="1">
      <c r="A86" s="13">
        <v>74</v>
      </c>
      <c r="B86" s="6" t="s">
        <v>8</v>
      </c>
      <c r="C86" s="2">
        <f>D86+E86+F86+G86+H86+I86+J86+K86+L86</f>
        <v>7992924</v>
      </c>
      <c r="D86" s="8">
        <f>D90+D92+D94+D96</f>
        <v>0</v>
      </c>
      <c r="E86" s="8">
        <f>E88+E90+E92+E94+E96</f>
        <v>5709824</v>
      </c>
      <c r="F86" s="8">
        <f>F88+F90+F92+F94+F96</f>
        <v>636800</v>
      </c>
      <c r="G86" s="55">
        <f>G88+G90+G92+G94+G96+G98</f>
        <v>443500</v>
      </c>
      <c r="H86" s="8">
        <f>H90+H92+H94+H96</f>
        <v>400000</v>
      </c>
      <c r="I86" s="55">
        <f>I90+I92+I94+I96</f>
        <v>404400</v>
      </c>
      <c r="J86" s="55">
        <f>J90</f>
        <v>398400</v>
      </c>
      <c r="K86" s="8">
        <v>0</v>
      </c>
      <c r="L86" s="8">
        <v>0</v>
      </c>
      <c r="M86" s="2">
        <f t="shared" si="32"/>
        <v>0</v>
      </c>
      <c r="N86" s="2">
        <f t="shared" si="33"/>
        <v>0</v>
      </c>
      <c r="O86" s="29"/>
    </row>
    <row r="87" spans="1:15" ht="47.25">
      <c r="A87" s="13">
        <v>75</v>
      </c>
      <c r="B87" s="5" t="s">
        <v>68</v>
      </c>
      <c r="C87" s="2">
        <f>C88</f>
        <v>4988828</v>
      </c>
      <c r="D87" s="2">
        <f>D88</f>
        <v>367185</v>
      </c>
      <c r="E87" s="2">
        <f>E88</f>
        <v>4621643</v>
      </c>
      <c r="F87" s="2">
        <f>F88</f>
        <v>0</v>
      </c>
      <c r="G87" s="53">
        <v>0</v>
      </c>
      <c r="H87" s="2">
        <f>H88</f>
        <v>0</v>
      </c>
      <c r="I87" s="53">
        <f>I88</f>
        <v>0</v>
      </c>
      <c r="J87" s="53">
        <f>J88</f>
        <v>0</v>
      </c>
      <c r="K87" s="2">
        <f>K88</f>
        <v>0</v>
      </c>
      <c r="L87" s="2">
        <f>L88</f>
        <v>0</v>
      </c>
      <c r="M87" s="2">
        <f t="shared" si="32"/>
        <v>0</v>
      </c>
      <c r="N87" s="2">
        <f t="shared" si="33"/>
        <v>0</v>
      </c>
      <c r="O87" s="28" t="s">
        <v>45</v>
      </c>
    </row>
    <row r="88" spans="1:15" ht="21" customHeight="1">
      <c r="A88" s="13">
        <v>76</v>
      </c>
      <c r="B88" s="6" t="s">
        <v>12</v>
      </c>
      <c r="C88" s="2">
        <f>D88+E88+F88+G88+H88+I88+J88+K88+L88</f>
        <v>4988828</v>
      </c>
      <c r="D88" s="2">
        <v>367185</v>
      </c>
      <c r="E88" s="2">
        <v>4621643</v>
      </c>
      <c r="F88" s="2">
        <v>0</v>
      </c>
      <c r="G88" s="53">
        <v>0</v>
      </c>
      <c r="H88" s="2">
        <v>0</v>
      </c>
      <c r="I88" s="53">
        <v>0</v>
      </c>
      <c r="J88" s="53">
        <v>0</v>
      </c>
      <c r="K88" s="2">
        <v>0</v>
      </c>
      <c r="L88" s="2">
        <v>0</v>
      </c>
      <c r="M88" s="2">
        <f t="shared" si="32"/>
        <v>0</v>
      </c>
      <c r="N88" s="2">
        <f t="shared" si="33"/>
        <v>0</v>
      </c>
      <c r="O88" s="29"/>
    </row>
    <row r="89" spans="1:15" ht="63">
      <c r="A89" s="13">
        <v>77</v>
      </c>
      <c r="B89" s="45" t="s">
        <v>96</v>
      </c>
      <c r="C89" s="2">
        <f>C90</f>
        <v>2510981</v>
      </c>
      <c r="D89" s="2">
        <f>D90</f>
        <v>0</v>
      </c>
      <c r="E89" s="2">
        <f>E90</f>
        <v>508181</v>
      </c>
      <c r="F89" s="2">
        <f>F90</f>
        <v>400000</v>
      </c>
      <c r="G89" s="53">
        <v>400000</v>
      </c>
      <c r="H89" s="2">
        <v>400000</v>
      </c>
      <c r="I89" s="53">
        <v>404400</v>
      </c>
      <c r="J89" s="53">
        <v>398400</v>
      </c>
      <c r="K89" s="2">
        <v>0</v>
      </c>
      <c r="L89" s="2">
        <v>0</v>
      </c>
      <c r="M89" s="2">
        <f t="shared" si="32"/>
        <v>0</v>
      </c>
      <c r="N89" s="2">
        <f t="shared" si="33"/>
        <v>0</v>
      </c>
      <c r="O89" s="30">
        <v>80</v>
      </c>
    </row>
    <row r="90" spans="1:15" ht="24.75" customHeight="1">
      <c r="A90" s="13">
        <v>78</v>
      </c>
      <c r="B90" s="6" t="s">
        <v>12</v>
      </c>
      <c r="C90" s="2">
        <f>D90+E90+F90+G90+H90+I90+J90+K90+L90</f>
        <v>2510981</v>
      </c>
      <c r="D90" s="8">
        <v>0</v>
      </c>
      <c r="E90" s="2">
        <v>508181</v>
      </c>
      <c r="F90" s="2">
        <v>400000</v>
      </c>
      <c r="G90" s="53">
        <v>400000</v>
      </c>
      <c r="H90" s="2">
        <v>400000</v>
      </c>
      <c r="I90" s="53">
        <v>404400</v>
      </c>
      <c r="J90" s="53">
        <v>398400</v>
      </c>
      <c r="K90" s="2">
        <v>0</v>
      </c>
      <c r="L90" s="2">
        <v>0</v>
      </c>
      <c r="M90" s="2">
        <f t="shared" si="32"/>
        <v>0</v>
      </c>
      <c r="N90" s="2">
        <f t="shared" si="33"/>
        <v>0</v>
      </c>
      <c r="O90" s="29"/>
    </row>
    <row r="91" spans="1:15" ht="99.75" customHeight="1">
      <c r="A91" s="13">
        <v>79</v>
      </c>
      <c r="B91" s="5" t="s">
        <v>89</v>
      </c>
      <c r="C91" s="2">
        <f>C92</f>
        <v>359070</v>
      </c>
      <c r="D91" s="2">
        <f>D92</f>
        <v>0</v>
      </c>
      <c r="E91" s="2">
        <f>E92</f>
        <v>150000</v>
      </c>
      <c r="F91" s="2">
        <f>F92</f>
        <v>209070</v>
      </c>
      <c r="G91" s="53">
        <v>0</v>
      </c>
      <c r="H91" s="2">
        <v>0</v>
      </c>
      <c r="I91" s="53">
        <v>0</v>
      </c>
      <c r="J91" s="53">
        <v>0</v>
      </c>
      <c r="K91" s="2">
        <v>0</v>
      </c>
      <c r="L91" s="2">
        <v>0</v>
      </c>
      <c r="M91" s="2">
        <f t="shared" si="32"/>
        <v>0</v>
      </c>
      <c r="N91" s="2">
        <f t="shared" si="33"/>
        <v>0</v>
      </c>
      <c r="O91" s="29"/>
    </row>
    <row r="92" spans="1:15" ht="21.75" customHeight="1">
      <c r="A92" s="13">
        <v>80</v>
      </c>
      <c r="B92" s="6" t="s">
        <v>8</v>
      </c>
      <c r="C92" s="2">
        <f>D92+E92+F92+G92+H92+I92+J92+K92+L92</f>
        <v>359070</v>
      </c>
      <c r="D92" s="2">
        <v>0</v>
      </c>
      <c r="E92" s="2">
        <v>150000</v>
      </c>
      <c r="F92" s="2">
        <v>209070</v>
      </c>
      <c r="G92" s="53">
        <v>0</v>
      </c>
      <c r="H92" s="2">
        <v>0</v>
      </c>
      <c r="I92" s="53">
        <v>0</v>
      </c>
      <c r="J92" s="53">
        <v>0</v>
      </c>
      <c r="K92" s="2">
        <v>0</v>
      </c>
      <c r="L92" s="2">
        <v>0</v>
      </c>
      <c r="M92" s="2">
        <f t="shared" si="32"/>
        <v>0</v>
      </c>
      <c r="N92" s="2">
        <f t="shared" si="33"/>
        <v>0</v>
      </c>
      <c r="O92" s="29"/>
    </row>
    <row r="93" spans="1:15" ht="48.75" customHeight="1">
      <c r="A93" s="13">
        <v>81</v>
      </c>
      <c r="B93" s="5" t="s">
        <v>90</v>
      </c>
      <c r="C93" s="2">
        <f aca="true" t="shared" si="36" ref="C93:L93">C94</f>
        <v>430000</v>
      </c>
      <c r="D93" s="2">
        <f t="shared" si="36"/>
        <v>0</v>
      </c>
      <c r="E93" s="2">
        <f t="shared" si="36"/>
        <v>430000</v>
      </c>
      <c r="F93" s="2">
        <f t="shared" si="36"/>
        <v>0</v>
      </c>
      <c r="G93" s="53">
        <f t="shared" si="36"/>
        <v>0</v>
      </c>
      <c r="H93" s="2">
        <f t="shared" si="36"/>
        <v>0</v>
      </c>
      <c r="I93" s="53">
        <f t="shared" si="36"/>
        <v>0</v>
      </c>
      <c r="J93" s="53">
        <f t="shared" si="36"/>
        <v>0</v>
      </c>
      <c r="K93" s="2">
        <f t="shared" si="36"/>
        <v>0</v>
      </c>
      <c r="L93" s="2">
        <f t="shared" si="36"/>
        <v>0</v>
      </c>
      <c r="M93" s="2">
        <f t="shared" si="32"/>
        <v>0</v>
      </c>
      <c r="N93" s="2">
        <f t="shared" si="33"/>
        <v>0</v>
      </c>
      <c r="O93" s="28" t="s">
        <v>52</v>
      </c>
    </row>
    <row r="94" spans="1:15" ht="17.25" customHeight="1">
      <c r="A94" s="13">
        <v>82</v>
      </c>
      <c r="B94" s="6" t="s">
        <v>8</v>
      </c>
      <c r="C94" s="2">
        <f>D94+E94+F94+G94+H94+I94+J94+K94+L94</f>
        <v>430000</v>
      </c>
      <c r="D94" s="2">
        <v>0</v>
      </c>
      <c r="E94" s="2">
        <v>430000</v>
      </c>
      <c r="F94" s="2">
        <v>0</v>
      </c>
      <c r="G94" s="53">
        <v>0</v>
      </c>
      <c r="H94" s="2">
        <v>0</v>
      </c>
      <c r="I94" s="53">
        <v>0</v>
      </c>
      <c r="J94" s="53">
        <v>0</v>
      </c>
      <c r="K94" s="2">
        <v>0</v>
      </c>
      <c r="L94" s="2">
        <v>0</v>
      </c>
      <c r="M94" s="2">
        <f t="shared" si="32"/>
        <v>0</v>
      </c>
      <c r="N94" s="2">
        <f t="shared" si="33"/>
        <v>0</v>
      </c>
      <c r="O94" s="29"/>
    </row>
    <row r="95" spans="1:15" ht="50.25" customHeight="1">
      <c r="A95" s="13">
        <v>83</v>
      </c>
      <c r="B95" s="5" t="s">
        <v>38</v>
      </c>
      <c r="C95" s="2">
        <f>C96</f>
        <v>27730</v>
      </c>
      <c r="D95" s="2">
        <f>D96</f>
        <v>0</v>
      </c>
      <c r="E95" s="2">
        <f>E96</f>
        <v>0</v>
      </c>
      <c r="F95" s="2">
        <f>F96</f>
        <v>27730</v>
      </c>
      <c r="G95" s="53">
        <v>0</v>
      </c>
      <c r="H95" s="2">
        <v>0</v>
      </c>
      <c r="I95" s="53">
        <v>0</v>
      </c>
      <c r="J95" s="53">
        <v>0</v>
      </c>
      <c r="K95" s="2">
        <v>0</v>
      </c>
      <c r="L95" s="2">
        <v>0</v>
      </c>
      <c r="M95" s="2">
        <f t="shared" si="32"/>
        <v>0</v>
      </c>
      <c r="N95" s="2">
        <f t="shared" si="33"/>
        <v>0</v>
      </c>
      <c r="O95" s="28">
        <v>81</v>
      </c>
    </row>
    <row r="96" spans="1:15" ht="19.5" customHeight="1">
      <c r="A96" s="13">
        <v>84</v>
      </c>
      <c r="B96" s="6" t="s">
        <v>8</v>
      </c>
      <c r="C96" s="2">
        <f>D96+E96+F96+G96+H96+I96+J96+K96+L96</f>
        <v>27730</v>
      </c>
      <c r="D96" s="2">
        <v>0</v>
      </c>
      <c r="E96" s="2">
        <v>0</v>
      </c>
      <c r="F96" s="2">
        <v>27730</v>
      </c>
      <c r="G96" s="53">
        <v>0</v>
      </c>
      <c r="H96" s="2">
        <v>0</v>
      </c>
      <c r="I96" s="53">
        <v>0</v>
      </c>
      <c r="J96" s="53">
        <v>0</v>
      </c>
      <c r="K96" s="2">
        <v>0</v>
      </c>
      <c r="L96" s="2">
        <v>0</v>
      </c>
      <c r="M96" s="2">
        <f>M99</f>
        <v>0</v>
      </c>
      <c r="N96" s="2">
        <f>N99</f>
        <v>0</v>
      </c>
      <c r="O96" s="29"/>
    </row>
    <row r="97" spans="1:15" ht="47.25">
      <c r="A97" s="13">
        <v>85</v>
      </c>
      <c r="B97" s="5" t="s">
        <v>81</v>
      </c>
      <c r="C97" s="34">
        <f>D97+E97+F97+G97+H97+I97+J97+K97+L97</f>
        <v>43500</v>
      </c>
      <c r="D97" s="2">
        <f aca="true" t="shared" si="37" ref="D97:F98">D98</f>
        <v>0</v>
      </c>
      <c r="E97" s="2">
        <f t="shared" si="37"/>
        <v>0</v>
      </c>
      <c r="F97" s="2">
        <f t="shared" si="37"/>
        <v>0</v>
      </c>
      <c r="G97" s="56">
        <v>43500</v>
      </c>
      <c r="H97" s="2">
        <f aca="true" t="shared" si="38" ref="H97:L98">H98</f>
        <v>0</v>
      </c>
      <c r="I97" s="53">
        <f t="shared" si="38"/>
        <v>0</v>
      </c>
      <c r="J97" s="53">
        <f t="shared" si="38"/>
        <v>0</v>
      </c>
      <c r="K97" s="2">
        <f t="shared" si="38"/>
        <v>0</v>
      </c>
      <c r="L97" s="2">
        <f t="shared" si="38"/>
        <v>0</v>
      </c>
      <c r="M97" s="34"/>
      <c r="N97" s="34"/>
      <c r="O97" s="29"/>
    </row>
    <row r="98" spans="1:15" ht="19.5" customHeight="1">
      <c r="A98" s="13">
        <v>86</v>
      </c>
      <c r="B98" s="6" t="s">
        <v>8</v>
      </c>
      <c r="C98" s="34">
        <f>D98+E98+F98+G98+H98+I98+J98+K98+L98</f>
        <v>43500</v>
      </c>
      <c r="D98" s="2">
        <f t="shared" si="37"/>
        <v>0</v>
      </c>
      <c r="E98" s="2">
        <f t="shared" si="37"/>
        <v>0</v>
      </c>
      <c r="F98" s="2">
        <f t="shared" si="37"/>
        <v>0</v>
      </c>
      <c r="G98" s="56">
        <v>43500</v>
      </c>
      <c r="H98" s="2">
        <f t="shared" si="38"/>
        <v>0</v>
      </c>
      <c r="I98" s="53">
        <f t="shared" si="38"/>
        <v>0</v>
      </c>
      <c r="J98" s="53">
        <f t="shared" si="38"/>
        <v>0</v>
      </c>
      <c r="K98" s="2">
        <f t="shared" si="38"/>
        <v>0</v>
      </c>
      <c r="L98" s="2">
        <f t="shared" si="38"/>
        <v>0</v>
      </c>
      <c r="M98" s="34"/>
      <c r="N98" s="34"/>
      <c r="O98" s="29"/>
    </row>
    <row r="99" spans="1:15" ht="18.75" customHeight="1">
      <c r="A99" s="13">
        <v>87</v>
      </c>
      <c r="B99" s="70" t="s">
        <v>73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29"/>
    </row>
    <row r="100" spans="1:15" ht="37.5" customHeight="1">
      <c r="A100" s="13">
        <v>88</v>
      </c>
      <c r="B100" s="5" t="s">
        <v>10</v>
      </c>
      <c r="C100" s="7">
        <f aca="true" t="shared" si="39" ref="C100:J100">C101</f>
        <v>1215752</v>
      </c>
      <c r="D100" s="1">
        <f t="shared" si="39"/>
        <v>0</v>
      </c>
      <c r="E100" s="1">
        <f t="shared" si="39"/>
        <v>847502</v>
      </c>
      <c r="F100" s="1">
        <f t="shared" si="39"/>
        <v>168250</v>
      </c>
      <c r="G100" s="52">
        <f t="shared" si="39"/>
        <v>200000</v>
      </c>
      <c r="H100" s="1">
        <f t="shared" si="39"/>
        <v>0</v>
      </c>
      <c r="I100" s="52">
        <f t="shared" si="39"/>
        <v>0</v>
      </c>
      <c r="J100" s="52">
        <f t="shared" si="39"/>
        <v>0</v>
      </c>
      <c r="K100" s="2">
        <v>0</v>
      </c>
      <c r="L100" s="2">
        <v>0</v>
      </c>
      <c r="M100" s="1">
        <f aca="true" t="shared" si="40" ref="M100:N103">M101</f>
        <v>0</v>
      </c>
      <c r="N100" s="1">
        <f t="shared" si="40"/>
        <v>0</v>
      </c>
      <c r="O100" s="29"/>
    </row>
    <row r="101" spans="1:15" ht="21.75" customHeight="1">
      <c r="A101" s="13">
        <v>89</v>
      </c>
      <c r="B101" s="6" t="s">
        <v>8</v>
      </c>
      <c r="C101" s="2">
        <f>D101+E101+F101+G101+H101+I101+J101+K101+L101</f>
        <v>1215752</v>
      </c>
      <c r="D101" s="2">
        <f>D103</f>
        <v>0</v>
      </c>
      <c r="E101" s="2">
        <f aca="true" t="shared" si="41" ref="E101:J101">E103</f>
        <v>847502</v>
      </c>
      <c r="F101" s="2">
        <f t="shared" si="41"/>
        <v>168250</v>
      </c>
      <c r="G101" s="53">
        <f t="shared" si="41"/>
        <v>200000</v>
      </c>
      <c r="H101" s="2">
        <f t="shared" si="41"/>
        <v>0</v>
      </c>
      <c r="I101" s="53">
        <f t="shared" si="41"/>
        <v>0</v>
      </c>
      <c r="J101" s="53">
        <f t="shared" si="41"/>
        <v>0</v>
      </c>
      <c r="K101" s="2">
        <v>0</v>
      </c>
      <c r="L101" s="2">
        <v>0</v>
      </c>
      <c r="M101" s="2">
        <f t="shared" si="40"/>
        <v>0</v>
      </c>
      <c r="N101" s="2">
        <f t="shared" si="40"/>
        <v>0</v>
      </c>
      <c r="O101" s="29"/>
    </row>
    <row r="102" spans="1:15" ht="22.5" customHeight="1">
      <c r="A102" s="13">
        <v>90</v>
      </c>
      <c r="B102" s="5" t="s">
        <v>7</v>
      </c>
      <c r="C102" s="1">
        <f>D102+E102+F102+G102+H102+I102+J102+K102+L102</f>
        <v>1215752</v>
      </c>
      <c r="D102" s="1">
        <f>D103</f>
        <v>0</v>
      </c>
      <c r="E102" s="1">
        <f aca="true" t="shared" si="42" ref="E102:J102">E103</f>
        <v>847502</v>
      </c>
      <c r="F102" s="1">
        <f t="shared" si="42"/>
        <v>168250</v>
      </c>
      <c r="G102" s="52">
        <f t="shared" si="42"/>
        <v>200000</v>
      </c>
      <c r="H102" s="1">
        <f t="shared" si="42"/>
        <v>0</v>
      </c>
      <c r="I102" s="52">
        <f t="shared" si="42"/>
        <v>0</v>
      </c>
      <c r="J102" s="52">
        <f t="shared" si="42"/>
        <v>0</v>
      </c>
      <c r="K102" s="2">
        <v>0</v>
      </c>
      <c r="L102" s="2">
        <v>0</v>
      </c>
      <c r="M102" s="1">
        <f t="shared" si="40"/>
        <v>0</v>
      </c>
      <c r="N102" s="1">
        <f t="shared" si="40"/>
        <v>0</v>
      </c>
      <c r="O102" s="29"/>
    </row>
    <row r="103" spans="1:15" ht="22.5" customHeight="1">
      <c r="A103" s="13">
        <v>91</v>
      </c>
      <c r="B103" s="6" t="s">
        <v>8</v>
      </c>
      <c r="C103" s="2">
        <f>D103+E103+F103+G103+H103+I103+J103+K103+L103</f>
        <v>1215752</v>
      </c>
      <c r="D103" s="2">
        <v>0</v>
      </c>
      <c r="E103" s="2">
        <v>847502</v>
      </c>
      <c r="F103" s="2">
        <v>168250</v>
      </c>
      <c r="G103" s="53">
        <f>G105+G107+G109+G111</f>
        <v>200000</v>
      </c>
      <c r="H103" s="2">
        <v>0</v>
      </c>
      <c r="I103" s="53">
        <v>0</v>
      </c>
      <c r="J103" s="53">
        <v>0</v>
      </c>
      <c r="K103" s="2">
        <v>0</v>
      </c>
      <c r="L103" s="2">
        <v>0</v>
      </c>
      <c r="M103" s="2">
        <f t="shared" si="40"/>
        <v>0</v>
      </c>
      <c r="N103" s="2">
        <f t="shared" si="40"/>
        <v>0</v>
      </c>
      <c r="O103" s="29"/>
    </row>
    <row r="104" spans="1:15" ht="146.25" customHeight="1">
      <c r="A104" s="13">
        <v>92</v>
      </c>
      <c r="B104" s="5" t="s">
        <v>91</v>
      </c>
      <c r="C104" s="18">
        <f>C105</f>
        <v>883852</v>
      </c>
      <c r="D104" s="2">
        <f>D105</f>
        <v>0</v>
      </c>
      <c r="E104" s="2">
        <f>E105</f>
        <v>715602</v>
      </c>
      <c r="F104" s="2">
        <f>F105</f>
        <v>168250</v>
      </c>
      <c r="G104" s="53">
        <v>0</v>
      </c>
      <c r="H104" s="2">
        <v>0</v>
      </c>
      <c r="I104" s="53">
        <v>0</v>
      </c>
      <c r="J104" s="53">
        <v>0</v>
      </c>
      <c r="K104" s="2">
        <v>0</v>
      </c>
      <c r="L104" s="2">
        <v>0</v>
      </c>
      <c r="M104" s="2">
        <f aca="true" t="shared" si="43" ref="M104:N108">M105</f>
        <v>0</v>
      </c>
      <c r="N104" s="2">
        <f t="shared" si="43"/>
        <v>0</v>
      </c>
      <c r="O104" s="30" t="s">
        <v>53</v>
      </c>
    </row>
    <row r="105" spans="1:15" ht="21" customHeight="1">
      <c r="A105" s="13">
        <v>93</v>
      </c>
      <c r="B105" s="6" t="s">
        <v>8</v>
      </c>
      <c r="C105" s="2">
        <f>D105+E105+F105+G105+H105+I105+J105+K105+L105</f>
        <v>883852</v>
      </c>
      <c r="D105" s="2">
        <v>0</v>
      </c>
      <c r="E105" s="2">
        <v>715602</v>
      </c>
      <c r="F105" s="2">
        <v>168250</v>
      </c>
      <c r="G105" s="53">
        <v>0</v>
      </c>
      <c r="H105" s="2">
        <v>0</v>
      </c>
      <c r="I105" s="53">
        <v>0</v>
      </c>
      <c r="J105" s="53">
        <v>0</v>
      </c>
      <c r="K105" s="2">
        <v>0</v>
      </c>
      <c r="L105" s="2">
        <v>0</v>
      </c>
      <c r="M105" s="2">
        <f t="shared" si="43"/>
        <v>0</v>
      </c>
      <c r="N105" s="2">
        <f t="shared" si="43"/>
        <v>0</v>
      </c>
      <c r="O105" s="29"/>
    </row>
    <row r="106" spans="1:15" ht="54" customHeight="1">
      <c r="A106" s="13">
        <v>94</v>
      </c>
      <c r="B106" s="5" t="s">
        <v>92</v>
      </c>
      <c r="C106" s="2">
        <f>C107</f>
        <v>36900</v>
      </c>
      <c r="D106" s="2">
        <f>D107</f>
        <v>0</v>
      </c>
      <c r="E106" s="2">
        <f aca="true" t="shared" si="44" ref="E106:J106">E107</f>
        <v>36900</v>
      </c>
      <c r="F106" s="2">
        <f t="shared" si="44"/>
        <v>0</v>
      </c>
      <c r="G106" s="53">
        <f t="shared" si="44"/>
        <v>0</v>
      </c>
      <c r="H106" s="2">
        <f t="shared" si="44"/>
        <v>0</v>
      </c>
      <c r="I106" s="53">
        <f t="shared" si="44"/>
        <v>0</v>
      </c>
      <c r="J106" s="53">
        <f t="shared" si="44"/>
        <v>0</v>
      </c>
      <c r="K106" s="2">
        <v>0</v>
      </c>
      <c r="L106" s="2">
        <v>0</v>
      </c>
      <c r="M106" s="2">
        <f t="shared" si="43"/>
        <v>0</v>
      </c>
      <c r="N106" s="2">
        <f t="shared" si="43"/>
        <v>0</v>
      </c>
      <c r="O106" s="31" t="s">
        <v>53</v>
      </c>
    </row>
    <row r="107" spans="1:15" ht="21" customHeight="1">
      <c r="A107" s="13">
        <v>95</v>
      </c>
      <c r="B107" s="6" t="s">
        <v>8</v>
      </c>
      <c r="C107" s="2">
        <f>D107+E107+F107+G107+H107+I107+J107+K107+L107</f>
        <v>36900</v>
      </c>
      <c r="D107" s="2">
        <v>0</v>
      </c>
      <c r="E107" s="2">
        <v>36900</v>
      </c>
      <c r="F107" s="2">
        <v>0</v>
      </c>
      <c r="G107" s="53">
        <v>0</v>
      </c>
      <c r="H107" s="2">
        <v>0</v>
      </c>
      <c r="I107" s="53">
        <v>0</v>
      </c>
      <c r="J107" s="53">
        <v>0</v>
      </c>
      <c r="K107" s="2">
        <v>0</v>
      </c>
      <c r="L107" s="2">
        <v>0</v>
      </c>
      <c r="M107" s="2">
        <f t="shared" si="43"/>
        <v>0</v>
      </c>
      <c r="N107" s="2">
        <f t="shared" si="43"/>
        <v>0</v>
      </c>
      <c r="O107" s="29"/>
    </row>
    <row r="108" spans="1:15" ht="83.25" customHeight="1">
      <c r="A108" s="13">
        <v>96</v>
      </c>
      <c r="B108" s="5" t="s">
        <v>43</v>
      </c>
      <c r="C108" s="2">
        <f>C109</f>
        <v>95000</v>
      </c>
      <c r="D108" s="2">
        <f>D109</f>
        <v>0</v>
      </c>
      <c r="E108" s="2">
        <f aca="true" t="shared" si="45" ref="E108:J108">E109</f>
        <v>95000</v>
      </c>
      <c r="F108" s="2">
        <f t="shared" si="45"/>
        <v>0</v>
      </c>
      <c r="G108" s="53">
        <f t="shared" si="45"/>
        <v>0</v>
      </c>
      <c r="H108" s="2">
        <f t="shared" si="45"/>
        <v>0</v>
      </c>
      <c r="I108" s="53">
        <f t="shared" si="45"/>
        <v>0</v>
      </c>
      <c r="J108" s="53">
        <f t="shared" si="45"/>
        <v>0</v>
      </c>
      <c r="K108" s="2">
        <v>0</v>
      </c>
      <c r="L108" s="2">
        <v>0</v>
      </c>
      <c r="M108" s="2">
        <f t="shared" si="43"/>
        <v>0</v>
      </c>
      <c r="N108" s="2">
        <f t="shared" si="43"/>
        <v>0</v>
      </c>
      <c r="O108" s="31">
        <v>90</v>
      </c>
    </row>
    <row r="109" spans="1:15" ht="19.5" customHeight="1">
      <c r="A109" s="13">
        <v>97</v>
      </c>
      <c r="B109" s="6" t="s">
        <v>8</v>
      </c>
      <c r="C109" s="2">
        <f>D109+E109+F109+G109+H109+I109+J109+K109+L109</f>
        <v>95000</v>
      </c>
      <c r="D109" s="2">
        <v>0</v>
      </c>
      <c r="E109" s="2">
        <v>95000</v>
      </c>
      <c r="F109" s="2">
        <v>0</v>
      </c>
      <c r="G109" s="53">
        <v>0</v>
      </c>
      <c r="H109" s="2">
        <v>0</v>
      </c>
      <c r="I109" s="53">
        <v>0</v>
      </c>
      <c r="J109" s="53">
        <v>0</v>
      </c>
      <c r="K109" s="2">
        <v>0</v>
      </c>
      <c r="L109" s="2">
        <v>0</v>
      </c>
      <c r="M109" s="2">
        <f>M112</f>
        <v>0</v>
      </c>
      <c r="N109" s="2">
        <f>N112</f>
        <v>0</v>
      </c>
      <c r="O109" s="29"/>
    </row>
    <row r="110" spans="1:15" ht="126.75" customHeight="1">
      <c r="A110" s="13">
        <v>98</v>
      </c>
      <c r="B110" s="5" t="s">
        <v>82</v>
      </c>
      <c r="C110" s="2">
        <f>C111</f>
        <v>200000</v>
      </c>
      <c r="D110" s="2">
        <v>0</v>
      </c>
      <c r="E110" s="2">
        <v>0</v>
      </c>
      <c r="F110" s="2">
        <v>0</v>
      </c>
      <c r="G110" s="56">
        <v>200000</v>
      </c>
      <c r="H110" s="2">
        <v>0</v>
      </c>
      <c r="I110" s="53">
        <v>0</v>
      </c>
      <c r="J110" s="53">
        <v>0</v>
      </c>
      <c r="K110" s="2">
        <v>0</v>
      </c>
      <c r="L110" s="2">
        <v>0</v>
      </c>
      <c r="M110" s="34"/>
      <c r="N110" s="34"/>
      <c r="O110" s="29"/>
    </row>
    <row r="111" spans="1:15" ht="22.5" customHeight="1">
      <c r="A111" s="13">
        <v>99</v>
      </c>
      <c r="B111" s="6" t="s">
        <v>8</v>
      </c>
      <c r="C111" s="2">
        <f>D111+E111+F111+G111+H111+I111+J111+K111+L111</f>
        <v>200000</v>
      </c>
      <c r="D111" s="2">
        <v>0</v>
      </c>
      <c r="E111" s="2">
        <v>0</v>
      </c>
      <c r="F111" s="2">
        <v>0</v>
      </c>
      <c r="G111" s="56">
        <v>200000</v>
      </c>
      <c r="H111" s="2">
        <v>0</v>
      </c>
      <c r="I111" s="53">
        <v>0</v>
      </c>
      <c r="J111" s="53">
        <v>0</v>
      </c>
      <c r="K111" s="2">
        <v>0</v>
      </c>
      <c r="L111" s="2">
        <v>0</v>
      </c>
      <c r="M111" s="34"/>
      <c r="N111" s="34"/>
      <c r="O111" s="29"/>
    </row>
    <row r="112" spans="1:15" ht="18.75" customHeight="1">
      <c r="A112" s="13">
        <v>100</v>
      </c>
      <c r="B112" s="70" t="s">
        <v>67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29"/>
    </row>
    <row r="113" spans="1:15" ht="31.5" customHeight="1">
      <c r="A113" s="13">
        <v>101</v>
      </c>
      <c r="B113" s="5" t="s">
        <v>10</v>
      </c>
      <c r="C113" s="1">
        <f aca="true" t="shared" si="46" ref="C113:C118">D113+E113+F113+G113+H113+I113+J113+K113+L113</f>
        <v>85973236.95</v>
      </c>
      <c r="D113" s="1">
        <f>D114+D115</f>
        <v>10916798.8</v>
      </c>
      <c r="E113" s="1">
        <f aca="true" t="shared" si="47" ref="E113:L113">E114+E115</f>
        <v>1360983</v>
      </c>
      <c r="F113" s="1">
        <f t="shared" si="47"/>
        <v>0</v>
      </c>
      <c r="G113" s="52">
        <f t="shared" si="47"/>
        <v>29368538.73</v>
      </c>
      <c r="H113" s="1">
        <f>H114+H115</f>
        <v>40640919.42</v>
      </c>
      <c r="I113" s="52">
        <f t="shared" si="47"/>
        <v>1275146</v>
      </c>
      <c r="J113" s="52">
        <f t="shared" si="47"/>
        <v>2410851</v>
      </c>
      <c r="K113" s="1">
        <f t="shared" si="47"/>
        <v>0</v>
      </c>
      <c r="L113" s="1">
        <f t="shared" si="47"/>
        <v>0</v>
      </c>
      <c r="M113" s="1" t="e">
        <f>M114+M115</f>
        <v>#REF!</v>
      </c>
      <c r="N113" s="1" t="e">
        <f>N114+N115</f>
        <v>#REF!</v>
      </c>
      <c r="O113" s="29"/>
    </row>
    <row r="114" spans="1:15" ht="31.5" customHeight="1">
      <c r="A114" s="13">
        <v>102</v>
      </c>
      <c r="B114" s="6" t="s">
        <v>6</v>
      </c>
      <c r="C114" s="2">
        <f>D114+E114+F114+G114+H114+I114+J114+K114+L114</f>
        <v>62351475.42</v>
      </c>
      <c r="D114" s="2">
        <f>D118+D121</f>
        <v>7889100</v>
      </c>
      <c r="E114" s="2">
        <f aca="true" t="shared" si="48" ref="E114:L114">E118+E121</f>
        <v>491123</v>
      </c>
      <c r="F114" s="2">
        <f t="shared" si="48"/>
        <v>0</v>
      </c>
      <c r="G114" s="53">
        <f t="shared" si="48"/>
        <v>20700000</v>
      </c>
      <c r="H114" s="2">
        <f t="shared" si="48"/>
        <v>33271252.42</v>
      </c>
      <c r="I114" s="53">
        <f t="shared" si="48"/>
        <v>0</v>
      </c>
      <c r="J114" s="53">
        <f t="shared" si="48"/>
        <v>0</v>
      </c>
      <c r="K114" s="2">
        <f t="shared" si="48"/>
        <v>0</v>
      </c>
      <c r="L114" s="2">
        <f t="shared" si="48"/>
        <v>0</v>
      </c>
      <c r="M114" s="2" t="e">
        <f>M118+M121</f>
        <v>#REF!</v>
      </c>
      <c r="N114" s="2" t="e">
        <f>N118+N121</f>
        <v>#REF!</v>
      </c>
      <c r="O114" s="29"/>
    </row>
    <row r="115" spans="1:15" ht="20.25" customHeight="1">
      <c r="A115" s="13">
        <v>103</v>
      </c>
      <c r="B115" s="6" t="s">
        <v>8</v>
      </c>
      <c r="C115" s="2">
        <f t="shared" si="46"/>
        <v>23621761.53</v>
      </c>
      <c r="D115" s="2">
        <f>D117+D120</f>
        <v>3027698.8</v>
      </c>
      <c r="E115" s="2">
        <f>E117+E120</f>
        <v>869860</v>
      </c>
      <c r="F115" s="2">
        <f>F117+F120</f>
        <v>0</v>
      </c>
      <c r="G115" s="53">
        <f>G117+G120</f>
        <v>8668538.73</v>
      </c>
      <c r="H115" s="2">
        <f>H117+H120</f>
        <v>7369667</v>
      </c>
      <c r="I115" s="53">
        <f>I116+I119</f>
        <v>1275146</v>
      </c>
      <c r="J115" s="53">
        <f>J116+J119</f>
        <v>2410851</v>
      </c>
      <c r="K115" s="2">
        <f>K116+K119</f>
        <v>0</v>
      </c>
      <c r="L115" s="2">
        <f>L116+L119</f>
        <v>0</v>
      </c>
      <c r="M115" s="2" t="e">
        <f>M123+M125+M127+M134+#REF!+#REF!+M137+M140+M142+M144+#REF!+#REF!+#REF!+#REF!</f>
        <v>#REF!</v>
      </c>
      <c r="N115" s="2" t="e">
        <f>N123+N125+N127+N134+#REF!+#REF!+N137+N140+N142+N144+#REF!+#REF!+#REF!+#REF!</f>
        <v>#REF!</v>
      </c>
      <c r="O115" s="29"/>
    </row>
    <row r="116" spans="1:15" ht="24" customHeight="1">
      <c r="A116" s="13">
        <v>104</v>
      </c>
      <c r="B116" s="5" t="s">
        <v>9</v>
      </c>
      <c r="C116" s="1">
        <f>D116+E116+F116+G116+H116+I116+J116+K116+L116</f>
        <v>67846131.15</v>
      </c>
      <c r="D116" s="1">
        <f>D117+D118</f>
        <v>0</v>
      </c>
      <c r="E116" s="1">
        <f aca="true" t="shared" si="49" ref="E116:L116">E117+E118</f>
        <v>0</v>
      </c>
      <c r="F116" s="1">
        <f t="shared" si="49"/>
        <v>0</v>
      </c>
      <c r="G116" s="52">
        <f t="shared" si="49"/>
        <v>23864470.73</v>
      </c>
      <c r="H116" s="1">
        <f>H117+H118</f>
        <v>40295663.42</v>
      </c>
      <c r="I116" s="52">
        <f>I117+I118</f>
        <v>1275146</v>
      </c>
      <c r="J116" s="52">
        <f t="shared" si="49"/>
        <v>2410851</v>
      </c>
      <c r="K116" s="1">
        <f t="shared" si="49"/>
        <v>0</v>
      </c>
      <c r="L116" s="1">
        <f t="shared" si="49"/>
        <v>0</v>
      </c>
      <c r="M116" s="1" t="e">
        <f>M117+M118</f>
        <v>#REF!</v>
      </c>
      <c r="N116" s="1" t="e">
        <f>N117+N118</f>
        <v>#REF!</v>
      </c>
      <c r="O116" s="29"/>
    </row>
    <row r="117" spans="1:15" ht="24" customHeight="1">
      <c r="A117" s="13">
        <v>105</v>
      </c>
      <c r="B117" s="6" t="s">
        <v>8</v>
      </c>
      <c r="C117" s="2">
        <f t="shared" si="46"/>
        <v>13874878.73</v>
      </c>
      <c r="D117" s="2">
        <f>D134+D137</f>
        <v>0</v>
      </c>
      <c r="E117" s="2">
        <v>0</v>
      </c>
      <c r="F117" s="2">
        <f aca="true" t="shared" si="50" ref="F117:N117">F134+F137</f>
        <v>0</v>
      </c>
      <c r="G117" s="53">
        <f t="shared" si="50"/>
        <v>3164470.73</v>
      </c>
      <c r="H117" s="2">
        <f t="shared" si="50"/>
        <v>7024411</v>
      </c>
      <c r="I117" s="53">
        <f t="shared" si="50"/>
        <v>1275146</v>
      </c>
      <c r="J117" s="53">
        <f t="shared" si="50"/>
        <v>2410851</v>
      </c>
      <c r="K117" s="2">
        <f t="shared" si="50"/>
        <v>0</v>
      </c>
      <c r="L117" s="2">
        <f t="shared" si="50"/>
        <v>0</v>
      </c>
      <c r="M117" s="2" t="e">
        <f t="shared" si="50"/>
        <v>#REF!</v>
      </c>
      <c r="N117" s="2" t="e">
        <f t="shared" si="50"/>
        <v>#REF!</v>
      </c>
      <c r="O117" s="29"/>
    </row>
    <row r="118" spans="1:15" ht="24" customHeight="1">
      <c r="A118" s="13">
        <v>106</v>
      </c>
      <c r="B118" s="6" t="s">
        <v>6</v>
      </c>
      <c r="C118" s="2">
        <f t="shared" si="46"/>
        <v>53971252.42</v>
      </c>
      <c r="D118" s="2">
        <f>D135+D138</f>
        <v>0</v>
      </c>
      <c r="E118" s="2">
        <f>E135+E138</f>
        <v>0</v>
      </c>
      <c r="F118" s="2">
        <f aca="true" t="shared" si="51" ref="F118:N118">F135+F138</f>
        <v>0</v>
      </c>
      <c r="G118" s="53">
        <f t="shared" si="51"/>
        <v>20700000</v>
      </c>
      <c r="H118" s="2">
        <f t="shared" si="51"/>
        <v>33271252.42</v>
      </c>
      <c r="I118" s="53">
        <f t="shared" si="51"/>
        <v>0</v>
      </c>
      <c r="J118" s="53">
        <f t="shared" si="51"/>
        <v>0</v>
      </c>
      <c r="K118" s="2">
        <f t="shared" si="51"/>
        <v>0</v>
      </c>
      <c r="L118" s="2">
        <f t="shared" si="51"/>
        <v>0</v>
      </c>
      <c r="M118" s="2" t="e">
        <f t="shared" si="51"/>
        <v>#REF!</v>
      </c>
      <c r="N118" s="2" t="e">
        <f t="shared" si="51"/>
        <v>#REF!</v>
      </c>
      <c r="O118" s="29"/>
    </row>
    <row r="119" spans="1:15" ht="24" customHeight="1">
      <c r="A119" s="13">
        <v>107</v>
      </c>
      <c r="B119" s="5" t="s">
        <v>7</v>
      </c>
      <c r="C119" s="1">
        <f>D119+E119+F119+G119+H119+I119+J119+K119+L119</f>
        <v>18127105.8</v>
      </c>
      <c r="D119" s="1">
        <f>D120+D121</f>
        <v>10916798.8</v>
      </c>
      <c r="E119" s="1">
        <f aca="true" t="shared" si="52" ref="E119:L119">E120+E121</f>
        <v>1360983</v>
      </c>
      <c r="F119" s="1">
        <f t="shared" si="52"/>
        <v>0</v>
      </c>
      <c r="G119" s="52">
        <f t="shared" si="52"/>
        <v>5504068</v>
      </c>
      <c r="H119" s="1">
        <f>H120+H121</f>
        <v>345256</v>
      </c>
      <c r="I119" s="52">
        <f>I120+I121</f>
        <v>0</v>
      </c>
      <c r="J119" s="52">
        <f t="shared" si="52"/>
        <v>0</v>
      </c>
      <c r="K119" s="1">
        <f t="shared" si="52"/>
        <v>0</v>
      </c>
      <c r="L119" s="1">
        <f t="shared" si="52"/>
        <v>0</v>
      </c>
      <c r="M119" s="1" t="e">
        <f>M120+M121</f>
        <v>#REF!</v>
      </c>
      <c r="N119" s="1" t="e">
        <f>N120+N121</f>
        <v>#REF!</v>
      </c>
      <c r="O119" s="29"/>
    </row>
    <row r="120" spans="1:15" ht="24" customHeight="1">
      <c r="A120" s="13">
        <v>108</v>
      </c>
      <c r="B120" s="6" t="s">
        <v>8</v>
      </c>
      <c r="C120" s="2">
        <f>D120+E120+F120+G120+H120+I120+J120+K120+L120</f>
        <v>9746882.8</v>
      </c>
      <c r="D120" s="2">
        <f>D123+D125+D127+D140+D142+D144</f>
        <v>3027698.8</v>
      </c>
      <c r="E120" s="2">
        <f>E123+E125+E127+E132+E140+E142+E144</f>
        <v>869860</v>
      </c>
      <c r="F120" s="2">
        <f>F123+F125+F127+F140+F142+F144</f>
        <v>0</v>
      </c>
      <c r="G120" s="53">
        <f>G123+G125+G127+G132+G140+G142+G144+G146</f>
        <v>5504068</v>
      </c>
      <c r="H120" s="2">
        <f>H123+H125+H127+H132+H142+H144+H146</f>
        <v>345256</v>
      </c>
      <c r="I120" s="53">
        <f>I123+I125+I127+I132+I142+I144</f>
        <v>0</v>
      </c>
      <c r="J120" s="53">
        <f>J123+J125+J127+J140+J142+J144</f>
        <v>0</v>
      </c>
      <c r="K120" s="2">
        <f>K123+K125+K127+K140+K142+K144</f>
        <v>0</v>
      </c>
      <c r="L120" s="2">
        <f>L123+L125+L127+L140+L142+L144</f>
        <v>0</v>
      </c>
      <c r="M120" s="2" t="e">
        <f>M123+M125+M127+M140+M142+M144</f>
        <v>#REF!</v>
      </c>
      <c r="N120" s="2" t="e">
        <f>N123+N125+N127+N140+N142+N144</f>
        <v>#REF!</v>
      </c>
      <c r="O120" s="29"/>
    </row>
    <row r="121" spans="1:15" ht="24" customHeight="1">
      <c r="A121" s="13">
        <v>109</v>
      </c>
      <c r="B121" s="6" t="s">
        <v>6</v>
      </c>
      <c r="C121" s="2">
        <f>D121+E121+F121+G121+H121+I121+J121+K121+L121</f>
        <v>8380223</v>
      </c>
      <c r="D121" s="2">
        <f>D128</f>
        <v>7889100</v>
      </c>
      <c r="E121" s="2">
        <f aca="true" t="shared" si="53" ref="E121:L121">E128</f>
        <v>491123</v>
      </c>
      <c r="F121" s="2">
        <f t="shared" si="53"/>
        <v>0</v>
      </c>
      <c r="G121" s="53">
        <f>G128</f>
        <v>0</v>
      </c>
      <c r="H121" s="2">
        <f t="shared" si="53"/>
        <v>0</v>
      </c>
      <c r="I121" s="53">
        <f>I128</f>
        <v>0</v>
      </c>
      <c r="J121" s="53">
        <f t="shared" si="53"/>
        <v>0</v>
      </c>
      <c r="K121" s="2">
        <f t="shared" si="53"/>
        <v>0</v>
      </c>
      <c r="L121" s="2">
        <f t="shared" si="53"/>
        <v>0</v>
      </c>
      <c r="M121" s="2" t="e">
        <f>M128</f>
        <v>#REF!</v>
      </c>
      <c r="N121" s="2" t="e">
        <f>N128</f>
        <v>#REF!</v>
      </c>
      <c r="O121" s="29"/>
    </row>
    <row r="122" spans="1:15" ht="101.25" customHeight="1">
      <c r="A122" s="13">
        <v>110</v>
      </c>
      <c r="B122" s="5" t="s">
        <v>39</v>
      </c>
      <c r="C122" s="2">
        <f>D122+E122+F122+G122+H122+I122+J122</f>
        <v>78000</v>
      </c>
      <c r="D122" s="2">
        <f aca="true" t="shared" si="54" ref="D122:N122">D123</f>
        <v>78000</v>
      </c>
      <c r="E122" s="2">
        <f t="shared" si="54"/>
        <v>0</v>
      </c>
      <c r="F122" s="2">
        <f t="shared" si="54"/>
        <v>0</v>
      </c>
      <c r="G122" s="53">
        <f t="shared" si="54"/>
        <v>0</v>
      </c>
      <c r="H122" s="2">
        <f t="shared" si="54"/>
        <v>0</v>
      </c>
      <c r="I122" s="53">
        <f t="shared" si="54"/>
        <v>0</v>
      </c>
      <c r="J122" s="53">
        <f t="shared" si="54"/>
        <v>0</v>
      </c>
      <c r="K122" s="2">
        <f t="shared" si="54"/>
        <v>0</v>
      </c>
      <c r="L122" s="2">
        <f t="shared" si="54"/>
        <v>0</v>
      </c>
      <c r="M122" s="2" t="e">
        <f t="shared" si="54"/>
        <v>#REF!</v>
      </c>
      <c r="N122" s="2" t="e">
        <f t="shared" si="54"/>
        <v>#REF!</v>
      </c>
      <c r="O122" s="30" t="s">
        <v>54</v>
      </c>
    </row>
    <row r="123" spans="1:15" ht="20.25" customHeight="1">
      <c r="A123" s="13">
        <v>111</v>
      </c>
      <c r="B123" s="6" t="s">
        <v>12</v>
      </c>
      <c r="C123" s="2">
        <f>D123+E123+F123+G123+H123+I123+J123+K123+L123</f>
        <v>78000</v>
      </c>
      <c r="D123" s="2">
        <v>78000</v>
      </c>
      <c r="E123" s="2">
        <v>0</v>
      </c>
      <c r="F123" s="2">
        <v>0</v>
      </c>
      <c r="G123" s="53">
        <v>0</v>
      </c>
      <c r="H123" s="2">
        <v>0</v>
      </c>
      <c r="I123" s="53">
        <v>0</v>
      </c>
      <c r="J123" s="53">
        <v>0</v>
      </c>
      <c r="K123" s="2">
        <v>0</v>
      </c>
      <c r="L123" s="2">
        <v>0</v>
      </c>
      <c r="M123" s="2" t="e">
        <f aca="true" t="shared" si="55" ref="M123:N127">M124</f>
        <v>#REF!</v>
      </c>
      <c r="N123" s="2" t="e">
        <f t="shared" si="55"/>
        <v>#REF!</v>
      </c>
      <c r="O123" s="29"/>
    </row>
    <row r="124" spans="1:15" ht="100.5" customHeight="1">
      <c r="A124" s="13">
        <v>112</v>
      </c>
      <c r="B124" s="5" t="s">
        <v>40</v>
      </c>
      <c r="C124" s="2">
        <f>D124+E124+F124+G124+H124+I124+J124+K124+L124</f>
        <v>1893942</v>
      </c>
      <c r="D124" s="2">
        <f>D125</f>
        <v>1747815</v>
      </c>
      <c r="E124" s="2">
        <f>E125</f>
        <v>146127</v>
      </c>
      <c r="F124" s="2">
        <f>F125</f>
        <v>0</v>
      </c>
      <c r="G124" s="53">
        <v>0</v>
      </c>
      <c r="H124" s="2">
        <v>0</v>
      </c>
      <c r="I124" s="53">
        <v>0</v>
      </c>
      <c r="J124" s="53">
        <f aca="true" t="shared" si="56" ref="J124:L127">J125</f>
        <v>0</v>
      </c>
      <c r="K124" s="2">
        <f t="shared" si="56"/>
        <v>0</v>
      </c>
      <c r="L124" s="2">
        <f t="shared" si="56"/>
        <v>0</v>
      </c>
      <c r="M124" s="2" t="e">
        <f t="shared" si="55"/>
        <v>#REF!</v>
      </c>
      <c r="N124" s="2" t="e">
        <f t="shared" si="55"/>
        <v>#REF!</v>
      </c>
      <c r="O124" s="30" t="s">
        <v>55</v>
      </c>
    </row>
    <row r="125" spans="1:15" ht="23.25" customHeight="1">
      <c r="A125" s="13">
        <v>113</v>
      </c>
      <c r="B125" s="6" t="s">
        <v>8</v>
      </c>
      <c r="C125" s="2">
        <f>D125+E125+F125+G125+H125+I125+J125+K125+L125</f>
        <v>1893942</v>
      </c>
      <c r="D125" s="2">
        <v>1747815</v>
      </c>
      <c r="E125" s="2">
        <v>146127</v>
      </c>
      <c r="F125" s="2">
        <v>0</v>
      </c>
      <c r="G125" s="53">
        <v>0</v>
      </c>
      <c r="H125" s="2">
        <v>0</v>
      </c>
      <c r="I125" s="53">
        <v>0</v>
      </c>
      <c r="J125" s="53">
        <f t="shared" si="56"/>
        <v>0</v>
      </c>
      <c r="K125" s="2">
        <f t="shared" si="56"/>
        <v>0</v>
      </c>
      <c r="L125" s="2">
        <f t="shared" si="56"/>
        <v>0</v>
      </c>
      <c r="M125" s="2" t="e">
        <f t="shared" si="55"/>
        <v>#REF!</v>
      </c>
      <c r="N125" s="2" t="e">
        <f t="shared" si="55"/>
        <v>#REF!</v>
      </c>
      <c r="O125" s="29"/>
    </row>
    <row r="126" spans="1:15" ht="80.25" customHeight="1">
      <c r="A126" s="13">
        <v>114</v>
      </c>
      <c r="B126" s="5" t="s">
        <v>93</v>
      </c>
      <c r="C126" s="2">
        <f aca="true" t="shared" si="57" ref="C126:C131">D126+E126+F126+G126+H126+I126+J126</f>
        <v>9835106.8</v>
      </c>
      <c r="D126" s="2">
        <f>D127+D128</f>
        <v>9090983.8</v>
      </c>
      <c r="E126" s="2">
        <f>E127+E128</f>
        <v>744123</v>
      </c>
      <c r="F126" s="2">
        <f>F127+F128</f>
        <v>0</v>
      </c>
      <c r="G126" s="53">
        <v>0</v>
      </c>
      <c r="H126" s="2">
        <v>0</v>
      </c>
      <c r="I126" s="53">
        <v>0</v>
      </c>
      <c r="J126" s="53">
        <f t="shared" si="56"/>
        <v>0</v>
      </c>
      <c r="K126" s="2">
        <f t="shared" si="56"/>
        <v>0</v>
      </c>
      <c r="L126" s="2">
        <f t="shared" si="56"/>
        <v>0</v>
      </c>
      <c r="M126" s="2" t="e">
        <f t="shared" si="55"/>
        <v>#REF!</v>
      </c>
      <c r="N126" s="2" t="e">
        <f t="shared" si="55"/>
        <v>#REF!</v>
      </c>
      <c r="O126" s="30" t="s">
        <v>56</v>
      </c>
    </row>
    <row r="127" spans="1:15" ht="21" customHeight="1">
      <c r="A127" s="13">
        <v>115</v>
      </c>
      <c r="B127" s="6" t="s">
        <v>8</v>
      </c>
      <c r="C127" s="2">
        <f>D127+E127+F127+G127+H127+I127+J127+K127+L127</f>
        <v>1454883.8</v>
      </c>
      <c r="D127" s="2">
        <v>1201883.8</v>
      </c>
      <c r="E127" s="2">
        <v>253000</v>
      </c>
      <c r="F127" s="2">
        <v>0</v>
      </c>
      <c r="G127" s="53">
        <v>0</v>
      </c>
      <c r="H127" s="2">
        <v>0</v>
      </c>
      <c r="I127" s="53">
        <v>0</v>
      </c>
      <c r="J127" s="53">
        <f t="shared" si="56"/>
        <v>0</v>
      </c>
      <c r="K127" s="2">
        <f t="shared" si="56"/>
        <v>0</v>
      </c>
      <c r="L127" s="2">
        <f t="shared" si="56"/>
        <v>0</v>
      </c>
      <c r="M127" s="2" t="e">
        <f t="shared" si="55"/>
        <v>#REF!</v>
      </c>
      <c r="N127" s="2" t="e">
        <f t="shared" si="55"/>
        <v>#REF!</v>
      </c>
      <c r="O127" s="29"/>
    </row>
    <row r="128" spans="1:15" ht="21" customHeight="1">
      <c r="A128" s="13">
        <v>116</v>
      </c>
      <c r="B128" s="6" t="s">
        <v>6</v>
      </c>
      <c r="C128" s="2">
        <f>D128+E128+F128+G128+H128+I128+J128+K128+L128</f>
        <v>8380223</v>
      </c>
      <c r="D128" s="2">
        <v>7889100</v>
      </c>
      <c r="E128" s="2">
        <v>491123</v>
      </c>
      <c r="F128" s="2">
        <v>0</v>
      </c>
      <c r="G128" s="53">
        <v>0</v>
      </c>
      <c r="H128" s="2">
        <v>0</v>
      </c>
      <c r="I128" s="53">
        <v>0</v>
      </c>
      <c r="J128" s="53">
        <v>0</v>
      </c>
      <c r="K128" s="2">
        <v>0</v>
      </c>
      <c r="L128" s="2">
        <v>0</v>
      </c>
      <c r="M128" s="2" t="e">
        <f aca="true" t="shared" si="58" ref="M128:N131">M129</f>
        <v>#REF!</v>
      </c>
      <c r="N128" s="2" t="e">
        <f t="shared" si="58"/>
        <v>#REF!</v>
      </c>
      <c r="O128" s="29"/>
    </row>
    <row r="129" spans="1:15" ht="48.75" customHeight="1">
      <c r="A129" s="79">
        <v>117</v>
      </c>
      <c r="B129" s="82" t="s">
        <v>37</v>
      </c>
      <c r="C129" s="2">
        <f>D129+E129+F129+G129+H129+I129+J129+K129+L129</f>
        <v>470733</v>
      </c>
      <c r="D129" s="66">
        <f>D132</f>
        <v>0</v>
      </c>
      <c r="E129" s="66">
        <f aca="true" t="shared" si="59" ref="E129:J129">E132</f>
        <v>470733</v>
      </c>
      <c r="F129" s="66">
        <f t="shared" si="59"/>
        <v>0</v>
      </c>
      <c r="G129" s="72">
        <f t="shared" si="59"/>
        <v>0</v>
      </c>
      <c r="H129" s="66">
        <f t="shared" si="59"/>
        <v>0</v>
      </c>
      <c r="I129" s="72">
        <f t="shared" si="59"/>
        <v>0</v>
      </c>
      <c r="J129" s="72">
        <f t="shared" si="59"/>
        <v>0</v>
      </c>
      <c r="K129" s="66">
        <f>K132</f>
        <v>0</v>
      </c>
      <c r="L129" s="66">
        <f>L132</f>
        <v>0</v>
      </c>
      <c r="M129" s="2" t="e">
        <f t="shared" si="58"/>
        <v>#REF!</v>
      </c>
      <c r="N129" s="2" t="e">
        <f t="shared" si="58"/>
        <v>#REF!</v>
      </c>
      <c r="O129" s="69" t="s">
        <v>57</v>
      </c>
    </row>
    <row r="130" spans="1:15" ht="16.5" customHeight="1" hidden="1" thickBot="1">
      <c r="A130" s="79"/>
      <c r="B130" s="82"/>
      <c r="C130" s="2">
        <f t="shared" si="57"/>
        <v>0</v>
      </c>
      <c r="D130" s="66"/>
      <c r="E130" s="66"/>
      <c r="F130" s="66"/>
      <c r="G130" s="72"/>
      <c r="H130" s="66"/>
      <c r="I130" s="72"/>
      <c r="J130" s="72"/>
      <c r="K130" s="66"/>
      <c r="L130" s="66"/>
      <c r="M130" s="2" t="e">
        <f t="shared" si="58"/>
        <v>#REF!</v>
      </c>
      <c r="N130" s="2" t="e">
        <f t="shared" si="58"/>
        <v>#REF!</v>
      </c>
      <c r="O130" s="69"/>
    </row>
    <row r="131" spans="1:15" ht="16.5" customHeight="1" hidden="1" thickBot="1">
      <c r="A131" s="79"/>
      <c r="B131" s="82"/>
      <c r="C131" s="2">
        <f t="shared" si="57"/>
        <v>0</v>
      </c>
      <c r="D131" s="66"/>
      <c r="E131" s="66"/>
      <c r="F131" s="66"/>
      <c r="G131" s="72"/>
      <c r="H131" s="66"/>
      <c r="I131" s="72"/>
      <c r="J131" s="72"/>
      <c r="K131" s="66"/>
      <c r="L131" s="66"/>
      <c r="M131" s="2" t="e">
        <f t="shared" si="58"/>
        <v>#REF!</v>
      </c>
      <c r="N131" s="2" t="e">
        <f t="shared" si="58"/>
        <v>#REF!</v>
      </c>
      <c r="O131" s="69"/>
    </row>
    <row r="132" spans="1:15" ht="18" customHeight="1">
      <c r="A132" s="13">
        <v>118</v>
      </c>
      <c r="B132" s="6" t="s">
        <v>8</v>
      </c>
      <c r="C132" s="2">
        <f aca="true" t="shared" si="60" ref="C132:C138">D132+E132+F132+G132+H132+I132+J132+K132+L132</f>
        <v>470733</v>
      </c>
      <c r="D132" s="2">
        <v>0</v>
      </c>
      <c r="E132" s="2">
        <v>470733</v>
      </c>
      <c r="F132" s="2">
        <v>0</v>
      </c>
      <c r="G132" s="53">
        <v>0</v>
      </c>
      <c r="H132" s="2">
        <v>0</v>
      </c>
      <c r="I132" s="53">
        <v>0</v>
      </c>
      <c r="J132" s="53">
        <v>0</v>
      </c>
      <c r="K132" s="2">
        <v>0</v>
      </c>
      <c r="L132" s="2">
        <v>0</v>
      </c>
      <c r="M132" s="2" t="e">
        <f>#REF!</f>
        <v>#REF!</v>
      </c>
      <c r="N132" s="2" t="e">
        <f>#REF!</f>
        <v>#REF!</v>
      </c>
      <c r="O132" s="29"/>
    </row>
    <row r="133" spans="1:15" ht="55.5" customHeight="1">
      <c r="A133" s="43">
        <v>119</v>
      </c>
      <c r="B133" s="6" t="s">
        <v>86</v>
      </c>
      <c r="C133" s="44">
        <f t="shared" si="60"/>
        <v>9477065.73</v>
      </c>
      <c r="D133" s="2">
        <v>0</v>
      </c>
      <c r="E133" s="2">
        <v>0</v>
      </c>
      <c r="F133" s="2">
        <v>0</v>
      </c>
      <c r="G133" s="53">
        <f aca="true" t="shared" si="61" ref="G133:L133">G134+G135</f>
        <v>816657.73</v>
      </c>
      <c r="H133" s="2">
        <f t="shared" si="61"/>
        <v>4974411</v>
      </c>
      <c r="I133" s="53">
        <f t="shared" si="61"/>
        <v>1275146</v>
      </c>
      <c r="J133" s="53">
        <f t="shared" si="61"/>
        <v>2410851</v>
      </c>
      <c r="K133" s="2">
        <f t="shared" si="61"/>
        <v>0</v>
      </c>
      <c r="L133" s="2">
        <f t="shared" si="61"/>
        <v>0</v>
      </c>
      <c r="M133" s="2"/>
      <c r="N133" s="2"/>
      <c r="O133" s="30" t="s">
        <v>88</v>
      </c>
    </row>
    <row r="134" spans="1:15" ht="20.25" customHeight="1">
      <c r="A134" s="13">
        <v>120</v>
      </c>
      <c r="B134" s="6" t="s">
        <v>8</v>
      </c>
      <c r="C134" s="44">
        <f t="shared" si="60"/>
        <v>9477065.73</v>
      </c>
      <c r="D134" s="2">
        <v>0</v>
      </c>
      <c r="E134" s="2">
        <v>0</v>
      </c>
      <c r="F134" s="2">
        <v>0</v>
      </c>
      <c r="G134" s="53">
        <v>816657.73</v>
      </c>
      <c r="H134" s="2">
        <v>4974411</v>
      </c>
      <c r="I134" s="53">
        <v>1275146</v>
      </c>
      <c r="J134" s="53">
        <v>2410851</v>
      </c>
      <c r="K134" s="2">
        <v>0</v>
      </c>
      <c r="L134" s="2">
        <v>0</v>
      </c>
      <c r="M134" s="2" t="e">
        <f>M135</f>
        <v>#REF!</v>
      </c>
      <c r="N134" s="2" t="e">
        <f>N135</f>
        <v>#REF!</v>
      </c>
      <c r="O134" s="29"/>
    </row>
    <row r="135" spans="1:15" ht="18" customHeight="1">
      <c r="A135" s="43">
        <v>121</v>
      </c>
      <c r="B135" s="6" t="s">
        <v>6</v>
      </c>
      <c r="C135" s="44">
        <f t="shared" si="60"/>
        <v>0</v>
      </c>
      <c r="D135" s="2">
        <v>0</v>
      </c>
      <c r="E135" s="2">
        <v>0</v>
      </c>
      <c r="F135" s="2">
        <v>0</v>
      </c>
      <c r="G135" s="53">
        <v>0</v>
      </c>
      <c r="H135" s="2">
        <v>0</v>
      </c>
      <c r="I135" s="53">
        <v>0</v>
      </c>
      <c r="J135" s="53">
        <v>0</v>
      </c>
      <c r="K135" s="2">
        <v>0</v>
      </c>
      <c r="L135" s="2">
        <v>0</v>
      </c>
      <c r="M135" s="2" t="e">
        <f>#REF!</f>
        <v>#REF!</v>
      </c>
      <c r="N135" s="2" t="e">
        <f>#REF!</f>
        <v>#REF!</v>
      </c>
      <c r="O135" s="29"/>
    </row>
    <row r="136" spans="1:15" ht="94.5">
      <c r="A136" s="13">
        <v>122</v>
      </c>
      <c r="B136" s="6" t="s">
        <v>85</v>
      </c>
      <c r="C136" s="2">
        <f t="shared" si="60"/>
        <v>58369065.42</v>
      </c>
      <c r="D136" s="2">
        <f aca="true" t="shared" si="62" ref="D136:L136">D137+D138</f>
        <v>0</v>
      </c>
      <c r="E136" s="2">
        <f t="shared" si="62"/>
        <v>0</v>
      </c>
      <c r="F136" s="2">
        <f t="shared" si="62"/>
        <v>0</v>
      </c>
      <c r="G136" s="53">
        <f t="shared" si="62"/>
        <v>23047813</v>
      </c>
      <c r="H136" s="61">
        <f>H137+H138</f>
        <v>35321252.42</v>
      </c>
      <c r="I136" s="53">
        <f t="shared" si="62"/>
        <v>0</v>
      </c>
      <c r="J136" s="53">
        <f t="shared" si="62"/>
        <v>0</v>
      </c>
      <c r="K136" s="2">
        <f t="shared" si="62"/>
        <v>0</v>
      </c>
      <c r="L136" s="2">
        <f t="shared" si="62"/>
        <v>0</v>
      </c>
      <c r="M136" s="2"/>
      <c r="N136" s="2"/>
      <c r="O136" s="30" t="s">
        <v>84</v>
      </c>
    </row>
    <row r="137" spans="1:15" ht="17.25" customHeight="1">
      <c r="A137" s="43">
        <v>123</v>
      </c>
      <c r="B137" s="36" t="s">
        <v>8</v>
      </c>
      <c r="C137" s="2">
        <f t="shared" si="60"/>
        <v>4397813</v>
      </c>
      <c r="D137" s="35">
        <v>0</v>
      </c>
      <c r="E137" s="35">
        <v>0</v>
      </c>
      <c r="F137" s="35">
        <v>0</v>
      </c>
      <c r="G137" s="57">
        <v>2347813</v>
      </c>
      <c r="H137" s="62">
        <v>2050000</v>
      </c>
      <c r="I137" s="57">
        <v>0</v>
      </c>
      <c r="J137" s="57">
        <v>0</v>
      </c>
      <c r="K137" s="35">
        <v>0</v>
      </c>
      <c r="L137" s="35">
        <v>0</v>
      </c>
      <c r="M137" s="35">
        <v>0</v>
      </c>
      <c r="N137" s="35">
        <v>0</v>
      </c>
      <c r="O137" s="37"/>
    </row>
    <row r="138" spans="1:20" s="27" customFormat="1" ht="18" customHeight="1">
      <c r="A138" s="13">
        <v>124</v>
      </c>
      <c r="B138" s="6" t="s">
        <v>6</v>
      </c>
      <c r="C138" s="2">
        <f t="shared" si="60"/>
        <v>53971252.42</v>
      </c>
      <c r="D138" s="2">
        <v>0</v>
      </c>
      <c r="E138" s="2">
        <v>0</v>
      </c>
      <c r="F138" s="2">
        <v>0</v>
      </c>
      <c r="G138" s="53">
        <v>20700000</v>
      </c>
      <c r="H138" s="61">
        <v>33271252.42</v>
      </c>
      <c r="I138" s="53">
        <v>0</v>
      </c>
      <c r="J138" s="53">
        <v>0</v>
      </c>
      <c r="K138" s="2">
        <v>0</v>
      </c>
      <c r="L138" s="2">
        <v>0</v>
      </c>
      <c r="M138" s="2">
        <v>0</v>
      </c>
      <c r="N138" s="2">
        <v>0</v>
      </c>
      <c r="O138" s="42"/>
      <c r="P138" s="41"/>
      <c r="Q138" s="41"/>
      <c r="R138" s="41"/>
      <c r="S138" s="41"/>
      <c r="T138" s="41"/>
    </row>
    <row r="139" spans="1:15" ht="71.25" customHeight="1">
      <c r="A139" s="43">
        <v>125</v>
      </c>
      <c r="B139" s="32" t="s">
        <v>44</v>
      </c>
      <c r="C139" s="26">
        <f aca="true" t="shared" si="63" ref="C139:C144">D139+E139+F139+G139+H139+I139+J139+K139+L139</f>
        <v>4279123</v>
      </c>
      <c r="D139" s="26">
        <v>0</v>
      </c>
      <c r="E139" s="26">
        <v>0</v>
      </c>
      <c r="F139" s="26">
        <v>0</v>
      </c>
      <c r="G139" s="58">
        <v>4279123</v>
      </c>
      <c r="H139" s="26">
        <v>0</v>
      </c>
      <c r="I139" s="58">
        <f>I140</f>
        <v>0</v>
      </c>
      <c r="J139" s="58">
        <v>0</v>
      </c>
      <c r="K139" s="26">
        <v>0</v>
      </c>
      <c r="L139" s="26">
        <v>0</v>
      </c>
      <c r="M139" s="26">
        <v>0</v>
      </c>
      <c r="N139" s="26">
        <v>0</v>
      </c>
      <c r="O139" s="40">
        <v>109</v>
      </c>
    </row>
    <row r="140" spans="1:15" ht="17.25" customHeight="1">
      <c r="A140" s="13">
        <v>126</v>
      </c>
      <c r="B140" s="6" t="s">
        <v>8</v>
      </c>
      <c r="C140" s="2">
        <f t="shared" si="63"/>
        <v>4279123</v>
      </c>
      <c r="D140" s="2">
        <v>0</v>
      </c>
      <c r="E140" s="2">
        <v>0</v>
      </c>
      <c r="F140" s="2">
        <v>0</v>
      </c>
      <c r="G140" s="53">
        <v>4279123</v>
      </c>
      <c r="H140" s="2">
        <v>0</v>
      </c>
      <c r="I140" s="53">
        <v>0</v>
      </c>
      <c r="J140" s="53">
        <v>0</v>
      </c>
      <c r="K140" s="2">
        <v>0</v>
      </c>
      <c r="L140" s="2">
        <v>0</v>
      </c>
      <c r="M140" s="2">
        <v>0</v>
      </c>
      <c r="N140" s="2">
        <v>0</v>
      </c>
      <c r="O140" s="29"/>
    </row>
    <row r="141" spans="1:15" ht="71.25" customHeight="1">
      <c r="A141" s="43">
        <v>127</v>
      </c>
      <c r="B141" s="6" t="s">
        <v>70</v>
      </c>
      <c r="C141" s="2">
        <f t="shared" si="63"/>
        <v>400000</v>
      </c>
      <c r="D141" s="2">
        <v>0</v>
      </c>
      <c r="E141" s="2">
        <v>0</v>
      </c>
      <c r="F141" s="2">
        <v>0</v>
      </c>
      <c r="G141" s="53">
        <v>400000</v>
      </c>
      <c r="H141" s="2">
        <v>0</v>
      </c>
      <c r="I141" s="53">
        <v>0</v>
      </c>
      <c r="J141" s="53">
        <v>0</v>
      </c>
      <c r="K141" s="2">
        <v>0</v>
      </c>
      <c r="L141" s="2">
        <v>0</v>
      </c>
      <c r="M141" s="2">
        <v>0</v>
      </c>
      <c r="N141" s="2">
        <v>0</v>
      </c>
      <c r="O141" s="30">
        <v>110</v>
      </c>
    </row>
    <row r="142" spans="1:15" ht="17.25" customHeight="1">
      <c r="A142" s="13">
        <v>128</v>
      </c>
      <c r="B142" s="6" t="s">
        <v>8</v>
      </c>
      <c r="C142" s="2">
        <f t="shared" si="63"/>
        <v>400000</v>
      </c>
      <c r="D142" s="2">
        <v>0</v>
      </c>
      <c r="E142" s="2">
        <v>0</v>
      </c>
      <c r="F142" s="2">
        <v>0</v>
      </c>
      <c r="G142" s="53">
        <v>400000</v>
      </c>
      <c r="H142" s="2">
        <v>0</v>
      </c>
      <c r="I142" s="53">
        <v>0</v>
      </c>
      <c r="J142" s="53">
        <v>0</v>
      </c>
      <c r="K142" s="2">
        <v>0</v>
      </c>
      <c r="L142" s="2">
        <v>0</v>
      </c>
      <c r="M142" s="2">
        <v>0</v>
      </c>
      <c r="N142" s="2">
        <v>0</v>
      </c>
      <c r="O142" s="29"/>
    </row>
    <row r="143" spans="1:15" ht="82.5" customHeight="1">
      <c r="A143" s="43">
        <v>129</v>
      </c>
      <c r="B143" s="5" t="s">
        <v>71</v>
      </c>
      <c r="C143" s="2">
        <f t="shared" si="63"/>
        <v>613469</v>
      </c>
      <c r="D143" s="2">
        <v>0</v>
      </c>
      <c r="E143" s="2">
        <v>0</v>
      </c>
      <c r="F143" s="2">
        <v>0</v>
      </c>
      <c r="G143" s="53">
        <v>613469</v>
      </c>
      <c r="H143" s="2">
        <v>0</v>
      </c>
      <c r="I143" s="53">
        <v>0</v>
      </c>
      <c r="J143" s="53">
        <v>0</v>
      </c>
      <c r="K143" s="2">
        <v>0</v>
      </c>
      <c r="L143" s="2">
        <v>0</v>
      </c>
      <c r="M143" s="2">
        <v>0</v>
      </c>
      <c r="N143" s="2">
        <v>0</v>
      </c>
      <c r="O143" s="29"/>
    </row>
    <row r="144" spans="1:15" ht="22.5" customHeight="1">
      <c r="A144" s="39">
        <v>130</v>
      </c>
      <c r="B144" s="6" t="s">
        <v>8</v>
      </c>
      <c r="C144" s="2">
        <f t="shared" si="63"/>
        <v>613469</v>
      </c>
      <c r="D144" s="2">
        <v>0</v>
      </c>
      <c r="E144" s="2">
        <v>0</v>
      </c>
      <c r="F144" s="2">
        <v>0</v>
      </c>
      <c r="G144" s="53">
        <v>613469</v>
      </c>
      <c r="H144" s="2">
        <v>0</v>
      </c>
      <c r="I144" s="53">
        <v>0</v>
      </c>
      <c r="J144" s="53">
        <v>0</v>
      </c>
      <c r="K144" s="2">
        <v>0</v>
      </c>
      <c r="L144" s="2">
        <v>0</v>
      </c>
      <c r="M144" s="2">
        <v>0</v>
      </c>
      <c r="N144" s="2">
        <v>0</v>
      </c>
      <c r="O144" s="29"/>
    </row>
    <row r="145" spans="1:15" ht="99" customHeight="1">
      <c r="A145" s="43">
        <v>131</v>
      </c>
      <c r="B145" s="6" t="s">
        <v>87</v>
      </c>
      <c r="C145" s="2">
        <f>D145+E145+F145+G145+H145+I145</f>
        <v>556732</v>
      </c>
      <c r="D145" s="2">
        <v>0</v>
      </c>
      <c r="E145" s="2">
        <v>0</v>
      </c>
      <c r="F145" s="2">
        <v>0</v>
      </c>
      <c r="G145" s="53">
        <f>G146</f>
        <v>211476</v>
      </c>
      <c r="H145" s="2">
        <v>345256</v>
      </c>
      <c r="I145" s="53">
        <v>0</v>
      </c>
      <c r="J145" s="53">
        <v>0</v>
      </c>
      <c r="K145" s="2">
        <v>0</v>
      </c>
      <c r="L145" s="2">
        <v>0</v>
      </c>
      <c r="M145" s="2"/>
      <c r="N145" s="2"/>
      <c r="O145" s="30" t="s">
        <v>84</v>
      </c>
    </row>
    <row r="146" spans="1:15" ht="22.5" customHeight="1">
      <c r="A146" s="39">
        <v>132</v>
      </c>
      <c r="B146" s="6" t="s">
        <v>8</v>
      </c>
      <c r="C146" s="2">
        <f>D146+E146+F146+G146+H146+I146</f>
        <v>556732</v>
      </c>
      <c r="D146" s="2">
        <v>0</v>
      </c>
      <c r="E146" s="2">
        <v>0</v>
      </c>
      <c r="F146" s="2">
        <v>0</v>
      </c>
      <c r="G146" s="53">
        <v>211476</v>
      </c>
      <c r="H146" s="2">
        <v>345256</v>
      </c>
      <c r="I146" s="53">
        <v>0</v>
      </c>
      <c r="J146" s="53">
        <v>0</v>
      </c>
      <c r="K146" s="2">
        <v>0</v>
      </c>
      <c r="L146" s="2">
        <v>0</v>
      </c>
      <c r="M146" s="2"/>
      <c r="N146" s="2"/>
      <c r="O146" s="27"/>
    </row>
    <row r="147" spans="1:15" s="9" customFormat="1" ht="18.75" customHeight="1">
      <c r="A147" s="43">
        <v>133</v>
      </c>
      <c r="B147" s="84" t="s">
        <v>80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38"/>
    </row>
    <row r="148" spans="1:15" ht="32.25" customHeight="1">
      <c r="A148" s="39">
        <v>134</v>
      </c>
      <c r="B148" s="5" t="s">
        <v>10</v>
      </c>
      <c r="C148" s="1">
        <f>D148+E148+F148+G148+H148+I148+J148+K148+L148</f>
        <v>174253460.43</v>
      </c>
      <c r="D148" s="1">
        <f aca="true" t="shared" si="64" ref="D148:N148">D149</f>
        <v>0</v>
      </c>
      <c r="E148" s="1">
        <f t="shared" si="64"/>
        <v>50000000</v>
      </c>
      <c r="F148" s="1">
        <f t="shared" si="64"/>
        <v>39984138</v>
      </c>
      <c r="G148" s="52">
        <f t="shared" si="64"/>
        <v>37841019.5</v>
      </c>
      <c r="H148" s="1">
        <f t="shared" si="64"/>
        <v>43572527.93</v>
      </c>
      <c r="I148" s="52">
        <f t="shared" si="64"/>
        <v>2855775</v>
      </c>
      <c r="J148" s="52">
        <f t="shared" si="64"/>
        <v>0</v>
      </c>
      <c r="K148" s="1">
        <f t="shared" si="64"/>
        <v>0</v>
      </c>
      <c r="L148" s="1">
        <f t="shared" si="64"/>
        <v>0</v>
      </c>
      <c r="M148" s="1">
        <f t="shared" si="64"/>
        <v>0</v>
      </c>
      <c r="N148" s="1">
        <f t="shared" si="64"/>
        <v>0</v>
      </c>
      <c r="O148" s="29"/>
    </row>
    <row r="149" spans="1:15" ht="18" customHeight="1">
      <c r="A149" s="43">
        <v>135</v>
      </c>
      <c r="B149" s="6" t="s">
        <v>8</v>
      </c>
      <c r="C149" s="2">
        <f>D149+E149+F149+G149+H149+I149+J149+K149+L149</f>
        <v>174253460.43</v>
      </c>
      <c r="D149" s="2">
        <f>D155</f>
        <v>0</v>
      </c>
      <c r="E149" s="2">
        <f>E155</f>
        <v>50000000</v>
      </c>
      <c r="F149" s="2">
        <f>F155</f>
        <v>39984138</v>
      </c>
      <c r="G149" s="53">
        <f>G155</f>
        <v>37841019.5</v>
      </c>
      <c r="H149" s="2">
        <f>H152+H155</f>
        <v>43572527.93</v>
      </c>
      <c r="I149" s="53">
        <f aca="true" t="shared" si="65" ref="I149:N149">I151</f>
        <v>2855775</v>
      </c>
      <c r="J149" s="53">
        <f t="shared" si="65"/>
        <v>0</v>
      </c>
      <c r="K149" s="2">
        <f t="shared" si="65"/>
        <v>0</v>
      </c>
      <c r="L149" s="2">
        <f t="shared" si="65"/>
        <v>0</v>
      </c>
      <c r="M149" s="2">
        <f t="shared" si="65"/>
        <v>0</v>
      </c>
      <c r="N149" s="2">
        <f t="shared" si="65"/>
        <v>0</v>
      </c>
      <c r="O149" s="29"/>
    </row>
    <row r="150" spans="1:15" ht="18" customHeight="1">
      <c r="A150" s="39">
        <v>136</v>
      </c>
      <c r="B150" s="6" t="s">
        <v>6</v>
      </c>
      <c r="C150" s="2">
        <f>C153</f>
        <v>0</v>
      </c>
      <c r="D150" s="2">
        <v>0</v>
      </c>
      <c r="E150" s="2">
        <v>0</v>
      </c>
      <c r="F150" s="2">
        <v>0</v>
      </c>
      <c r="G150" s="53">
        <v>0</v>
      </c>
      <c r="H150" s="2">
        <f>H153</f>
        <v>0</v>
      </c>
      <c r="I150" s="53">
        <f>I153</f>
        <v>0</v>
      </c>
      <c r="J150" s="53">
        <f>J153</f>
        <v>0</v>
      </c>
      <c r="K150" s="2">
        <f>K153</f>
        <v>0</v>
      </c>
      <c r="L150" s="2">
        <f>L153</f>
        <v>0</v>
      </c>
      <c r="M150" s="2">
        <f aca="true" t="shared" si="66" ref="M150:N166">M152</f>
        <v>0</v>
      </c>
      <c r="N150" s="2">
        <f t="shared" si="66"/>
        <v>0</v>
      </c>
      <c r="O150" s="29"/>
    </row>
    <row r="151" spans="1:15" ht="18" customHeight="1">
      <c r="A151" s="43">
        <v>137</v>
      </c>
      <c r="B151" s="5" t="s">
        <v>9</v>
      </c>
      <c r="C151" s="2">
        <f>D151+E151+F151+G151+H151+I151+J151+K151+L151</f>
        <v>27661892</v>
      </c>
      <c r="D151" s="2">
        <v>0</v>
      </c>
      <c r="E151" s="2">
        <v>0</v>
      </c>
      <c r="F151" s="2">
        <v>0</v>
      </c>
      <c r="G151" s="53">
        <v>0</v>
      </c>
      <c r="H151" s="2">
        <f>H152</f>
        <v>24806117</v>
      </c>
      <c r="I151" s="53">
        <f>I152</f>
        <v>2855775</v>
      </c>
      <c r="J151" s="53">
        <f>J152</f>
        <v>0</v>
      </c>
      <c r="K151" s="2">
        <f>K152</f>
        <v>0</v>
      </c>
      <c r="L151" s="2">
        <f>L152</f>
        <v>0</v>
      </c>
      <c r="M151" s="2">
        <f t="shared" si="66"/>
        <v>0</v>
      </c>
      <c r="N151" s="2">
        <f t="shared" si="66"/>
        <v>0</v>
      </c>
      <c r="O151" s="29"/>
    </row>
    <row r="152" spans="1:15" ht="18" customHeight="1">
      <c r="A152" s="39">
        <v>138</v>
      </c>
      <c r="B152" s="6" t="s">
        <v>8</v>
      </c>
      <c r="C152" s="2">
        <f>D152+E152+F152+G152+H152+I152+J152+K152+L152</f>
        <v>27661892</v>
      </c>
      <c r="D152" s="2">
        <v>0</v>
      </c>
      <c r="E152" s="2">
        <v>0</v>
      </c>
      <c r="F152" s="2">
        <v>0</v>
      </c>
      <c r="G152" s="53">
        <v>0</v>
      </c>
      <c r="H152" s="2">
        <f>H162+H165</f>
        <v>24806117</v>
      </c>
      <c r="I152" s="53">
        <f>I162</f>
        <v>2855775</v>
      </c>
      <c r="J152" s="53">
        <f>J162+J165</f>
        <v>0</v>
      </c>
      <c r="K152" s="2">
        <f>K162+K165</f>
        <v>0</v>
      </c>
      <c r="L152" s="2">
        <f>L162+L165</f>
        <v>0</v>
      </c>
      <c r="M152" s="2">
        <f t="shared" si="66"/>
        <v>0</v>
      </c>
      <c r="N152" s="2">
        <f t="shared" si="66"/>
        <v>0</v>
      </c>
      <c r="O152" s="29"/>
    </row>
    <row r="153" spans="1:15" ht="18" customHeight="1">
      <c r="A153" s="43">
        <v>139</v>
      </c>
      <c r="B153" s="6" t="s">
        <v>6</v>
      </c>
      <c r="C153" s="2">
        <v>0</v>
      </c>
      <c r="D153" s="2">
        <v>0</v>
      </c>
      <c r="E153" s="2">
        <v>0</v>
      </c>
      <c r="F153" s="2">
        <v>0</v>
      </c>
      <c r="G153" s="53">
        <v>0</v>
      </c>
      <c r="H153" s="2">
        <f>H163+H166</f>
        <v>0</v>
      </c>
      <c r="I153" s="53">
        <v>0</v>
      </c>
      <c r="J153" s="53">
        <v>0</v>
      </c>
      <c r="K153" s="2">
        <v>0</v>
      </c>
      <c r="L153" s="2">
        <v>0</v>
      </c>
      <c r="M153" s="2">
        <f t="shared" si="66"/>
        <v>0</v>
      </c>
      <c r="N153" s="2">
        <f t="shared" si="66"/>
        <v>0</v>
      </c>
      <c r="O153" s="29"/>
    </row>
    <row r="154" spans="1:15" ht="18.75" customHeight="1">
      <c r="A154" s="39">
        <v>140</v>
      </c>
      <c r="B154" s="5" t="s">
        <v>7</v>
      </c>
      <c r="C154" s="1">
        <f>D154+E154+F154+G154+H154+I154+J154+K154+L154</f>
        <v>146591568.43</v>
      </c>
      <c r="D154" s="1">
        <f>D155</f>
        <v>0</v>
      </c>
      <c r="E154" s="1">
        <f aca="true" t="shared" si="67" ref="E154:L154">E155</f>
        <v>50000000</v>
      </c>
      <c r="F154" s="1">
        <f t="shared" si="67"/>
        <v>39984138</v>
      </c>
      <c r="G154" s="52">
        <f t="shared" si="67"/>
        <v>37841019.5</v>
      </c>
      <c r="H154" s="1">
        <f t="shared" si="67"/>
        <v>18766410.93</v>
      </c>
      <c r="I154" s="52">
        <f t="shared" si="67"/>
        <v>0</v>
      </c>
      <c r="J154" s="52">
        <f t="shared" si="67"/>
        <v>0</v>
      </c>
      <c r="K154" s="1">
        <f t="shared" si="67"/>
        <v>0</v>
      </c>
      <c r="L154" s="1">
        <f t="shared" si="67"/>
        <v>0</v>
      </c>
      <c r="M154" s="1">
        <f t="shared" si="66"/>
        <v>0</v>
      </c>
      <c r="N154" s="1">
        <f t="shared" si="66"/>
        <v>0</v>
      </c>
      <c r="O154" s="29"/>
    </row>
    <row r="155" spans="1:15" ht="18.75" customHeight="1">
      <c r="A155" s="43">
        <v>141</v>
      </c>
      <c r="B155" s="6" t="s">
        <v>8</v>
      </c>
      <c r="C155" s="2">
        <f>D155+E155+F155+G155</f>
        <v>127825157.5</v>
      </c>
      <c r="D155" s="2">
        <v>0</v>
      </c>
      <c r="E155" s="2">
        <v>50000000</v>
      </c>
      <c r="F155" s="2">
        <v>39984138</v>
      </c>
      <c r="G155" s="53">
        <f>G157+G159+G162+G165</f>
        <v>37841019.5</v>
      </c>
      <c r="H155" s="2">
        <f>H159</f>
        <v>18766410.93</v>
      </c>
      <c r="I155" s="53">
        <v>0</v>
      </c>
      <c r="J155" s="53">
        <v>0</v>
      </c>
      <c r="K155" s="2">
        <v>0</v>
      </c>
      <c r="L155" s="2">
        <v>0</v>
      </c>
      <c r="M155" s="2">
        <f t="shared" si="66"/>
        <v>0</v>
      </c>
      <c r="N155" s="2">
        <f t="shared" si="66"/>
        <v>0</v>
      </c>
      <c r="O155" s="29"/>
    </row>
    <row r="156" spans="1:15" ht="51" customHeight="1">
      <c r="A156" s="39">
        <v>142</v>
      </c>
      <c r="B156" s="5" t="s">
        <v>30</v>
      </c>
      <c r="C156" s="2">
        <f>D156+E156+F156+G44+H156+I156+J156+K156+L156</f>
        <v>12751531.5</v>
      </c>
      <c r="D156" s="2">
        <f>D157</f>
        <v>0</v>
      </c>
      <c r="E156" s="2">
        <f aca="true" t="shared" si="68" ref="E156:L156">E157</f>
        <v>9646746</v>
      </c>
      <c r="F156" s="2">
        <v>2143118.5</v>
      </c>
      <c r="G156" s="53">
        <v>0</v>
      </c>
      <c r="H156" s="2">
        <f t="shared" si="68"/>
        <v>0</v>
      </c>
      <c r="I156" s="53">
        <f t="shared" si="68"/>
        <v>0</v>
      </c>
      <c r="J156" s="53">
        <f t="shared" si="68"/>
        <v>0</v>
      </c>
      <c r="K156" s="2">
        <f t="shared" si="68"/>
        <v>0</v>
      </c>
      <c r="L156" s="2">
        <f t="shared" si="68"/>
        <v>0</v>
      </c>
      <c r="M156" s="2">
        <f t="shared" si="66"/>
        <v>0</v>
      </c>
      <c r="N156" s="2">
        <f t="shared" si="66"/>
        <v>0</v>
      </c>
      <c r="O156" s="30" t="s">
        <v>58</v>
      </c>
    </row>
    <row r="157" spans="1:15" ht="19.5" customHeight="1">
      <c r="A157" s="43">
        <v>143</v>
      </c>
      <c r="B157" s="6" t="s">
        <v>8</v>
      </c>
      <c r="C157" s="2">
        <f aca="true" t="shared" si="69" ref="C157:C162">D157+E157+F157+G157+H157+I157+J157+K157+L157</f>
        <v>11789864.5</v>
      </c>
      <c r="D157" s="2">
        <v>0</v>
      </c>
      <c r="E157" s="2">
        <v>9646746</v>
      </c>
      <c r="F157" s="2">
        <v>2143118.5</v>
      </c>
      <c r="G157" s="53">
        <v>0</v>
      </c>
      <c r="H157" s="2">
        <v>0</v>
      </c>
      <c r="I157" s="53">
        <v>0</v>
      </c>
      <c r="J157" s="53">
        <v>0</v>
      </c>
      <c r="K157" s="2">
        <v>0</v>
      </c>
      <c r="L157" s="2">
        <v>0</v>
      </c>
      <c r="M157" s="2">
        <f t="shared" si="66"/>
        <v>0</v>
      </c>
      <c r="N157" s="2">
        <f t="shared" si="66"/>
        <v>0</v>
      </c>
      <c r="O157" s="29"/>
    </row>
    <row r="158" spans="1:17" ht="117" customHeight="1">
      <c r="A158" s="39">
        <v>144</v>
      </c>
      <c r="B158" s="45" t="s">
        <v>95</v>
      </c>
      <c r="C158" s="2">
        <f t="shared" si="69"/>
        <v>134801703.93</v>
      </c>
      <c r="D158" s="2">
        <f>D159</f>
        <v>0</v>
      </c>
      <c r="E158" s="2">
        <f aca="true" t="shared" si="70" ref="E158:L158">E159</f>
        <v>40353254</v>
      </c>
      <c r="F158" s="2">
        <v>37841019.5</v>
      </c>
      <c r="G158" s="53">
        <v>37841019.5</v>
      </c>
      <c r="H158" s="2">
        <f>H159</f>
        <v>18766410.93</v>
      </c>
      <c r="I158" s="53">
        <f t="shared" si="70"/>
        <v>0</v>
      </c>
      <c r="J158" s="53">
        <f t="shared" si="70"/>
        <v>0</v>
      </c>
      <c r="K158" s="2">
        <f t="shared" si="70"/>
        <v>0</v>
      </c>
      <c r="L158" s="2">
        <f t="shared" si="70"/>
        <v>0</v>
      </c>
      <c r="M158" s="2">
        <f t="shared" si="66"/>
        <v>0</v>
      </c>
      <c r="N158" s="2">
        <f t="shared" si="66"/>
        <v>0</v>
      </c>
      <c r="O158" s="30">
        <v>118</v>
      </c>
      <c r="Q158" s="33"/>
    </row>
    <row r="159" spans="1:15" ht="19.5" customHeight="1">
      <c r="A159" s="43">
        <v>145</v>
      </c>
      <c r="B159" s="6" t="s">
        <v>8</v>
      </c>
      <c r="C159" s="2">
        <f t="shared" si="69"/>
        <v>134801703.93</v>
      </c>
      <c r="D159" s="2">
        <v>0</v>
      </c>
      <c r="E159" s="2">
        <v>40353254</v>
      </c>
      <c r="F159" s="2">
        <v>37841019.5</v>
      </c>
      <c r="G159" s="53">
        <v>37841019.5</v>
      </c>
      <c r="H159" s="2">
        <v>18766410.93</v>
      </c>
      <c r="I159" s="53">
        <v>0</v>
      </c>
      <c r="J159" s="53">
        <v>0</v>
      </c>
      <c r="K159" s="2">
        <v>0</v>
      </c>
      <c r="L159" s="2">
        <v>0</v>
      </c>
      <c r="M159" s="2">
        <f t="shared" si="66"/>
        <v>0</v>
      </c>
      <c r="N159" s="2">
        <f t="shared" si="66"/>
        <v>0</v>
      </c>
      <c r="O159" s="29"/>
    </row>
    <row r="160" spans="1:15" ht="19.5" customHeight="1">
      <c r="A160" s="39">
        <v>146</v>
      </c>
      <c r="B160" s="6" t="s">
        <v>6</v>
      </c>
      <c r="C160" s="2">
        <f t="shared" si="69"/>
        <v>0</v>
      </c>
      <c r="D160" s="2">
        <v>0</v>
      </c>
      <c r="E160" s="2">
        <v>0</v>
      </c>
      <c r="F160" s="2">
        <v>0</v>
      </c>
      <c r="G160" s="53">
        <v>0</v>
      </c>
      <c r="H160" s="2">
        <v>0</v>
      </c>
      <c r="I160" s="53">
        <v>0</v>
      </c>
      <c r="J160" s="53">
        <v>0</v>
      </c>
      <c r="K160" s="2">
        <v>0</v>
      </c>
      <c r="L160" s="2">
        <v>0</v>
      </c>
      <c r="M160" s="2">
        <f t="shared" si="66"/>
        <v>0</v>
      </c>
      <c r="N160" s="2">
        <f t="shared" si="66"/>
        <v>0</v>
      </c>
      <c r="O160" s="29"/>
    </row>
    <row r="161" spans="1:15" ht="134.25" customHeight="1">
      <c r="A161" s="43">
        <v>147</v>
      </c>
      <c r="B161" s="5" t="s">
        <v>94</v>
      </c>
      <c r="C161" s="2">
        <f t="shared" si="69"/>
        <v>27661892</v>
      </c>
      <c r="D161" s="2">
        <v>0</v>
      </c>
      <c r="E161" s="2">
        <v>0</v>
      </c>
      <c r="F161" s="2">
        <v>0</v>
      </c>
      <c r="G161" s="53">
        <v>0</v>
      </c>
      <c r="H161" s="2">
        <v>24806117</v>
      </c>
      <c r="I161" s="53">
        <v>2855775</v>
      </c>
      <c r="J161" s="53">
        <v>0</v>
      </c>
      <c r="K161" s="2">
        <f>K162</f>
        <v>0</v>
      </c>
      <c r="L161" s="2">
        <f>L162</f>
        <v>0</v>
      </c>
      <c r="M161" s="2">
        <f t="shared" si="66"/>
        <v>0</v>
      </c>
      <c r="N161" s="2">
        <f t="shared" si="66"/>
        <v>0</v>
      </c>
      <c r="O161" s="29"/>
    </row>
    <row r="162" spans="1:15" ht="19.5" customHeight="1">
      <c r="A162" s="39">
        <v>148</v>
      </c>
      <c r="B162" s="6" t="s">
        <v>8</v>
      </c>
      <c r="C162" s="2">
        <f t="shared" si="69"/>
        <v>27661892</v>
      </c>
      <c r="D162" s="2">
        <v>0</v>
      </c>
      <c r="E162" s="2">
        <v>0</v>
      </c>
      <c r="F162" s="2">
        <v>0</v>
      </c>
      <c r="G162" s="53">
        <v>0</v>
      </c>
      <c r="H162" s="2">
        <v>24806117</v>
      </c>
      <c r="I162" s="53">
        <v>2855775</v>
      </c>
      <c r="J162" s="53">
        <v>0</v>
      </c>
      <c r="K162" s="2">
        <v>0</v>
      </c>
      <c r="L162" s="2">
        <v>0</v>
      </c>
      <c r="M162" s="2">
        <f t="shared" si="66"/>
        <v>0</v>
      </c>
      <c r="N162" s="2">
        <f t="shared" si="66"/>
        <v>0</v>
      </c>
      <c r="O162" s="29"/>
    </row>
    <row r="163" spans="1:15" ht="19.5" customHeight="1">
      <c r="A163" s="43">
        <v>149</v>
      </c>
      <c r="B163" s="6" t="s">
        <v>6</v>
      </c>
      <c r="C163" s="2">
        <v>0</v>
      </c>
      <c r="D163" s="2">
        <v>0</v>
      </c>
      <c r="E163" s="2">
        <v>0</v>
      </c>
      <c r="F163" s="2">
        <v>0</v>
      </c>
      <c r="G163" s="53">
        <v>0</v>
      </c>
      <c r="H163" s="2">
        <v>0</v>
      </c>
      <c r="I163" s="53">
        <v>0</v>
      </c>
      <c r="J163" s="53">
        <v>0</v>
      </c>
      <c r="K163" s="2">
        <v>0</v>
      </c>
      <c r="L163" s="2">
        <v>0</v>
      </c>
      <c r="M163" s="2">
        <f t="shared" si="66"/>
        <v>0</v>
      </c>
      <c r="N163" s="2">
        <f t="shared" si="66"/>
        <v>0</v>
      </c>
      <c r="O163" s="29"/>
    </row>
    <row r="164" spans="1:15" ht="31.5" hidden="1">
      <c r="A164" s="79">
        <v>157</v>
      </c>
      <c r="B164" s="5" t="s">
        <v>79</v>
      </c>
      <c r="C164" s="2">
        <f>D164+E164+F164+G164+H164+I164+J164+K164+L164</f>
        <v>0</v>
      </c>
      <c r="D164" s="2">
        <v>0</v>
      </c>
      <c r="E164" s="2">
        <v>0</v>
      </c>
      <c r="F164" s="2">
        <v>0</v>
      </c>
      <c r="G164" s="53">
        <v>0</v>
      </c>
      <c r="H164" s="2">
        <v>0</v>
      </c>
      <c r="I164" s="53">
        <v>0</v>
      </c>
      <c r="J164" s="53">
        <v>0</v>
      </c>
      <c r="K164" s="2">
        <v>0</v>
      </c>
      <c r="L164" s="2">
        <v>0</v>
      </c>
      <c r="M164" s="2">
        <f t="shared" si="66"/>
        <v>0</v>
      </c>
      <c r="N164" s="2">
        <f t="shared" si="66"/>
        <v>0</v>
      </c>
      <c r="O164" s="29"/>
    </row>
    <row r="165" spans="1:15" ht="19.5" customHeight="1" hidden="1">
      <c r="A165" s="79"/>
      <c r="B165" s="6" t="s">
        <v>8</v>
      </c>
      <c r="C165" s="2">
        <f>D165+E165+F165+G165+H165+I165+J165+K165+L165</f>
        <v>0</v>
      </c>
      <c r="D165" s="2">
        <v>0</v>
      </c>
      <c r="E165" s="2">
        <v>0</v>
      </c>
      <c r="F165" s="2">
        <v>0</v>
      </c>
      <c r="G165" s="53">
        <v>0</v>
      </c>
      <c r="H165" s="2">
        <v>0</v>
      </c>
      <c r="I165" s="53">
        <v>0</v>
      </c>
      <c r="J165" s="53">
        <v>0</v>
      </c>
      <c r="K165" s="2">
        <v>0</v>
      </c>
      <c r="L165" s="2">
        <v>0</v>
      </c>
      <c r="M165" s="2">
        <f t="shared" si="66"/>
        <v>0</v>
      </c>
      <c r="N165" s="2">
        <f t="shared" si="66"/>
        <v>0</v>
      </c>
      <c r="O165" s="29"/>
    </row>
    <row r="166" spans="1:15" ht="18.75" customHeight="1" hidden="1">
      <c r="A166" s="13">
        <v>158</v>
      </c>
      <c r="B166" s="32" t="s">
        <v>6</v>
      </c>
      <c r="C166" s="26">
        <v>0</v>
      </c>
      <c r="D166" s="26">
        <v>0</v>
      </c>
      <c r="E166" s="26">
        <v>0</v>
      </c>
      <c r="F166" s="26">
        <v>0</v>
      </c>
      <c r="G166" s="58">
        <v>0</v>
      </c>
      <c r="H166" s="26">
        <v>0</v>
      </c>
      <c r="I166" s="58">
        <v>0</v>
      </c>
      <c r="J166" s="58">
        <v>0</v>
      </c>
      <c r="K166" s="26">
        <v>0</v>
      </c>
      <c r="L166" s="26">
        <v>0</v>
      </c>
      <c r="M166" s="2">
        <f t="shared" si="66"/>
        <v>0</v>
      </c>
      <c r="N166" s="2">
        <f t="shared" si="66"/>
        <v>0</v>
      </c>
      <c r="O166" s="27"/>
    </row>
    <row r="167" spans="1:14" ht="19.5" customHeight="1" hidden="1">
      <c r="A167" s="13">
        <v>139</v>
      </c>
      <c r="B167" s="73" t="s">
        <v>78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5"/>
      <c r="N167" s="75"/>
    </row>
    <row r="168" spans="1:14" ht="31.5" hidden="1">
      <c r="A168" s="13">
        <v>140</v>
      </c>
      <c r="B168" s="5" t="s">
        <v>10</v>
      </c>
      <c r="C168" s="1">
        <f>D168+E168+F168+G168+H168+I168+J168+K168+L168</f>
        <v>5824000</v>
      </c>
      <c r="D168" s="1">
        <f>D169</f>
        <v>0</v>
      </c>
      <c r="E168" s="1">
        <f>E169</f>
        <v>0</v>
      </c>
      <c r="F168" s="1">
        <f>F169</f>
        <v>0</v>
      </c>
      <c r="G168" s="52">
        <f aca="true" t="shared" si="71" ref="G168:L168">G171+G172</f>
        <v>1000000</v>
      </c>
      <c r="H168" s="1">
        <f t="shared" si="71"/>
        <v>912000</v>
      </c>
      <c r="I168" s="52">
        <f t="shared" si="71"/>
        <v>912000</v>
      </c>
      <c r="J168" s="52">
        <f t="shared" si="71"/>
        <v>1000000</v>
      </c>
      <c r="K168" s="1">
        <f t="shared" si="71"/>
        <v>1000000</v>
      </c>
      <c r="L168" s="1">
        <f t="shared" si="71"/>
        <v>1000000</v>
      </c>
      <c r="M168" s="19"/>
      <c r="N168" s="19"/>
    </row>
    <row r="169" spans="1:14" ht="15.75" hidden="1">
      <c r="A169" s="13">
        <v>141</v>
      </c>
      <c r="B169" s="6" t="s">
        <v>61</v>
      </c>
      <c r="C169" s="2">
        <f>D169+E169+F169+G169+H169+I169+J169+K169+L169</f>
        <v>28000</v>
      </c>
      <c r="D169" s="2">
        <f>D182</f>
        <v>0</v>
      </c>
      <c r="E169" s="2">
        <f>E182</f>
        <v>0</v>
      </c>
      <c r="F169" s="2">
        <f>F182</f>
        <v>0</v>
      </c>
      <c r="G169" s="53">
        <f>G182</f>
        <v>7000</v>
      </c>
      <c r="H169" s="2">
        <v>0</v>
      </c>
      <c r="I169" s="53">
        <v>0</v>
      </c>
      <c r="J169" s="53">
        <f>J182</f>
        <v>7000</v>
      </c>
      <c r="K169" s="2">
        <f>K182</f>
        <v>7000</v>
      </c>
      <c r="L169" s="2">
        <f>L182</f>
        <v>7000</v>
      </c>
      <c r="M169" s="20"/>
      <c r="N169" s="20"/>
    </row>
    <row r="170" spans="1:14" ht="15.75" hidden="1">
      <c r="A170" s="13">
        <v>142</v>
      </c>
      <c r="B170" s="6" t="s">
        <v>6</v>
      </c>
      <c r="C170" s="2">
        <f aca="true" t="shared" si="72" ref="C170:C183">D170+E170+F170+G170+H170+I170+J170+K170+L170</f>
        <v>0</v>
      </c>
      <c r="D170" s="2">
        <f aca="true" t="shared" si="73" ref="D170:F172">D172</f>
        <v>0</v>
      </c>
      <c r="E170" s="2">
        <f t="shared" si="73"/>
        <v>0</v>
      </c>
      <c r="F170" s="2">
        <f t="shared" si="73"/>
        <v>0</v>
      </c>
      <c r="G170" s="53">
        <v>0</v>
      </c>
      <c r="H170" s="2">
        <v>0</v>
      </c>
      <c r="I170" s="53">
        <v>0</v>
      </c>
      <c r="J170" s="53">
        <v>0</v>
      </c>
      <c r="K170" s="2">
        <v>0</v>
      </c>
      <c r="L170" s="2">
        <v>0</v>
      </c>
      <c r="M170" s="20"/>
      <c r="N170" s="20"/>
    </row>
    <row r="171" spans="1:14" ht="15.75" hidden="1">
      <c r="A171" s="13">
        <v>143</v>
      </c>
      <c r="B171" s="6" t="s">
        <v>8</v>
      </c>
      <c r="C171" s="2">
        <f t="shared" si="72"/>
        <v>5783232</v>
      </c>
      <c r="D171" s="2">
        <f t="shared" si="73"/>
        <v>0</v>
      </c>
      <c r="E171" s="2">
        <f t="shared" si="73"/>
        <v>0</v>
      </c>
      <c r="F171" s="2">
        <f t="shared" si="73"/>
        <v>0</v>
      </c>
      <c r="G171" s="53">
        <v>993000</v>
      </c>
      <c r="H171" s="2">
        <v>905616</v>
      </c>
      <c r="I171" s="53">
        <v>905616</v>
      </c>
      <c r="J171" s="53">
        <v>993000</v>
      </c>
      <c r="K171" s="2">
        <v>993000</v>
      </c>
      <c r="L171" s="2">
        <v>993000</v>
      </c>
      <c r="M171" s="20"/>
      <c r="N171" s="20"/>
    </row>
    <row r="172" spans="1:14" ht="15.75" hidden="1">
      <c r="A172" s="13">
        <v>144</v>
      </c>
      <c r="B172" s="6" t="s">
        <v>62</v>
      </c>
      <c r="C172" s="2">
        <f t="shared" si="72"/>
        <v>40768</v>
      </c>
      <c r="D172" s="2">
        <f t="shared" si="73"/>
        <v>0</v>
      </c>
      <c r="E172" s="2">
        <f t="shared" si="73"/>
        <v>0</v>
      </c>
      <c r="F172" s="2">
        <f t="shared" si="73"/>
        <v>0</v>
      </c>
      <c r="G172" s="53">
        <v>7000</v>
      </c>
      <c r="H172" s="2">
        <v>6384</v>
      </c>
      <c r="I172" s="53">
        <v>6384</v>
      </c>
      <c r="J172" s="53">
        <v>7000</v>
      </c>
      <c r="K172" s="2">
        <v>7000</v>
      </c>
      <c r="L172" s="2">
        <v>7000</v>
      </c>
      <c r="M172" s="20"/>
      <c r="N172" s="20"/>
    </row>
    <row r="173" spans="1:14" ht="15.75" hidden="1">
      <c r="A173" s="13">
        <v>145</v>
      </c>
      <c r="B173" s="6" t="s">
        <v>63</v>
      </c>
      <c r="C173" s="2">
        <f t="shared" si="72"/>
        <v>0</v>
      </c>
      <c r="D173" s="2">
        <f aca="true" t="shared" si="74" ref="D173:L173">D175</f>
        <v>0</v>
      </c>
      <c r="E173" s="2">
        <f t="shared" si="74"/>
        <v>0</v>
      </c>
      <c r="F173" s="2">
        <f t="shared" si="74"/>
        <v>0</v>
      </c>
      <c r="G173" s="53">
        <v>0</v>
      </c>
      <c r="H173" s="2">
        <v>0</v>
      </c>
      <c r="I173" s="53">
        <v>0</v>
      </c>
      <c r="J173" s="53">
        <v>0</v>
      </c>
      <c r="K173" s="2">
        <v>0</v>
      </c>
      <c r="L173" s="2">
        <f t="shared" si="74"/>
        <v>0</v>
      </c>
      <c r="M173" s="20"/>
      <c r="N173" s="20"/>
    </row>
    <row r="174" spans="1:14" ht="15.75" hidden="1">
      <c r="A174" s="13">
        <v>146</v>
      </c>
      <c r="B174" s="6" t="s">
        <v>61</v>
      </c>
      <c r="C174" s="2">
        <f t="shared" si="72"/>
        <v>5824000</v>
      </c>
      <c r="D174" s="2">
        <f aca="true" t="shared" si="75" ref="D174:L174">D176</f>
        <v>0</v>
      </c>
      <c r="E174" s="2">
        <f t="shared" si="75"/>
        <v>0</v>
      </c>
      <c r="F174" s="2">
        <f t="shared" si="75"/>
        <v>0</v>
      </c>
      <c r="G174" s="53">
        <f t="shared" si="75"/>
        <v>1000000</v>
      </c>
      <c r="H174" s="2">
        <f t="shared" si="75"/>
        <v>912000</v>
      </c>
      <c r="I174" s="53">
        <f t="shared" si="75"/>
        <v>912000</v>
      </c>
      <c r="J174" s="53">
        <f t="shared" si="75"/>
        <v>1000000</v>
      </c>
      <c r="K174" s="2">
        <f t="shared" si="75"/>
        <v>1000000</v>
      </c>
      <c r="L174" s="2">
        <f t="shared" si="75"/>
        <v>1000000</v>
      </c>
      <c r="M174" s="20"/>
      <c r="N174" s="20"/>
    </row>
    <row r="175" spans="1:14" ht="15.75" hidden="1">
      <c r="A175" s="13">
        <v>147</v>
      </c>
      <c r="B175" s="6" t="s">
        <v>6</v>
      </c>
      <c r="C175" s="2">
        <f t="shared" si="72"/>
        <v>0</v>
      </c>
      <c r="D175" s="2">
        <f>D177</f>
        <v>0</v>
      </c>
      <c r="E175" s="2">
        <f>E177</f>
        <v>0</v>
      </c>
      <c r="F175" s="2">
        <f>F177</f>
        <v>0</v>
      </c>
      <c r="G175" s="53">
        <v>0</v>
      </c>
      <c r="H175" s="2">
        <v>0</v>
      </c>
      <c r="I175" s="53">
        <v>0</v>
      </c>
      <c r="J175" s="53">
        <v>0</v>
      </c>
      <c r="K175" s="2">
        <v>0</v>
      </c>
      <c r="L175" s="2">
        <f>L177</f>
        <v>0</v>
      </c>
      <c r="M175" s="20"/>
      <c r="N175" s="20"/>
    </row>
    <row r="176" spans="1:14" ht="15.75" hidden="1">
      <c r="A176" s="13">
        <v>148</v>
      </c>
      <c r="B176" s="6" t="s">
        <v>8</v>
      </c>
      <c r="C176" s="2">
        <f t="shared" si="72"/>
        <v>5824000</v>
      </c>
      <c r="D176" s="2">
        <f aca="true" t="shared" si="76" ref="D176:L176">D178</f>
        <v>0</v>
      </c>
      <c r="E176" s="2">
        <f t="shared" si="76"/>
        <v>0</v>
      </c>
      <c r="F176" s="2">
        <f t="shared" si="76"/>
        <v>0</v>
      </c>
      <c r="G176" s="53">
        <f t="shared" si="76"/>
        <v>1000000</v>
      </c>
      <c r="H176" s="2">
        <f t="shared" si="76"/>
        <v>912000</v>
      </c>
      <c r="I176" s="53">
        <f t="shared" si="76"/>
        <v>912000</v>
      </c>
      <c r="J176" s="53">
        <f t="shared" si="76"/>
        <v>1000000</v>
      </c>
      <c r="K176" s="2">
        <f t="shared" si="76"/>
        <v>1000000</v>
      </c>
      <c r="L176" s="2">
        <f t="shared" si="76"/>
        <v>1000000</v>
      </c>
      <c r="M176" s="20"/>
      <c r="N176" s="20"/>
    </row>
    <row r="177" spans="1:14" ht="15.75" hidden="1">
      <c r="A177" s="13">
        <v>149</v>
      </c>
      <c r="B177" s="6" t="s">
        <v>62</v>
      </c>
      <c r="C177" s="2">
        <f t="shared" si="72"/>
        <v>0</v>
      </c>
      <c r="D177" s="2">
        <f aca="true" t="shared" si="77" ref="D177:F181">D179</f>
        <v>0</v>
      </c>
      <c r="E177" s="2">
        <f t="shared" si="77"/>
        <v>0</v>
      </c>
      <c r="F177" s="2">
        <f t="shared" si="77"/>
        <v>0</v>
      </c>
      <c r="G177" s="53">
        <v>0</v>
      </c>
      <c r="H177" s="2">
        <v>0</v>
      </c>
      <c r="I177" s="53">
        <v>0</v>
      </c>
      <c r="J177" s="53">
        <v>0</v>
      </c>
      <c r="K177" s="2">
        <v>0</v>
      </c>
      <c r="L177" s="2">
        <v>0</v>
      </c>
      <c r="M177" s="20"/>
      <c r="N177" s="20"/>
    </row>
    <row r="178" spans="1:14" ht="15.75" hidden="1">
      <c r="A178" s="13">
        <v>150</v>
      </c>
      <c r="B178" s="5" t="s">
        <v>7</v>
      </c>
      <c r="C178" s="1">
        <f t="shared" si="72"/>
        <v>5824000</v>
      </c>
      <c r="D178" s="1">
        <f t="shared" si="77"/>
        <v>0</v>
      </c>
      <c r="E178" s="1">
        <f t="shared" si="77"/>
        <v>0</v>
      </c>
      <c r="F178" s="1">
        <f t="shared" si="77"/>
        <v>0</v>
      </c>
      <c r="G178" s="52">
        <v>1000000</v>
      </c>
      <c r="H178" s="1">
        <v>912000</v>
      </c>
      <c r="I178" s="52">
        <v>912000</v>
      </c>
      <c r="J178" s="52">
        <v>1000000</v>
      </c>
      <c r="K178" s="1">
        <v>1000000</v>
      </c>
      <c r="L178" s="1">
        <v>1000000</v>
      </c>
      <c r="M178" s="19"/>
      <c r="N178" s="19"/>
    </row>
    <row r="179" spans="1:14" ht="15.75" hidden="1">
      <c r="A179" s="13">
        <v>151</v>
      </c>
      <c r="B179" s="6" t="s">
        <v>61</v>
      </c>
      <c r="C179" s="2">
        <v>0</v>
      </c>
      <c r="D179" s="2">
        <f t="shared" si="77"/>
        <v>0</v>
      </c>
      <c r="E179" s="2">
        <f t="shared" si="77"/>
        <v>0</v>
      </c>
      <c r="F179" s="2">
        <f t="shared" si="77"/>
        <v>0</v>
      </c>
      <c r="G179" s="53">
        <v>0</v>
      </c>
      <c r="H179" s="2">
        <v>0</v>
      </c>
      <c r="I179" s="53">
        <v>0</v>
      </c>
      <c r="J179" s="53">
        <v>0</v>
      </c>
      <c r="K179" s="2">
        <v>0</v>
      </c>
      <c r="L179" s="2">
        <v>0</v>
      </c>
      <c r="M179" s="20"/>
      <c r="N179" s="20"/>
    </row>
    <row r="180" spans="1:14" ht="15.75" hidden="1">
      <c r="A180" s="13">
        <v>152</v>
      </c>
      <c r="B180" s="6" t="s">
        <v>6</v>
      </c>
      <c r="C180" s="2">
        <f t="shared" si="72"/>
        <v>0</v>
      </c>
      <c r="D180" s="2">
        <f t="shared" si="77"/>
        <v>0</v>
      </c>
      <c r="E180" s="2">
        <f t="shared" si="77"/>
        <v>0</v>
      </c>
      <c r="F180" s="2">
        <f t="shared" si="77"/>
        <v>0</v>
      </c>
      <c r="G180" s="53">
        <v>0</v>
      </c>
      <c r="H180" s="2">
        <v>0</v>
      </c>
      <c r="I180" s="53">
        <v>0</v>
      </c>
      <c r="J180" s="53">
        <v>0</v>
      </c>
      <c r="K180" s="2">
        <v>0</v>
      </c>
      <c r="L180" s="2">
        <v>0</v>
      </c>
      <c r="M180" s="20"/>
      <c r="N180" s="20"/>
    </row>
    <row r="181" spans="1:14" ht="15.75" hidden="1">
      <c r="A181" s="13">
        <v>153</v>
      </c>
      <c r="B181" s="6" t="s">
        <v>8</v>
      </c>
      <c r="C181" s="2">
        <f t="shared" si="72"/>
        <v>5783232</v>
      </c>
      <c r="D181" s="2">
        <f t="shared" si="77"/>
        <v>0</v>
      </c>
      <c r="E181" s="2">
        <f t="shared" si="77"/>
        <v>0</v>
      </c>
      <c r="F181" s="2">
        <f t="shared" si="77"/>
        <v>0</v>
      </c>
      <c r="G181" s="53">
        <v>993000</v>
      </c>
      <c r="H181" s="2">
        <v>905616</v>
      </c>
      <c r="I181" s="53">
        <v>905616</v>
      </c>
      <c r="J181" s="53">
        <v>993000</v>
      </c>
      <c r="K181" s="2">
        <v>993000</v>
      </c>
      <c r="L181" s="2">
        <v>993000</v>
      </c>
      <c r="M181" s="20"/>
      <c r="N181" s="20"/>
    </row>
    <row r="182" spans="1:14" ht="15.75" hidden="1">
      <c r="A182" s="13">
        <v>154</v>
      </c>
      <c r="B182" s="6" t="s">
        <v>62</v>
      </c>
      <c r="C182" s="2">
        <f t="shared" si="72"/>
        <v>40768</v>
      </c>
      <c r="D182" s="2">
        <f>D183</f>
        <v>0</v>
      </c>
      <c r="E182" s="2">
        <f>E183</f>
        <v>0</v>
      </c>
      <c r="F182" s="2">
        <f>F183</f>
        <v>0</v>
      </c>
      <c r="G182" s="53">
        <v>7000</v>
      </c>
      <c r="H182" s="2">
        <v>6384</v>
      </c>
      <c r="I182" s="53">
        <v>6384</v>
      </c>
      <c r="J182" s="53">
        <v>7000</v>
      </c>
      <c r="K182" s="2">
        <v>7000</v>
      </c>
      <c r="L182" s="2">
        <v>7000</v>
      </c>
      <c r="M182" s="20"/>
      <c r="N182" s="20"/>
    </row>
    <row r="183" spans="1:14" ht="47.25" hidden="1">
      <c r="A183" s="13">
        <v>155</v>
      </c>
      <c r="B183" s="5" t="s">
        <v>69</v>
      </c>
      <c r="C183" s="2">
        <f t="shared" si="72"/>
        <v>0</v>
      </c>
      <c r="D183" s="2">
        <v>0</v>
      </c>
      <c r="E183" s="2">
        <f>E184</f>
        <v>0</v>
      </c>
      <c r="F183" s="2">
        <f>F184</f>
        <v>0</v>
      </c>
      <c r="G183" s="53">
        <f>G184</f>
        <v>0</v>
      </c>
      <c r="H183" s="2">
        <v>0</v>
      </c>
      <c r="I183" s="53">
        <v>0</v>
      </c>
      <c r="J183" s="53">
        <v>0</v>
      </c>
      <c r="K183" s="2">
        <v>0</v>
      </c>
      <c r="L183" s="2">
        <v>0</v>
      </c>
      <c r="M183" s="20"/>
      <c r="N183" s="20"/>
    </row>
    <row r="184" spans="1:14" ht="15.75" hidden="1">
      <c r="A184" s="13">
        <v>156</v>
      </c>
      <c r="B184" s="6" t="s">
        <v>61</v>
      </c>
      <c r="C184" s="2">
        <f>C209</f>
        <v>0</v>
      </c>
      <c r="D184" s="2">
        <f>D209</f>
        <v>0</v>
      </c>
      <c r="E184" s="2">
        <f>E209</f>
        <v>0</v>
      </c>
      <c r="F184" s="2">
        <f>F209</f>
        <v>0</v>
      </c>
      <c r="G184" s="53">
        <f>G209</f>
        <v>0</v>
      </c>
      <c r="H184" s="2">
        <v>0</v>
      </c>
      <c r="I184" s="53">
        <v>0</v>
      </c>
      <c r="J184" s="53">
        <v>0</v>
      </c>
      <c r="K184" s="2">
        <v>0</v>
      </c>
      <c r="L184" s="2">
        <v>0</v>
      </c>
      <c r="M184" s="20"/>
      <c r="N184" s="20"/>
    </row>
    <row r="185" spans="1:14" ht="15.75" hidden="1">
      <c r="A185" s="13">
        <v>157</v>
      </c>
      <c r="B185" s="6" t="s">
        <v>6</v>
      </c>
      <c r="C185" s="2">
        <v>0</v>
      </c>
      <c r="D185" s="2">
        <v>0</v>
      </c>
      <c r="E185" s="2">
        <v>0</v>
      </c>
      <c r="F185" s="2">
        <v>0</v>
      </c>
      <c r="G185" s="53">
        <v>0</v>
      </c>
      <c r="H185" s="2">
        <v>0</v>
      </c>
      <c r="I185" s="53">
        <v>0</v>
      </c>
      <c r="J185" s="53">
        <v>0</v>
      </c>
      <c r="K185" s="2">
        <v>0</v>
      </c>
      <c r="L185" s="2">
        <v>0</v>
      </c>
      <c r="M185" s="20"/>
      <c r="N185" s="20"/>
    </row>
    <row r="186" spans="1:14" ht="15.75" hidden="1">
      <c r="A186" s="13">
        <v>158</v>
      </c>
      <c r="B186" s="6" t="s">
        <v>8</v>
      </c>
      <c r="C186" s="1">
        <f>D186+E186+F186+G186+H186+I186+J186+K186+L186</f>
        <v>5824000</v>
      </c>
      <c r="D186" s="1">
        <v>0</v>
      </c>
      <c r="E186" s="1">
        <v>0</v>
      </c>
      <c r="F186" s="1">
        <v>0</v>
      </c>
      <c r="G186" s="52">
        <v>1000000</v>
      </c>
      <c r="H186" s="1">
        <v>912000</v>
      </c>
      <c r="I186" s="52">
        <v>912000</v>
      </c>
      <c r="J186" s="52">
        <v>1000000</v>
      </c>
      <c r="K186" s="1">
        <v>1000000</v>
      </c>
      <c r="L186" s="1">
        <v>1000000</v>
      </c>
      <c r="M186" s="19"/>
      <c r="N186" s="19"/>
    </row>
    <row r="187" spans="1:14" ht="15.75" hidden="1">
      <c r="A187" s="13">
        <v>159</v>
      </c>
      <c r="B187" s="6" t="s">
        <v>62</v>
      </c>
      <c r="C187" s="2">
        <f>D187+E187+F187+G187+H187+I187+J187+K187+L187</f>
        <v>0</v>
      </c>
      <c r="D187" s="2">
        <v>0</v>
      </c>
      <c r="E187" s="2">
        <f>E203</f>
        <v>0</v>
      </c>
      <c r="F187" s="2">
        <f>F203</f>
        <v>0</v>
      </c>
      <c r="G187" s="53">
        <v>0</v>
      </c>
      <c r="H187" s="2">
        <v>0</v>
      </c>
      <c r="I187" s="53">
        <v>0</v>
      </c>
      <c r="J187" s="53">
        <v>0</v>
      </c>
      <c r="K187" s="2">
        <v>0</v>
      </c>
      <c r="L187" s="2">
        <v>0</v>
      </c>
      <c r="M187" s="20"/>
      <c r="N187" s="20"/>
    </row>
    <row r="188" spans="1:14" ht="141.75" hidden="1">
      <c r="A188" s="13">
        <v>160</v>
      </c>
      <c r="B188" s="5" t="s">
        <v>74</v>
      </c>
      <c r="C188" s="1">
        <v>0</v>
      </c>
      <c r="D188" s="1">
        <v>0</v>
      </c>
      <c r="E188" s="1">
        <v>0</v>
      </c>
      <c r="F188" s="1">
        <v>0</v>
      </c>
      <c r="G188" s="52">
        <v>0</v>
      </c>
      <c r="H188" s="1">
        <v>0</v>
      </c>
      <c r="I188" s="52">
        <v>0</v>
      </c>
      <c r="J188" s="52">
        <v>0</v>
      </c>
      <c r="K188" s="1">
        <v>0</v>
      </c>
      <c r="L188" s="1">
        <v>0</v>
      </c>
      <c r="M188" s="19"/>
      <c r="N188" s="19"/>
    </row>
    <row r="189" spans="1:14" ht="15.75" hidden="1">
      <c r="A189" s="13">
        <v>161</v>
      </c>
      <c r="B189" s="6" t="s">
        <v>61</v>
      </c>
      <c r="C189" s="2">
        <v>0</v>
      </c>
      <c r="D189" s="2">
        <v>0</v>
      </c>
      <c r="E189" s="2">
        <v>0</v>
      </c>
      <c r="F189" s="2">
        <v>0</v>
      </c>
      <c r="G189" s="53">
        <v>0</v>
      </c>
      <c r="H189" s="2">
        <v>0</v>
      </c>
      <c r="I189" s="53">
        <v>0</v>
      </c>
      <c r="J189" s="53">
        <v>0</v>
      </c>
      <c r="K189" s="2">
        <v>0</v>
      </c>
      <c r="L189" s="2">
        <v>0</v>
      </c>
      <c r="M189" s="20"/>
      <c r="N189" s="20"/>
    </row>
    <row r="190" spans="1:14" ht="15.75" hidden="1">
      <c r="A190" s="13">
        <v>162</v>
      </c>
      <c r="B190" s="6" t="s">
        <v>6</v>
      </c>
      <c r="C190" s="2">
        <v>0</v>
      </c>
      <c r="D190" s="2">
        <v>0</v>
      </c>
      <c r="E190" s="2">
        <v>0</v>
      </c>
      <c r="F190" s="2">
        <v>0</v>
      </c>
      <c r="G190" s="53">
        <v>0</v>
      </c>
      <c r="H190" s="2">
        <v>0</v>
      </c>
      <c r="I190" s="53">
        <v>0</v>
      </c>
      <c r="J190" s="53">
        <v>0</v>
      </c>
      <c r="K190" s="2">
        <v>0</v>
      </c>
      <c r="L190" s="2">
        <v>0</v>
      </c>
      <c r="M190" s="20"/>
      <c r="N190" s="20"/>
    </row>
    <row r="191" spans="1:14" ht="15.75" hidden="1">
      <c r="A191" s="13">
        <v>163</v>
      </c>
      <c r="B191" s="6" t="s">
        <v>8</v>
      </c>
      <c r="C191" s="2">
        <v>0</v>
      </c>
      <c r="D191" s="2">
        <v>0</v>
      </c>
      <c r="E191" s="2">
        <v>0</v>
      </c>
      <c r="F191" s="2">
        <v>0</v>
      </c>
      <c r="G191" s="53">
        <v>0</v>
      </c>
      <c r="H191" s="2">
        <v>0</v>
      </c>
      <c r="I191" s="53">
        <v>0</v>
      </c>
      <c r="J191" s="53">
        <v>0</v>
      </c>
      <c r="K191" s="2">
        <v>0</v>
      </c>
      <c r="L191" s="2">
        <v>0</v>
      </c>
      <c r="M191" s="20"/>
      <c r="N191" s="20"/>
    </row>
    <row r="192" spans="1:14" ht="15.75" hidden="1">
      <c r="A192" s="13">
        <v>164</v>
      </c>
      <c r="B192" s="6" t="s">
        <v>62</v>
      </c>
      <c r="C192" s="2">
        <v>0</v>
      </c>
      <c r="D192" s="2">
        <v>0</v>
      </c>
      <c r="E192" s="2">
        <v>0</v>
      </c>
      <c r="F192" s="2">
        <v>0</v>
      </c>
      <c r="G192" s="53">
        <v>0</v>
      </c>
      <c r="H192" s="2">
        <v>0</v>
      </c>
      <c r="I192" s="53">
        <v>0</v>
      </c>
      <c r="J192" s="53">
        <v>0</v>
      </c>
      <c r="K192" s="2">
        <v>0</v>
      </c>
      <c r="L192" s="2">
        <v>0</v>
      </c>
      <c r="M192" s="20"/>
      <c r="N192" s="20"/>
    </row>
    <row r="193" spans="1:14" ht="47.25" hidden="1">
      <c r="A193" s="13">
        <v>165</v>
      </c>
      <c r="B193" s="5" t="s">
        <v>75</v>
      </c>
      <c r="C193" s="1">
        <f>D193+E193+F193+G193+H193+I193+J193+K193+L193</f>
        <v>1747200</v>
      </c>
      <c r="D193" s="1">
        <v>0</v>
      </c>
      <c r="E193" s="1">
        <v>0</v>
      </c>
      <c r="F193" s="1">
        <v>0</v>
      </c>
      <c r="G193" s="53">
        <f aca="true" t="shared" si="78" ref="G193:L193">G194+G195+G196+G197</f>
        <v>300000</v>
      </c>
      <c r="H193" s="2">
        <f t="shared" si="78"/>
        <v>273600</v>
      </c>
      <c r="I193" s="53">
        <f t="shared" si="78"/>
        <v>273600</v>
      </c>
      <c r="J193" s="53">
        <f t="shared" si="78"/>
        <v>300000</v>
      </c>
      <c r="K193" s="2">
        <f t="shared" si="78"/>
        <v>300000</v>
      </c>
      <c r="L193" s="2">
        <f t="shared" si="78"/>
        <v>300000</v>
      </c>
      <c r="M193" s="20"/>
      <c r="N193" s="20"/>
    </row>
    <row r="194" spans="1:14" ht="15.75" hidden="1">
      <c r="A194" s="13">
        <v>166</v>
      </c>
      <c r="B194" s="6" t="s">
        <v>61</v>
      </c>
      <c r="C194" s="2">
        <f aca="true" t="shared" si="79" ref="C194:C202">D194+E194+F194+G194+H194+I194+J194+K194+L194</f>
        <v>0</v>
      </c>
      <c r="D194" s="2">
        <v>0</v>
      </c>
      <c r="E194" s="2">
        <v>0</v>
      </c>
      <c r="F194" s="2">
        <v>0</v>
      </c>
      <c r="G194" s="53">
        <v>0</v>
      </c>
      <c r="H194" s="2">
        <v>0</v>
      </c>
      <c r="I194" s="53">
        <v>0</v>
      </c>
      <c r="J194" s="53">
        <v>0</v>
      </c>
      <c r="K194" s="2">
        <v>0</v>
      </c>
      <c r="L194" s="2">
        <v>0</v>
      </c>
      <c r="M194" s="20"/>
      <c r="N194" s="20"/>
    </row>
    <row r="195" spans="1:14" ht="15.75" hidden="1">
      <c r="A195" s="13">
        <v>167</v>
      </c>
      <c r="B195" s="6" t="s">
        <v>6</v>
      </c>
      <c r="C195" s="2">
        <f t="shared" si="79"/>
        <v>0</v>
      </c>
      <c r="D195" s="2">
        <v>0</v>
      </c>
      <c r="E195" s="2">
        <v>0</v>
      </c>
      <c r="F195" s="2">
        <v>0</v>
      </c>
      <c r="G195" s="53">
        <v>0</v>
      </c>
      <c r="H195" s="2">
        <v>0</v>
      </c>
      <c r="I195" s="53">
        <v>0</v>
      </c>
      <c r="J195" s="53">
        <v>0</v>
      </c>
      <c r="K195" s="2">
        <v>0</v>
      </c>
      <c r="L195" s="2">
        <v>0</v>
      </c>
      <c r="M195" s="20"/>
      <c r="N195" s="20"/>
    </row>
    <row r="196" spans="1:14" ht="15.75" hidden="1">
      <c r="A196" s="13">
        <v>168</v>
      </c>
      <c r="B196" s="6" t="s">
        <v>8</v>
      </c>
      <c r="C196" s="2">
        <f t="shared" si="79"/>
        <v>1747200</v>
      </c>
      <c r="D196" s="2">
        <v>0</v>
      </c>
      <c r="E196" s="2">
        <v>0</v>
      </c>
      <c r="F196" s="2">
        <v>0</v>
      </c>
      <c r="G196" s="53">
        <v>300000</v>
      </c>
      <c r="H196" s="2">
        <v>273600</v>
      </c>
      <c r="I196" s="53">
        <v>273600</v>
      </c>
      <c r="J196" s="53">
        <v>300000</v>
      </c>
      <c r="K196" s="2">
        <v>300000</v>
      </c>
      <c r="L196" s="2">
        <v>300000</v>
      </c>
      <c r="M196" s="20"/>
      <c r="N196" s="20"/>
    </row>
    <row r="197" spans="1:14" ht="15.75" hidden="1">
      <c r="A197" s="13">
        <v>169</v>
      </c>
      <c r="B197" s="6" t="s">
        <v>62</v>
      </c>
      <c r="C197" s="2">
        <f t="shared" si="79"/>
        <v>0</v>
      </c>
      <c r="D197" s="2">
        <v>0</v>
      </c>
      <c r="E197" s="2">
        <v>0</v>
      </c>
      <c r="F197" s="2">
        <v>0</v>
      </c>
      <c r="G197" s="53">
        <v>0</v>
      </c>
      <c r="H197" s="2">
        <v>0</v>
      </c>
      <c r="I197" s="53">
        <v>0</v>
      </c>
      <c r="J197" s="53">
        <v>0</v>
      </c>
      <c r="K197" s="2">
        <v>0</v>
      </c>
      <c r="L197" s="2">
        <v>0</v>
      </c>
      <c r="M197" s="20"/>
      <c r="N197" s="20"/>
    </row>
    <row r="198" spans="1:14" ht="141.75" hidden="1">
      <c r="A198" s="13">
        <v>170</v>
      </c>
      <c r="B198" s="5" t="s">
        <v>76</v>
      </c>
      <c r="C198" s="1">
        <f t="shared" si="79"/>
        <v>0</v>
      </c>
      <c r="D198" s="1">
        <v>0</v>
      </c>
      <c r="E198" s="1">
        <v>0</v>
      </c>
      <c r="F198" s="1">
        <v>0</v>
      </c>
      <c r="G198" s="52">
        <v>0</v>
      </c>
      <c r="H198" s="1">
        <v>0</v>
      </c>
      <c r="I198" s="52">
        <v>0</v>
      </c>
      <c r="J198" s="52">
        <v>0</v>
      </c>
      <c r="K198" s="1">
        <v>0</v>
      </c>
      <c r="L198" s="1">
        <v>0</v>
      </c>
      <c r="M198" s="19"/>
      <c r="N198" s="19"/>
    </row>
    <row r="199" spans="1:14" ht="15.75" hidden="1">
      <c r="A199" s="13">
        <v>171</v>
      </c>
      <c r="B199" s="6" t="s">
        <v>61</v>
      </c>
      <c r="C199" s="2">
        <f t="shared" si="79"/>
        <v>0</v>
      </c>
      <c r="D199" s="2">
        <v>0</v>
      </c>
      <c r="E199" s="2">
        <v>0</v>
      </c>
      <c r="F199" s="2">
        <v>0</v>
      </c>
      <c r="G199" s="53">
        <v>0</v>
      </c>
      <c r="H199" s="2">
        <v>0</v>
      </c>
      <c r="I199" s="53">
        <v>0</v>
      </c>
      <c r="J199" s="53">
        <v>0</v>
      </c>
      <c r="K199" s="2">
        <v>0</v>
      </c>
      <c r="L199" s="2">
        <v>0</v>
      </c>
      <c r="M199" s="20"/>
      <c r="N199" s="20"/>
    </row>
    <row r="200" spans="1:14" ht="15.75" hidden="1">
      <c r="A200" s="13">
        <v>172</v>
      </c>
      <c r="B200" s="6" t="s">
        <v>6</v>
      </c>
      <c r="C200" s="2">
        <f t="shared" si="79"/>
        <v>0</v>
      </c>
      <c r="D200" s="2">
        <v>0</v>
      </c>
      <c r="E200" s="2">
        <v>0</v>
      </c>
      <c r="F200" s="2">
        <v>0</v>
      </c>
      <c r="G200" s="53">
        <v>0</v>
      </c>
      <c r="H200" s="2">
        <v>0</v>
      </c>
      <c r="I200" s="53">
        <v>0</v>
      </c>
      <c r="J200" s="53">
        <v>0</v>
      </c>
      <c r="K200" s="2">
        <v>0</v>
      </c>
      <c r="L200" s="2">
        <v>0</v>
      </c>
      <c r="M200" s="20"/>
      <c r="N200" s="20"/>
    </row>
    <row r="201" spans="1:14" ht="15.75" hidden="1">
      <c r="A201" s="13">
        <v>173</v>
      </c>
      <c r="B201" s="6" t="s">
        <v>8</v>
      </c>
      <c r="C201" s="2">
        <f t="shared" si="79"/>
        <v>0</v>
      </c>
      <c r="D201" s="2">
        <v>0</v>
      </c>
      <c r="E201" s="2">
        <v>0</v>
      </c>
      <c r="F201" s="2">
        <v>0</v>
      </c>
      <c r="G201" s="53">
        <v>0</v>
      </c>
      <c r="H201" s="2">
        <v>0</v>
      </c>
      <c r="I201" s="53">
        <v>0</v>
      </c>
      <c r="J201" s="53">
        <v>0</v>
      </c>
      <c r="K201" s="2">
        <v>0</v>
      </c>
      <c r="L201" s="2">
        <v>0</v>
      </c>
      <c r="M201" s="20"/>
      <c r="N201" s="20"/>
    </row>
    <row r="202" spans="1:14" ht="15.75" hidden="1">
      <c r="A202" s="13">
        <v>174</v>
      </c>
      <c r="B202" s="6" t="s">
        <v>62</v>
      </c>
      <c r="C202" s="2">
        <f t="shared" si="79"/>
        <v>0</v>
      </c>
      <c r="D202" s="2">
        <v>0</v>
      </c>
      <c r="E202" s="2">
        <v>0</v>
      </c>
      <c r="F202" s="2">
        <v>0</v>
      </c>
      <c r="G202" s="53">
        <v>0</v>
      </c>
      <c r="H202" s="2">
        <v>0</v>
      </c>
      <c r="I202" s="53">
        <v>0</v>
      </c>
      <c r="J202" s="53">
        <v>0</v>
      </c>
      <c r="K202" s="2">
        <v>0</v>
      </c>
      <c r="L202" s="2">
        <v>0</v>
      </c>
      <c r="M202" s="20"/>
      <c r="N202" s="20"/>
    </row>
    <row r="203" spans="1:14" ht="19.5" customHeight="1" hidden="1">
      <c r="A203" s="13">
        <v>175</v>
      </c>
      <c r="B203" s="80" t="s">
        <v>77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</row>
    <row r="204" spans="1:14" ht="31.5" hidden="1">
      <c r="A204" s="13">
        <v>176</v>
      </c>
      <c r="B204" s="5" t="s">
        <v>10</v>
      </c>
      <c r="C204" s="1">
        <v>0</v>
      </c>
      <c r="D204" s="1">
        <v>0</v>
      </c>
      <c r="E204" s="1">
        <v>0</v>
      </c>
      <c r="F204" s="1">
        <v>0</v>
      </c>
      <c r="G204" s="52">
        <v>0</v>
      </c>
      <c r="H204" s="1">
        <v>0</v>
      </c>
      <c r="I204" s="52">
        <v>0</v>
      </c>
      <c r="J204" s="52">
        <f>J205</f>
        <v>0</v>
      </c>
      <c r="K204" s="1">
        <f>K205</f>
        <v>0</v>
      </c>
      <c r="L204" s="1">
        <f>L205</f>
        <v>0</v>
      </c>
      <c r="M204" s="19"/>
      <c r="N204" s="19"/>
    </row>
    <row r="205" spans="1:14" ht="15.75" hidden="1">
      <c r="A205" s="13">
        <v>177</v>
      </c>
      <c r="B205" s="6" t="s">
        <v>61</v>
      </c>
      <c r="C205" s="2">
        <v>0</v>
      </c>
      <c r="D205" s="2">
        <v>0</v>
      </c>
      <c r="E205" s="2">
        <v>0</v>
      </c>
      <c r="F205" s="2">
        <v>0</v>
      </c>
      <c r="G205" s="53">
        <v>0</v>
      </c>
      <c r="H205" s="2">
        <f>H218+H220</f>
        <v>0</v>
      </c>
      <c r="I205" s="53">
        <f>I218+I220</f>
        <v>0</v>
      </c>
      <c r="J205" s="53">
        <f>J218+J220</f>
        <v>0</v>
      </c>
      <c r="K205" s="2">
        <f>K218+K220</f>
        <v>0</v>
      </c>
      <c r="L205" s="2">
        <f>L218+L220</f>
        <v>0</v>
      </c>
      <c r="M205" s="20"/>
      <c r="N205" s="20"/>
    </row>
    <row r="206" spans="1:14" ht="15.75" hidden="1">
      <c r="A206" s="13">
        <v>178</v>
      </c>
      <c r="B206" s="6" t="s">
        <v>6</v>
      </c>
      <c r="C206" s="2">
        <f aca="true" t="shared" si="80" ref="C206:J206">C208</f>
        <v>0</v>
      </c>
      <c r="D206" s="2">
        <f t="shared" si="80"/>
        <v>0</v>
      </c>
      <c r="E206" s="2">
        <f t="shared" si="80"/>
        <v>0</v>
      </c>
      <c r="F206" s="2">
        <f t="shared" si="80"/>
        <v>0</v>
      </c>
      <c r="G206" s="53">
        <v>0</v>
      </c>
      <c r="H206" s="2">
        <f t="shared" si="80"/>
        <v>0</v>
      </c>
      <c r="I206" s="53">
        <f t="shared" si="80"/>
        <v>0</v>
      </c>
      <c r="J206" s="53">
        <f t="shared" si="80"/>
        <v>0</v>
      </c>
      <c r="K206" s="2">
        <f aca="true" t="shared" si="81" ref="K206:L216">K208</f>
        <v>0</v>
      </c>
      <c r="L206" s="2">
        <f t="shared" si="81"/>
        <v>0</v>
      </c>
      <c r="M206" s="20"/>
      <c r="N206" s="20"/>
    </row>
    <row r="207" spans="1:14" ht="15.75" hidden="1">
      <c r="A207" s="13">
        <v>179</v>
      </c>
      <c r="B207" s="6" t="s">
        <v>8</v>
      </c>
      <c r="C207" s="2">
        <f aca="true" t="shared" si="82" ref="C207:J207">C209</f>
        <v>0</v>
      </c>
      <c r="D207" s="2">
        <f t="shared" si="82"/>
        <v>0</v>
      </c>
      <c r="E207" s="2">
        <f t="shared" si="82"/>
        <v>0</v>
      </c>
      <c r="F207" s="2">
        <f t="shared" si="82"/>
        <v>0</v>
      </c>
      <c r="G207" s="53">
        <v>0</v>
      </c>
      <c r="H207" s="2">
        <f t="shared" si="82"/>
        <v>0</v>
      </c>
      <c r="I207" s="53">
        <f t="shared" si="82"/>
        <v>0</v>
      </c>
      <c r="J207" s="53">
        <f t="shared" si="82"/>
        <v>0</v>
      </c>
      <c r="K207" s="2">
        <f t="shared" si="81"/>
        <v>0</v>
      </c>
      <c r="L207" s="2">
        <f t="shared" si="81"/>
        <v>0</v>
      </c>
      <c r="M207" s="20"/>
      <c r="N207" s="20"/>
    </row>
    <row r="208" spans="1:14" ht="15.75" hidden="1">
      <c r="A208" s="13">
        <v>180</v>
      </c>
      <c r="B208" s="6" t="s">
        <v>63</v>
      </c>
      <c r="C208" s="1">
        <f aca="true" t="shared" si="83" ref="C208:J208">C210</f>
        <v>0</v>
      </c>
      <c r="D208" s="1">
        <f t="shared" si="83"/>
        <v>0</v>
      </c>
      <c r="E208" s="1">
        <f t="shared" si="83"/>
        <v>0</v>
      </c>
      <c r="F208" s="1">
        <f t="shared" si="83"/>
        <v>0</v>
      </c>
      <c r="G208" s="52">
        <v>0</v>
      </c>
      <c r="H208" s="1">
        <f t="shared" si="83"/>
        <v>0</v>
      </c>
      <c r="I208" s="52">
        <f t="shared" si="83"/>
        <v>0</v>
      </c>
      <c r="J208" s="52">
        <f t="shared" si="83"/>
        <v>0</v>
      </c>
      <c r="K208" s="1">
        <f t="shared" si="81"/>
        <v>0</v>
      </c>
      <c r="L208" s="1">
        <f t="shared" si="81"/>
        <v>0</v>
      </c>
      <c r="M208" s="19"/>
      <c r="N208" s="19"/>
    </row>
    <row r="209" spans="1:14" ht="15.75" hidden="1">
      <c r="A209" s="13">
        <v>181</v>
      </c>
      <c r="B209" s="6" t="s">
        <v>61</v>
      </c>
      <c r="C209" s="2">
        <f aca="true" t="shared" si="84" ref="C209:J209">C211</f>
        <v>0</v>
      </c>
      <c r="D209" s="2">
        <f t="shared" si="84"/>
        <v>0</v>
      </c>
      <c r="E209" s="2">
        <f t="shared" si="84"/>
        <v>0</v>
      </c>
      <c r="F209" s="2">
        <f t="shared" si="84"/>
        <v>0</v>
      </c>
      <c r="G209" s="53">
        <v>0</v>
      </c>
      <c r="H209" s="2">
        <f t="shared" si="84"/>
        <v>0</v>
      </c>
      <c r="I209" s="53">
        <f t="shared" si="84"/>
        <v>0</v>
      </c>
      <c r="J209" s="53">
        <f t="shared" si="84"/>
        <v>0</v>
      </c>
      <c r="K209" s="2">
        <f t="shared" si="81"/>
        <v>0</v>
      </c>
      <c r="L209" s="2">
        <f t="shared" si="81"/>
        <v>0</v>
      </c>
      <c r="M209" s="20"/>
      <c r="N209" s="20"/>
    </row>
    <row r="210" spans="1:14" ht="15.75" hidden="1">
      <c r="A210" s="13">
        <v>182</v>
      </c>
      <c r="B210" s="6" t="s">
        <v>6</v>
      </c>
      <c r="C210" s="2">
        <f aca="true" t="shared" si="85" ref="C210:J210">C212</f>
        <v>0</v>
      </c>
      <c r="D210" s="2">
        <f t="shared" si="85"/>
        <v>0</v>
      </c>
      <c r="E210" s="2">
        <f t="shared" si="85"/>
        <v>0</v>
      </c>
      <c r="F210" s="2">
        <f t="shared" si="85"/>
        <v>0</v>
      </c>
      <c r="G210" s="53">
        <v>0</v>
      </c>
      <c r="H210" s="2">
        <f t="shared" si="85"/>
        <v>0</v>
      </c>
      <c r="I210" s="53">
        <f t="shared" si="85"/>
        <v>0</v>
      </c>
      <c r="J210" s="53">
        <f t="shared" si="85"/>
        <v>0</v>
      </c>
      <c r="K210" s="2">
        <f t="shared" si="81"/>
        <v>0</v>
      </c>
      <c r="L210" s="2">
        <f t="shared" si="81"/>
        <v>0</v>
      </c>
      <c r="M210" s="20"/>
      <c r="N210" s="20"/>
    </row>
    <row r="211" spans="1:14" ht="15.75" hidden="1">
      <c r="A211" s="13">
        <v>183</v>
      </c>
      <c r="B211" s="6" t="s">
        <v>8</v>
      </c>
      <c r="C211" s="2">
        <f aca="true" t="shared" si="86" ref="C211:J211">C213</f>
        <v>0</v>
      </c>
      <c r="D211" s="2">
        <f t="shared" si="86"/>
        <v>0</v>
      </c>
      <c r="E211" s="2">
        <f t="shared" si="86"/>
        <v>0</v>
      </c>
      <c r="F211" s="2">
        <f t="shared" si="86"/>
        <v>0</v>
      </c>
      <c r="G211" s="53">
        <v>0</v>
      </c>
      <c r="H211" s="2">
        <f t="shared" si="86"/>
        <v>0</v>
      </c>
      <c r="I211" s="53">
        <f t="shared" si="86"/>
        <v>0</v>
      </c>
      <c r="J211" s="53">
        <f t="shared" si="86"/>
        <v>0</v>
      </c>
      <c r="K211" s="2">
        <f t="shared" si="81"/>
        <v>0</v>
      </c>
      <c r="L211" s="2">
        <f t="shared" si="81"/>
        <v>0</v>
      </c>
      <c r="M211" s="20"/>
      <c r="N211" s="20"/>
    </row>
    <row r="212" spans="1:14" ht="15.75" hidden="1">
      <c r="A212" s="13">
        <v>184</v>
      </c>
      <c r="B212" s="5" t="s">
        <v>7</v>
      </c>
      <c r="C212" s="1">
        <f aca="true" t="shared" si="87" ref="C212:J212">C214</f>
        <v>0</v>
      </c>
      <c r="D212" s="1">
        <f t="shared" si="87"/>
        <v>0</v>
      </c>
      <c r="E212" s="1">
        <f t="shared" si="87"/>
        <v>0</v>
      </c>
      <c r="F212" s="1">
        <f t="shared" si="87"/>
        <v>0</v>
      </c>
      <c r="G212" s="52">
        <v>0</v>
      </c>
      <c r="H212" s="1">
        <f t="shared" si="87"/>
        <v>0</v>
      </c>
      <c r="I212" s="52">
        <f t="shared" si="87"/>
        <v>0</v>
      </c>
      <c r="J212" s="52">
        <f t="shared" si="87"/>
        <v>0</v>
      </c>
      <c r="K212" s="1">
        <f t="shared" si="81"/>
        <v>0</v>
      </c>
      <c r="L212" s="1">
        <f t="shared" si="81"/>
        <v>0</v>
      </c>
      <c r="M212" s="19"/>
      <c r="N212" s="19"/>
    </row>
    <row r="213" spans="1:14" ht="15.75" hidden="1">
      <c r="A213" s="13">
        <v>185</v>
      </c>
      <c r="B213" s="6" t="s">
        <v>61</v>
      </c>
      <c r="C213" s="2">
        <f aca="true" t="shared" si="88" ref="C213:J213">C215</f>
        <v>0</v>
      </c>
      <c r="D213" s="2">
        <f t="shared" si="88"/>
        <v>0</v>
      </c>
      <c r="E213" s="2">
        <f t="shared" si="88"/>
        <v>0</v>
      </c>
      <c r="F213" s="2">
        <f t="shared" si="88"/>
        <v>0</v>
      </c>
      <c r="G213" s="53">
        <v>0</v>
      </c>
      <c r="H213" s="2">
        <f t="shared" si="88"/>
        <v>0</v>
      </c>
      <c r="I213" s="53">
        <f t="shared" si="88"/>
        <v>0</v>
      </c>
      <c r="J213" s="53">
        <f t="shared" si="88"/>
        <v>0</v>
      </c>
      <c r="K213" s="2">
        <f t="shared" si="81"/>
        <v>0</v>
      </c>
      <c r="L213" s="2">
        <f t="shared" si="81"/>
        <v>0</v>
      </c>
      <c r="M213" s="20"/>
      <c r="N213" s="20"/>
    </row>
    <row r="214" spans="1:14" ht="15.75" hidden="1">
      <c r="A214" s="13">
        <v>186</v>
      </c>
      <c r="B214" s="6" t="s">
        <v>6</v>
      </c>
      <c r="C214" s="2">
        <f aca="true" t="shared" si="89" ref="C214:J214">C216</f>
        <v>0</v>
      </c>
      <c r="D214" s="2">
        <f t="shared" si="89"/>
        <v>0</v>
      </c>
      <c r="E214" s="2">
        <f t="shared" si="89"/>
        <v>0</v>
      </c>
      <c r="F214" s="2">
        <f t="shared" si="89"/>
        <v>0</v>
      </c>
      <c r="G214" s="53">
        <v>0</v>
      </c>
      <c r="H214" s="2">
        <f t="shared" si="89"/>
        <v>0</v>
      </c>
      <c r="I214" s="53">
        <f t="shared" si="89"/>
        <v>0</v>
      </c>
      <c r="J214" s="53">
        <f t="shared" si="89"/>
        <v>0</v>
      </c>
      <c r="K214" s="2">
        <f t="shared" si="81"/>
        <v>0</v>
      </c>
      <c r="L214" s="2">
        <f t="shared" si="81"/>
        <v>0</v>
      </c>
      <c r="M214" s="20"/>
      <c r="N214" s="20"/>
    </row>
    <row r="215" spans="1:14" ht="15.75" hidden="1">
      <c r="A215" s="13">
        <v>187</v>
      </c>
      <c r="B215" s="6" t="s">
        <v>8</v>
      </c>
      <c r="C215" s="2">
        <f aca="true" t="shared" si="90" ref="C215:J215">C217</f>
        <v>0</v>
      </c>
      <c r="D215" s="2">
        <f t="shared" si="90"/>
        <v>0</v>
      </c>
      <c r="E215" s="2">
        <f t="shared" si="90"/>
        <v>0</v>
      </c>
      <c r="F215" s="2">
        <f t="shared" si="90"/>
        <v>0</v>
      </c>
      <c r="G215" s="53">
        <v>0</v>
      </c>
      <c r="H215" s="2">
        <f t="shared" si="90"/>
        <v>0</v>
      </c>
      <c r="I215" s="53">
        <f t="shared" si="90"/>
        <v>0</v>
      </c>
      <c r="J215" s="53">
        <f t="shared" si="90"/>
        <v>0</v>
      </c>
      <c r="K215" s="2">
        <f t="shared" si="81"/>
        <v>0</v>
      </c>
      <c r="L215" s="2">
        <f t="shared" si="81"/>
        <v>0</v>
      </c>
      <c r="M215" s="20"/>
      <c r="N215" s="20"/>
    </row>
    <row r="216" spans="1:14" ht="78.75" hidden="1">
      <c r="A216" s="13">
        <v>188</v>
      </c>
      <c r="B216" s="5" t="s">
        <v>64</v>
      </c>
      <c r="C216" s="2">
        <f>C218</f>
        <v>0</v>
      </c>
      <c r="D216" s="2">
        <f aca="true" t="shared" si="91" ref="D216:J216">D218</f>
        <v>0</v>
      </c>
      <c r="E216" s="2">
        <f t="shared" si="91"/>
        <v>0</v>
      </c>
      <c r="F216" s="2">
        <f t="shared" si="91"/>
        <v>0</v>
      </c>
      <c r="G216" s="53">
        <v>0</v>
      </c>
      <c r="H216" s="2">
        <f t="shared" si="91"/>
        <v>0</v>
      </c>
      <c r="I216" s="53">
        <f t="shared" si="91"/>
        <v>0</v>
      </c>
      <c r="J216" s="53">
        <f t="shared" si="91"/>
        <v>0</v>
      </c>
      <c r="K216" s="2">
        <f t="shared" si="81"/>
        <v>0</v>
      </c>
      <c r="L216" s="2">
        <f t="shared" si="81"/>
        <v>0</v>
      </c>
      <c r="M216" s="20"/>
      <c r="N216" s="20"/>
    </row>
    <row r="217" spans="1:14" ht="15.75" hidden="1">
      <c r="A217" s="13">
        <v>189</v>
      </c>
      <c r="B217" s="6" t="s">
        <v>61</v>
      </c>
      <c r="C217" s="2">
        <f>C228</f>
        <v>0</v>
      </c>
      <c r="D217" s="2">
        <f>D228</f>
        <v>0</v>
      </c>
      <c r="E217" s="2">
        <f>E228</f>
        <v>0</v>
      </c>
      <c r="F217" s="2">
        <f>F228</f>
        <v>0</v>
      </c>
      <c r="G217" s="53">
        <v>0</v>
      </c>
      <c r="H217" s="2">
        <f>H234+H236</f>
        <v>0</v>
      </c>
      <c r="I217" s="53">
        <f>I234+I236</f>
        <v>0</v>
      </c>
      <c r="J217" s="53">
        <f>J234+J236</f>
        <v>0</v>
      </c>
      <c r="K217" s="2">
        <f>K234+K236</f>
        <v>0</v>
      </c>
      <c r="L217" s="2">
        <f>L234+L236</f>
        <v>0</v>
      </c>
      <c r="M217" s="20"/>
      <c r="N217" s="20"/>
    </row>
    <row r="218" spans="1:14" ht="15.75" hidden="1">
      <c r="A218" s="13">
        <v>190</v>
      </c>
      <c r="B218" s="6" t="s">
        <v>6</v>
      </c>
      <c r="C218" s="2">
        <f aca="true" t="shared" si="92" ref="C218:J218">C220</f>
        <v>0</v>
      </c>
      <c r="D218" s="2">
        <f t="shared" si="92"/>
        <v>0</v>
      </c>
      <c r="E218" s="2">
        <f t="shared" si="92"/>
        <v>0</v>
      </c>
      <c r="F218" s="2">
        <f t="shared" si="92"/>
        <v>0</v>
      </c>
      <c r="G218" s="53">
        <v>0</v>
      </c>
      <c r="H218" s="2">
        <f t="shared" si="92"/>
        <v>0</v>
      </c>
      <c r="I218" s="53">
        <f t="shared" si="92"/>
        <v>0</v>
      </c>
      <c r="J218" s="53">
        <f t="shared" si="92"/>
        <v>0</v>
      </c>
      <c r="K218" s="2">
        <f aca="true" t="shared" si="93" ref="K218:L220">K220</f>
        <v>0</v>
      </c>
      <c r="L218" s="2">
        <f t="shared" si="93"/>
        <v>0</v>
      </c>
      <c r="M218" s="20"/>
      <c r="N218" s="20"/>
    </row>
    <row r="219" spans="1:14" ht="15.75" hidden="1">
      <c r="A219" s="13">
        <v>191</v>
      </c>
      <c r="B219" s="6" t="s">
        <v>8</v>
      </c>
      <c r="C219" s="2">
        <f aca="true" t="shared" si="94" ref="C219:J219">C221</f>
        <v>0</v>
      </c>
      <c r="D219" s="2">
        <f t="shared" si="94"/>
        <v>0</v>
      </c>
      <c r="E219" s="2">
        <f t="shared" si="94"/>
        <v>0</v>
      </c>
      <c r="F219" s="2">
        <f t="shared" si="94"/>
        <v>0</v>
      </c>
      <c r="G219" s="53">
        <v>0</v>
      </c>
      <c r="H219" s="2">
        <f t="shared" si="94"/>
        <v>0</v>
      </c>
      <c r="I219" s="53">
        <f t="shared" si="94"/>
        <v>0</v>
      </c>
      <c r="J219" s="53">
        <f t="shared" si="94"/>
        <v>0</v>
      </c>
      <c r="K219" s="2">
        <f t="shared" si="93"/>
        <v>0</v>
      </c>
      <c r="L219" s="2">
        <f t="shared" si="93"/>
        <v>0</v>
      </c>
      <c r="M219" s="20"/>
      <c r="N219" s="20"/>
    </row>
    <row r="220" spans="1:14" ht="16.5" hidden="1" thickBot="1">
      <c r="A220" s="13">
        <v>192</v>
      </c>
      <c r="B220" s="14" t="s">
        <v>62</v>
      </c>
      <c r="C220" s="15">
        <f aca="true" t="shared" si="95" ref="C220:J220">C222</f>
        <v>0</v>
      </c>
      <c r="D220" s="15">
        <f t="shared" si="95"/>
        <v>0</v>
      </c>
      <c r="E220" s="15">
        <f t="shared" si="95"/>
        <v>0</v>
      </c>
      <c r="F220" s="15">
        <f t="shared" si="95"/>
        <v>0</v>
      </c>
      <c r="G220" s="59">
        <v>0</v>
      </c>
      <c r="H220" s="15">
        <f t="shared" si="95"/>
        <v>0</v>
      </c>
      <c r="I220" s="59">
        <f t="shared" si="95"/>
        <v>0</v>
      </c>
      <c r="J220" s="59">
        <f t="shared" si="95"/>
        <v>0</v>
      </c>
      <c r="K220" s="15">
        <f t="shared" si="93"/>
        <v>0</v>
      </c>
      <c r="L220" s="15">
        <f t="shared" si="93"/>
        <v>0</v>
      </c>
      <c r="M220" s="21"/>
      <c r="N220" s="21"/>
    </row>
  </sheetData>
  <sheetProtection/>
  <mergeCells count="85">
    <mergeCell ref="J3:O3"/>
    <mergeCell ref="A33:A34"/>
    <mergeCell ref="C33:C34"/>
    <mergeCell ref="D33:D34"/>
    <mergeCell ref="M33:M34"/>
    <mergeCell ref="N33:N34"/>
    <mergeCell ref="A30:A31"/>
    <mergeCell ref="G30:G31"/>
    <mergeCell ref="C30:C31"/>
    <mergeCell ref="D30:D31"/>
    <mergeCell ref="A164:A165"/>
    <mergeCell ref="L33:L34"/>
    <mergeCell ref="A5:O5"/>
    <mergeCell ref="J27:J28"/>
    <mergeCell ref="B147:N147"/>
    <mergeCell ref="B50:N50"/>
    <mergeCell ref="B80:N80"/>
    <mergeCell ref="K33:K34"/>
    <mergeCell ref="J33:J34"/>
    <mergeCell ref="H33:H34"/>
    <mergeCell ref="B203:N203"/>
    <mergeCell ref="I30:I31"/>
    <mergeCell ref="A6:A7"/>
    <mergeCell ref="A27:A28"/>
    <mergeCell ref="C27:C28"/>
    <mergeCell ref="D27:D28"/>
    <mergeCell ref="I27:I28"/>
    <mergeCell ref="B129:B131"/>
    <mergeCell ref="L27:L28"/>
    <mergeCell ref="L30:L31"/>
    <mergeCell ref="I33:I34"/>
    <mergeCell ref="K27:K28"/>
    <mergeCell ref="J30:J31"/>
    <mergeCell ref="E33:E34"/>
    <mergeCell ref="H30:H31"/>
    <mergeCell ref="G33:G34"/>
    <mergeCell ref="E30:E31"/>
    <mergeCell ref="E27:E28"/>
    <mergeCell ref="A36:A37"/>
    <mergeCell ref="A129:A131"/>
    <mergeCell ref="D129:D131"/>
    <mergeCell ref="B39:N39"/>
    <mergeCell ref="H129:H131"/>
    <mergeCell ref="F129:F131"/>
    <mergeCell ref="E36:E37"/>
    <mergeCell ref="G129:G131"/>
    <mergeCell ref="L36:L37"/>
    <mergeCell ref="O6:O7"/>
    <mergeCell ref="C6:N6"/>
    <mergeCell ref="N27:N28"/>
    <mergeCell ref="B20:N20"/>
    <mergeCell ref="F27:F28"/>
    <mergeCell ref="N30:N31"/>
    <mergeCell ref="O27:O28"/>
    <mergeCell ref="O30:O31"/>
    <mergeCell ref="G27:G28"/>
    <mergeCell ref="B6:B7"/>
    <mergeCell ref="B167:N167"/>
    <mergeCell ref="L129:L131"/>
    <mergeCell ref="I129:I131"/>
    <mergeCell ref="M36:M37"/>
    <mergeCell ref="J129:J131"/>
    <mergeCell ref="I36:I37"/>
    <mergeCell ref="J36:J37"/>
    <mergeCell ref="C36:C37"/>
    <mergeCell ref="H36:H37"/>
    <mergeCell ref="E129:E131"/>
    <mergeCell ref="O129:O131"/>
    <mergeCell ref="N36:N37"/>
    <mergeCell ref="B99:N99"/>
    <mergeCell ref="K36:K37"/>
    <mergeCell ref="K129:K131"/>
    <mergeCell ref="G36:G37"/>
    <mergeCell ref="D36:D37"/>
    <mergeCell ref="B112:N112"/>
    <mergeCell ref="J1:O1"/>
    <mergeCell ref="O33:O34"/>
    <mergeCell ref="F33:F34"/>
    <mergeCell ref="F36:F37"/>
    <mergeCell ref="H27:H28"/>
    <mergeCell ref="F30:F31"/>
    <mergeCell ref="K30:K31"/>
    <mergeCell ref="M27:M28"/>
    <mergeCell ref="M30:M31"/>
    <mergeCell ref="O36:O37"/>
  </mergeCells>
  <printOptions/>
  <pageMargins left="0.7480314960629921" right="0.7480314960629921" top="0.56" bottom="0.984251968503937" header="0.36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TORGI</dc:creator>
  <cp:keywords/>
  <dc:description/>
  <cp:lastModifiedBy>Пользователь</cp:lastModifiedBy>
  <cp:lastPrinted>2018-06-06T11:34:19Z</cp:lastPrinted>
  <dcterms:created xsi:type="dcterms:W3CDTF">2016-08-31T04:51:44Z</dcterms:created>
  <dcterms:modified xsi:type="dcterms:W3CDTF">2018-06-25T09:04:41Z</dcterms:modified>
  <cp:category/>
  <cp:version/>
  <cp:contentType/>
  <cp:contentStatus/>
</cp:coreProperties>
</file>