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B6" i="1"/>
  <c r="B38"/>
  <c r="C18" l="1"/>
  <c r="D18"/>
  <c r="B18"/>
  <c r="D38" l="1"/>
  <c r="D39" s="1"/>
  <c r="D17"/>
  <c r="D6"/>
  <c r="D23" l="1"/>
  <c r="D41" s="1"/>
  <c r="B39"/>
  <c r="C17"/>
  <c r="C6"/>
  <c r="C38"/>
  <c r="C39" s="1"/>
  <c r="B17"/>
  <c r="D24" l="1"/>
  <c r="C23"/>
  <c r="B23"/>
  <c r="B41" s="1"/>
  <c r="C24" l="1"/>
  <c r="C41"/>
  <c r="B24"/>
</calcChain>
</file>

<file path=xl/sharedStrings.xml><?xml version="1.0" encoding="utf-8"?>
<sst xmlns="http://schemas.openxmlformats.org/spreadsheetml/2006/main" count="43" uniqueCount="43">
  <si>
    <t>Наименование показателя</t>
  </si>
  <si>
    <t>Североуральский городской округ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</si>
  <si>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</si>
  <si>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</si>
  <si>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</si>
  <si>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</si>
  <si>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</si>
  <si>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</si>
  <si>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</si>
  <si>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</si>
  <si>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</si>
  <si>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</si>
  <si>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</si>
  <si>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</si>
  <si>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</si>
  <si>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</si>
  <si>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</si>
  <si>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ИТОГО ДОХОДОВ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</si>
  <si>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</si>
  <si>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</si>
  <si>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</si>
  <si>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</si>
  <si>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</si>
  <si>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Культура, кинематография</t>
  </si>
  <si>
    <t>Социальная политика</t>
  </si>
  <si>
    <t>Средства массовой информации</t>
  </si>
  <si>
    <t>Обслуживание государственного и муниципального долга</t>
  </si>
  <si>
    <t>Образование</t>
  </si>
  <si>
    <t>Физическая культура и спорт</t>
  </si>
  <si>
    <t>ИТОГО РАСХОДОВ</t>
  </si>
  <si>
    <t xml:space="preserve">Численность населения </t>
  </si>
  <si>
    <t>Доходы (един.изм. - тыс.руб.)</t>
  </si>
  <si>
    <t>Расходы (един.изм. - тыс.руб.)</t>
  </si>
  <si>
    <r>
      <t>Дефицит/ профицит (</t>
    </r>
    <r>
      <rPr>
        <sz val="12"/>
        <color theme="1"/>
        <rFont val="Times New Roman"/>
        <family val="1"/>
        <charset val="204"/>
      </rPr>
      <t>-/+</t>
    </r>
    <r>
      <rPr>
        <b/>
        <sz val="12"/>
        <color theme="1"/>
        <rFont val="Times New Roman"/>
        <family val="1"/>
        <charset val="204"/>
      </rPr>
      <t>) (един.изм. - тыс.руб.)</t>
    </r>
  </si>
  <si>
    <t>Расходы бюджета в расчете на 1 жителя</t>
  </si>
  <si>
    <t>Доходы бюджета в расчете на 1 жителя</t>
  </si>
  <si>
    <t>Тавдинский городской округ</t>
  </si>
  <si>
    <t>Субсидии бюджетам бюджетной системы Российской Федерации (межбюджетные субсидии)</t>
  </si>
  <si>
    <t>Сопоставление основных параметров бюджета Североуральского городского округа с основными параметрами бюджетов отдельных муниципальных образований Свердловской области на 2020 год</t>
  </si>
  <si>
    <t>Муниципальное образование Алапаевское</t>
  </si>
  <si>
    <t>Статистические данные (един.изм. - тыс.чел.)</t>
  </si>
  <si>
    <t>Прочие безвозмездные поступления</t>
  </si>
  <si>
    <t>Национальная оборона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</si>
</sst>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B4F5A9"/>
        <bgColor indexed="64"/>
      </patternFill>
    </fill>
    <fill>
      <patternFill patternType="solid">
        <fgColor rgb="FF7CEF2D"/>
        <bgColor indexed="64"/>
      </patternFill>
    </fill>
    <fill>
      <patternFill patternType="solid">
        <fgColor rgb="FF80DCEE"/>
        <bgColor indexed="64"/>
      </patternFill>
    </fill>
    <fill>
      <patternFill patternType="solid">
        <fgColor rgb="FFB6FAA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0" fontId="10" fillId="0" borderId="6">
      <alignment vertical="top" wrapText="1"/>
    </xf>
    <xf numFmtId="4" fontId="10" fillId="3" borderId="6">
      <alignment horizontal="right" vertical="top" shrinkToFit="1"/>
    </xf>
    <xf numFmtId="4" fontId="10" fillId="3" borderId="6">
      <alignment horizontal="right" vertical="top" shrinkToFit="1"/>
    </xf>
  </cellStyleXfs>
  <cellXfs count="53">
    <xf numFmtId="0" fontId="0" fillId="0" borderId="0" xfId="0"/>
    <xf numFmtId="0" fontId="1" fillId="0" borderId="0" xfId="0" applyFont="1"/>
    <xf numFmtId="0" fontId="0" fillId="2" borderId="0" xfId="0" applyFill="1"/>
    <xf numFmtId="0" fontId="3" fillId="0" borderId="0" xfId="0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165" fontId="6" fillId="4" borderId="2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1" fillId="4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9" fillId="4" borderId="0" xfId="0" applyFont="1" applyFill="1" applyAlignment="1">
      <alignment wrapText="1"/>
    </xf>
    <xf numFmtId="164" fontId="6" fillId="4" borderId="1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12" fillId="6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top" wrapText="1"/>
    </xf>
    <xf numFmtId="165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left" wrapText="1"/>
    </xf>
    <xf numFmtId="165" fontId="8" fillId="7" borderId="7" xfId="3" applyNumberFormat="1" applyFont="1" applyFill="1" applyBorder="1" applyAlignment="1" applyProtection="1">
      <alignment horizontal="center" vertical="center" shrinkToFit="1"/>
    </xf>
    <xf numFmtId="165" fontId="8" fillId="7" borderId="5" xfId="0" applyNumberFormat="1" applyFont="1" applyFill="1" applyBorder="1" applyAlignment="1">
      <alignment horizontal="center" vertical="center"/>
    </xf>
    <xf numFmtId="165" fontId="1" fillId="7" borderId="5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wrapText="1"/>
    </xf>
    <xf numFmtId="165" fontId="8" fillId="7" borderId="6" xfId="3" applyNumberFormat="1" applyFont="1" applyFill="1" applyAlignment="1" applyProtection="1">
      <alignment horizontal="center" vertical="center" shrinkToFit="1"/>
    </xf>
    <xf numFmtId="165" fontId="8" fillId="7" borderId="1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vertical="top" wrapText="1"/>
    </xf>
    <xf numFmtId="0" fontId="3" fillId="7" borderId="5" xfId="0" applyFont="1" applyFill="1" applyBorder="1" applyAlignment="1">
      <alignment horizontal="left" wrapText="1"/>
    </xf>
    <xf numFmtId="165" fontId="6" fillId="7" borderId="1" xfId="0" applyNumberFormat="1" applyFont="1" applyFill="1" applyBorder="1" applyAlignment="1">
      <alignment horizontal="center" vertical="center"/>
    </xf>
    <xf numFmtId="0" fontId="9" fillId="7" borderId="0" xfId="0" applyFont="1" applyFill="1" applyAlignment="1">
      <alignment wrapText="1"/>
    </xf>
    <xf numFmtId="164" fontId="6" fillId="7" borderId="1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165" fontId="4" fillId="5" borderId="1" xfId="0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wrapText="1"/>
    </xf>
    <xf numFmtId="164" fontId="6" fillId="5" borderId="1" xfId="0" applyNumberFormat="1" applyFont="1" applyFill="1" applyBorder="1" applyAlignment="1">
      <alignment horizontal="center"/>
    </xf>
  </cellXfs>
  <cellStyles count="4">
    <cellStyle name="xl40" xfId="1"/>
    <cellStyle name="xl41" xfId="2"/>
    <cellStyle name="xl63" xfId="3"/>
    <cellStyle name="Обычный" xfId="0" builtinId="0"/>
  </cellStyles>
  <dxfs count="0"/>
  <tableStyles count="0" defaultTableStyle="TableStyleMedium9" defaultPivotStyle="PivotStyleLight16"/>
  <colors>
    <mruColors>
      <color rgb="FF7CEF2D"/>
      <color rgb="FFB6FAA4"/>
      <color rgb="FFB4F5A9"/>
      <color rgb="FF83ED95"/>
      <color rgb="FF80DCEE"/>
      <color rgb="FFDEF7D5"/>
      <color rgb="FFFCD0FA"/>
      <color rgb="FFC5E0F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zoomScaleNormal="100" workbookViewId="0">
      <selection activeCell="H30" sqref="H30"/>
    </sheetView>
  </sheetViews>
  <sheetFormatPr defaultRowHeight="15"/>
  <cols>
    <col min="1" max="1" width="50.85546875" customWidth="1"/>
    <col min="2" max="2" width="24.85546875" customWidth="1"/>
    <col min="3" max="3" width="23.7109375" customWidth="1"/>
    <col min="4" max="4" width="22" customWidth="1"/>
  </cols>
  <sheetData>
    <row r="2" spans="1:6" ht="72" customHeight="1">
      <c r="A2" s="8" t="s">
        <v>38</v>
      </c>
      <c r="B2" s="8"/>
      <c r="C2" s="8"/>
      <c r="D2" s="8"/>
    </row>
    <row r="3" spans="1:6">
      <c r="C3" s="1"/>
    </row>
    <row r="4" spans="1:6" ht="45">
      <c r="A4" s="26" t="s">
        <v>0</v>
      </c>
      <c r="B4" s="26" t="s">
        <v>1</v>
      </c>
      <c r="C4" s="27" t="s">
        <v>39</v>
      </c>
      <c r="D4" s="26" t="s">
        <v>36</v>
      </c>
      <c r="F4" s="6"/>
    </row>
    <row r="5" spans="1:6" ht="21" customHeight="1">
      <c r="A5" s="23" t="s">
        <v>31</v>
      </c>
      <c r="B5" s="24"/>
      <c r="C5" s="24"/>
      <c r="D5" s="25"/>
    </row>
    <row r="6" spans="1:6" ht="19.5" customHeight="1">
      <c r="A6" s="9" t="s">
        <v>2</v>
      </c>
      <c r="B6" s="10">
        <f>B7+B8+B9+B10+B11+B12+B13+B14+B15+B16</f>
        <v>497599</v>
      </c>
      <c r="C6" s="10">
        <f>C7+C8+C9+C10+C11+C12+C13+C14+C15+C16</f>
        <v>318522.00000000006</v>
      </c>
      <c r="D6" s="10">
        <f>D7+D8+D9+D10+D11+D12+D13+D14+D15+D16</f>
        <v>430888.69999999995</v>
      </c>
    </row>
    <row r="7" spans="1:6" ht="20.25" customHeight="1">
      <c r="A7" s="9" t="s">
        <v>3</v>
      </c>
      <c r="B7" s="11">
        <v>359611</v>
      </c>
      <c r="C7" s="12">
        <v>192000</v>
      </c>
      <c r="D7" s="13">
        <v>302238.3</v>
      </c>
      <c r="E7" s="5"/>
    </row>
    <row r="8" spans="1:6" ht="30.75" customHeight="1">
      <c r="A8" s="9" t="s">
        <v>4</v>
      </c>
      <c r="B8" s="11">
        <v>16962</v>
      </c>
      <c r="C8" s="12">
        <v>62135</v>
      </c>
      <c r="D8" s="13">
        <v>47558.6</v>
      </c>
    </row>
    <row r="9" spans="1:6" ht="20.25" customHeight="1">
      <c r="A9" s="9" t="s">
        <v>5</v>
      </c>
      <c r="B9" s="11">
        <v>25292</v>
      </c>
      <c r="C9" s="14">
        <v>16297</v>
      </c>
      <c r="D9" s="13">
        <v>25500</v>
      </c>
    </row>
    <row r="10" spans="1:6" ht="18.75" customHeight="1">
      <c r="A10" s="9" t="s">
        <v>6</v>
      </c>
      <c r="B10" s="11">
        <v>19529</v>
      </c>
      <c r="C10" s="11">
        <v>29629</v>
      </c>
      <c r="D10" s="13">
        <v>13103</v>
      </c>
    </row>
    <row r="11" spans="1:6" ht="19.5" customHeight="1">
      <c r="A11" s="9" t="s">
        <v>7</v>
      </c>
      <c r="B11" s="11">
        <v>9116</v>
      </c>
      <c r="C11" s="11">
        <v>0</v>
      </c>
      <c r="D11" s="13">
        <v>5400</v>
      </c>
    </row>
    <row r="12" spans="1:6" ht="31.5" customHeight="1">
      <c r="A12" s="9" t="s">
        <v>8</v>
      </c>
      <c r="B12" s="11">
        <v>49567</v>
      </c>
      <c r="C12" s="11">
        <v>7319.2</v>
      </c>
      <c r="D12" s="13">
        <v>13993.7</v>
      </c>
    </row>
    <row r="13" spans="1:6" ht="19.5" customHeight="1">
      <c r="A13" s="9" t="s">
        <v>9</v>
      </c>
      <c r="B13" s="11">
        <v>9335</v>
      </c>
      <c r="C13" s="11">
        <v>1813</v>
      </c>
      <c r="D13" s="13">
        <v>756</v>
      </c>
    </row>
    <row r="14" spans="1:6" ht="29.25" customHeight="1">
      <c r="A14" s="9" t="s">
        <v>10</v>
      </c>
      <c r="B14" s="11">
        <v>565</v>
      </c>
      <c r="C14" s="11">
        <v>8030.4</v>
      </c>
      <c r="D14" s="13">
        <v>17914.099999999999</v>
      </c>
    </row>
    <row r="15" spans="1:6" ht="30" customHeight="1">
      <c r="A15" s="9" t="s">
        <v>11</v>
      </c>
      <c r="B15" s="11">
        <v>7069</v>
      </c>
      <c r="C15" s="11">
        <v>985</v>
      </c>
      <c r="D15" s="13">
        <v>4053.2</v>
      </c>
    </row>
    <row r="16" spans="1:6" ht="20.25" customHeight="1">
      <c r="A16" s="9" t="s">
        <v>12</v>
      </c>
      <c r="B16" s="15">
        <v>553</v>
      </c>
      <c r="C16" s="11">
        <v>313.39999999999998</v>
      </c>
      <c r="D16" s="13">
        <v>371.8</v>
      </c>
    </row>
    <row r="17" spans="1:4" ht="19.5" customHeight="1">
      <c r="A17" s="9" t="s">
        <v>13</v>
      </c>
      <c r="B17" s="10">
        <f>B18</f>
        <v>988415.7</v>
      </c>
      <c r="C17" s="16">
        <f t="shared" ref="C17:D17" si="0">C18</f>
        <v>1197774</v>
      </c>
      <c r="D17" s="16">
        <f t="shared" si="0"/>
        <v>980921.6</v>
      </c>
    </row>
    <row r="18" spans="1:4" ht="30" customHeight="1">
      <c r="A18" s="9" t="s">
        <v>14</v>
      </c>
      <c r="B18" s="17">
        <f>B19+B20+B21+B22</f>
        <v>988415.7</v>
      </c>
      <c r="C18" s="17">
        <f>C19+C20+C21+C22</f>
        <v>1197774</v>
      </c>
      <c r="D18" s="17">
        <f t="shared" ref="D18" si="1">D19+D20+D21+D22</f>
        <v>980921.6</v>
      </c>
    </row>
    <row r="19" spans="1:4" ht="29.25" customHeight="1">
      <c r="A19" s="9" t="s">
        <v>15</v>
      </c>
      <c r="B19" s="11">
        <v>321314</v>
      </c>
      <c r="C19" s="11">
        <v>687891</v>
      </c>
      <c r="D19" s="15">
        <v>376823</v>
      </c>
    </row>
    <row r="20" spans="1:4" ht="29.25" customHeight="1">
      <c r="A20" s="9" t="s">
        <v>37</v>
      </c>
      <c r="B20" s="11">
        <v>52749.599999999999</v>
      </c>
      <c r="C20" s="11">
        <v>30588</v>
      </c>
      <c r="D20" s="18">
        <v>62974.400000000001</v>
      </c>
    </row>
    <row r="21" spans="1:4" ht="32.25" customHeight="1">
      <c r="A21" s="9" t="s">
        <v>16</v>
      </c>
      <c r="B21" s="11">
        <v>614352.1</v>
      </c>
      <c r="C21" s="11">
        <v>478973.7</v>
      </c>
      <c r="D21" s="18">
        <v>541124.19999999995</v>
      </c>
    </row>
    <row r="22" spans="1:4" ht="21.75" customHeight="1">
      <c r="A22" s="9" t="s">
        <v>41</v>
      </c>
      <c r="B22" s="17">
        <v>0</v>
      </c>
      <c r="C22" s="17">
        <v>321.3</v>
      </c>
      <c r="D22" s="19">
        <v>0</v>
      </c>
    </row>
    <row r="23" spans="1:4" ht="17.25" customHeight="1">
      <c r="A23" s="20" t="s">
        <v>17</v>
      </c>
      <c r="B23" s="10">
        <f>B6+B17</f>
        <v>1486014.7</v>
      </c>
      <c r="C23" s="10">
        <f>C6+C17</f>
        <v>1516296</v>
      </c>
      <c r="D23" s="10">
        <f>D6+D17</f>
        <v>1411810.2999999998</v>
      </c>
    </row>
    <row r="24" spans="1:4" ht="17.25" customHeight="1">
      <c r="A24" s="21" t="s">
        <v>35</v>
      </c>
      <c r="B24" s="22">
        <f>B23/B43</f>
        <v>37.135513294682127</v>
      </c>
      <c r="C24" s="22">
        <f>C23/C43</f>
        <v>35.272541174281194</v>
      </c>
      <c r="D24" s="22">
        <f>D23/D43</f>
        <v>36.732413165083905</v>
      </c>
    </row>
    <row r="25" spans="1:4" ht="21.75" customHeight="1">
      <c r="A25" s="28" t="s">
        <v>32</v>
      </c>
      <c r="B25" s="28"/>
      <c r="C25" s="28"/>
      <c r="D25" s="28"/>
    </row>
    <row r="26" spans="1:4" ht="21.75" customHeight="1">
      <c r="A26" s="31" t="s">
        <v>18</v>
      </c>
      <c r="B26" s="32">
        <v>108962.8</v>
      </c>
      <c r="C26" s="33">
        <v>140654.9</v>
      </c>
      <c r="D26" s="34">
        <v>91011.9</v>
      </c>
    </row>
    <row r="27" spans="1:4" ht="21.75" customHeight="1">
      <c r="A27" s="31" t="s">
        <v>42</v>
      </c>
      <c r="B27" s="32">
        <v>0</v>
      </c>
      <c r="C27" s="33">
        <v>1186.3</v>
      </c>
      <c r="D27" s="34">
        <v>0</v>
      </c>
    </row>
    <row r="28" spans="1:4" ht="33.75" customHeight="1">
      <c r="A28" s="35" t="s">
        <v>19</v>
      </c>
      <c r="B28" s="36">
        <v>8817</v>
      </c>
      <c r="C28" s="37">
        <v>10682</v>
      </c>
      <c r="D28" s="38">
        <v>8953</v>
      </c>
    </row>
    <row r="29" spans="1:4" ht="20.25" customHeight="1">
      <c r="A29" s="39" t="s">
        <v>20</v>
      </c>
      <c r="B29" s="36">
        <v>48719.8</v>
      </c>
      <c r="C29" s="37">
        <v>164204.70000000001</v>
      </c>
      <c r="D29" s="38">
        <v>100437.8</v>
      </c>
    </row>
    <row r="30" spans="1:4" ht="21.75" customHeight="1">
      <c r="A30" s="39" t="s">
        <v>21</v>
      </c>
      <c r="B30" s="36">
        <v>125111</v>
      </c>
      <c r="C30" s="37">
        <v>184939.3</v>
      </c>
      <c r="D30" s="38">
        <v>93250.6</v>
      </c>
    </row>
    <row r="31" spans="1:4" ht="18" customHeight="1">
      <c r="A31" s="39" t="s">
        <v>22</v>
      </c>
      <c r="B31" s="36">
        <v>1600</v>
      </c>
      <c r="C31" s="37">
        <v>1777</v>
      </c>
      <c r="D31" s="38">
        <v>1729.1</v>
      </c>
    </row>
    <row r="32" spans="1:4" ht="18" customHeight="1">
      <c r="A32" s="39" t="s">
        <v>27</v>
      </c>
      <c r="B32" s="36">
        <v>883623.8</v>
      </c>
      <c r="C32" s="37">
        <v>718897.8</v>
      </c>
      <c r="D32" s="38">
        <v>880980.3</v>
      </c>
    </row>
    <row r="33" spans="1:6" ht="18.75" customHeight="1">
      <c r="A33" s="39" t="s">
        <v>23</v>
      </c>
      <c r="B33" s="36">
        <v>95157</v>
      </c>
      <c r="C33" s="37">
        <v>139458</v>
      </c>
      <c r="D33" s="38">
        <v>111967.6</v>
      </c>
    </row>
    <row r="34" spans="1:6" ht="19.5" customHeight="1">
      <c r="A34" s="39" t="s">
        <v>24</v>
      </c>
      <c r="B34" s="36">
        <v>165090.70000000001</v>
      </c>
      <c r="C34" s="37">
        <v>117081.7</v>
      </c>
      <c r="D34" s="38">
        <v>113165.9</v>
      </c>
    </row>
    <row r="35" spans="1:6" ht="19.5" customHeight="1">
      <c r="A35" s="39" t="s">
        <v>28</v>
      </c>
      <c r="B35" s="36">
        <v>65923.100000000006</v>
      </c>
      <c r="C35" s="37">
        <v>52894</v>
      </c>
      <c r="D35" s="38">
        <v>9148.9</v>
      </c>
    </row>
    <row r="36" spans="1:6" ht="18.75" customHeight="1">
      <c r="A36" s="40" t="s">
        <v>25</v>
      </c>
      <c r="B36" s="36">
        <v>1400</v>
      </c>
      <c r="C36" s="37">
        <v>505</v>
      </c>
      <c r="D36" s="38">
        <v>1134</v>
      </c>
    </row>
    <row r="37" spans="1:6" ht="31.5" customHeight="1">
      <c r="A37" s="40" t="s">
        <v>26</v>
      </c>
      <c r="B37" s="36">
        <v>50</v>
      </c>
      <c r="C37" s="37">
        <v>15.3</v>
      </c>
      <c r="D37" s="38">
        <v>31.2</v>
      </c>
    </row>
    <row r="38" spans="1:6">
      <c r="A38" s="41" t="s">
        <v>29</v>
      </c>
      <c r="B38" s="42">
        <f>SUM(B26:B37)</f>
        <v>1504455.2</v>
      </c>
      <c r="C38" s="42">
        <f>SUM(C26:C37)</f>
        <v>1532296</v>
      </c>
      <c r="D38" s="42">
        <f>SUM(D26:D37)</f>
        <v>1411810.3</v>
      </c>
    </row>
    <row r="39" spans="1:6" ht="19.5" customHeight="1">
      <c r="A39" s="43" t="s">
        <v>34</v>
      </c>
      <c r="B39" s="44">
        <f>B38/B43</f>
        <v>37.596341463414632</v>
      </c>
      <c r="C39" s="44">
        <f>C38/C43</f>
        <v>35.644738066437142</v>
      </c>
      <c r="D39" s="44">
        <f>D38/D43</f>
        <v>36.732413165083912</v>
      </c>
    </row>
    <row r="40" spans="1:6" ht="15.75">
      <c r="A40" s="45" t="s">
        <v>33</v>
      </c>
      <c r="B40" s="46"/>
      <c r="C40" s="46"/>
      <c r="D40" s="47"/>
    </row>
    <row r="41" spans="1:6" s="2" customFormat="1" ht="15.75">
      <c r="A41" s="48"/>
      <c r="B41" s="49">
        <f>B23-B38</f>
        <v>-18440.5</v>
      </c>
      <c r="C41" s="50">
        <f>C23-C38</f>
        <v>-16000</v>
      </c>
      <c r="D41" s="50">
        <f>D23-D38</f>
        <v>0</v>
      </c>
    </row>
    <row r="42" spans="1:6" ht="15.75">
      <c r="A42" s="45" t="s">
        <v>40</v>
      </c>
      <c r="B42" s="46"/>
      <c r="C42" s="46"/>
      <c r="D42" s="47"/>
    </row>
    <row r="43" spans="1:6" ht="18" customHeight="1">
      <c r="A43" s="51" t="s">
        <v>30</v>
      </c>
      <c r="B43" s="29">
        <v>40016</v>
      </c>
      <c r="C43" s="52">
        <v>42988</v>
      </c>
      <c r="D43" s="30">
        <v>38435</v>
      </c>
      <c r="F43" s="7"/>
    </row>
    <row r="44" spans="1:6">
      <c r="A44" s="3"/>
      <c r="B44" s="4"/>
      <c r="C44" s="4"/>
    </row>
  </sheetData>
  <mergeCells count="5">
    <mergeCell ref="A5:D5"/>
    <mergeCell ref="A25:D25"/>
    <mergeCell ref="A40:D40"/>
    <mergeCell ref="A42:D42"/>
    <mergeCell ref="A2:D2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2020-02-06T11:47:28Z</dcterms:modified>
</cp:coreProperties>
</file>