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ntina.Knyazeva\Documents\MyChat\32 - Арзамасова Юлия Александровна\"/>
    </mc:Choice>
  </mc:AlternateContent>
  <bookViews>
    <workbookView xWindow="555" yWindow="120" windowWidth="19440" windowHeight="95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Лист1!$5:$7</definedName>
  </definedNames>
  <calcPr calcId="152511" refMode="R1C1"/>
</workbook>
</file>

<file path=xl/calcChain.xml><?xml version="1.0" encoding="utf-8"?>
<calcChain xmlns="http://schemas.openxmlformats.org/spreadsheetml/2006/main">
  <c r="E80" i="1" l="1"/>
  <c r="F80" i="1"/>
  <c r="G80" i="1"/>
  <c r="H80" i="1"/>
  <c r="C80" i="1" s="1"/>
  <c r="I80" i="1"/>
  <c r="D80" i="1"/>
  <c r="E81" i="1"/>
  <c r="F81" i="1"/>
  <c r="F79" i="1" s="1"/>
  <c r="G81" i="1"/>
  <c r="H81" i="1"/>
  <c r="I81" i="1"/>
  <c r="D81" i="1"/>
  <c r="D79" i="1" s="1"/>
  <c r="C84" i="1"/>
  <c r="E64" i="1"/>
  <c r="E60" i="1" s="1"/>
  <c r="F64" i="1"/>
  <c r="G64" i="1"/>
  <c r="H64" i="1"/>
  <c r="I64" i="1"/>
  <c r="D64" i="1"/>
  <c r="E65" i="1"/>
  <c r="F65" i="1"/>
  <c r="G65" i="1"/>
  <c r="H65" i="1"/>
  <c r="I65" i="1"/>
  <c r="D65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E93" i="1"/>
  <c r="F93" i="1"/>
  <c r="G93" i="1"/>
  <c r="H93" i="1"/>
  <c r="I93" i="1"/>
  <c r="D93" i="1"/>
  <c r="D35" i="1"/>
  <c r="D119" i="1"/>
  <c r="D153" i="1"/>
  <c r="D165" i="1"/>
  <c r="D219" i="1"/>
  <c r="D198" i="1"/>
  <c r="D197" i="1" s="1"/>
  <c r="D68" i="1"/>
  <c r="D60" i="1"/>
  <c r="D24" i="1"/>
  <c r="D20" i="1" s="1"/>
  <c r="D109" i="1"/>
  <c r="D108" i="1" s="1"/>
  <c r="D189" i="1"/>
  <c r="D186" i="1" s="1"/>
  <c r="D210" i="1"/>
  <c r="D207" i="1" s="1"/>
  <c r="D206" i="1" s="1"/>
  <c r="D36" i="1"/>
  <c r="D120" i="1"/>
  <c r="E153" i="1"/>
  <c r="E165" i="1"/>
  <c r="E150" i="1"/>
  <c r="E149" i="1" s="1"/>
  <c r="F153" i="1"/>
  <c r="F152" i="1" s="1"/>
  <c r="F165" i="1"/>
  <c r="G153" i="1"/>
  <c r="G165" i="1"/>
  <c r="H153" i="1"/>
  <c r="H150" i="1" s="1"/>
  <c r="H149" i="1" s="1"/>
  <c r="H165" i="1"/>
  <c r="I153" i="1"/>
  <c r="I165" i="1"/>
  <c r="I150" i="1" s="1"/>
  <c r="E179" i="1"/>
  <c r="F179" i="1"/>
  <c r="G179" i="1"/>
  <c r="H179" i="1"/>
  <c r="I179" i="1"/>
  <c r="D179" i="1"/>
  <c r="C180" i="1"/>
  <c r="C179" i="1" s="1"/>
  <c r="E68" i="1"/>
  <c r="F68" i="1"/>
  <c r="F67" i="1" s="1"/>
  <c r="C73" i="1"/>
  <c r="C72" i="1"/>
  <c r="C71" i="1" s="1"/>
  <c r="I71" i="1"/>
  <c r="H71" i="1"/>
  <c r="G71" i="1"/>
  <c r="F71" i="1"/>
  <c r="E71" i="1"/>
  <c r="D71" i="1"/>
  <c r="H69" i="1"/>
  <c r="I69" i="1" s="1"/>
  <c r="C95" i="1"/>
  <c r="D200" i="1"/>
  <c r="C200" i="1" s="1"/>
  <c r="E200" i="1"/>
  <c r="F200" i="1"/>
  <c r="G200" i="1"/>
  <c r="H200" i="1"/>
  <c r="I200" i="1"/>
  <c r="C201" i="1"/>
  <c r="C204" i="1"/>
  <c r="C203" i="1" s="1"/>
  <c r="E35" i="1"/>
  <c r="C35" i="1" s="1"/>
  <c r="F35" i="1"/>
  <c r="G35" i="1"/>
  <c r="H35" i="1"/>
  <c r="I35" i="1"/>
  <c r="I34" i="1" s="1"/>
  <c r="E119" i="1"/>
  <c r="E219" i="1"/>
  <c r="E198" i="1"/>
  <c r="E197" i="1" s="1"/>
  <c r="E24" i="1"/>
  <c r="E20" i="1" s="1"/>
  <c r="E109" i="1"/>
  <c r="E105" i="1" s="1"/>
  <c r="E189" i="1"/>
  <c r="E210" i="1"/>
  <c r="E207" i="1" s="1"/>
  <c r="E206" i="1" s="1"/>
  <c r="F119" i="1"/>
  <c r="F118" i="1" s="1"/>
  <c r="F219" i="1"/>
  <c r="F198" i="1"/>
  <c r="F60" i="1"/>
  <c r="F24" i="1"/>
  <c r="F23" i="1" s="1"/>
  <c r="F109" i="1"/>
  <c r="F105" i="1"/>
  <c r="F189" i="1"/>
  <c r="F186" i="1" s="1"/>
  <c r="F210" i="1"/>
  <c r="F207" i="1" s="1"/>
  <c r="F206" i="1" s="1"/>
  <c r="G119" i="1"/>
  <c r="G219" i="1"/>
  <c r="G198" i="1"/>
  <c r="G197" i="1" s="1"/>
  <c r="G60" i="1"/>
  <c r="G59" i="1" s="1"/>
  <c r="G24" i="1"/>
  <c r="G109" i="1"/>
  <c r="G105" i="1" s="1"/>
  <c r="G189" i="1"/>
  <c r="G186" i="1" s="1"/>
  <c r="G210" i="1"/>
  <c r="G209" i="1" s="1"/>
  <c r="H119" i="1"/>
  <c r="H219" i="1"/>
  <c r="H218" i="1" s="1"/>
  <c r="H198" i="1"/>
  <c r="H60" i="1"/>
  <c r="H59" i="1" s="1"/>
  <c r="H24" i="1"/>
  <c r="H109" i="1"/>
  <c r="H105" i="1" s="1"/>
  <c r="H189" i="1"/>
  <c r="H186" i="1" s="1"/>
  <c r="H210" i="1"/>
  <c r="H209" i="1" s="1"/>
  <c r="I119" i="1"/>
  <c r="I219" i="1"/>
  <c r="I218" i="1" s="1"/>
  <c r="I198" i="1"/>
  <c r="I197" i="1" s="1"/>
  <c r="I60" i="1"/>
  <c r="I24" i="1"/>
  <c r="I109" i="1"/>
  <c r="I105" i="1" s="1"/>
  <c r="I189" i="1"/>
  <c r="I186" i="1" s="1"/>
  <c r="I183" i="1" s="1"/>
  <c r="I182" i="1" s="1"/>
  <c r="I215" i="1"/>
  <c r="I210" i="1" s="1"/>
  <c r="D77" i="1"/>
  <c r="D61" i="1"/>
  <c r="D106" i="1"/>
  <c r="D25" i="1"/>
  <c r="D21" i="1" s="1"/>
  <c r="E36" i="1"/>
  <c r="E120" i="1"/>
  <c r="E77" i="1"/>
  <c r="E106" i="1"/>
  <c r="E104" i="1" s="1"/>
  <c r="E25" i="1"/>
  <c r="F36" i="1"/>
  <c r="F120" i="1"/>
  <c r="F77" i="1"/>
  <c r="F61" i="1" s="1"/>
  <c r="F106" i="1"/>
  <c r="G77" i="1"/>
  <c r="G61" i="1" s="1"/>
  <c r="G106" i="1"/>
  <c r="G102" i="1" s="1"/>
  <c r="G36" i="1"/>
  <c r="G21" i="1" s="1"/>
  <c r="G18" i="1" s="1"/>
  <c r="G120" i="1"/>
  <c r="H77" i="1"/>
  <c r="H61" i="1" s="1"/>
  <c r="H106" i="1"/>
  <c r="H36" i="1"/>
  <c r="H120" i="1"/>
  <c r="H16" i="1" s="1"/>
  <c r="I106" i="1"/>
  <c r="I36" i="1"/>
  <c r="I120" i="1"/>
  <c r="E111" i="1"/>
  <c r="F111" i="1"/>
  <c r="G111" i="1"/>
  <c r="H111" i="1"/>
  <c r="I111" i="1"/>
  <c r="D111" i="1"/>
  <c r="C112" i="1"/>
  <c r="D114" i="1"/>
  <c r="C87" i="1"/>
  <c r="I86" i="1"/>
  <c r="H86" i="1"/>
  <c r="G86" i="1"/>
  <c r="F86" i="1"/>
  <c r="E86" i="1"/>
  <c r="D86" i="1"/>
  <c r="D83" i="1"/>
  <c r="E83" i="1"/>
  <c r="F83" i="1"/>
  <c r="G83" i="1"/>
  <c r="H83" i="1"/>
  <c r="I83" i="1"/>
  <c r="C50" i="1"/>
  <c r="C49" i="1"/>
  <c r="I48" i="1"/>
  <c r="H48" i="1"/>
  <c r="G48" i="1"/>
  <c r="F48" i="1"/>
  <c r="E48" i="1"/>
  <c r="D48" i="1"/>
  <c r="G183" i="1"/>
  <c r="G182" i="1" s="1"/>
  <c r="I203" i="1"/>
  <c r="H203" i="1"/>
  <c r="G203" i="1"/>
  <c r="F203" i="1"/>
  <c r="E203" i="1"/>
  <c r="D203" i="1"/>
  <c r="G185" i="1"/>
  <c r="C192" i="1"/>
  <c r="C191" i="1" s="1"/>
  <c r="I191" i="1"/>
  <c r="H191" i="1"/>
  <c r="G191" i="1"/>
  <c r="F191" i="1"/>
  <c r="E191" i="1"/>
  <c r="D191" i="1"/>
  <c r="H197" i="1"/>
  <c r="F197" i="1"/>
  <c r="I188" i="1"/>
  <c r="G188" i="1"/>
  <c r="E188" i="1"/>
  <c r="D188" i="1"/>
  <c r="D63" i="1"/>
  <c r="D75" i="1"/>
  <c r="C177" i="1"/>
  <c r="I176" i="1"/>
  <c r="H176" i="1"/>
  <c r="G176" i="1"/>
  <c r="F176" i="1"/>
  <c r="E176" i="1"/>
  <c r="D176" i="1"/>
  <c r="C176" i="1"/>
  <c r="C94" i="1"/>
  <c r="C222" i="1"/>
  <c r="C221" i="1" s="1"/>
  <c r="I221" i="1"/>
  <c r="H221" i="1"/>
  <c r="G221" i="1"/>
  <c r="F221" i="1"/>
  <c r="E221" i="1"/>
  <c r="D221" i="1"/>
  <c r="G218" i="1"/>
  <c r="F218" i="1"/>
  <c r="E218" i="1"/>
  <c r="D218" i="1"/>
  <c r="C216" i="1"/>
  <c r="H215" i="1"/>
  <c r="G215" i="1"/>
  <c r="F215" i="1"/>
  <c r="E215" i="1"/>
  <c r="D215" i="1"/>
  <c r="C213" i="1"/>
  <c r="C212" i="1" s="1"/>
  <c r="I212" i="1"/>
  <c r="H212" i="1"/>
  <c r="G212" i="1"/>
  <c r="F212" i="1"/>
  <c r="E212" i="1"/>
  <c r="D212" i="1"/>
  <c r="F209" i="1"/>
  <c r="E44" i="1"/>
  <c r="F44" i="1"/>
  <c r="G44" i="1"/>
  <c r="H44" i="1"/>
  <c r="I44" i="1"/>
  <c r="D44" i="1"/>
  <c r="C45" i="1"/>
  <c r="C159" i="1"/>
  <c r="I158" i="1"/>
  <c r="H158" i="1"/>
  <c r="G158" i="1"/>
  <c r="F158" i="1"/>
  <c r="E158" i="1"/>
  <c r="D158" i="1"/>
  <c r="C158" i="1"/>
  <c r="F102" i="1"/>
  <c r="E118" i="1"/>
  <c r="G118" i="1"/>
  <c r="I118" i="1"/>
  <c r="C132" i="1"/>
  <c r="I131" i="1"/>
  <c r="H131" i="1"/>
  <c r="G131" i="1"/>
  <c r="F131" i="1"/>
  <c r="E131" i="1"/>
  <c r="D131" i="1"/>
  <c r="C131" i="1" s="1"/>
  <c r="C129" i="1"/>
  <c r="I128" i="1"/>
  <c r="H128" i="1"/>
  <c r="G128" i="1"/>
  <c r="F128" i="1"/>
  <c r="E128" i="1"/>
  <c r="D128" i="1"/>
  <c r="C128" i="1" s="1"/>
  <c r="C126" i="1"/>
  <c r="I125" i="1"/>
  <c r="H125" i="1"/>
  <c r="G125" i="1"/>
  <c r="F125" i="1"/>
  <c r="E125" i="1"/>
  <c r="D125" i="1"/>
  <c r="C125" i="1" s="1"/>
  <c r="C123" i="1"/>
  <c r="I122" i="1"/>
  <c r="H122" i="1"/>
  <c r="G122" i="1"/>
  <c r="F122" i="1"/>
  <c r="E122" i="1"/>
  <c r="D122" i="1"/>
  <c r="C122" i="1" s="1"/>
  <c r="C42" i="1"/>
  <c r="F20" i="1"/>
  <c r="G20" i="1"/>
  <c r="E21" i="1"/>
  <c r="F25" i="1"/>
  <c r="G25" i="1"/>
  <c r="H25" i="1"/>
  <c r="H21" i="1" s="1"/>
  <c r="I25" i="1"/>
  <c r="C135" i="1"/>
  <c r="D173" i="1"/>
  <c r="E173" i="1"/>
  <c r="F173" i="1"/>
  <c r="G173" i="1"/>
  <c r="H173" i="1"/>
  <c r="I173" i="1"/>
  <c r="C174" i="1"/>
  <c r="C171" i="1"/>
  <c r="C168" i="1"/>
  <c r="C167" i="1" s="1"/>
  <c r="C165" i="1"/>
  <c r="C164" i="1" s="1"/>
  <c r="C162" i="1"/>
  <c r="C161" i="1" s="1"/>
  <c r="C156" i="1"/>
  <c r="E101" i="1"/>
  <c r="D134" i="1"/>
  <c r="E134" i="1"/>
  <c r="F134" i="1"/>
  <c r="G134" i="1"/>
  <c r="H134" i="1"/>
  <c r="I134" i="1"/>
  <c r="D97" i="1"/>
  <c r="C97" i="1" s="1"/>
  <c r="E97" i="1"/>
  <c r="F97" i="1"/>
  <c r="G97" i="1"/>
  <c r="H97" i="1"/>
  <c r="I97" i="1"/>
  <c r="C98" i="1"/>
  <c r="C90" i="1"/>
  <c r="C89" i="1" s="1"/>
  <c r="C91" i="1"/>
  <c r="D67" i="1"/>
  <c r="E67" i="1"/>
  <c r="G67" i="1"/>
  <c r="H67" i="1"/>
  <c r="C68" i="1"/>
  <c r="E75" i="1"/>
  <c r="H75" i="1"/>
  <c r="C76" i="1"/>
  <c r="D59" i="1"/>
  <c r="D56" i="1"/>
  <c r="D57" i="1"/>
  <c r="E56" i="1"/>
  <c r="F56" i="1"/>
  <c r="H57" i="1"/>
  <c r="D52" i="1"/>
  <c r="E52" i="1"/>
  <c r="F52" i="1"/>
  <c r="G52" i="1"/>
  <c r="H52" i="1"/>
  <c r="I52" i="1"/>
  <c r="C53" i="1"/>
  <c r="C46" i="1"/>
  <c r="D38" i="1"/>
  <c r="E38" i="1"/>
  <c r="F38" i="1"/>
  <c r="G38" i="1"/>
  <c r="H38" i="1"/>
  <c r="I38" i="1"/>
  <c r="C39" i="1"/>
  <c r="D41" i="1"/>
  <c r="E41" i="1"/>
  <c r="F41" i="1"/>
  <c r="G41" i="1"/>
  <c r="H41" i="1"/>
  <c r="I41" i="1"/>
  <c r="E34" i="1"/>
  <c r="F34" i="1"/>
  <c r="C36" i="1"/>
  <c r="D30" i="1"/>
  <c r="E30" i="1"/>
  <c r="F30" i="1"/>
  <c r="G30" i="1"/>
  <c r="H30" i="1"/>
  <c r="I30" i="1"/>
  <c r="C31" i="1"/>
  <c r="C32" i="1"/>
  <c r="G23" i="1"/>
  <c r="I23" i="1"/>
  <c r="I170" i="1"/>
  <c r="H170" i="1"/>
  <c r="G170" i="1"/>
  <c r="F170" i="1"/>
  <c r="E170" i="1"/>
  <c r="D170" i="1"/>
  <c r="C170" i="1"/>
  <c r="H63" i="1"/>
  <c r="E63" i="1"/>
  <c r="I63" i="1"/>
  <c r="D89" i="1"/>
  <c r="E89" i="1"/>
  <c r="F89" i="1"/>
  <c r="G89" i="1"/>
  <c r="F104" i="1"/>
  <c r="E108" i="1"/>
  <c r="F108" i="1"/>
  <c r="H108" i="1"/>
  <c r="E114" i="1"/>
  <c r="F114" i="1"/>
  <c r="G114" i="1"/>
  <c r="H114" i="1"/>
  <c r="I114" i="1"/>
  <c r="C115" i="1"/>
  <c r="C143" i="1"/>
  <c r="D143" i="1"/>
  <c r="E143" i="1"/>
  <c r="F143" i="1"/>
  <c r="G143" i="1"/>
  <c r="H143" i="1"/>
  <c r="I143" i="1"/>
  <c r="D152" i="1"/>
  <c r="E152" i="1"/>
  <c r="G152" i="1"/>
  <c r="C155" i="1"/>
  <c r="D155" i="1"/>
  <c r="E155" i="1"/>
  <c r="F155" i="1"/>
  <c r="G155" i="1"/>
  <c r="H155" i="1"/>
  <c r="I155" i="1"/>
  <c r="D161" i="1"/>
  <c r="E161" i="1"/>
  <c r="F161" i="1"/>
  <c r="G161" i="1"/>
  <c r="H161" i="1"/>
  <c r="I161" i="1"/>
  <c r="D164" i="1"/>
  <c r="F164" i="1"/>
  <c r="G164" i="1"/>
  <c r="H164" i="1"/>
  <c r="D167" i="1"/>
  <c r="E167" i="1"/>
  <c r="F167" i="1"/>
  <c r="G167" i="1"/>
  <c r="H167" i="1"/>
  <c r="I167" i="1"/>
  <c r="C116" i="1"/>
  <c r="C106" i="1"/>
  <c r="G79" i="1"/>
  <c r="E164" i="1"/>
  <c r="F63" i="1"/>
  <c r="I152" i="1"/>
  <c r="H89" i="1"/>
  <c r="I89" i="1"/>
  <c r="H79" i="1"/>
  <c r="I79" i="1"/>
  <c r="E18" i="1" l="1"/>
  <c r="E23" i="1"/>
  <c r="G34" i="1"/>
  <c r="F75" i="1"/>
  <c r="I20" i="1"/>
  <c r="G207" i="1"/>
  <c r="G206" i="1" s="1"/>
  <c r="G16" i="1"/>
  <c r="F16" i="1"/>
  <c r="E102" i="1"/>
  <c r="D13" i="1"/>
  <c r="I104" i="1"/>
  <c r="F12" i="1"/>
  <c r="C93" i="1"/>
  <c r="C65" i="1"/>
  <c r="H152" i="1"/>
  <c r="D23" i="1"/>
  <c r="F101" i="1"/>
  <c r="C173" i="1"/>
  <c r="I21" i="1"/>
  <c r="I18" i="1" s="1"/>
  <c r="C83" i="1"/>
  <c r="I102" i="1"/>
  <c r="H118" i="1"/>
  <c r="H13" i="1"/>
  <c r="D102" i="1"/>
  <c r="H20" i="1"/>
  <c r="H18" i="1" s="1"/>
  <c r="D16" i="1"/>
  <c r="H104" i="1"/>
  <c r="H101" i="1"/>
  <c r="I77" i="1"/>
  <c r="I67" i="1"/>
  <c r="C69" i="1"/>
  <c r="E100" i="1"/>
  <c r="F59" i="1"/>
  <c r="F57" i="1"/>
  <c r="F55" i="1" s="1"/>
  <c r="F13" i="1"/>
  <c r="F10" i="1" s="1"/>
  <c r="F183" i="1"/>
  <c r="F182" i="1" s="1"/>
  <c r="F185" i="1"/>
  <c r="I138" i="1"/>
  <c r="I137" i="1" s="1"/>
  <c r="I149" i="1"/>
  <c r="C67" i="1"/>
  <c r="C114" i="1"/>
  <c r="C41" i="1"/>
  <c r="C38" i="1"/>
  <c r="H56" i="1"/>
  <c r="H55" i="1" s="1"/>
  <c r="C60" i="1"/>
  <c r="I101" i="1"/>
  <c r="I100" i="1" s="1"/>
  <c r="E209" i="1"/>
  <c r="C119" i="1"/>
  <c r="F188" i="1"/>
  <c r="C86" i="1"/>
  <c r="I15" i="1"/>
  <c r="G150" i="1"/>
  <c r="I16" i="1"/>
  <c r="G15" i="1"/>
  <c r="I164" i="1"/>
  <c r="I108" i="1"/>
  <c r="C24" i="1"/>
  <c r="H34" i="1"/>
  <c r="D34" i="1"/>
  <c r="G56" i="1"/>
  <c r="G75" i="1"/>
  <c r="C215" i="1"/>
  <c r="G101" i="1"/>
  <c r="G100" i="1" s="1"/>
  <c r="F150" i="1"/>
  <c r="D150" i="1"/>
  <c r="D15" i="1" s="1"/>
  <c r="D14" i="1" s="1"/>
  <c r="G63" i="1"/>
  <c r="C63" i="1" s="1"/>
  <c r="C30" i="1"/>
  <c r="F100" i="1"/>
  <c r="H102" i="1"/>
  <c r="H100" i="1" s="1"/>
  <c r="C44" i="1"/>
  <c r="H188" i="1"/>
  <c r="E61" i="1"/>
  <c r="E13" i="1" s="1"/>
  <c r="C120" i="1"/>
  <c r="C52" i="1"/>
  <c r="I56" i="1"/>
  <c r="I12" i="1"/>
  <c r="G108" i="1"/>
  <c r="E138" i="1"/>
  <c r="E79" i="1"/>
  <c r="C25" i="1"/>
  <c r="F21" i="1"/>
  <c r="F18" i="1" s="1"/>
  <c r="D18" i="1"/>
  <c r="C20" i="1"/>
  <c r="C102" i="1"/>
  <c r="C189" i="1"/>
  <c r="C188" i="1" s="1"/>
  <c r="E186" i="1"/>
  <c r="E12" i="1" s="1"/>
  <c r="I207" i="1"/>
  <c r="I206" i="1" s="1"/>
  <c r="I209" i="1"/>
  <c r="H207" i="1"/>
  <c r="C219" i="1"/>
  <c r="C218" i="1" s="1"/>
  <c r="C81" i="1"/>
  <c r="C79" i="1" s="1"/>
  <c r="C134" i="1"/>
  <c r="G104" i="1"/>
  <c r="D55" i="1"/>
  <c r="C210" i="1"/>
  <c r="G13" i="1"/>
  <c r="G57" i="1"/>
  <c r="G55" i="1" s="1"/>
  <c r="D10" i="1"/>
  <c r="C64" i="1"/>
  <c r="I185" i="1"/>
  <c r="H10" i="1"/>
  <c r="H15" i="1"/>
  <c r="H14" i="1" s="1"/>
  <c r="C109" i="1"/>
  <c r="C108" i="1" s="1"/>
  <c r="D105" i="1"/>
  <c r="E16" i="1"/>
  <c r="C16" i="1" s="1"/>
  <c r="H185" i="1"/>
  <c r="H183" i="1"/>
  <c r="H182" i="1" s="1"/>
  <c r="H12" i="1"/>
  <c r="F11" i="1"/>
  <c r="H23" i="1"/>
  <c r="C23" i="1" s="1"/>
  <c r="H138" i="1"/>
  <c r="H137" i="1" s="1"/>
  <c r="C153" i="1"/>
  <c r="C152" i="1" s="1"/>
  <c r="D118" i="1"/>
  <c r="C118" i="1" s="1"/>
  <c r="D209" i="1"/>
  <c r="C198" i="1"/>
  <c r="C197" i="1" s="1"/>
  <c r="C48" i="1"/>
  <c r="C111" i="1"/>
  <c r="G12" i="1"/>
  <c r="E15" i="1"/>
  <c r="D183" i="1"/>
  <c r="D185" i="1"/>
  <c r="G14" i="1" l="1"/>
  <c r="C150" i="1"/>
  <c r="C149" i="1" s="1"/>
  <c r="C21" i="1"/>
  <c r="I14" i="1"/>
  <c r="I61" i="1"/>
  <c r="C61" i="1" s="1"/>
  <c r="I75" i="1"/>
  <c r="C75" i="1" s="1"/>
  <c r="E57" i="1"/>
  <c r="E55" i="1" s="1"/>
  <c r="C209" i="1"/>
  <c r="C77" i="1"/>
  <c r="C34" i="1"/>
  <c r="F149" i="1"/>
  <c r="F15" i="1"/>
  <c r="F138" i="1"/>
  <c r="F137" i="1" s="1"/>
  <c r="E59" i="1"/>
  <c r="D138" i="1"/>
  <c r="D137" i="1" s="1"/>
  <c r="D149" i="1"/>
  <c r="G138" i="1"/>
  <c r="G137" i="1" s="1"/>
  <c r="G149" i="1"/>
  <c r="E9" i="1"/>
  <c r="E11" i="1"/>
  <c r="D182" i="1"/>
  <c r="D101" i="1"/>
  <c r="D104" i="1"/>
  <c r="C105" i="1"/>
  <c r="C104" i="1" s="1"/>
  <c r="G10" i="1"/>
  <c r="C18" i="1"/>
  <c r="D12" i="1"/>
  <c r="E10" i="1"/>
  <c r="C56" i="1"/>
  <c r="H206" i="1"/>
  <c r="C206" i="1" s="1"/>
  <c r="C207" i="1"/>
  <c r="I9" i="1"/>
  <c r="G9" i="1"/>
  <c r="G8" i="1" s="1"/>
  <c r="G11" i="1"/>
  <c r="H9" i="1"/>
  <c r="H8" i="1" s="1"/>
  <c r="H11" i="1"/>
  <c r="E185" i="1"/>
  <c r="C185" i="1" s="1"/>
  <c r="C186" i="1"/>
  <c r="E183" i="1"/>
  <c r="E182" i="1" s="1"/>
  <c r="E137" i="1"/>
  <c r="E14" i="1"/>
  <c r="C15" i="1"/>
  <c r="C14" i="1" s="1"/>
  <c r="C182" i="1" l="1"/>
  <c r="C138" i="1"/>
  <c r="I13" i="1"/>
  <c r="I57" i="1"/>
  <c r="I59" i="1"/>
  <c r="C59" i="1" s="1"/>
  <c r="C137" i="1"/>
  <c r="F14" i="1"/>
  <c r="F9" i="1"/>
  <c r="F8" i="1" s="1"/>
  <c r="C183" i="1"/>
  <c r="D9" i="1"/>
  <c r="C12" i="1"/>
  <c r="D11" i="1"/>
  <c r="C101" i="1"/>
  <c r="C100" i="1" s="1"/>
  <c r="D100" i="1"/>
  <c r="E8" i="1"/>
  <c r="I55" i="1" l="1"/>
  <c r="C55" i="1" s="1"/>
  <c r="C57" i="1"/>
  <c r="I10" i="1"/>
  <c r="C13" i="1"/>
  <c r="C11" i="1" s="1"/>
  <c r="I11" i="1"/>
  <c r="D8" i="1"/>
  <c r="C9" i="1"/>
  <c r="I8" i="1" l="1"/>
  <c r="C10" i="1"/>
  <c r="C8" i="1" s="1"/>
</calcChain>
</file>

<file path=xl/sharedStrings.xml><?xml version="1.0" encoding="utf-8"?>
<sst xmlns="http://schemas.openxmlformats.org/spreadsheetml/2006/main" count="265" uniqueCount="83">
  <si>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</si>
  <si>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</si>
  <si>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</si>
  <si>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</si>
  <si>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</si>
  <si>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</si>
  <si>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</si>
  <si>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</si>
  <si>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</si>
  <si>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</si>
  <si>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</si>
  <si>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</si>
  <si>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</si>
  <si>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</si>
  <si>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</si>
  <si>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Наименование мероприятия/ Источники расходов на финансирование</t>
  </si>
  <si>
    <t>Всего, из них</t>
  </si>
  <si>
    <t>3 Прочие нужды</t>
  </si>
  <si>
    <t>Бюджетные инвестиции в объекты капитального строительства всего, в том числе</t>
  </si>
  <si>
    <t>Всего по направлению «Капитальные вложения» всего, в том числе</t>
  </si>
  <si>
    <t>Всего по подпрограмме 2,  в том числе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</si>
  <si>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</si>
  <si>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</si>
  <si>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</si>
  <si>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</si>
  <si>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направлению «Капитальные вложения», в том числе</t>
  </si>
  <si>
    <t>по выполнению муниципальной программы Североуральского городского округа</t>
  </si>
  <si>
    <t>Всего:</t>
  </si>
  <si>
    <t>Х</t>
  </si>
  <si>
    <t>2020 год</t>
  </si>
  <si>
    <t>Объем расходов на выполнение мероприятия за счет всех источников ресурсного обеспечения,  тыс. руб.</t>
  </si>
  <si>
    <t>2021 год</t>
  </si>
  <si>
    <t>2022 год</t>
  </si>
  <si>
    <t>2023 год</t>
  </si>
  <si>
    <t>2024 год</t>
  </si>
  <si>
    <t>2025 год</t>
  </si>
  <si>
    <t>1.1. Обустройство и санитарная отчистка территорий водоохранных зон водохранилищ: Колонгинского и Кальинского</t>
  </si>
  <si>
    <t xml:space="preserve"> Мероприятие 1 -  Мероприятия, направленные на экологическую  безопасность территории Североуральского городского округа</t>
  </si>
  <si>
    <t>2.2.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</si>
  <si>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>Мероприятие 2 - Ликвидация  несанкционированных свалок в границах Североуральского городского округа</t>
  </si>
  <si>
    <t>Мероприятие 3 -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</si>
  <si>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>3.1. Изготовление, установка информационных стендов, щитов, табличек и типографские услуги</t>
  </si>
  <si>
    <t>3.2. Услуги по исследованию качества воды в родниках на территории Североуральского городского округа</t>
  </si>
  <si>
    <t>3.3. Услуги по передаче и обезвреживанию ртутьсодержащих отходов, принятых от населения Североуральского городского округа</t>
  </si>
  <si>
    <t xml:space="preserve">Всего по подпрограмме 1, </t>
  </si>
  <si>
    <t>Подпрограмма 3 : Повышение качества условий проживания граждан на территории Североуральского городского округа</t>
  </si>
  <si>
    <t>Всего по подпрограмме 3, всего, в том числе</t>
  </si>
  <si>
    <t>Всего по подпрограмме 4, в том числе</t>
  </si>
  <si>
    <t>Мероприятие 4 - Мероприятия в области лесного хозяйства</t>
  </si>
  <si>
    <t>Мероприятие 1 -  Обеспечение эффективной деятельности муниципального казенного учреждения "Служба заказчика"</t>
  </si>
  <si>
    <t>Подпрограмма 4 :   Обеспечение экологической безопасности, охрана окружающей среды, использование, защита и воспроизводство городских лесов на территории Североуральского городского округа</t>
  </si>
  <si>
    <t>Подпрограмма 2: . Энергосбережение, развитие, модернизация и повышение энергетической эффективности коммунального хозяйства в Североуральском городском округе</t>
  </si>
  <si>
    <t>Подпрограмма 1 : Организация и содержание объектов благоустройства на территории Североуральского городского округа</t>
  </si>
  <si>
    <t>Мероприятие 1 - Озеленение территорий населенных пунктов Североуральского городского округа</t>
  </si>
  <si>
    <t>Мероприятие 2 - Организация, содержание и ремонт сетей уличного освещения,  в том числе светодиодных консолей</t>
  </si>
  <si>
    <t>Мероприятие 5 -  Прочие мероприятия по благоустройству территории Североуральского городского округа</t>
  </si>
  <si>
    <t xml:space="preserve">Мероприятие 1- Строительство, реконструкция, модернизация объектов теплоснабжения, водоснабжения и водоотведения,  разработка и экспертиза проектно-сметной документации            </t>
  </si>
  <si>
    <t>Мероприятие 3 -Возмещение стоимости гарантированного перечня услуг по погребению</t>
  </si>
  <si>
    <t>Всего по подпрограмме 5, в том числе</t>
  </si>
  <si>
    <t xml:space="preserve">Подпрограмма 6 : Обеспечение реализации муниципальной программы Североуральского городского округа «Развитие жилищно-коммунального хозяйства, повышение энергетической эффективности и охрана окружающей среды в Североуральском  городском округе» 
</t>
  </si>
  <si>
    <t>Всего по подпрограмме 6,  в том числе</t>
  </si>
  <si>
    <t>Мероприятие 2 - Организация, содержание мест захоронения на территории Североуральского городского округа</t>
  </si>
  <si>
    <t>Мероприятие 4 -  Обустройство контейнерных площадок и приобретение контейнеров</t>
  </si>
  <si>
    <t xml:space="preserve">Мероприятие 2- Техническое перевооружение, замена оборудования в системе коммунального хозяйства в целях повышения энергетической эффективности     </t>
  </si>
  <si>
    <t>Мероприятие 3 - Развитие газификации в Североуральском городском округе</t>
  </si>
  <si>
    <t xml:space="preserve">Мероприятие 4 -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</si>
  <si>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 xml:space="preserve">Мероприятие 5 - Модернизация системы уличного освещения, разработка и экспертиза проектно-сметной документации           </t>
  </si>
  <si>
    <t>Мероприятие 6 - Прочие мероприятия в области повышения энергетической эффективности коммунального хозяйства (разработка топливно-энерготехнического баланса, актуализация схем тепло-, водоснабжения и водоотведения и т.п.)</t>
  </si>
  <si>
    <t xml:space="preserve"> Мероприятие 1 -  Строительство нового городского кладбища, разработка и экспертиза проектно-сметной документации</t>
  </si>
  <si>
    <t xml:space="preserve">Подпрограмма 5 : Создание и содержание мест захоронения, организация похоронного дела на территории Североуральского городского округа  </t>
  </si>
  <si>
    <t>36, 37</t>
  </si>
  <si>
    <t xml:space="preserve">Мероприятие 1 - Строительство общественной бани в городе Североуральск, разработка и экспертиза проектно-сметной документации           </t>
  </si>
  <si>
    <t>Мероприятие 2 - Капитальный ремонт, ремонт жилых помещений и общего имущества муниципального жилищного фонда Североуральского городского округа</t>
  </si>
  <si>
    <t>Мероприятие 3 - Взносы на капитальный ремонт общего имущества в многоквартирных домах в качестве собственников помещений в муниципальном жилищном фонде</t>
  </si>
  <si>
    <t>Мероприятие 4 - Субсидии на возмещение недополученных доходов в связи с содержанием и ремонтом муниципального специализированного жилищного фонда (общежитий)</t>
  </si>
  <si>
    <t>Мероприятие 5  -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коммунальной услуги</t>
  </si>
  <si>
    <t xml:space="preserve">Мероприятие 6 -  Обследование жилищного фонда на предмет признания его аварийным, снос аварийного непригодного для проживания  жилищного фонда </t>
  </si>
  <si>
    <t>1.1. Строительство районных и внутриквартальных сетей водоснабжения города Североуральска</t>
  </si>
  <si>
    <t>Мероприятие 5 -  Разработка Генеральной схемы очистки территории Североуральского городского округа</t>
  </si>
  <si>
    <t xml:space="preserve"> 41, 42,43</t>
  </si>
  <si>
    <t>Мероприятие 3 -  Организация мероприятий при осуществлении деятельности по обращению с животными без владельцев</t>
  </si>
  <si>
    <r>
      <t xml:space="preserve">К постановлению Администрации Североуральского городского округа                                                                               от </t>
    </r>
    <r>
      <rPr>
        <u/>
        <sz val="12"/>
        <color indexed="8"/>
        <rFont val="PT Astra Serif"/>
        <family val="1"/>
        <charset val="204"/>
      </rPr>
      <t>14.04.2020</t>
    </r>
    <r>
      <rPr>
        <sz val="12"/>
        <color indexed="8"/>
        <rFont val="PT Astra Serif"/>
        <family val="1"/>
        <charset val="204"/>
      </rPr>
      <t xml:space="preserve"> № </t>
    </r>
    <r>
      <rPr>
        <u/>
        <sz val="12"/>
        <color indexed="8"/>
        <rFont val="PT Astra Serif"/>
        <family val="1"/>
        <charset val="204"/>
      </rPr>
      <t>355</t>
    </r>
    <r>
      <rPr>
        <u/>
        <sz val="12"/>
        <color theme="0"/>
        <rFont val="PT Astra Serif"/>
        <family val="1"/>
        <charset val="204"/>
      </rPr>
      <t>.</t>
    </r>
    <r>
      <rPr>
        <sz val="12"/>
        <color theme="0"/>
        <rFont val="PT Astra Serif"/>
        <family val="1"/>
        <charset val="204"/>
      </rPr>
      <t xml:space="preserve">                                                                           </t>
    </r>
    <r>
      <rPr>
        <sz val="12"/>
        <color indexed="8"/>
        <rFont val="PT Astra Serif"/>
        <family val="1"/>
        <charset val="204"/>
      </rPr>
      <t xml:space="preserve">                   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 округа  «Развитие жилищно-коммунального хозяйства, повышение энергетической эффективности и охрана окружающей среды в Североуральском
городском округе» на 2020 - 2025 годы</t>
    </r>
  </si>
  <si>
    <t>«Развитие жилищно-коммунального хозяйства, повышение энергетической эффективности и охрана окружающей среды в Североуральском городском округе» на 2020 - 2025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</si>
</sst>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.00000"/>
    <numFmt numFmtId="168" formatCode="0.00000"/>
    <numFmt numFmtId="169" formatCode="#,##0.00000_ ;\-#,##0.00000\ "/>
    <numFmt numFmtId="170" formatCode="#,##0_ ;\-#,##0\ 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9"/>
      <color indexed="8"/>
      <name val="PT Astra Serif"/>
      <family val="1"/>
      <charset val="204"/>
    </font>
    <font>
      <b/>
      <sz val="10"/>
      <color indexed="8"/>
      <name val="PT Astra Serif"/>
      <family val="1"/>
      <charset val="204"/>
    </font>
    <font>
      <i/>
      <sz val="10"/>
      <color indexed="8"/>
      <name val="PT Astra Serif"/>
      <family val="1"/>
      <charset val="204"/>
    </font>
    <font>
      <u/>
      <sz val="12"/>
      <color indexed="8"/>
      <name val="PT Astra Serif"/>
      <family val="1"/>
      <charset val="204"/>
    </font>
    <font>
      <u/>
      <sz val="12"/>
      <color theme="0"/>
      <name val="PT Astra Serif"/>
      <family val="1"/>
      <charset val="204"/>
    </font>
    <font>
      <sz val="12"/>
      <color theme="0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3">
    <xf numFmtId="0" fontId="0" fillId="0" borderId="0" xfId="0"/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2" fillId="0" borderId="0" xfId="0" applyFont="1" applyFill="1" applyAlignment="1">
      <alignment wrapText="1"/>
    </xf>
    <xf numFmtId="165" fontId="0" fillId="0" borderId="0" xfId="0" applyNumberFormat="1"/>
    <xf numFmtId="0" fontId="3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/>
    <xf numFmtId="168" fontId="0" fillId="0" borderId="0" xfId="0" applyNumberFormat="1"/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67" fontId="7" fillId="3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167" fontId="7" fillId="3" borderId="1" xfId="0" applyNumberFormat="1" applyFont="1" applyFill="1" applyBorder="1" applyAlignment="1">
      <alignment vertical="center" wrapText="1"/>
    </xf>
    <xf numFmtId="167" fontId="7" fillId="3" borderId="4" xfId="0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168" fontId="7" fillId="0" borderId="3" xfId="0" applyNumberFormat="1" applyFont="1" applyFill="1" applyBorder="1" applyAlignment="1">
      <alignment horizontal="right" vertical="center" wrapText="1"/>
    </xf>
    <xf numFmtId="168" fontId="7" fillId="0" borderId="2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168" fontId="7" fillId="0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vertical="center" wrapText="1"/>
    </xf>
    <xf numFmtId="167" fontId="7" fillId="0" borderId="2" xfId="0" applyNumberFormat="1" applyFont="1" applyFill="1" applyBorder="1" applyAlignment="1">
      <alignment vertical="center" wrapText="1"/>
    </xf>
    <xf numFmtId="167" fontId="7" fillId="0" borderId="1" xfId="0" applyNumberFormat="1" applyFont="1" applyFill="1" applyBorder="1" applyAlignment="1">
      <alignment horizontal="right" vertical="center" wrapText="1"/>
    </xf>
    <xf numFmtId="167" fontId="7" fillId="0" borderId="2" xfId="0" applyNumberFormat="1" applyFont="1" applyFill="1" applyBorder="1" applyAlignment="1">
      <alignment horizontal="right" vertical="center" wrapText="1"/>
    </xf>
    <xf numFmtId="167" fontId="7" fillId="0" borderId="4" xfId="0" applyNumberFormat="1" applyFont="1" applyFill="1" applyBorder="1" applyAlignment="1">
      <alignment horizontal="right" vertical="center" wrapText="1"/>
    </xf>
    <xf numFmtId="169" fontId="7" fillId="3" borderId="1" xfId="1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left" vertical="center" wrapText="1"/>
    </xf>
    <xf numFmtId="167" fontId="7" fillId="0" borderId="1" xfId="1" applyNumberFormat="1" applyFont="1" applyFill="1" applyBorder="1" applyAlignment="1">
      <alignment horizontal="right" vertical="center" wrapText="1"/>
    </xf>
    <xf numFmtId="169" fontId="7" fillId="0" borderId="1" xfId="1" applyNumberFormat="1" applyFont="1" applyFill="1" applyBorder="1" applyAlignment="1">
      <alignment horizontal="right" vertical="center" wrapText="1"/>
    </xf>
    <xf numFmtId="168" fontId="7" fillId="0" borderId="1" xfId="1" applyNumberFormat="1" applyFont="1" applyFill="1" applyBorder="1" applyAlignment="1">
      <alignment horizontal="right" vertical="center" wrapText="1"/>
    </xf>
    <xf numFmtId="168" fontId="7" fillId="0" borderId="4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167" fontId="7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top" wrapText="1"/>
    </xf>
    <xf numFmtId="167" fontId="9" fillId="3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left" vertical="center" wrapText="1"/>
    </xf>
    <xf numFmtId="167" fontId="9" fillId="0" borderId="5" xfId="0" applyNumberFormat="1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vertical="center" wrapText="1"/>
    </xf>
    <xf numFmtId="169" fontId="9" fillId="3" borderId="1" xfId="1" applyNumberFormat="1" applyFont="1" applyFill="1" applyBorder="1" applyAlignment="1">
      <alignment horizontal="right" vertical="center" wrapText="1"/>
    </xf>
    <xf numFmtId="167" fontId="9" fillId="0" borderId="1" xfId="0" applyNumberFormat="1" applyFont="1" applyFill="1" applyBorder="1" applyAlignment="1">
      <alignment horizontal="right" vertical="center" wrapText="1"/>
    </xf>
    <xf numFmtId="169" fontId="9" fillId="3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167" fontId="7" fillId="3" borderId="2" xfId="0" applyNumberFormat="1" applyFont="1" applyFill="1" applyBorder="1" applyAlignment="1">
      <alignment horizontal="right" vertical="center" wrapText="1"/>
    </xf>
    <xf numFmtId="167" fontId="7" fillId="0" borderId="2" xfId="1" applyNumberFormat="1" applyFont="1" applyFill="1" applyBorder="1" applyAlignment="1">
      <alignment horizontal="right" vertical="center" wrapText="1"/>
    </xf>
    <xf numFmtId="165" fontId="7" fillId="3" borderId="2" xfId="0" applyNumberFormat="1" applyFont="1" applyFill="1" applyBorder="1" applyAlignment="1">
      <alignment horizontal="center" vertical="center" wrapText="1"/>
    </xf>
    <xf numFmtId="165" fontId="7" fillId="3" borderId="8" xfId="0" applyNumberFormat="1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7" fontId="9" fillId="3" borderId="2" xfId="0" applyNumberFormat="1" applyFont="1" applyFill="1" applyBorder="1" applyAlignment="1">
      <alignment horizontal="right" vertical="center" wrapText="1"/>
    </xf>
    <xf numFmtId="167" fontId="9" fillId="3" borderId="4" xfId="0" applyNumberFormat="1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8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166" fontId="7" fillId="3" borderId="2" xfId="0" applyNumberFormat="1" applyFont="1" applyFill="1" applyBorder="1" applyAlignment="1">
      <alignment horizontal="center" vertical="center" wrapText="1"/>
    </xf>
    <xf numFmtId="166" fontId="7" fillId="3" borderId="8" xfId="0" applyNumberFormat="1" applyFont="1" applyFill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170" fontId="7" fillId="3" borderId="2" xfId="0" applyNumberFormat="1" applyFont="1" applyFill="1" applyBorder="1" applyAlignment="1">
      <alignment horizontal="center" vertical="center" wrapText="1"/>
    </xf>
    <xf numFmtId="170" fontId="7" fillId="3" borderId="8" xfId="0" applyNumberFormat="1" applyFont="1" applyFill="1" applyBorder="1" applyAlignment="1">
      <alignment horizontal="center" vertical="center" wrapText="1"/>
    </xf>
    <xf numFmtId="170" fontId="7" fillId="3" borderId="4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0" fontId="7" fillId="3" borderId="5" xfId="0" applyFont="1" applyFill="1" applyBorder="1" applyAlignment="1">
      <alignment horizontal="left" vertical="center" wrapText="1"/>
    </xf>
    <xf numFmtId="2" fontId="9" fillId="0" borderId="5" xfId="0" applyNumberFormat="1" applyFont="1" applyFill="1" applyBorder="1" applyAlignment="1">
      <alignment horizontal="left" vertical="center" wrapText="1"/>
    </xf>
    <xf numFmtId="2" fontId="9" fillId="0" borderId="6" xfId="0" applyNumberFormat="1" applyFont="1" applyFill="1" applyBorder="1" applyAlignment="1">
      <alignment horizontal="left" vertical="center" wrapText="1"/>
    </xf>
    <xf numFmtId="2" fontId="9" fillId="0" borderId="7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222"/>
  <sheetViews>
    <sheetView tabSelected="1" view="pageLayout" zoomScaleNormal="120" zoomScaleSheetLayoutView="30" workbookViewId="0">
      <selection activeCell="G1" sqref="G1:J1"/>
    </sheetView>
  </sheetViews>
  <sheetFormatPr defaultRowHeight="15" x14ac:dyDescent="0.25"/>
  <cols>
    <col min="1" max="1" width="5.42578125" customWidth="1"/>
    <col min="2" max="2" width="26.85546875" customWidth="1"/>
    <col min="3" max="3" width="15" customWidth="1"/>
    <col min="4" max="4" width="13.5703125" customWidth="1"/>
    <col min="5" max="5" width="13.7109375" customWidth="1"/>
    <col min="6" max="6" width="12.5703125" customWidth="1"/>
    <col min="7" max="7" width="13.28515625" customWidth="1"/>
    <col min="8" max="8" width="12.42578125" customWidth="1"/>
    <col min="9" max="9" width="13.140625" customWidth="1"/>
    <col min="10" max="10" width="14.5703125" customWidth="1"/>
    <col min="11" max="11" width="11.5703125" bestFit="1" customWidth="1"/>
    <col min="12" max="12" width="13.7109375" bestFit="1" customWidth="1"/>
    <col min="13" max="13" width="15.28515625" customWidth="1"/>
    <col min="14" max="15" width="11.5703125" bestFit="1" customWidth="1"/>
  </cols>
  <sheetData>
    <row r="1" spans="1:15" ht="154.5" customHeight="1" x14ac:dyDescent="0.25">
      <c r="B1" s="41"/>
      <c r="C1" s="41"/>
      <c r="D1" s="41"/>
      <c r="E1" s="41"/>
      <c r="F1" s="41"/>
      <c r="G1" s="108" t="s">
        <v>81</v>
      </c>
      <c r="H1" s="108"/>
      <c r="I1" s="108"/>
      <c r="J1" s="108"/>
      <c r="K1" s="4"/>
      <c r="L1" s="4"/>
    </row>
    <row r="2" spans="1:15" ht="14.25" customHeight="1" x14ac:dyDescent="0.2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</row>
    <row r="3" spans="1:15" ht="15.75" x14ac:dyDescent="0.25">
      <c r="A3" s="59" t="s">
        <v>26</v>
      </c>
      <c r="B3" s="59"/>
      <c r="C3" s="59"/>
      <c r="D3" s="59"/>
      <c r="E3" s="59"/>
      <c r="F3" s="59"/>
      <c r="G3" s="59"/>
      <c r="H3" s="59"/>
      <c r="I3" s="59"/>
      <c r="J3" s="59"/>
    </row>
    <row r="4" spans="1:15" ht="33" customHeight="1" x14ac:dyDescent="0.25">
      <c r="A4" s="60" t="s">
        <v>82</v>
      </c>
      <c r="B4" s="60"/>
      <c r="C4" s="60"/>
      <c r="D4" s="60"/>
      <c r="E4" s="60"/>
      <c r="F4" s="60"/>
      <c r="G4" s="60"/>
      <c r="H4" s="60"/>
      <c r="I4" s="60"/>
      <c r="J4" s="60"/>
    </row>
    <row r="5" spans="1:15" ht="40.5" customHeight="1" x14ac:dyDescent="0.25">
      <c r="A5" s="63" t="s">
        <v>1</v>
      </c>
      <c r="B5" s="61" t="s">
        <v>15</v>
      </c>
      <c r="C5" s="64" t="s">
        <v>30</v>
      </c>
      <c r="D5" s="65"/>
      <c r="E5" s="65"/>
      <c r="F5" s="65"/>
      <c r="G5" s="65"/>
      <c r="H5" s="65"/>
      <c r="I5" s="66"/>
      <c r="J5" s="61" t="s">
        <v>14</v>
      </c>
    </row>
    <row r="6" spans="1:15" ht="49.5" customHeight="1" x14ac:dyDescent="0.25">
      <c r="A6" s="61"/>
      <c r="B6" s="62"/>
      <c r="C6" s="10" t="s">
        <v>2</v>
      </c>
      <c r="D6" s="11" t="s">
        <v>29</v>
      </c>
      <c r="E6" s="11" t="s">
        <v>31</v>
      </c>
      <c r="F6" s="11" t="s">
        <v>32</v>
      </c>
      <c r="G6" s="11" t="s">
        <v>33</v>
      </c>
      <c r="H6" s="11" t="s">
        <v>34</v>
      </c>
      <c r="I6" s="11" t="s">
        <v>35</v>
      </c>
      <c r="J6" s="62"/>
      <c r="K6" s="1"/>
      <c r="L6" s="1"/>
      <c r="M6" s="5"/>
      <c r="O6" s="1"/>
    </row>
    <row r="7" spans="1:15" ht="12" customHeight="1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"/>
      <c r="L7" s="1"/>
      <c r="M7" s="5"/>
      <c r="O7" s="1"/>
    </row>
    <row r="8" spans="1:15" ht="28.5" customHeight="1" x14ac:dyDescent="0.25">
      <c r="A8" s="9">
        <v>1</v>
      </c>
      <c r="B8" s="43" t="s">
        <v>3</v>
      </c>
      <c r="C8" s="42">
        <f t="shared" ref="C8:I8" si="0">SUM(C9+C10)</f>
        <v>501141.35736000008</v>
      </c>
      <c r="D8" s="42">
        <f t="shared" si="0"/>
        <v>116668.04736000001</v>
      </c>
      <c r="E8" s="42">
        <f t="shared" si="0"/>
        <v>109347.64000000001</v>
      </c>
      <c r="F8" s="42">
        <f t="shared" si="0"/>
        <v>92479.97</v>
      </c>
      <c r="G8" s="42">
        <f t="shared" si="0"/>
        <v>60881.9</v>
      </c>
      <c r="H8" s="42">
        <f t="shared" si="0"/>
        <v>60881.9</v>
      </c>
      <c r="I8" s="42">
        <f t="shared" si="0"/>
        <v>60881.9</v>
      </c>
      <c r="J8" s="53" t="s">
        <v>28</v>
      </c>
      <c r="K8" s="1"/>
      <c r="L8" s="8"/>
      <c r="M8" s="1"/>
      <c r="N8" s="1"/>
      <c r="O8" s="1"/>
    </row>
    <row r="9" spans="1:15" x14ac:dyDescent="0.25">
      <c r="A9" s="9">
        <f>SUM(A8+1)</f>
        <v>2</v>
      </c>
      <c r="B9" s="15" t="s">
        <v>4</v>
      </c>
      <c r="C9" s="14">
        <f>SUM(D9:I9)</f>
        <v>484197.85736000008</v>
      </c>
      <c r="D9" s="14">
        <f>SUM(D12+D15)</f>
        <v>101614.54736000001</v>
      </c>
      <c r="E9" s="14">
        <f t="shared" ref="D9:I10" si="1">SUM(E12+E15)</f>
        <v>108403.54000000001</v>
      </c>
      <c r="F9" s="14">
        <f t="shared" si="1"/>
        <v>91534.07</v>
      </c>
      <c r="G9" s="14">
        <f t="shared" si="1"/>
        <v>60881.9</v>
      </c>
      <c r="H9" s="14">
        <f t="shared" si="1"/>
        <v>60881.9</v>
      </c>
      <c r="I9" s="14">
        <f t="shared" si="1"/>
        <v>60881.9</v>
      </c>
      <c r="J9" s="54"/>
      <c r="K9" s="1"/>
      <c r="L9" s="1"/>
      <c r="M9" s="1"/>
      <c r="N9" s="1"/>
      <c r="O9" s="1"/>
    </row>
    <row r="10" spans="1:15" x14ac:dyDescent="0.25">
      <c r="A10" s="9">
        <f>SUM(A9+1)</f>
        <v>3</v>
      </c>
      <c r="B10" s="13" t="s">
        <v>5</v>
      </c>
      <c r="C10" s="14">
        <f>SUM(D10:I10)</f>
        <v>16943.5</v>
      </c>
      <c r="D10" s="14">
        <f t="shared" si="1"/>
        <v>15053.5</v>
      </c>
      <c r="E10" s="14">
        <f t="shared" si="1"/>
        <v>944.1</v>
      </c>
      <c r="F10" s="14">
        <f t="shared" si="1"/>
        <v>945.9</v>
      </c>
      <c r="G10" s="14">
        <f t="shared" si="1"/>
        <v>0</v>
      </c>
      <c r="H10" s="14">
        <f t="shared" si="1"/>
        <v>0</v>
      </c>
      <c r="I10" s="14">
        <f t="shared" si="1"/>
        <v>0</v>
      </c>
      <c r="J10" s="54"/>
      <c r="K10" s="1"/>
      <c r="L10" s="1"/>
      <c r="M10" s="1"/>
      <c r="N10" s="1"/>
      <c r="O10" s="1"/>
    </row>
    <row r="11" spans="1:15" ht="16.5" customHeight="1" x14ac:dyDescent="0.25">
      <c r="A11" s="9">
        <f>SUM(A10+1)</f>
        <v>4</v>
      </c>
      <c r="B11" s="13" t="s">
        <v>6</v>
      </c>
      <c r="C11" s="14">
        <f t="shared" ref="C11:I11" si="2">SUM(C12:C13)</f>
        <v>120582.14287000001</v>
      </c>
      <c r="D11" s="14">
        <f t="shared" si="2"/>
        <v>11679.932870000001</v>
      </c>
      <c r="E11" s="14">
        <f t="shared" si="2"/>
        <v>60734.64</v>
      </c>
      <c r="F11" s="14">
        <f t="shared" si="2"/>
        <v>48167.57</v>
      </c>
      <c r="G11" s="14">
        <f t="shared" si="2"/>
        <v>0</v>
      </c>
      <c r="H11" s="14">
        <f t="shared" si="2"/>
        <v>0</v>
      </c>
      <c r="I11" s="14">
        <f t="shared" si="2"/>
        <v>0</v>
      </c>
      <c r="J11" s="53" t="s">
        <v>28</v>
      </c>
      <c r="L11" s="1"/>
    </row>
    <row r="12" spans="1:15" x14ac:dyDescent="0.25">
      <c r="A12" s="9">
        <f t="shared" ref="A12:A63" si="3">SUM(A11+1)</f>
        <v>5</v>
      </c>
      <c r="B12" s="13" t="s">
        <v>4</v>
      </c>
      <c r="C12" s="16">
        <f>SUM(D12:I12)</f>
        <v>120582.14287000001</v>
      </c>
      <c r="D12" s="16">
        <f t="shared" ref="D12:I12" si="4">SUM(D24+D60+D105+D141+D186+D210)</f>
        <v>11679.932870000001</v>
      </c>
      <c r="E12" s="16">
        <f t="shared" si="4"/>
        <v>60734.64</v>
      </c>
      <c r="F12" s="16">
        <f t="shared" si="4"/>
        <v>48167.57</v>
      </c>
      <c r="G12" s="16">
        <f t="shared" si="4"/>
        <v>0</v>
      </c>
      <c r="H12" s="16">
        <f t="shared" si="4"/>
        <v>0</v>
      </c>
      <c r="I12" s="16">
        <f t="shared" si="4"/>
        <v>0</v>
      </c>
      <c r="J12" s="54"/>
      <c r="K12" s="5"/>
      <c r="L12" s="1"/>
    </row>
    <row r="13" spans="1:15" x14ac:dyDescent="0.25">
      <c r="A13" s="9">
        <f t="shared" si="3"/>
        <v>6</v>
      </c>
      <c r="B13" s="13" t="s">
        <v>5</v>
      </c>
      <c r="C13" s="16">
        <f>SUM(D13:I13)</f>
        <v>0</v>
      </c>
      <c r="D13" s="16">
        <f>D61+D106+D25</f>
        <v>0</v>
      </c>
      <c r="E13" s="16">
        <f>E61+E106+E25</f>
        <v>0</v>
      </c>
      <c r="F13" s="16">
        <f>F61+F106</f>
        <v>0</v>
      </c>
      <c r="G13" s="16">
        <f>G61+G106</f>
        <v>0</v>
      </c>
      <c r="H13" s="16">
        <f>H61+H106</f>
        <v>0</v>
      </c>
      <c r="I13" s="16">
        <f>I61+I106</f>
        <v>0</v>
      </c>
      <c r="J13" s="54"/>
      <c r="L13" s="1"/>
    </row>
    <row r="14" spans="1:15" x14ac:dyDescent="0.25">
      <c r="A14" s="9">
        <f t="shared" si="3"/>
        <v>7</v>
      </c>
      <c r="B14" s="13" t="s">
        <v>7</v>
      </c>
      <c r="C14" s="14">
        <f t="shared" ref="C14:I14" si="5">SUM(C15:C16)</f>
        <v>380559.21449000004</v>
      </c>
      <c r="D14" s="14">
        <f t="shared" si="5"/>
        <v>104988.11449000001</v>
      </c>
      <c r="E14" s="14">
        <f t="shared" si="5"/>
        <v>48613</v>
      </c>
      <c r="F14" s="14">
        <f t="shared" si="5"/>
        <v>44312.4</v>
      </c>
      <c r="G14" s="14">
        <f t="shared" si="5"/>
        <v>60881.9</v>
      </c>
      <c r="H14" s="14">
        <f t="shared" si="5"/>
        <v>60881.9</v>
      </c>
      <c r="I14" s="14">
        <f t="shared" si="5"/>
        <v>60881.9</v>
      </c>
      <c r="J14" s="53" t="s">
        <v>28</v>
      </c>
      <c r="K14" s="5"/>
      <c r="L14" s="1"/>
    </row>
    <row r="15" spans="1:15" x14ac:dyDescent="0.25">
      <c r="A15" s="9">
        <f t="shared" si="3"/>
        <v>8</v>
      </c>
      <c r="B15" s="15" t="s">
        <v>4</v>
      </c>
      <c r="C15" s="14">
        <f>SUM(D15:I15)</f>
        <v>363615.71449000004</v>
      </c>
      <c r="D15" s="14">
        <f t="shared" ref="D15:I15" si="6">SUM(D35+D80+D119+D150+D219+D198)</f>
        <v>89934.614490000007</v>
      </c>
      <c r="E15" s="14">
        <f t="shared" si="6"/>
        <v>47668.9</v>
      </c>
      <c r="F15" s="14">
        <f t="shared" si="6"/>
        <v>43366.5</v>
      </c>
      <c r="G15" s="14">
        <f t="shared" si="6"/>
        <v>60881.9</v>
      </c>
      <c r="H15" s="14">
        <f t="shared" si="6"/>
        <v>60881.9</v>
      </c>
      <c r="I15" s="14">
        <f t="shared" si="6"/>
        <v>60881.9</v>
      </c>
      <c r="J15" s="54"/>
      <c r="L15" s="1"/>
    </row>
    <row r="16" spans="1:15" x14ac:dyDescent="0.25">
      <c r="A16" s="9">
        <f t="shared" si="3"/>
        <v>9</v>
      </c>
      <c r="B16" s="13" t="s">
        <v>5</v>
      </c>
      <c r="C16" s="14">
        <f>SUM(D16:I16)</f>
        <v>16943.5</v>
      </c>
      <c r="D16" s="14">
        <f t="shared" ref="D16:I16" si="7">SUM(D36+D81+D120)</f>
        <v>15053.5</v>
      </c>
      <c r="E16" s="14">
        <f t="shared" si="7"/>
        <v>944.1</v>
      </c>
      <c r="F16" s="14">
        <f t="shared" si="7"/>
        <v>945.9</v>
      </c>
      <c r="G16" s="14">
        <f t="shared" si="7"/>
        <v>0</v>
      </c>
      <c r="H16" s="14">
        <f t="shared" si="7"/>
        <v>0</v>
      </c>
      <c r="I16" s="14">
        <f t="shared" si="7"/>
        <v>0</v>
      </c>
      <c r="J16" s="54"/>
      <c r="L16" s="1"/>
    </row>
    <row r="17" spans="1:14" ht="14.25" customHeight="1" x14ac:dyDescent="0.25">
      <c r="A17" s="9">
        <f t="shared" si="3"/>
        <v>10</v>
      </c>
      <c r="B17" s="79" t="s">
        <v>52</v>
      </c>
      <c r="C17" s="80"/>
      <c r="D17" s="80"/>
      <c r="E17" s="80"/>
      <c r="F17" s="80"/>
      <c r="G17" s="80"/>
      <c r="H17" s="80"/>
      <c r="I17" s="80"/>
      <c r="J17" s="81"/>
      <c r="L17" s="1"/>
      <c r="N17" s="1"/>
    </row>
    <row r="18" spans="1:14" ht="12" customHeight="1" x14ac:dyDescent="0.25">
      <c r="A18" s="9">
        <f t="shared" si="3"/>
        <v>11</v>
      </c>
      <c r="B18" s="43" t="s">
        <v>44</v>
      </c>
      <c r="C18" s="67">
        <f>SUM(C20+C21)</f>
        <v>153613.9</v>
      </c>
      <c r="D18" s="67">
        <f t="shared" ref="D18:I18" si="8">SUM(D20:D21)</f>
        <v>34576.400000000001</v>
      </c>
      <c r="E18" s="67">
        <f t="shared" si="8"/>
        <v>22069.599999999999</v>
      </c>
      <c r="F18" s="67">
        <f t="shared" si="8"/>
        <v>18660.400000000001</v>
      </c>
      <c r="G18" s="67">
        <f t="shared" si="8"/>
        <v>26102.5</v>
      </c>
      <c r="H18" s="67">
        <f t="shared" si="8"/>
        <v>26102.5</v>
      </c>
      <c r="I18" s="67">
        <f t="shared" si="8"/>
        <v>26102.5</v>
      </c>
      <c r="J18" s="53" t="s">
        <v>28</v>
      </c>
      <c r="L18" s="1"/>
      <c r="N18" s="1"/>
    </row>
    <row r="19" spans="1:14" ht="12" customHeight="1" x14ac:dyDescent="0.25">
      <c r="A19" s="9">
        <f t="shared" si="3"/>
        <v>12</v>
      </c>
      <c r="B19" s="13" t="s">
        <v>8</v>
      </c>
      <c r="C19" s="68"/>
      <c r="D19" s="68"/>
      <c r="E19" s="68"/>
      <c r="F19" s="68"/>
      <c r="G19" s="68"/>
      <c r="H19" s="68"/>
      <c r="I19" s="68"/>
      <c r="J19" s="54"/>
      <c r="L19" s="1"/>
      <c r="N19" s="1"/>
    </row>
    <row r="20" spans="1:14" ht="12" customHeight="1" x14ac:dyDescent="0.25">
      <c r="A20" s="9">
        <f t="shared" si="3"/>
        <v>13</v>
      </c>
      <c r="B20" s="13" t="s">
        <v>4</v>
      </c>
      <c r="C20" s="14">
        <f>SUM(D20:I20)</f>
        <v>150862.5</v>
      </c>
      <c r="D20" s="14">
        <f t="shared" ref="D20:I21" si="9">SUM(D24+D35)</f>
        <v>33650</v>
      </c>
      <c r="E20" s="14">
        <f t="shared" si="9"/>
        <v>21152.5</v>
      </c>
      <c r="F20" s="14">
        <f t="shared" si="9"/>
        <v>17752.5</v>
      </c>
      <c r="G20" s="14">
        <f t="shared" si="9"/>
        <v>26102.5</v>
      </c>
      <c r="H20" s="14">
        <f t="shared" si="9"/>
        <v>26102.5</v>
      </c>
      <c r="I20" s="14">
        <f t="shared" si="9"/>
        <v>26102.5</v>
      </c>
      <c r="J20" s="54"/>
      <c r="L20" s="1"/>
      <c r="N20" s="1"/>
    </row>
    <row r="21" spans="1:14" ht="12" customHeight="1" x14ac:dyDescent="0.25">
      <c r="A21" s="9">
        <f t="shared" si="3"/>
        <v>14</v>
      </c>
      <c r="B21" s="13" t="s">
        <v>5</v>
      </c>
      <c r="C21" s="14">
        <f>SUM(D21:I21)</f>
        <v>2751.4</v>
      </c>
      <c r="D21" s="14">
        <f t="shared" si="9"/>
        <v>926.4</v>
      </c>
      <c r="E21" s="14">
        <f t="shared" si="9"/>
        <v>917.1</v>
      </c>
      <c r="F21" s="14">
        <f t="shared" si="9"/>
        <v>907.9</v>
      </c>
      <c r="G21" s="14">
        <f t="shared" si="9"/>
        <v>0</v>
      </c>
      <c r="H21" s="14">
        <f t="shared" si="9"/>
        <v>0</v>
      </c>
      <c r="I21" s="14">
        <f t="shared" si="9"/>
        <v>0</v>
      </c>
      <c r="J21" s="55"/>
      <c r="L21" s="1"/>
      <c r="N21" s="1"/>
    </row>
    <row r="22" spans="1:14" ht="12" customHeight="1" x14ac:dyDescent="0.25">
      <c r="A22" s="9">
        <f t="shared" si="3"/>
        <v>15</v>
      </c>
      <c r="B22" s="18" t="s">
        <v>9</v>
      </c>
      <c r="C22" s="19"/>
      <c r="D22" s="19"/>
      <c r="E22" s="19"/>
      <c r="F22" s="19"/>
      <c r="G22" s="19"/>
      <c r="H22" s="19"/>
      <c r="I22" s="19"/>
      <c r="J22" s="20"/>
      <c r="L22" s="1"/>
      <c r="N22" s="1"/>
    </row>
    <row r="23" spans="1:14" ht="12" customHeight="1" x14ac:dyDescent="0.25">
      <c r="A23" s="9">
        <f t="shared" si="3"/>
        <v>16</v>
      </c>
      <c r="B23" s="13" t="s">
        <v>19</v>
      </c>
      <c r="C23" s="14">
        <f>SUM(D23:I23)</f>
        <v>0</v>
      </c>
      <c r="D23" s="14">
        <f>SUM(D24+D25)</f>
        <v>0</v>
      </c>
      <c r="E23" s="14">
        <f>SUM(E24+E25)</f>
        <v>0</v>
      </c>
      <c r="F23" s="14">
        <f>SUM(F24)</f>
        <v>0</v>
      </c>
      <c r="G23" s="14">
        <f>SUM(G24)</f>
        <v>0</v>
      </c>
      <c r="H23" s="14">
        <f>SUM(H24)</f>
        <v>0</v>
      </c>
      <c r="I23" s="14">
        <f>SUM(I24)</f>
        <v>0</v>
      </c>
      <c r="J23" s="53" t="s">
        <v>28</v>
      </c>
      <c r="L23" s="1"/>
      <c r="N23" s="1"/>
    </row>
    <row r="24" spans="1:14" ht="12" customHeight="1" x14ac:dyDescent="0.25">
      <c r="A24" s="9">
        <f t="shared" si="3"/>
        <v>17</v>
      </c>
      <c r="B24" s="13" t="s">
        <v>4</v>
      </c>
      <c r="C24" s="14">
        <f>SUM(D24:I24)</f>
        <v>0</v>
      </c>
      <c r="D24" s="14">
        <f t="shared" ref="D24:I24" si="10">SUM(D28+D31)</f>
        <v>0</v>
      </c>
      <c r="E24" s="14">
        <f t="shared" si="10"/>
        <v>0</v>
      </c>
      <c r="F24" s="14">
        <f t="shared" si="10"/>
        <v>0</v>
      </c>
      <c r="G24" s="14">
        <f t="shared" si="10"/>
        <v>0</v>
      </c>
      <c r="H24" s="14">
        <f t="shared" si="10"/>
        <v>0</v>
      </c>
      <c r="I24" s="14">
        <f t="shared" si="10"/>
        <v>0</v>
      </c>
      <c r="J24" s="54"/>
      <c r="L24" s="1"/>
      <c r="N24" s="1"/>
    </row>
    <row r="25" spans="1:14" ht="12" customHeight="1" x14ac:dyDescent="0.25">
      <c r="A25" s="9">
        <f t="shared" si="3"/>
        <v>18</v>
      </c>
      <c r="B25" s="13" t="s">
        <v>5</v>
      </c>
      <c r="C25" s="14">
        <f>SUM(D25:I25)</f>
        <v>0</v>
      </c>
      <c r="D25" s="14">
        <f t="shared" ref="D25:I25" si="11">SUM(D32)</f>
        <v>0</v>
      </c>
      <c r="E25" s="14">
        <f t="shared" si="11"/>
        <v>0</v>
      </c>
      <c r="F25" s="14">
        <f t="shared" si="11"/>
        <v>0</v>
      </c>
      <c r="G25" s="14">
        <f t="shared" si="11"/>
        <v>0</v>
      </c>
      <c r="H25" s="14">
        <f t="shared" si="11"/>
        <v>0</v>
      </c>
      <c r="I25" s="14">
        <f t="shared" si="11"/>
        <v>0</v>
      </c>
      <c r="J25" s="55"/>
      <c r="L25" s="1"/>
      <c r="N25" s="1"/>
    </row>
    <row r="26" spans="1:14" ht="12" customHeight="1" x14ac:dyDescent="0.25">
      <c r="A26" s="9">
        <f t="shared" si="3"/>
        <v>19</v>
      </c>
      <c r="B26" s="78" t="s">
        <v>10</v>
      </c>
      <c r="C26" s="69"/>
      <c r="D26" s="69"/>
      <c r="E26" s="69"/>
      <c r="F26" s="69"/>
      <c r="G26" s="69"/>
      <c r="H26" s="69"/>
      <c r="I26" s="69"/>
      <c r="J26" s="70"/>
      <c r="L26" s="1"/>
      <c r="N26" s="1"/>
    </row>
    <row r="27" spans="1:14" ht="12" customHeight="1" x14ac:dyDescent="0.25">
      <c r="A27" s="9">
        <f t="shared" si="3"/>
        <v>20</v>
      </c>
      <c r="B27" s="15" t="s">
        <v>18</v>
      </c>
      <c r="C27" s="22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61" t="s">
        <v>28</v>
      </c>
      <c r="L27" s="1"/>
      <c r="N27" s="1"/>
    </row>
    <row r="28" spans="1:14" ht="12" customHeight="1" x14ac:dyDescent="0.25">
      <c r="A28" s="9">
        <f t="shared" si="3"/>
        <v>21</v>
      </c>
      <c r="B28" s="24" t="s">
        <v>4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62"/>
      <c r="L28" s="1"/>
      <c r="N28" s="1"/>
    </row>
    <row r="29" spans="1:14" ht="12" customHeight="1" x14ac:dyDescent="0.25">
      <c r="A29" s="9">
        <f t="shared" si="3"/>
        <v>22</v>
      </c>
      <c r="B29" s="78" t="s">
        <v>11</v>
      </c>
      <c r="C29" s="69"/>
      <c r="D29" s="69"/>
      <c r="E29" s="69"/>
      <c r="F29" s="69"/>
      <c r="G29" s="69"/>
      <c r="H29" s="69"/>
      <c r="I29" s="69"/>
      <c r="J29" s="70"/>
      <c r="L29" s="1"/>
      <c r="N29" s="1"/>
    </row>
    <row r="30" spans="1:14" ht="12" customHeight="1" x14ac:dyDescent="0.25">
      <c r="A30" s="9">
        <f t="shared" si="3"/>
        <v>23</v>
      </c>
      <c r="B30" s="26" t="s">
        <v>2</v>
      </c>
      <c r="C30" s="14">
        <f>SUM(D30:I30)</f>
        <v>0</v>
      </c>
      <c r="D30" s="27">
        <f t="shared" ref="D30:I30" si="12">SUM(D31:D32)</f>
        <v>0</v>
      </c>
      <c r="E30" s="27">
        <f t="shared" si="12"/>
        <v>0</v>
      </c>
      <c r="F30" s="27">
        <f t="shared" si="12"/>
        <v>0</v>
      </c>
      <c r="G30" s="27">
        <f t="shared" si="12"/>
        <v>0</v>
      </c>
      <c r="H30" s="27">
        <f t="shared" si="12"/>
        <v>0</v>
      </c>
      <c r="I30" s="27">
        <f t="shared" si="12"/>
        <v>0</v>
      </c>
      <c r="J30" s="61" t="s">
        <v>28</v>
      </c>
      <c r="L30" s="1"/>
      <c r="N30" s="1"/>
    </row>
    <row r="31" spans="1:14" ht="12" customHeight="1" x14ac:dyDescent="0.25">
      <c r="A31" s="9">
        <f t="shared" si="3"/>
        <v>24</v>
      </c>
      <c r="B31" s="24" t="s">
        <v>4</v>
      </c>
      <c r="C31" s="14">
        <f>SUM(D31:I31)</f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71"/>
      <c r="L31" s="1"/>
      <c r="N31" s="1"/>
    </row>
    <row r="32" spans="1:14" ht="12" customHeight="1" x14ac:dyDescent="0.25">
      <c r="A32" s="9">
        <f t="shared" si="3"/>
        <v>25</v>
      </c>
      <c r="B32" s="13" t="s">
        <v>5</v>
      </c>
      <c r="C32" s="14">
        <f>SUM(D32:I32)</f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62"/>
      <c r="L32" s="1"/>
      <c r="N32" s="1"/>
    </row>
    <row r="33" spans="1:14" ht="12" customHeight="1" x14ac:dyDescent="0.25">
      <c r="A33" s="9">
        <f t="shared" si="3"/>
        <v>26</v>
      </c>
      <c r="B33" s="56" t="s">
        <v>12</v>
      </c>
      <c r="C33" s="57"/>
      <c r="D33" s="57"/>
      <c r="E33" s="57"/>
      <c r="F33" s="57"/>
      <c r="G33" s="57"/>
      <c r="H33" s="57"/>
      <c r="I33" s="57"/>
      <c r="J33" s="58"/>
      <c r="L33" s="1"/>
      <c r="N33" s="1"/>
    </row>
    <row r="34" spans="1:14" ht="12" customHeight="1" x14ac:dyDescent="0.25">
      <c r="A34" s="9">
        <f t="shared" si="3"/>
        <v>27</v>
      </c>
      <c r="B34" s="43" t="s">
        <v>13</v>
      </c>
      <c r="C34" s="42">
        <f>SUM(D34:I34)</f>
        <v>153613.9</v>
      </c>
      <c r="D34" s="42">
        <f t="shared" ref="D34:I34" si="13">SUM(D35:D36)</f>
        <v>34576.400000000001</v>
      </c>
      <c r="E34" s="42">
        <f t="shared" si="13"/>
        <v>22069.599999999999</v>
      </c>
      <c r="F34" s="42">
        <f t="shared" si="13"/>
        <v>18660.400000000001</v>
      </c>
      <c r="G34" s="42">
        <f t="shared" si="13"/>
        <v>26102.5</v>
      </c>
      <c r="H34" s="42">
        <f t="shared" si="13"/>
        <v>26102.5</v>
      </c>
      <c r="I34" s="42">
        <f t="shared" si="13"/>
        <v>26102.5</v>
      </c>
      <c r="J34" s="75" t="s">
        <v>28</v>
      </c>
      <c r="L34" s="1"/>
      <c r="N34" s="1"/>
    </row>
    <row r="35" spans="1:14" ht="12" customHeight="1" x14ac:dyDescent="0.25">
      <c r="A35" s="9">
        <f t="shared" si="3"/>
        <v>28</v>
      </c>
      <c r="B35" s="13" t="s">
        <v>4</v>
      </c>
      <c r="C35" s="14">
        <f>SUM(D35:I35)</f>
        <v>150862.5</v>
      </c>
      <c r="D35" s="14">
        <f t="shared" ref="D35:I35" si="14">SUM(D42+D39+D53+D45+D49)</f>
        <v>33650</v>
      </c>
      <c r="E35" s="14">
        <f t="shared" si="14"/>
        <v>21152.5</v>
      </c>
      <c r="F35" s="14">
        <f t="shared" si="14"/>
        <v>17752.5</v>
      </c>
      <c r="G35" s="14">
        <f t="shared" si="14"/>
        <v>26102.5</v>
      </c>
      <c r="H35" s="14">
        <f t="shared" si="14"/>
        <v>26102.5</v>
      </c>
      <c r="I35" s="14">
        <f t="shared" si="14"/>
        <v>26102.5</v>
      </c>
      <c r="J35" s="76"/>
      <c r="L35" s="1"/>
      <c r="N35" s="1"/>
    </row>
    <row r="36" spans="1:14" ht="12" customHeight="1" x14ac:dyDescent="0.25">
      <c r="A36" s="9">
        <f t="shared" si="3"/>
        <v>29</v>
      </c>
      <c r="B36" s="24" t="s">
        <v>5</v>
      </c>
      <c r="C36" s="14">
        <f>SUM(D36:I36)</f>
        <v>2751.4</v>
      </c>
      <c r="D36" s="14">
        <f t="shared" ref="D36:I36" si="15">SUM(D46)</f>
        <v>926.4</v>
      </c>
      <c r="E36" s="14">
        <f t="shared" si="15"/>
        <v>917.1</v>
      </c>
      <c r="F36" s="14">
        <f t="shared" si="15"/>
        <v>907.9</v>
      </c>
      <c r="G36" s="14">
        <f t="shared" si="15"/>
        <v>0</v>
      </c>
      <c r="H36" s="14">
        <f t="shared" si="15"/>
        <v>0</v>
      </c>
      <c r="I36" s="14">
        <f t="shared" si="15"/>
        <v>0</v>
      </c>
      <c r="J36" s="77"/>
      <c r="L36" s="1"/>
      <c r="N36" s="1"/>
    </row>
    <row r="37" spans="1:14" ht="12" customHeight="1" x14ac:dyDescent="0.25">
      <c r="A37" s="9">
        <f t="shared" si="3"/>
        <v>30</v>
      </c>
      <c r="B37" s="56" t="s">
        <v>53</v>
      </c>
      <c r="C37" s="57"/>
      <c r="D37" s="57"/>
      <c r="E37" s="57"/>
      <c r="F37" s="57"/>
      <c r="G37" s="57"/>
      <c r="H37" s="57"/>
      <c r="I37" s="57"/>
      <c r="J37" s="58"/>
      <c r="L37" s="1"/>
      <c r="N37" s="1"/>
    </row>
    <row r="38" spans="1:14" ht="12" customHeight="1" x14ac:dyDescent="0.25">
      <c r="A38" s="9">
        <f t="shared" si="3"/>
        <v>31</v>
      </c>
      <c r="B38" s="24" t="s">
        <v>16</v>
      </c>
      <c r="C38" s="28">
        <f>SUM(D38:I38)</f>
        <v>18812.5</v>
      </c>
      <c r="D38" s="28">
        <f t="shared" ref="D38:I38" si="16">SUM(D39)</f>
        <v>2700</v>
      </c>
      <c r="E38" s="28">
        <f t="shared" si="16"/>
        <v>3402.5</v>
      </c>
      <c r="F38" s="28">
        <f t="shared" si="16"/>
        <v>2502.5</v>
      </c>
      <c r="G38" s="28">
        <f t="shared" si="16"/>
        <v>3402.5</v>
      </c>
      <c r="H38" s="28">
        <f t="shared" si="16"/>
        <v>3402.5</v>
      </c>
      <c r="I38" s="28">
        <f t="shared" si="16"/>
        <v>3402.5</v>
      </c>
      <c r="J38" s="61">
        <v>4</v>
      </c>
      <c r="L38" s="1"/>
      <c r="N38" s="1"/>
    </row>
    <row r="39" spans="1:14" ht="12" customHeight="1" x14ac:dyDescent="0.25">
      <c r="A39" s="9">
        <f t="shared" si="3"/>
        <v>32</v>
      </c>
      <c r="B39" s="24" t="s">
        <v>4</v>
      </c>
      <c r="C39" s="28">
        <f>SUM(D39:I39)</f>
        <v>18812.5</v>
      </c>
      <c r="D39" s="28">
        <v>2700</v>
      </c>
      <c r="E39" s="28">
        <v>3402.5</v>
      </c>
      <c r="F39" s="28">
        <v>2502.5</v>
      </c>
      <c r="G39" s="28">
        <v>3402.5</v>
      </c>
      <c r="H39" s="28">
        <v>3402.5</v>
      </c>
      <c r="I39" s="28">
        <v>3402.5</v>
      </c>
      <c r="J39" s="62"/>
      <c r="L39" s="1"/>
      <c r="N39" s="1"/>
    </row>
    <row r="40" spans="1:14" ht="12" customHeight="1" x14ac:dyDescent="0.25">
      <c r="A40" s="9">
        <f t="shared" si="3"/>
        <v>33</v>
      </c>
      <c r="B40" s="56" t="s">
        <v>54</v>
      </c>
      <c r="C40" s="57"/>
      <c r="D40" s="57"/>
      <c r="E40" s="57"/>
      <c r="F40" s="57"/>
      <c r="G40" s="57"/>
      <c r="H40" s="57"/>
      <c r="I40" s="57"/>
      <c r="J40" s="58"/>
      <c r="L40" s="1"/>
      <c r="N40" s="1"/>
    </row>
    <row r="41" spans="1:14" ht="12" customHeight="1" x14ac:dyDescent="0.25">
      <c r="A41" s="9">
        <f t="shared" si="3"/>
        <v>34</v>
      </c>
      <c r="B41" s="24" t="s">
        <v>24</v>
      </c>
      <c r="C41" s="28">
        <f>SUM(D41:I41)</f>
        <v>89800</v>
      </c>
      <c r="D41" s="28">
        <f t="shared" ref="D41:I41" si="17">SUM(D42)</f>
        <v>18300</v>
      </c>
      <c r="E41" s="28">
        <f t="shared" si="17"/>
        <v>12000</v>
      </c>
      <c r="F41" s="28">
        <f t="shared" si="17"/>
        <v>10000</v>
      </c>
      <c r="G41" s="28">
        <f t="shared" si="17"/>
        <v>16500</v>
      </c>
      <c r="H41" s="28">
        <f t="shared" si="17"/>
        <v>16500</v>
      </c>
      <c r="I41" s="28">
        <f t="shared" si="17"/>
        <v>16500</v>
      </c>
      <c r="J41" s="61">
        <v>6</v>
      </c>
      <c r="L41" s="1"/>
      <c r="N41" s="1"/>
    </row>
    <row r="42" spans="1:14" ht="12" customHeight="1" x14ac:dyDescent="0.25">
      <c r="A42" s="9">
        <f t="shared" si="3"/>
        <v>35</v>
      </c>
      <c r="B42" s="24" t="s">
        <v>4</v>
      </c>
      <c r="C42" s="28">
        <f>SUM(D42:I42)</f>
        <v>89800</v>
      </c>
      <c r="D42" s="28">
        <v>18300</v>
      </c>
      <c r="E42" s="28">
        <v>12000</v>
      </c>
      <c r="F42" s="28">
        <v>10000</v>
      </c>
      <c r="G42" s="28">
        <v>16500</v>
      </c>
      <c r="H42" s="28">
        <v>16500</v>
      </c>
      <c r="I42" s="28">
        <v>16500</v>
      </c>
      <c r="J42" s="62"/>
      <c r="L42" s="1"/>
      <c r="N42" s="1"/>
    </row>
    <row r="43" spans="1:14" ht="12" customHeight="1" x14ac:dyDescent="0.25">
      <c r="A43" s="9">
        <f t="shared" si="3"/>
        <v>36</v>
      </c>
      <c r="B43" s="56" t="s">
        <v>80</v>
      </c>
      <c r="C43" s="69"/>
      <c r="D43" s="69"/>
      <c r="E43" s="69"/>
      <c r="F43" s="69"/>
      <c r="G43" s="69"/>
      <c r="H43" s="69"/>
      <c r="I43" s="69"/>
      <c r="J43" s="70"/>
      <c r="L43" s="1"/>
      <c r="N43" s="1"/>
    </row>
    <row r="44" spans="1:14" ht="12" customHeight="1" x14ac:dyDescent="0.25">
      <c r="A44" s="9">
        <f t="shared" si="3"/>
        <v>37</v>
      </c>
      <c r="B44" s="24" t="s">
        <v>16</v>
      </c>
      <c r="C44" s="28">
        <f>SUM(D44:I44)</f>
        <v>3501.4</v>
      </c>
      <c r="D44" s="28">
        <f t="shared" ref="D44:I44" si="18">SUM(D45:D46)</f>
        <v>1176.4000000000001</v>
      </c>
      <c r="E44" s="28">
        <f t="shared" si="18"/>
        <v>1167.0999999999999</v>
      </c>
      <c r="F44" s="28">
        <f t="shared" si="18"/>
        <v>1157.9000000000001</v>
      </c>
      <c r="G44" s="28">
        <f t="shared" si="18"/>
        <v>0</v>
      </c>
      <c r="H44" s="28">
        <f t="shared" si="18"/>
        <v>0</v>
      </c>
      <c r="I44" s="28">
        <f t="shared" si="18"/>
        <v>0</v>
      </c>
      <c r="J44" s="61">
        <v>8</v>
      </c>
      <c r="L44" s="1"/>
      <c r="N44" s="1"/>
    </row>
    <row r="45" spans="1:14" ht="12" customHeight="1" x14ac:dyDescent="0.25">
      <c r="A45" s="9">
        <f t="shared" si="3"/>
        <v>38</v>
      </c>
      <c r="B45" s="24" t="s">
        <v>4</v>
      </c>
      <c r="C45" s="28">
        <f>SUM(D45:I45)</f>
        <v>750</v>
      </c>
      <c r="D45" s="28">
        <v>250</v>
      </c>
      <c r="E45" s="28">
        <v>250</v>
      </c>
      <c r="F45" s="28">
        <v>250</v>
      </c>
      <c r="G45" s="28">
        <v>0</v>
      </c>
      <c r="H45" s="28">
        <v>0</v>
      </c>
      <c r="I45" s="28">
        <v>0</v>
      </c>
      <c r="J45" s="71"/>
      <c r="L45" s="1"/>
      <c r="N45" s="1"/>
    </row>
    <row r="46" spans="1:14" ht="12" customHeight="1" x14ac:dyDescent="0.25">
      <c r="A46" s="9">
        <f t="shared" si="3"/>
        <v>39</v>
      </c>
      <c r="B46" s="24" t="s">
        <v>5</v>
      </c>
      <c r="C46" s="28">
        <f>SUM(D46:I46)</f>
        <v>2751.4</v>
      </c>
      <c r="D46" s="28">
        <v>926.4</v>
      </c>
      <c r="E46" s="28">
        <v>917.1</v>
      </c>
      <c r="F46" s="28">
        <v>907.9</v>
      </c>
      <c r="G46" s="28">
        <v>0</v>
      </c>
      <c r="H46" s="28">
        <v>0</v>
      </c>
      <c r="I46" s="28">
        <v>0</v>
      </c>
      <c r="J46" s="62"/>
      <c r="L46" s="1"/>
      <c r="N46" s="1"/>
    </row>
    <row r="47" spans="1:14" ht="12" customHeight="1" x14ac:dyDescent="0.25">
      <c r="A47" s="9">
        <f t="shared" si="3"/>
        <v>40</v>
      </c>
      <c r="B47" s="56" t="s">
        <v>62</v>
      </c>
      <c r="C47" s="69"/>
      <c r="D47" s="69"/>
      <c r="E47" s="69"/>
      <c r="F47" s="69"/>
      <c r="G47" s="69"/>
      <c r="H47" s="69"/>
      <c r="I47" s="69"/>
      <c r="J47" s="70"/>
      <c r="L47" s="1"/>
      <c r="N47" s="1"/>
    </row>
    <row r="48" spans="1:14" ht="12" customHeight="1" x14ac:dyDescent="0.25">
      <c r="A48" s="9">
        <f t="shared" si="3"/>
        <v>41</v>
      </c>
      <c r="B48" s="24" t="s">
        <v>16</v>
      </c>
      <c r="C48" s="28">
        <f>SUM(D48:I48)</f>
        <v>7000</v>
      </c>
      <c r="D48" s="28">
        <f t="shared" ref="D48:I48" si="19">SUM(D49:D50)</f>
        <v>4500</v>
      </c>
      <c r="E48" s="28">
        <f t="shared" si="19"/>
        <v>1500</v>
      </c>
      <c r="F48" s="28">
        <f t="shared" si="19"/>
        <v>1000</v>
      </c>
      <c r="G48" s="28">
        <f t="shared" si="19"/>
        <v>0</v>
      </c>
      <c r="H48" s="28">
        <f t="shared" si="19"/>
        <v>0</v>
      </c>
      <c r="I48" s="28">
        <f t="shared" si="19"/>
        <v>0</v>
      </c>
      <c r="J48" s="72">
        <v>9</v>
      </c>
      <c r="L48" s="1"/>
      <c r="N48" s="1"/>
    </row>
    <row r="49" spans="1:14" ht="12" customHeight="1" x14ac:dyDescent="0.25">
      <c r="A49" s="9">
        <f t="shared" si="3"/>
        <v>42</v>
      </c>
      <c r="B49" s="24" t="s">
        <v>4</v>
      </c>
      <c r="C49" s="28">
        <f>SUM(D49:I49)</f>
        <v>7000</v>
      </c>
      <c r="D49" s="28">
        <v>4500</v>
      </c>
      <c r="E49" s="28">
        <v>1500</v>
      </c>
      <c r="F49" s="28">
        <v>1000</v>
      </c>
      <c r="G49" s="28">
        <v>0</v>
      </c>
      <c r="H49" s="28">
        <v>0</v>
      </c>
      <c r="I49" s="28">
        <v>0</v>
      </c>
      <c r="J49" s="73"/>
      <c r="L49" s="1"/>
      <c r="N49" s="1"/>
    </row>
    <row r="50" spans="1:14" ht="12" customHeight="1" x14ac:dyDescent="0.25">
      <c r="A50" s="9">
        <f t="shared" si="3"/>
        <v>43</v>
      </c>
      <c r="B50" s="24" t="s">
        <v>5</v>
      </c>
      <c r="C50" s="28">
        <f>SUM(D50:I50)</f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74"/>
      <c r="L50" s="1"/>
      <c r="N50" s="1"/>
    </row>
    <row r="51" spans="1:14" ht="12" customHeight="1" x14ac:dyDescent="0.25">
      <c r="A51" s="9">
        <f t="shared" si="3"/>
        <v>44</v>
      </c>
      <c r="B51" s="56" t="s">
        <v>55</v>
      </c>
      <c r="C51" s="57"/>
      <c r="D51" s="57"/>
      <c r="E51" s="57"/>
      <c r="F51" s="57"/>
      <c r="G51" s="57"/>
      <c r="H51" s="57"/>
      <c r="I51" s="57"/>
      <c r="J51" s="58"/>
      <c r="L51" s="1"/>
      <c r="N51" s="1"/>
    </row>
    <row r="52" spans="1:14" ht="12" customHeight="1" x14ac:dyDescent="0.25">
      <c r="A52" s="9">
        <f t="shared" si="3"/>
        <v>45</v>
      </c>
      <c r="B52" s="24" t="s">
        <v>24</v>
      </c>
      <c r="C52" s="28">
        <f>SUM(D52:I52)</f>
        <v>34500</v>
      </c>
      <c r="D52" s="28">
        <f t="shared" ref="D52:I52" si="20">SUM(D53:D53)</f>
        <v>7900</v>
      </c>
      <c r="E52" s="28">
        <f t="shared" si="20"/>
        <v>4000</v>
      </c>
      <c r="F52" s="28">
        <f t="shared" si="20"/>
        <v>4000</v>
      </c>
      <c r="G52" s="28">
        <f t="shared" si="20"/>
        <v>6200</v>
      </c>
      <c r="H52" s="28">
        <f t="shared" si="20"/>
        <v>6200</v>
      </c>
      <c r="I52" s="28">
        <f t="shared" si="20"/>
        <v>6200</v>
      </c>
      <c r="J52" s="61">
        <v>10</v>
      </c>
      <c r="L52" s="1"/>
      <c r="N52" s="1"/>
    </row>
    <row r="53" spans="1:14" ht="12" customHeight="1" x14ac:dyDescent="0.25">
      <c r="A53" s="9">
        <f t="shared" si="3"/>
        <v>46</v>
      </c>
      <c r="B53" s="24" t="s">
        <v>4</v>
      </c>
      <c r="C53" s="28">
        <f>SUM(D53:I53)</f>
        <v>34500</v>
      </c>
      <c r="D53" s="28">
        <v>7900</v>
      </c>
      <c r="E53" s="28">
        <v>4000</v>
      </c>
      <c r="F53" s="28">
        <v>4000</v>
      </c>
      <c r="G53" s="28">
        <v>6200</v>
      </c>
      <c r="H53" s="28">
        <v>6200</v>
      </c>
      <c r="I53" s="28">
        <v>6200</v>
      </c>
      <c r="J53" s="71"/>
      <c r="L53" s="1"/>
      <c r="N53" s="1"/>
    </row>
    <row r="54" spans="1:14" ht="29.25" customHeight="1" x14ac:dyDescent="0.25">
      <c r="A54" s="9">
        <f t="shared" si="3"/>
        <v>47</v>
      </c>
      <c r="B54" s="79" t="s">
        <v>51</v>
      </c>
      <c r="C54" s="80"/>
      <c r="D54" s="80"/>
      <c r="E54" s="80"/>
      <c r="F54" s="80"/>
      <c r="G54" s="80"/>
      <c r="H54" s="80"/>
      <c r="I54" s="80"/>
      <c r="J54" s="81"/>
      <c r="L54" s="1"/>
      <c r="N54" s="1"/>
    </row>
    <row r="55" spans="1:14" ht="24" customHeight="1" x14ac:dyDescent="0.25">
      <c r="A55" s="9">
        <f t="shared" si="3"/>
        <v>48</v>
      </c>
      <c r="B55" s="43" t="s">
        <v>20</v>
      </c>
      <c r="C55" s="47">
        <f>SUM(D55:I55)</f>
        <v>157015.24287000002</v>
      </c>
      <c r="D55" s="48">
        <f t="shared" ref="D55:I55" si="21">SUM(D56:D57)</f>
        <v>44963.032870000003</v>
      </c>
      <c r="E55" s="48">
        <f t="shared" si="21"/>
        <v>61534.64</v>
      </c>
      <c r="F55" s="48">
        <f t="shared" si="21"/>
        <v>48267.57</v>
      </c>
      <c r="G55" s="48">
        <f t="shared" si="21"/>
        <v>750</v>
      </c>
      <c r="H55" s="48">
        <f t="shared" si="21"/>
        <v>750</v>
      </c>
      <c r="I55" s="48">
        <f t="shared" si="21"/>
        <v>750</v>
      </c>
      <c r="J55" s="82" t="s">
        <v>28</v>
      </c>
      <c r="L55" s="1"/>
      <c r="N55" s="1"/>
    </row>
    <row r="56" spans="1:14" ht="12" customHeight="1" x14ac:dyDescent="0.25">
      <c r="A56" s="9">
        <f t="shared" si="3"/>
        <v>49</v>
      </c>
      <c r="B56" s="13" t="s">
        <v>4</v>
      </c>
      <c r="C56" s="28">
        <f>SUM(D56:I56)</f>
        <v>142918.14287000001</v>
      </c>
      <c r="D56" s="31">
        <f>SUM(D60+D80)</f>
        <v>30865.932870000001</v>
      </c>
      <c r="E56" s="31">
        <f>SUM(E60+E80)</f>
        <v>61534.64</v>
      </c>
      <c r="F56" s="31">
        <f>F60+F80</f>
        <v>48267.57</v>
      </c>
      <c r="G56" s="31">
        <f t="shared" ref="G56:I57" si="22">SUM(G60+G80)</f>
        <v>750</v>
      </c>
      <c r="H56" s="31">
        <f t="shared" si="22"/>
        <v>750</v>
      </c>
      <c r="I56" s="31">
        <f t="shared" si="22"/>
        <v>750</v>
      </c>
      <c r="J56" s="83"/>
      <c r="L56" s="1"/>
      <c r="N56" s="1"/>
    </row>
    <row r="57" spans="1:14" ht="12" customHeight="1" x14ac:dyDescent="0.25">
      <c r="A57" s="9">
        <f t="shared" si="3"/>
        <v>50</v>
      </c>
      <c r="B57" s="13" t="s">
        <v>5</v>
      </c>
      <c r="C57" s="28">
        <f>SUM(D57:I57)</f>
        <v>14097.1</v>
      </c>
      <c r="D57" s="31">
        <f>SUM(D61+D81)</f>
        <v>14097.1</v>
      </c>
      <c r="E57" s="31">
        <f>SUM(E61+E81)</f>
        <v>0</v>
      </c>
      <c r="F57" s="31">
        <f>SUM(F61+F81)</f>
        <v>0</v>
      </c>
      <c r="G57" s="31">
        <f t="shared" si="22"/>
        <v>0</v>
      </c>
      <c r="H57" s="31">
        <f t="shared" si="22"/>
        <v>0</v>
      </c>
      <c r="I57" s="31">
        <f t="shared" si="22"/>
        <v>0</v>
      </c>
      <c r="J57" s="84"/>
      <c r="L57" s="1"/>
      <c r="N57" s="1"/>
    </row>
    <row r="58" spans="1:14" ht="12" customHeight="1" x14ac:dyDescent="0.25">
      <c r="A58" s="9">
        <f t="shared" si="3"/>
        <v>51</v>
      </c>
      <c r="B58" s="109" t="s">
        <v>9</v>
      </c>
      <c r="C58" s="106"/>
      <c r="D58" s="106"/>
      <c r="E58" s="106"/>
      <c r="F58" s="106"/>
      <c r="G58" s="106"/>
      <c r="H58" s="106"/>
      <c r="I58" s="106"/>
      <c r="J58" s="107"/>
      <c r="L58" s="1"/>
      <c r="N58" s="1"/>
    </row>
    <row r="59" spans="1:14" ht="39.75" customHeight="1" x14ac:dyDescent="0.25">
      <c r="A59" s="9">
        <f t="shared" si="3"/>
        <v>52</v>
      </c>
      <c r="B59" s="13" t="s">
        <v>21</v>
      </c>
      <c r="C59" s="28">
        <f>SUM(D59:I59)</f>
        <v>117067.14287000001</v>
      </c>
      <c r="D59" s="14">
        <f t="shared" ref="D59:I59" si="23">SUM(D60:D61)</f>
        <v>8164.9328699999996</v>
      </c>
      <c r="E59" s="14">
        <f t="shared" si="23"/>
        <v>60734.64</v>
      </c>
      <c r="F59" s="14">
        <f t="shared" si="23"/>
        <v>48167.57</v>
      </c>
      <c r="G59" s="14">
        <f t="shared" si="23"/>
        <v>0</v>
      </c>
      <c r="H59" s="14">
        <f t="shared" si="23"/>
        <v>0</v>
      </c>
      <c r="I59" s="14">
        <f t="shared" si="23"/>
        <v>0</v>
      </c>
      <c r="J59" s="53" t="s">
        <v>28</v>
      </c>
      <c r="L59" s="1"/>
      <c r="N59" s="1"/>
    </row>
    <row r="60" spans="1:14" ht="12" customHeight="1" x14ac:dyDescent="0.25">
      <c r="A60" s="9">
        <f t="shared" si="3"/>
        <v>53</v>
      </c>
      <c r="B60" s="13" t="s">
        <v>4</v>
      </c>
      <c r="C60" s="28">
        <f>SUM(D60:I60)</f>
        <v>117067.14287000001</v>
      </c>
      <c r="D60" s="14">
        <f t="shared" ref="D60:I61" si="24">SUM(D76+D64)</f>
        <v>8164.9328699999996</v>
      </c>
      <c r="E60" s="14">
        <f t="shared" si="24"/>
        <v>60734.64</v>
      </c>
      <c r="F60" s="14">
        <f t="shared" si="24"/>
        <v>48167.57</v>
      </c>
      <c r="G60" s="14">
        <f t="shared" si="24"/>
        <v>0</v>
      </c>
      <c r="H60" s="14">
        <f t="shared" si="24"/>
        <v>0</v>
      </c>
      <c r="I60" s="14">
        <f t="shared" si="24"/>
        <v>0</v>
      </c>
      <c r="J60" s="54"/>
      <c r="L60" s="1"/>
      <c r="N60" s="1"/>
    </row>
    <row r="61" spans="1:14" ht="12" customHeight="1" x14ac:dyDescent="0.25">
      <c r="A61" s="9">
        <f t="shared" si="3"/>
        <v>54</v>
      </c>
      <c r="B61" s="13" t="s">
        <v>5</v>
      </c>
      <c r="C61" s="28">
        <f>SUM(D61:I61)</f>
        <v>0</v>
      </c>
      <c r="D61" s="14">
        <f t="shared" si="24"/>
        <v>0</v>
      </c>
      <c r="E61" s="14">
        <f t="shared" si="24"/>
        <v>0</v>
      </c>
      <c r="F61" s="14">
        <f t="shared" si="24"/>
        <v>0</v>
      </c>
      <c r="G61" s="14">
        <f t="shared" si="24"/>
        <v>0</v>
      </c>
      <c r="H61" s="14">
        <f t="shared" si="24"/>
        <v>0</v>
      </c>
      <c r="I61" s="14">
        <f t="shared" si="24"/>
        <v>0</v>
      </c>
      <c r="J61" s="55"/>
      <c r="L61" s="1"/>
      <c r="N61" s="1"/>
    </row>
    <row r="62" spans="1:14" ht="12" customHeight="1" x14ac:dyDescent="0.25">
      <c r="A62" s="9">
        <f t="shared" si="3"/>
        <v>55</v>
      </c>
      <c r="B62" s="78" t="s">
        <v>10</v>
      </c>
      <c r="C62" s="69"/>
      <c r="D62" s="69"/>
      <c r="E62" s="69"/>
      <c r="F62" s="69"/>
      <c r="G62" s="69"/>
      <c r="H62" s="69"/>
      <c r="I62" s="69"/>
      <c r="J62" s="70"/>
      <c r="L62" s="1"/>
      <c r="N62" s="1"/>
    </row>
    <row r="63" spans="1:14" ht="51" customHeight="1" x14ac:dyDescent="0.25">
      <c r="A63" s="9">
        <f t="shared" si="3"/>
        <v>56</v>
      </c>
      <c r="B63" s="24" t="s">
        <v>18</v>
      </c>
      <c r="C63" s="28">
        <f>SUM(D63:I63)</f>
        <v>117067.14287000001</v>
      </c>
      <c r="D63" s="28">
        <f t="shared" ref="D63:I63" si="25">SUM(D64:D65)</f>
        <v>8164.9328699999996</v>
      </c>
      <c r="E63" s="28">
        <f t="shared" si="25"/>
        <v>60734.64</v>
      </c>
      <c r="F63" s="28">
        <f t="shared" si="25"/>
        <v>48167.57</v>
      </c>
      <c r="G63" s="28">
        <f t="shared" si="25"/>
        <v>0</v>
      </c>
      <c r="H63" s="28">
        <f t="shared" si="25"/>
        <v>0</v>
      </c>
      <c r="I63" s="28">
        <f t="shared" si="25"/>
        <v>0</v>
      </c>
      <c r="J63" s="61" t="s">
        <v>28</v>
      </c>
      <c r="L63" s="1"/>
      <c r="N63" s="1"/>
    </row>
    <row r="64" spans="1:14" ht="12" customHeight="1" x14ac:dyDescent="0.25">
      <c r="A64" s="9">
        <f t="shared" ref="A64:A122" si="26">SUM(A63+1)</f>
        <v>57</v>
      </c>
      <c r="B64" s="24" t="s">
        <v>4</v>
      </c>
      <c r="C64" s="28">
        <f>SUM(D64:I64)</f>
        <v>117067.14287000001</v>
      </c>
      <c r="D64" s="28">
        <f t="shared" ref="D64:I65" si="27">SUM(D72)</f>
        <v>8164.9328699999996</v>
      </c>
      <c r="E64" s="28">
        <f t="shared" si="27"/>
        <v>60734.64</v>
      </c>
      <c r="F64" s="28">
        <f t="shared" si="27"/>
        <v>48167.57</v>
      </c>
      <c r="G64" s="28">
        <f t="shared" si="27"/>
        <v>0</v>
      </c>
      <c r="H64" s="28">
        <f t="shared" si="27"/>
        <v>0</v>
      </c>
      <c r="I64" s="28">
        <f t="shared" si="27"/>
        <v>0</v>
      </c>
      <c r="J64" s="71"/>
      <c r="L64" s="1"/>
      <c r="N64" s="1"/>
    </row>
    <row r="65" spans="1:14" ht="12" customHeight="1" x14ac:dyDescent="0.25">
      <c r="A65" s="9">
        <f t="shared" si="26"/>
        <v>58</v>
      </c>
      <c r="B65" s="24" t="s">
        <v>5</v>
      </c>
      <c r="C65" s="28">
        <f>SUM(D65:I65)</f>
        <v>0</v>
      </c>
      <c r="D65" s="28">
        <f t="shared" si="27"/>
        <v>0</v>
      </c>
      <c r="E65" s="28">
        <f t="shared" si="27"/>
        <v>0</v>
      </c>
      <c r="F65" s="28">
        <f t="shared" si="27"/>
        <v>0</v>
      </c>
      <c r="G65" s="28">
        <f t="shared" si="27"/>
        <v>0</v>
      </c>
      <c r="H65" s="28">
        <f t="shared" si="27"/>
        <v>0</v>
      </c>
      <c r="I65" s="28">
        <f t="shared" si="27"/>
        <v>0</v>
      </c>
      <c r="J65" s="62"/>
      <c r="L65" s="1"/>
      <c r="N65" s="1"/>
    </row>
    <row r="66" spans="1:14" ht="27.75" customHeight="1" x14ac:dyDescent="0.25">
      <c r="A66" s="9">
        <f t="shared" si="26"/>
        <v>59</v>
      </c>
      <c r="B66" s="56" t="s">
        <v>56</v>
      </c>
      <c r="C66" s="57"/>
      <c r="D66" s="57"/>
      <c r="E66" s="57"/>
      <c r="F66" s="57"/>
      <c r="G66" s="57"/>
      <c r="H66" s="57"/>
      <c r="I66" s="57"/>
      <c r="J66" s="58"/>
      <c r="L66" s="1"/>
      <c r="N66" s="1"/>
    </row>
    <row r="67" spans="1:14" ht="12" customHeight="1" x14ac:dyDescent="0.25">
      <c r="A67" s="9">
        <f t="shared" si="26"/>
        <v>60</v>
      </c>
      <c r="B67" s="24" t="s">
        <v>24</v>
      </c>
      <c r="C67" s="31">
        <f>SUM(D67:I67)</f>
        <v>117067.14287000001</v>
      </c>
      <c r="D67" s="33">
        <f t="shared" ref="D67:I67" si="28">SUM(D68:D69)</f>
        <v>8164.9328699999996</v>
      </c>
      <c r="E67" s="33">
        <f t="shared" si="28"/>
        <v>60734.64</v>
      </c>
      <c r="F67" s="33">
        <f t="shared" si="28"/>
        <v>48167.57</v>
      </c>
      <c r="G67" s="33">
        <f t="shared" si="28"/>
        <v>0</v>
      </c>
      <c r="H67" s="33">
        <f t="shared" si="28"/>
        <v>0</v>
      </c>
      <c r="I67" s="33">
        <f t="shared" si="28"/>
        <v>0</v>
      </c>
      <c r="J67" s="61">
        <v>14</v>
      </c>
      <c r="L67" s="1"/>
      <c r="N67" s="1"/>
    </row>
    <row r="68" spans="1:14" ht="12" customHeight="1" x14ac:dyDescent="0.25">
      <c r="A68" s="9">
        <f t="shared" si="26"/>
        <v>61</v>
      </c>
      <c r="B68" s="24" t="s">
        <v>4</v>
      </c>
      <c r="C68" s="31">
        <f>SUM(D68:I68)</f>
        <v>117067.14287000001</v>
      </c>
      <c r="D68" s="33">
        <f>SUM(D72)</f>
        <v>8164.9328699999996</v>
      </c>
      <c r="E68" s="33">
        <f>SUM(E72)</f>
        <v>60734.64</v>
      </c>
      <c r="F68" s="33">
        <f>SUM(F72)</f>
        <v>48167.57</v>
      </c>
      <c r="G68" s="33">
        <v>0</v>
      </c>
      <c r="H68" s="28">
        <v>0</v>
      </c>
      <c r="I68" s="28">
        <v>0</v>
      </c>
      <c r="J68" s="71"/>
      <c r="L68" s="1"/>
      <c r="N68" s="1"/>
    </row>
    <row r="69" spans="1:14" ht="12" customHeight="1" x14ac:dyDescent="0.25">
      <c r="A69" s="9">
        <f t="shared" si="26"/>
        <v>62</v>
      </c>
      <c r="B69" s="24" t="s">
        <v>5</v>
      </c>
      <c r="C69" s="33">
        <f>SUM(D69:I69)</f>
        <v>0</v>
      </c>
      <c r="D69" s="33">
        <v>0</v>
      </c>
      <c r="E69" s="33">
        <v>0</v>
      </c>
      <c r="F69" s="33">
        <v>0</v>
      </c>
      <c r="G69" s="33">
        <v>0</v>
      </c>
      <c r="H69" s="28">
        <f>SUM(G69)</f>
        <v>0</v>
      </c>
      <c r="I69" s="28">
        <f>SUM(H69)</f>
        <v>0</v>
      </c>
      <c r="J69" s="62"/>
      <c r="L69" s="1"/>
      <c r="N69" s="1"/>
    </row>
    <row r="70" spans="1:14" ht="12" customHeight="1" x14ac:dyDescent="0.25">
      <c r="A70" s="9">
        <f t="shared" si="26"/>
        <v>63</v>
      </c>
      <c r="B70" s="88" t="s">
        <v>77</v>
      </c>
      <c r="C70" s="89"/>
      <c r="D70" s="89"/>
      <c r="E70" s="89"/>
      <c r="F70" s="89"/>
      <c r="G70" s="89"/>
      <c r="H70" s="89"/>
      <c r="I70" s="89"/>
      <c r="J70" s="90"/>
      <c r="L70" s="1"/>
      <c r="N70" s="1"/>
    </row>
    <row r="71" spans="1:14" ht="12" customHeight="1" x14ac:dyDescent="0.25">
      <c r="A71" s="9">
        <f t="shared" si="26"/>
        <v>64</v>
      </c>
      <c r="B71" s="50" t="s">
        <v>16</v>
      </c>
      <c r="C71" s="17">
        <f t="shared" ref="C71:I71" si="29">SUM(C72:C73)</f>
        <v>117067.14287000001</v>
      </c>
      <c r="D71" s="17">
        <f t="shared" si="29"/>
        <v>8164.9328699999996</v>
      </c>
      <c r="E71" s="17">
        <f t="shared" si="29"/>
        <v>60734.64</v>
      </c>
      <c r="F71" s="17">
        <f t="shared" si="29"/>
        <v>48167.57</v>
      </c>
      <c r="G71" s="17">
        <f t="shared" si="29"/>
        <v>0</v>
      </c>
      <c r="H71" s="17">
        <f t="shared" si="29"/>
        <v>0</v>
      </c>
      <c r="I71" s="17">
        <f t="shared" si="29"/>
        <v>0</v>
      </c>
      <c r="J71" s="91">
        <v>14</v>
      </c>
      <c r="L71" s="1"/>
      <c r="N71" s="1"/>
    </row>
    <row r="72" spans="1:14" ht="12" customHeight="1" x14ac:dyDescent="0.25">
      <c r="A72" s="9">
        <f t="shared" si="26"/>
        <v>65</v>
      </c>
      <c r="B72" s="24" t="s">
        <v>4</v>
      </c>
      <c r="C72" s="14">
        <f>SUM(D72:I72)</f>
        <v>117067.14287000001</v>
      </c>
      <c r="D72" s="33">
        <v>8164.9328699999996</v>
      </c>
      <c r="E72" s="33">
        <v>60734.64</v>
      </c>
      <c r="F72" s="33">
        <v>48167.57</v>
      </c>
      <c r="G72" s="33">
        <v>0</v>
      </c>
      <c r="H72" s="33">
        <v>0</v>
      </c>
      <c r="I72" s="33">
        <v>0</v>
      </c>
      <c r="J72" s="92"/>
      <c r="L72" s="1"/>
      <c r="N72" s="1"/>
    </row>
    <row r="73" spans="1:14" ht="12" customHeight="1" x14ac:dyDescent="0.25">
      <c r="A73" s="9">
        <f t="shared" si="26"/>
        <v>66</v>
      </c>
      <c r="B73" s="15" t="s">
        <v>5</v>
      </c>
      <c r="C73" s="51">
        <f>SUM(D73:I73)</f>
        <v>0</v>
      </c>
      <c r="D73" s="52">
        <v>0</v>
      </c>
      <c r="E73" s="52">
        <v>0</v>
      </c>
      <c r="F73" s="52">
        <v>0</v>
      </c>
      <c r="G73" s="52">
        <v>0</v>
      </c>
      <c r="H73" s="52">
        <v>0</v>
      </c>
      <c r="I73" s="52">
        <v>0</v>
      </c>
      <c r="J73" s="93"/>
      <c r="L73" s="1"/>
      <c r="N73" s="1"/>
    </row>
    <row r="74" spans="1:14" ht="12" customHeight="1" x14ac:dyDescent="0.25">
      <c r="A74" s="9">
        <f t="shared" si="26"/>
        <v>67</v>
      </c>
      <c r="B74" s="78" t="s">
        <v>11</v>
      </c>
      <c r="C74" s="69"/>
      <c r="D74" s="69"/>
      <c r="E74" s="69"/>
      <c r="F74" s="69"/>
      <c r="G74" s="69"/>
      <c r="H74" s="69"/>
      <c r="I74" s="69"/>
      <c r="J74" s="70"/>
      <c r="L74" s="1"/>
      <c r="N74" s="1"/>
    </row>
    <row r="75" spans="1:14" ht="12" customHeight="1" x14ac:dyDescent="0.25">
      <c r="A75" s="9">
        <f t="shared" si="26"/>
        <v>68</v>
      </c>
      <c r="B75" s="24" t="s">
        <v>22</v>
      </c>
      <c r="C75" s="28">
        <f>SUM(D75:I75)</f>
        <v>0</v>
      </c>
      <c r="D75" s="34">
        <f t="shared" ref="D75:I75" si="30">SUM(D76:D77)</f>
        <v>0</v>
      </c>
      <c r="E75" s="34">
        <f t="shared" si="30"/>
        <v>0</v>
      </c>
      <c r="F75" s="34">
        <f t="shared" si="30"/>
        <v>0</v>
      </c>
      <c r="G75" s="34">
        <f t="shared" si="30"/>
        <v>0</v>
      </c>
      <c r="H75" s="34">
        <f t="shared" si="30"/>
        <v>0</v>
      </c>
      <c r="I75" s="34">
        <f t="shared" si="30"/>
        <v>0</v>
      </c>
      <c r="J75" s="61" t="s">
        <v>28</v>
      </c>
      <c r="L75" s="1"/>
      <c r="N75" s="1"/>
    </row>
    <row r="76" spans="1:14" ht="12" customHeight="1" x14ac:dyDescent="0.25">
      <c r="A76" s="9">
        <f t="shared" si="26"/>
        <v>69</v>
      </c>
      <c r="B76" s="24" t="s">
        <v>4</v>
      </c>
      <c r="C76" s="28">
        <f>SUM(D76:I76)</f>
        <v>0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71"/>
      <c r="L76" s="1"/>
      <c r="N76" s="1"/>
    </row>
    <row r="77" spans="1:14" ht="12" customHeight="1" x14ac:dyDescent="0.25">
      <c r="A77" s="9">
        <f t="shared" si="26"/>
        <v>70</v>
      </c>
      <c r="B77" s="24" t="s">
        <v>5</v>
      </c>
      <c r="C77" s="28">
        <f>SUM(D77:I77)</f>
        <v>0</v>
      </c>
      <c r="D77" s="34">
        <f t="shared" ref="D77:I77" si="31">SUM(D69)</f>
        <v>0</v>
      </c>
      <c r="E77" s="34">
        <f t="shared" si="31"/>
        <v>0</v>
      </c>
      <c r="F77" s="34">
        <f t="shared" si="31"/>
        <v>0</v>
      </c>
      <c r="G77" s="34">
        <f t="shared" si="31"/>
        <v>0</v>
      </c>
      <c r="H77" s="34">
        <f t="shared" si="31"/>
        <v>0</v>
      </c>
      <c r="I77" s="34">
        <f t="shared" si="31"/>
        <v>0</v>
      </c>
      <c r="J77" s="62"/>
      <c r="L77" s="1"/>
      <c r="N77" s="1"/>
    </row>
    <row r="78" spans="1:14" ht="12" customHeight="1" x14ac:dyDescent="0.25">
      <c r="A78" s="9">
        <f t="shared" si="26"/>
        <v>71</v>
      </c>
      <c r="B78" s="85" t="s">
        <v>12</v>
      </c>
      <c r="C78" s="86"/>
      <c r="D78" s="86"/>
      <c r="E78" s="86"/>
      <c r="F78" s="86"/>
      <c r="G78" s="86"/>
      <c r="H78" s="86"/>
      <c r="I78" s="86"/>
      <c r="J78" s="87"/>
      <c r="L78" s="1"/>
      <c r="N78" s="1"/>
    </row>
    <row r="79" spans="1:14" ht="39" customHeight="1" x14ac:dyDescent="0.25">
      <c r="A79" s="9">
        <f t="shared" si="26"/>
        <v>72</v>
      </c>
      <c r="B79" s="43" t="s">
        <v>13</v>
      </c>
      <c r="C79" s="48">
        <f t="shared" ref="C79:I79" si="32">SUM(C80:C81)</f>
        <v>39948.1</v>
      </c>
      <c r="D79" s="48">
        <f t="shared" si="32"/>
        <v>36798.1</v>
      </c>
      <c r="E79" s="48">
        <f t="shared" si="32"/>
        <v>800</v>
      </c>
      <c r="F79" s="48">
        <f t="shared" si="32"/>
        <v>100</v>
      </c>
      <c r="G79" s="48">
        <f t="shared" si="32"/>
        <v>750</v>
      </c>
      <c r="H79" s="48">
        <f t="shared" si="32"/>
        <v>750</v>
      </c>
      <c r="I79" s="48">
        <f t="shared" si="32"/>
        <v>750</v>
      </c>
      <c r="J79" s="82" t="s">
        <v>28</v>
      </c>
      <c r="L79" s="1"/>
      <c r="N79" s="1"/>
    </row>
    <row r="80" spans="1:14" ht="12" customHeight="1" x14ac:dyDescent="0.25">
      <c r="A80" s="9">
        <f t="shared" si="26"/>
        <v>73</v>
      </c>
      <c r="B80" s="13" t="s">
        <v>4</v>
      </c>
      <c r="C80" s="31">
        <f>SUM(D80:I80)</f>
        <v>25851</v>
      </c>
      <c r="D80" s="31">
        <f t="shared" ref="D80:I80" si="33">SUM(D84+D87+D90+D94+D98)</f>
        <v>22701</v>
      </c>
      <c r="E80" s="31">
        <f t="shared" si="33"/>
        <v>800</v>
      </c>
      <c r="F80" s="31">
        <f t="shared" si="33"/>
        <v>100</v>
      </c>
      <c r="G80" s="31">
        <f t="shared" si="33"/>
        <v>750</v>
      </c>
      <c r="H80" s="31">
        <f t="shared" si="33"/>
        <v>750</v>
      </c>
      <c r="I80" s="31">
        <f t="shared" si="33"/>
        <v>750</v>
      </c>
      <c r="J80" s="83"/>
      <c r="L80" s="1"/>
      <c r="N80" s="1"/>
    </row>
    <row r="81" spans="1:14" ht="12" customHeight="1" x14ac:dyDescent="0.25">
      <c r="A81" s="9">
        <f t="shared" si="26"/>
        <v>74</v>
      </c>
      <c r="B81" s="13" t="s">
        <v>5</v>
      </c>
      <c r="C81" s="31">
        <f>SUM(D81:I81)</f>
        <v>14097.1</v>
      </c>
      <c r="D81" s="31">
        <f t="shared" ref="D81:I81" si="34">SUM(D95)</f>
        <v>14097.1</v>
      </c>
      <c r="E81" s="31">
        <f t="shared" si="34"/>
        <v>0</v>
      </c>
      <c r="F81" s="31">
        <f t="shared" si="34"/>
        <v>0</v>
      </c>
      <c r="G81" s="31">
        <f t="shared" si="34"/>
        <v>0</v>
      </c>
      <c r="H81" s="31">
        <f t="shared" si="34"/>
        <v>0</v>
      </c>
      <c r="I81" s="31">
        <f t="shared" si="34"/>
        <v>0</v>
      </c>
      <c r="J81" s="84"/>
      <c r="L81" s="1"/>
      <c r="N81" s="1"/>
    </row>
    <row r="82" spans="1:14" ht="14.25" customHeight="1" x14ac:dyDescent="0.25">
      <c r="A82" s="9">
        <f t="shared" si="26"/>
        <v>75</v>
      </c>
      <c r="B82" s="56" t="s">
        <v>63</v>
      </c>
      <c r="C82" s="57"/>
      <c r="D82" s="57"/>
      <c r="E82" s="57"/>
      <c r="F82" s="57"/>
      <c r="G82" s="57"/>
      <c r="H82" s="57"/>
      <c r="I82" s="57"/>
      <c r="J82" s="58"/>
      <c r="L82" s="1"/>
      <c r="N82" s="1"/>
    </row>
    <row r="83" spans="1:14" ht="18" customHeight="1" x14ac:dyDescent="0.25">
      <c r="A83" s="9">
        <f t="shared" si="26"/>
        <v>76</v>
      </c>
      <c r="B83" s="24" t="s">
        <v>24</v>
      </c>
      <c r="C83" s="28">
        <f>SUM(D83:I83)</f>
        <v>18931</v>
      </c>
      <c r="D83" s="28">
        <f t="shared" ref="D83:I83" si="35">SUM(D84:D84)</f>
        <v>18931</v>
      </c>
      <c r="E83" s="28">
        <f t="shared" si="35"/>
        <v>0</v>
      </c>
      <c r="F83" s="28">
        <f t="shared" si="35"/>
        <v>0</v>
      </c>
      <c r="G83" s="28">
        <f t="shared" si="35"/>
        <v>0</v>
      </c>
      <c r="H83" s="28">
        <f t="shared" si="35"/>
        <v>0</v>
      </c>
      <c r="I83" s="28">
        <f t="shared" si="35"/>
        <v>0</v>
      </c>
      <c r="J83" s="61">
        <v>15</v>
      </c>
      <c r="L83" s="1"/>
      <c r="N83" s="1"/>
    </row>
    <row r="84" spans="1:14" ht="12.75" customHeight="1" x14ac:dyDescent="0.25">
      <c r="A84" s="9">
        <f t="shared" si="26"/>
        <v>77</v>
      </c>
      <c r="B84" s="24" t="s">
        <v>4</v>
      </c>
      <c r="C84" s="14">
        <f>SUM(D84:I84)</f>
        <v>18931</v>
      </c>
      <c r="D84" s="28">
        <v>18931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71"/>
      <c r="L84" s="1"/>
      <c r="N84" s="1"/>
    </row>
    <row r="85" spans="1:14" ht="13.5" customHeight="1" x14ac:dyDescent="0.25">
      <c r="A85" s="9">
        <f t="shared" si="26"/>
        <v>78</v>
      </c>
      <c r="B85" s="56" t="s">
        <v>64</v>
      </c>
      <c r="C85" s="57"/>
      <c r="D85" s="57"/>
      <c r="E85" s="57"/>
      <c r="F85" s="57"/>
      <c r="G85" s="57"/>
      <c r="H85" s="57"/>
      <c r="I85" s="57"/>
      <c r="J85" s="58"/>
      <c r="L85" s="1"/>
      <c r="N85" s="1"/>
    </row>
    <row r="86" spans="1:14" ht="13.5" customHeight="1" x14ac:dyDescent="0.25">
      <c r="A86" s="9">
        <f t="shared" si="26"/>
        <v>79</v>
      </c>
      <c r="B86" s="24" t="s">
        <v>16</v>
      </c>
      <c r="C86" s="14">
        <f>SUM(D86:I86)</f>
        <v>520</v>
      </c>
      <c r="D86" s="14">
        <f t="shared" ref="D86:I86" si="36">SUM(D87)</f>
        <v>270</v>
      </c>
      <c r="E86" s="14">
        <f t="shared" si="36"/>
        <v>250</v>
      </c>
      <c r="F86" s="14">
        <f t="shared" si="36"/>
        <v>0</v>
      </c>
      <c r="G86" s="14">
        <f t="shared" si="36"/>
        <v>0</v>
      </c>
      <c r="H86" s="14">
        <f t="shared" si="36"/>
        <v>0</v>
      </c>
      <c r="I86" s="14">
        <f t="shared" si="36"/>
        <v>0</v>
      </c>
      <c r="J86" s="91">
        <v>17</v>
      </c>
      <c r="L86" s="1"/>
      <c r="N86" s="1"/>
    </row>
    <row r="87" spans="1:14" ht="13.5" customHeight="1" x14ac:dyDescent="0.25">
      <c r="A87" s="9">
        <f t="shared" si="26"/>
        <v>80</v>
      </c>
      <c r="B87" s="24" t="s">
        <v>4</v>
      </c>
      <c r="C87" s="14">
        <f>SUM(D87:I87)</f>
        <v>520</v>
      </c>
      <c r="D87" s="33">
        <v>270</v>
      </c>
      <c r="E87" s="33">
        <v>250</v>
      </c>
      <c r="F87" s="33">
        <v>0</v>
      </c>
      <c r="G87" s="33">
        <v>0</v>
      </c>
      <c r="H87" s="33">
        <v>0</v>
      </c>
      <c r="I87" s="33">
        <v>0</v>
      </c>
      <c r="J87" s="93"/>
      <c r="L87" s="1"/>
      <c r="N87" s="1"/>
    </row>
    <row r="88" spans="1:14" ht="27" customHeight="1" x14ac:dyDescent="0.25">
      <c r="A88" s="9">
        <f t="shared" si="26"/>
        <v>81</v>
      </c>
      <c r="B88" s="56" t="s">
        <v>65</v>
      </c>
      <c r="C88" s="57"/>
      <c r="D88" s="57"/>
      <c r="E88" s="57"/>
      <c r="F88" s="57"/>
      <c r="G88" s="57"/>
      <c r="H88" s="57"/>
      <c r="I88" s="57"/>
      <c r="J88" s="96"/>
      <c r="L88" s="1"/>
      <c r="N88" s="1"/>
    </row>
    <row r="89" spans="1:14" ht="12" customHeight="1" x14ac:dyDescent="0.25">
      <c r="A89" s="9">
        <f t="shared" si="26"/>
        <v>82</v>
      </c>
      <c r="B89" s="24" t="s">
        <v>16</v>
      </c>
      <c r="C89" s="28">
        <f>SUM(C90:C91)</f>
        <v>2200</v>
      </c>
      <c r="D89" s="33">
        <f t="shared" ref="D89:I89" si="37">SUM(D90:D91)</f>
        <v>300</v>
      </c>
      <c r="E89" s="33">
        <f t="shared" si="37"/>
        <v>300</v>
      </c>
      <c r="F89" s="33">
        <f t="shared" si="37"/>
        <v>100</v>
      </c>
      <c r="G89" s="33">
        <f t="shared" si="37"/>
        <v>500</v>
      </c>
      <c r="H89" s="33">
        <f t="shared" si="37"/>
        <v>500</v>
      </c>
      <c r="I89" s="33">
        <f t="shared" si="37"/>
        <v>500</v>
      </c>
      <c r="J89" s="61">
        <v>19</v>
      </c>
      <c r="L89" s="1"/>
      <c r="N89" s="1"/>
    </row>
    <row r="90" spans="1:14" ht="12" customHeight="1" x14ac:dyDescent="0.25">
      <c r="A90" s="9">
        <f t="shared" si="26"/>
        <v>83</v>
      </c>
      <c r="B90" s="24" t="s">
        <v>4</v>
      </c>
      <c r="C90" s="31">
        <f>SUM(D90:I90)</f>
        <v>2200</v>
      </c>
      <c r="D90" s="33">
        <v>300</v>
      </c>
      <c r="E90" s="33">
        <v>300</v>
      </c>
      <c r="F90" s="33">
        <v>100</v>
      </c>
      <c r="G90" s="33">
        <v>500</v>
      </c>
      <c r="H90" s="33">
        <v>500</v>
      </c>
      <c r="I90" s="33">
        <v>500</v>
      </c>
      <c r="J90" s="71"/>
      <c r="L90" s="1"/>
      <c r="N90" s="1"/>
    </row>
    <row r="91" spans="1:14" ht="12" customHeight="1" x14ac:dyDescent="0.25">
      <c r="A91" s="9">
        <f t="shared" si="26"/>
        <v>84</v>
      </c>
      <c r="B91" s="24" t="s">
        <v>5</v>
      </c>
      <c r="C91" s="31">
        <f>SUM(D91:I91)</f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62"/>
      <c r="L91" s="1"/>
      <c r="N91" s="1"/>
    </row>
    <row r="92" spans="1:14" ht="12" customHeight="1" x14ac:dyDescent="0.25">
      <c r="A92" s="9">
        <f t="shared" si="26"/>
        <v>85</v>
      </c>
      <c r="B92" s="56" t="s">
        <v>66</v>
      </c>
      <c r="C92" s="57"/>
      <c r="D92" s="57"/>
      <c r="E92" s="57"/>
      <c r="F92" s="57"/>
      <c r="G92" s="57"/>
      <c r="H92" s="57"/>
      <c r="I92" s="57"/>
      <c r="J92" s="58"/>
      <c r="L92" s="1"/>
      <c r="N92" s="1"/>
    </row>
    <row r="93" spans="1:14" ht="12" customHeight="1" x14ac:dyDescent="0.25">
      <c r="A93" s="9">
        <f t="shared" si="26"/>
        <v>86</v>
      </c>
      <c r="B93" s="24" t="s">
        <v>16</v>
      </c>
      <c r="C93" s="31">
        <f>SUM(D93:I93)</f>
        <v>17097.099999999999</v>
      </c>
      <c r="D93" s="33">
        <f t="shared" ref="D93:I93" si="38">SUM(D94:D95)</f>
        <v>17097.099999999999</v>
      </c>
      <c r="E93" s="33">
        <f t="shared" si="38"/>
        <v>0</v>
      </c>
      <c r="F93" s="33">
        <f t="shared" si="38"/>
        <v>0</v>
      </c>
      <c r="G93" s="33">
        <f t="shared" si="38"/>
        <v>0</v>
      </c>
      <c r="H93" s="33">
        <f t="shared" si="38"/>
        <v>0</v>
      </c>
      <c r="I93" s="33">
        <f t="shared" si="38"/>
        <v>0</v>
      </c>
      <c r="J93" s="72">
        <v>20</v>
      </c>
      <c r="L93" s="1"/>
      <c r="N93" s="1"/>
    </row>
    <row r="94" spans="1:14" ht="12" customHeight="1" x14ac:dyDescent="0.25">
      <c r="A94" s="9">
        <f t="shared" si="26"/>
        <v>87</v>
      </c>
      <c r="B94" s="24" t="s">
        <v>4</v>
      </c>
      <c r="C94" s="31">
        <f>SUM(D94:I94)</f>
        <v>3000</v>
      </c>
      <c r="D94" s="33">
        <v>3000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73"/>
      <c r="L94" s="1"/>
      <c r="N94" s="1"/>
    </row>
    <row r="95" spans="1:14" ht="12" customHeight="1" x14ac:dyDescent="0.25">
      <c r="A95" s="9">
        <f t="shared" si="26"/>
        <v>88</v>
      </c>
      <c r="B95" s="24" t="s">
        <v>5</v>
      </c>
      <c r="C95" s="31">
        <f>SUM(D95:I95)</f>
        <v>14097.1</v>
      </c>
      <c r="D95" s="33">
        <v>14097.1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74"/>
      <c r="L95" s="1"/>
      <c r="N95" s="1"/>
    </row>
    <row r="96" spans="1:14" ht="26.25" customHeight="1" x14ac:dyDescent="0.25">
      <c r="A96" s="9">
        <f t="shared" si="26"/>
        <v>89</v>
      </c>
      <c r="B96" s="56" t="s">
        <v>67</v>
      </c>
      <c r="C96" s="57"/>
      <c r="D96" s="57"/>
      <c r="E96" s="57"/>
      <c r="F96" s="57"/>
      <c r="G96" s="57"/>
      <c r="H96" s="57"/>
      <c r="I96" s="57"/>
      <c r="J96" s="58"/>
      <c r="L96" s="1"/>
      <c r="N96" s="1"/>
    </row>
    <row r="97" spans="1:14" ht="12" customHeight="1" x14ac:dyDescent="0.25">
      <c r="A97" s="9">
        <f t="shared" si="26"/>
        <v>90</v>
      </c>
      <c r="B97" s="24" t="s">
        <v>16</v>
      </c>
      <c r="C97" s="31">
        <f>SUM(D97:I97)</f>
        <v>1200</v>
      </c>
      <c r="D97" s="35">
        <f t="shared" ref="D97:I97" si="39">SUM(D98)</f>
        <v>200</v>
      </c>
      <c r="E97" s="35">
        <f t="shared" si="39"/>
        <v>250</v>
      </c>
      <c r="F97" s="35">
        <f t="shared" si="39"/>
        <v>0</v>
      </c>
      <c r="G97" s="35">
        <f t="shared" si="39"/>
        <v>250</v>
      </c>
      <c r="H97" s="35">
        <f t="shared" si="39"/>
        <v>250</v>
      </c>
      <c r="I97" s="35">
        <f t="shared" si="39"/>
        <v>250</v>
      </c>
      <c r="J97" s="61">
        <v>21</v>
      </c>
      <c r="L97" s="1"/>
      <c r="N97" s="1"/>
    </row>
    <row r="98" spans="1:14" ht="12" customHeight="1" x14ac:dyDescent="0.25">
      <c r="A98" s="9">
        <f t="shared" si="26"/>
        <v>91</v>
      </c>
      <c r="B98" s="24" t="s">
        <v>4</v>
      </c>
      <c r="C98" s="31">
        <f>SUM(D98:I98)</f>
        <v>1200</v>
      </c>
      <c r="D98" s="35">
        <v>200</v>
      </c>
      <c r="E98" s="35">
        <v>250</v>
      </c>
      <c r="F98" s="35">
        <v>0</v>
      </c>
      <c r="G98" s="35">
        <v>250</v>
      </c>
      <c r="H98" s="35">
        <v>250</v>
      </c>
      <c r="I98" s="35">
        <v>250</v>
      </c>
      <c r="J98" s="62"/>
      <c r="L98" s="1"/>
      <c r="N98" s="1"/>
    </row>
    <row r="99" spans="1:14" ht="18" customHeight="1" x14ac:dyDescent="0.25">
      <c r="A99" s="9">
        <f t="shared" si="26"/>
        <v>92</v>
      </c>
      <c r="B99" s="79" t="s">
        <v>45</v>
      </c>
      <c r="C99" s="80"/>
      <c r="D99" s="80"/>
      <c r="E99" s="80"/>
      <c r="F99" s="80"/>
      <c r="G99" s="80"/>
      <c r="H99" s="80"/>
      <c r="I99" s="80"/>
      <c r="J99" s="81"/>
    </row>
    <row r="100" spans="1:14" ht="25.5" x14ac:dyDescent="0.25">
      <c r="A100" s="9">
        <f t="shared" si="26"/>
        <v>93</v>
      </c>
      <c r="B100" s="43" t="s">
        <v>46</v>
      </c>
      <c r="C100" s="42">
        <f t="shared" ref="C100:I100" si="40">SUM(C101:C102)</f>
        <v>67889</v>
      </c>
      <c r="D100" s="42">
        <f t="shared" si="40"/>
        <v>14030</v>
      </c>
      <c r="E100" s="42">
        <f t="shared" si="40"/>
        <v>8027</v>
      </c>
      <c r="F100" s="42">
        <f t="shared" si="40"/>
        <v>6538</v>
      </c>
      <c r="G100" s="42">
        <f t="shared" si="40"/>
        <v>13098</v>
      </c>
      <c r="H100" s="42">
        <f t="shared" si="40"/>
        <v>13098</v>
      </c>
      <c r="I100" s="42">
        <f t="shared" si="40"/>
        <v>13098</v>
      </c>
      <c r="J100" s="53" t="s">
        <v>28</v>
      </c>
    </row>
    <row r="101" spans="1:14" x14ac:dyDescent="0.25">
      <c r="A101" s="9">
        <f t="shared" si="26"/>
        <v>94</v>
      </c>
      <c r="B101" s="13" t="s">
        <v>4</v>
      </c>
      <c r="C101" s="14">
        <f>SUM(D101:I101)</f>
        <v>67794</v>
      </c>
      <c r="D101" s="14">
        <f t="shared" ref="D101:I102" si="41">SUM(D105+D119)</f>
        <v>14000</v>
      </c>
      <c r="E101" s="14">
        <f t="shared" si="41"/>
        <v>8000</v>
      </c>
      <c r="F101" s="14">
        <f t="shared" si="41"/>
        <v>6500</v>
      </c>
      <c r="G101" s="14">
        <f t="shared" si="41"/>
        <v>13098</v>
      </c>
      <c r="H101" s="14">
        <f t="shared" si="41"/>
        <v>13098</v>
      </c>
      <c r="I101" s="14">
        <f t="shared" si="41"/>
        <v>13098</v>
      </c>
      <c r="J101" s="54"/>
    </row>
    <row r="102" spans="1:14" x14ac:dyDescent="0.25">
      <c r="A102" s="9">
        <f t="shared" si="26"/>
        <v>95</v>
      </c>
      <c r="B102" s="13" t="s">
        <v>5</v>
      </c>
      <c r="C102" s="14">
        <f>SUM(D102:I102)</f>
        <v>95</v>
      </c>
      <c r="D102" s="14">
        <f t="shared" si="41"/>
        <v>30</v>
      </c>
      <c r="E102" s="14">
        <f t="shared" si="41"/>
        <v>27</v>
      </c>
      <c r="F102" s="14">
        <f t="shared" si="41"/>
        <v>38</v>
      </c>
      <c r="G102" s="14">
        <f t="shared" si="41"/>
        <v>0</v>
      </c>
      <c r="H102" s="14">
        <f t="shared" si="41"/>
        <v>0</v>
      </c>
      <c r="I102" s="14">
        <f t="shared" si="41"/>
        <v>0</v>
      </c>
      <c r="J102" s="54"/>
    </row>
    <row r="103" spans="1:14" ht="15" customHeight="1" x14ac:dyDescent="0.25">
      <c r="A103" s="9">
        <f t="shared" si="26"/>
        <v>96</v>
      </c>
      <c r="B103" s="18" t="s">
        <v>9</v>
      </c>
      <c r="C103" s="19"/>
      <c r="D103" s="19"/>
      <c r="E103" s="19"/>
      <c r="F103" s="19"/>
      <c r="G103" s="19"/>
      <c r="H103" s="19"/>
      <c r="I103" s="19"/>
      <c r="J103" s="20"/>
    </row>
    <row r="104" spans="1:14" ht="38.25" x14ac:dyDescent="0.25">
      <c r="A104" s="9">
        <f t="shared" si="26"/>
        <v>97</v>
      </c>
      <c r="B104" s="13" t="s">
        <v>21</v>
      </c>
      <c r="C104" s="14">
        <f t="shared" ref="C104:I104" si="42">SUM(C105:C106)</f>
        <v>2000</v>
      </c>
      <c r="D104" s="14">
        <f t="shared" si="42"/>
        <v>2000</v>
      </c>
      <c r="E104" s="14">
        <f t="shared" si="42"/>
        <v>0</v>
      </c>
      <c r="F104" s="14">
        <f t="shared" si="42"/>
        <v>0</v>
      </c>
      <c r="G104" s="14">
        <f t="shared" si="42"/>
        <v>0</v>
      </c>
      <c r="H104" s="14">
        <f t="shared" si="42"/>
        <v>0</v>
      </c>
      <c r="I104" s="14">
        <f t="shared" si="42"/>
        <v>0</v>
      </c>
      <c r="J104" s="94" t="s">
        <v>28</v>
      </c>
    </row>
    <row r="105" spans="1:14" x14ac:dyDescent="0.25">
      <c r="A105" s="9">
        <f t="shared" si="26"/>
        <v>98</v>
      </c>
      <c r="B105" s="13" t="s">
        <v>4</v>
      </c>
      <c r="C105" s="14">
        <f>SUM(D105:I105)</f>
        <v>2000</v>
      </c>
      <c r="D105" s="14">
        <f t="shared" ref="D105:I105" si="43">SUM(D109+D115)</f>
        <v>2000</v>
      </c>
      <c r="E105" s="14">
        <f t="shared" si="43"/>
        <v>0</v>
      </c>
      <c r="F105" s="14">
        <f t="shared" si="43"/>
        <v>0</v>
      </c>
      <c r="G105" s="14">
        <f t="shared" si="43"/>
        <v>0</v>
      </c>
      <c r="H105" s="14">
        <f t="shared" si="43"/>
        <v>0</v>
      </c>
      <c r="I105" s="14">
        <f t="shared" si="43"/>
        <v>0</v>
      </c>
      <c r="J105" s="95"/>
    </row>
    <row r="106" spans="1:14" x14ac:dyDescent="0.25">
      <c r="A106" s="9">
        <f t="shared" si="26"/>
        <v>99</v>
      </c>
      <c r="B106" s="13" t="s">
        <v>5</v>
      </c>
      <c r="C106" s="14">
        <f>SUM(D106:I106)</f>
        <v>0</v>
      </c>
      <c r="D106" s="14">
        <f t="shared" ref="D106:I106" si="44">SUM(D116)</f>
        <v>0</v>
      </c>
      <c r="E106" s="14">
        <f t="shared" si="44"/>
        <v>0</v>
      </c>
      <c r="F106" s="14">
        <f t="shared" si="44"/>
        <v>0</v>
      </c>
      <c r="G106" s="14">
        <f t="shared" si="44"/>
        <v>0</v>
      </c>
      <c r="H106" s="14">
        <f t="shared" si="44"/>
        <v>0</v>
      </c>
      <c r="I106" s="14">
        <f t="shared" si="44"/>
        <v>0</v>
      </c>
      <c r="J106" s="95"/>
    </row>
    <row r="107" spans="1:14" ht="15" customHeight="1" x14ac:dyDescent="0.25">
      <c r="A107" s="9">
        <f t="shared" si="26"/>
        <v>100</v>
      </c>
      <c r="B107" s="78" t="s">
        <v>10</v>
      </c>
      <c r="C107" s="69"/>
      <c r="D107" s="69"/>
      <c r="E107" s="69"/>
      <c r="F107" s="69"/>
      <c r="G107" s="69"/>
      <c r="H107" s="69"/>
      <c r="I107" s="69"/>
      <c r="J107" s="70"/>
    </row>
    <row r="108" spans="1:14" ht="51" x14ac:dyDescent="0.25">
      <c r="A108" s="9">
        <f t="shared" si="26"/>
        <v>101</v>
      </c>
      <c r="B108" s="24" t="s">
        <v>23</v>
      </c>
      <c r="C108" s="28">
        <f>SUM(C109)</f>
        <v>2000</v>
      </c>
      <c r="D108" s="28">
        <f t="shared" ref="D108:I108" si="45">SUM(D109)</f>
        <v>2000</v>
      </c>
      <c r="E108" s="36">
        <f t="shared" si="45"/>
        <v>0</v>
      </c>
      <c r="F108" s="36">
        <f t="shared" si="45"/>
        <v>0</v>
      </c>
      <c r="G108" s="36">
        <f t="shared" si="45"/>
        <v>0</v>
      </c>
      <c r="H108" s="36">
        <f t="shared" si="45"/>
        <v>0</v>
      </c>
      <c r="I108" s="36">
        <f t="shared" si="45"/>
        <v>0</v>
      </c>
      <c r="J108" s="61" t="s">
        <v>28</v>
      </c>
    </row>
    <row r="109" spans="1:14" x14ac:dyDescent="0.25">
      <c r="A109" s="9">
        <f t="shared" si="26"/>
        <v>102</v>
      </c>
      <c r="B109" s="21" t="s">
        <v>4</v>
      </c>
      <c r="C109" s="28">
        <f>SUM(D109:I109)</f>
        <v>2000</v>
      </c>
      <c r="D109" s="28">
        <f t="shared" ref="D109:I109" si="46">SUM(D112)</f>
        <v>2000</v>
      </c>
      <c r="E109" s="25">
        <f t="shared" si="46"/>
        <v>0</v>
      </c>
      <c r="F109" s="25">
        <f t="shared" si="46"/>
        <v>0</v>
      </c>
      <c r="G109" s="25">
        <f t="shared" si="46"/>
        <v>0</v>
      </c>
      <c r="H109" s="25">
        <f t="shared" si="46"/>
        <v>0</v>
      </c>
      <c r="I109" s="25">
        <f t="shared" si="46"/>
        <v>0</v>
      </c>
      <c r="J109" s="62"/>
    </row>
    <row r="110" spans="1:14" x14ac:dyDescent="0.25">
      <c r="A110" s="9">
        <f t="shared" si="26"/>
        <v>103</v>
      </c>
      <c r="B110" s="56" t="s">
        <v>71</v>
      </c>
      <c r="C110" s="57"/>
      <c r="D110" s="57"/>
      <c r="E110" s="57"/>
      <c r="F110" s="57"/>
      <c r="G110" s="57"/>
      <c r="H110" s="57"/>
      <c r="I110" s="57"/>
      <c r="J110" s="58"/>
    </row>
    <row r="111" spans="1:14" x14ac:dyDescent="0.25">
      <c r="A111" s="9">
        <f t="shared" si="26"/>
        <v>104</v>
      </c>
      <c r="B111" s="24" t="s">
        <v>24</v>
      </c>
      <c r="C111" s="28">
        <f>SUM(D111:I111)</f>
        <v>2000</v>
      </c>
      <c r="D111" s="28">
        <f t="shared" ref="D111:I111" si="47">SUM(D112)</f>
        <v>2000</v>
      </c>
      <c r="E111" s="25">
        <f t="shared" si="47"/>
        <v>0</v>
      </c>
      <c r="F111" s="25">
        <f t="shared" si="47"/>
        <v>0</v>
      </c>
      <c r="G111" s="25">
        <f t="shared" si="47"/>
        <v>0</v>
      </c>
      <c r="H111" s="25">
        <f t="shared" si="47"/>
        <v>0</v>
      </c>
      <c r="I111" s="25">
        <f t="shared" si="47"/>
        <v>0</v>
      </c>
      <c r="J111" s="61">
        <v>25</v>
      </c>
    </row>
    <row r="112" spans="1:14" x14ac:dyDescent="0.25">
      <c r="A112" s="9">
        <f t="shared" si="26"/>
        <v>105</v>
      </c>
      <c r="B112" s="24" t="s">
        <v>4</v>
      </c>
      <c r="C112" s="28">
        <f>SUM(D112:I112)</f>
        <v>2000</v>
      </c>
      <c r="D112" s="28">
        <v>2000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62"/>
    </row>
    <row r="113" spans="1:10" ht="15" customHeight="1" x14ac:dyDescent="0.25">
      <c r="A113" s="9">
        <f t="shared" si="26"/>
        <v>106</v>
      </c>
      <c r="B113" s="78" t="s">
        <v>11</v>
      </c>
      <c r="C113" s="69"/>
      <c r="D113" s="69"/>
      <c r="E113" s="69"/>
      <c r="F113" s="69"/>
      <c r="G113" s="69"/>
      <c r="H113" s="69"/>
      <c r="I113" s="69"/>
      <c r="J113" s="70"/>
    </row>
    <row r="114" spans="1:10" x14ac:dyDescent="0.25">
      <c r="A114" s="9">
        <f t="shared" si="26"/>
        <v>107</v>
      </c>
      <c r="B114" s="24" t="s">
        <v>24</v>
      </c>
      <c r="C114" s="28">
        <f>SUM(D114:I114)</f>
        <v>0</v>
      </c>
      <c r="D114" s="28">
        <f t="shared" ref="D114:I114" si="48">SUM(D115:D116)</f>
        <v>0</v>
      </c>
      <c r="E114" s="28">
        <f t="shared" si="48"/>
        <v>0</v>
      </c>
      <c r="F114" s="28">
        <f t="shared" si="48"/>
        <v>0</v>
      </c>
      <c r="G114" s="28">
        <f t="shared" si="48"/>
        <v>0</v>
      </c>
      <c r="H114" s="28">
        <f t="shared" si="48"/>
        <v>0</v>
      </c>
      <c r="I114" s="28">
        <f t="shared" si="48"/>
        <v>0</v>
      </c>
      <c r="J114" s="61" t="s">
        <v>28</v>
      </c>
    </row>
    <row r="115" spans="1:10" x14ac:dyDescent="0.25">
      <c r="A115" s="9">
        <f t="shared" si="26"/>
        <v>108</v>
      </c>
      <c r="B115" s="13" t="s">
        <v>4</v>
      </c>
      <c r="C115" s="28">
        <f>SUM(D115:I115)</f>
        <v>0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71"/>
    </row>
    <row r="116" spans="1:10" x14ac:dyDescent="0.25">
      <c r="A116" s="9">
        <f t="shared" si="26"/>
        <v>109</v>
      </c>
      <c r="B116" s="13" t="s">
        <v>5</v>
      </c>
      <c r="C116" s="28">
        <f>SUM(D116:I116)</f>
        <v>0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71"/>
    </row>
    <row r="117" spans="1:10" ht="15" customHeight="1" x14ac:dyDescent="0.25">
      <c r="A117" s="9">
        <f t="shared" si="26"/>
        <v>110</v>
      </c>
      <c r="B117" s="45" t="s">
        <v>12</v>
      </c>
      <c r="C117" s="19"/>
      <c r="D117" s="19"/>
      <c r="E117" s="19"/>
      <c r="F117" s="19"/>
      <c r="G117" s="19"/>
      <c r="H117" s="19"/>
      <c r="I117" s="19"/>
      <c r="J117" s="20"/>
    </row>
    <row r="118" spans="1:10" ht="38.25" x14ac:dyDescent="0.25">
      <c r="A118" s="9">
        <f t="shared" si="26"/>
        <v>111</v>
      </c>
      <c r="B118" s="43" t="s">
        <v>13</v>
      </c>
      <c r="C118" s="44">
        <f>SUM(D118:I118)</f>
        <v>65889</v>
      </c>
      <c r="D118" s="42">
        <f t="shared" ref="D118:I118" si="49">SUM(D119:D120)</f>
        <v>12030</v>
      </c>
      <c r="E118" s="42">
        <f t="shared" si="49"/>
        <v>8027</v>
      </c>
      <c r="F118" s="42">
        <f t="shared" si="49"/>
        <v>6538</v>
      </c>
      <c r="G118" s="42">
        <f t="shared" si="49"/>
        <v>13098</v>
      </c>
      <c r="H118" s="42">
        <f t="shared" si="49"/>
        <v>13098</v>
      </c>
      <c r="I118" s="42">
        <f t="shared" si="49"/>
        <v>13098</v>
      </c>
      <c r="J118" s="94" t="s">
        <v>28</v>
      </c>
    </row>
    <row r="119" spans="1:10" x14ac:dyDescent="0.25">
      <c r="A119" s="9">
        <f t="shared" si="26"/>
        <v>112</v>
      </c>
      <c r="B119" s="32" t="s">
        <v>4</v>
      </c>
      <c r="C119" s="14">
        <f>SUM(D119:I119)</f>
        <v>65794</v>
      </c>
      <c r="D119" s="14">
        <f t="shared" ref="D119:I119" si="50">SUM(D123+D126+D129+D135)</f>
        <v>12000</v>
      </c>
      <c r="E119" s="14">
        <f t="shared" si="50"/>
        <v>8000</v>
      </c>
      <c r="F119" s="14">
        <f t="shared" si="50"/>
        <v>6500</v>
      </c>
      <c r="G119" s="14">
        <f t="shared" si="50"/>
        <v>13098</v>
      </c>
      <c r="H119" s="14">
        <f t="shared" si="50"/>
        <v>13098</v>
      </c>
      <c r="I119" s="14">
        <f t="shared" si="50"/>
        <v>13098</v>
      </c>
      <c r="J119" s="95"/>
    </row>
    <row r="120" spans="1:10" x14ac:dyDescent="0.25">
      <c r="A120" s="9">
        <f t="shared" si="26"/>
        <v>113</v>
      </c>
      <c r="B120" s="13" t="s">
        <v>5</v>
      </c>
      <c r="C120" s="14">
        <f>SUM(D120:I120)</f>
        <v>95</v>
      </c>
      <c r="D120" s="14">
        <f t="shared" ref="D120:I120" si="51">SUM(D132)</f>
        <v>30</v>
      </c>
      <c r="E120" s="14">
        <f t="shared" si="51"/>
        <v>27</v>
      </c>
      <c r="F120" s="14">
        <f t="shared" si="51"/>
        <v>38</v>
      </c>
      <c r="G120" s="14">
        <f t="shared" si="51"/>
        <v>0</v>
      </c>
      <c r="H120" s="14">
        <f t="shared" si="51"/>
        <v>0</v>
      </c>
      <c r="I120" s="14">
        <f t="shared" si="51"/>
        <v>0</v>
      </c>
      <c r="J120" s="97"/>
    </row>
    <row r="121" spans="1:10" ht="24.75" customHeight="1" x14ac:dyDescent="0.25">
      <c r="A121" s="9">
        <f t="shared" si="26"/>
        <v>114</v>
      </c>
      <c r="B121" s="85" t="s">
        <v>72</v>
      </c>
      <c r="C121" s="86"/>
      <c r="D121" s="86"/>
      <c r="E121" s="86"/>
      <c r="F121" s="86"/>
      <c r="G121" s="86"/>
      <c r="H121" s="86"/>
      <c r="I121" s="86"/>
      <c r="J121" s="87"/>
    </row>
    <row r="122" spans="1:10" x14ac:dyDescent="0.25">
      <c r="A122" s="9">
        <f t="shared" si="26"/>
        <v>115</v>
      </c>
      <c r="B122" s="24" t="s">
        <v>16</v>
      </c>
      <c r="C122" s="31">
        <f>SUM(D122:I122)</f>
        <v>15000</v>
      </c>
      <c r="D122" s="28">
        <f t="shared" ref="D122:I122" si="52">SUM(D123)</f>
        <v>5000</v>
      </c>
      <c r="E122" s="28">
        <f t="shared" si="52"/>
        <v>2000</v>
      </c>
      <c r="F122" s="28">
        <f t="shared" si="52"/>
        <v>2000</v>
      </c>
      <c r="G122" s="28">
        <f t="shared" si="52"/>
        <v>2000</v>
      </c>
      <c r="H122" s="28">
        <f t="shared" si="52"/>
        <v>2000</v>
      </c>
      <c r="I122" s="28">
        <f t="shared" si="52"/>
        <v>2000</v>
      </c>
      <c r="J122" s="94">
        <v>27</v>
      </c>
    </row>
    <row r="123" spans="1:10" x14ac:dyDescent="0.25">
      <c r="A123" s="9">
        <f t="shared" ref="A123:A212" si="53">SUM(A122+1)</f>
        <v>116</v>
      </c>
      <c r="B123" s="24" t="s">
        <v>4</v>
      </c>
      <c r="C123" s="31">
        <f>SUM(D123:I123)</f>
        <v>15000</v>
      </c>
      <c r="D123" s="28">
        <v>5000</v>
      </c>
      <c r="E123" s="28">
        <v>2000</v>
      </c>
      <c r="F123" s="28">
        <v>2000</v>
      </c>
      <c r="G123" s="28">
        <v>2000</v>
      </c>
      <c r="H123" s="28">
        <v>2000</v>
      </c>
      <c r="I123" s="28">
        <v>2000</v>
      </c>
      <c r="J123" s="97"/>
    </row>
    <row r="124" spans="1:10" ht="27" customHeight="1" x14ac:dyDescent="0.25">
      <c r="A124" s="9">
        <f t="shared" si="53"/>
        <v>117</v>
      </c>
      <c r="B124" s="85" t="s">
        <v>73</v>
      </c>
      <c r="C124" s="106"/>
      <c r="D124" s="106"/>
      <c r="E124" s="106"/>
      <c r="F124" s="106"/>
      <c r="G124" s="106"/>
      <c r="H124" s="106"/>
      <c r="I124" s="106"/>
      <c r="J124" s="107"/>
    </row>
    <row r="125" spans="1:10" x14ac:dyDescent="0.25">
      <c r="A125" s="9">
        <f t="shared" si="53"/>
        <v>118</v>
      </c>
      <c r="B125" s="24" t="s">
        <v>16</v>
      </c>
      <c r="C125" s="31">
        <f>SUM(D125:I125)</f>
        <v>33000</v>
      </c>
      <c r="D125" s="28">
        <f t="shared" ref="D125:I125" si="54">SUM(D126)</f>
        <v>5000</v>
      </c>
      <c r="E125" s="28">
        <f t="shared" si="54"/>
        <v>4000</v>
      </c>
      <c r="F125" s="28">
        <f t="shared" si="54"/>
        <v>3000</v>
      </c>
      <c r="G125" s="28">
        <f t="shared" si="54"/>
        <v>7000</v>
      </c>
      <c r="H125" s="28">
        <f t="shared" si="54"/>
        <v>7000</v>
      </c>
      <c r="I125" s="28">
        <f t="shared" si="54"/>
        <v>7000</v>
      </c>
      <c r="J125" s="94">
        <v>28</v>
      </c>
    </row>
    <row r="126" spans="1:10" x14ac:dyDescent="0.25">
      <c r="A126" s="9">
        <f t="shared" si="53"/>
        <v>119</v>
      </c>
      <c r="B126" s="24" t="s">
        <v>4</v>
      </c>
      <c r="C126" s="31">
        <f>SUM(D126:I126)</f>
        <v>33000</v>
      </c>
      <c r="D126" s="28">
        <v>5000</v>
      </c>
      <c r="E126" s="28">
        <v>4000</v>
      </c>
      <c r="F126" s="28">
        <v>3000</v>
      </c>
      <c r="G126" s="28">
        <v>7000</v>
      </c>
      <c r="H126" s="28">
        <v>7000</v>
      </c>
      <c r="I126" s="28">
        <v>7000</v>
      </c>
      <c r="J126" s="97"/>
    </row>
    <row r="127" spans="1:10" ht="24.75" customHeight="1" x14ac:dyDescent="0.25">
      <c r="A127" s="9">
        <f t="shared" si="53"/>
        <v>120</v>
      </c>
      <c r="B127" s="85" t="s">
        <v>74</v>
      </c>
      <c r="C127" s="86"/>
      <c r="D127" s="86"/>
      <c r="E127" s="86"/>
      <c r="F127" s="86"/>
      <c r="G127" s="86"/>
      <c r="H127" s="86"/>
      <c r="I127" s="86"/>
      <c r="J127" s="87"/>
    </row>
    <row r="128" spans="1:10" x14ac:dyDescent="0.25">
      <c r="A128" s="9">
        <f t="shared" si="53"/>
        <v>121</v>
      </c>
      <c r="B128" s="24" t="s">
        <v>16</v>
      </c>
      <c r="C128" s="31">
        <f>SUM(D128:I128)</f>
        <v>13500</v>
      </c>
      <c r="D128" s="28">
        <f t="shared" ref="D128:I128" si="55">SUM(D129)</f>
        <v>1500</v>
      </c>
      <c r="E128" s="28">
        <f t="shared" si="55"/>
        <v>1500</v>
      </c>
      <c r="F128" s="28">
        <f t="shared" si="55"/>
        <v>1500</v>
      </c>
      <c r="G128" s="28">
        <f t="shared" si="55"/>
        <v>3000</v>
      </c>
      <c r="H128" s="28">
        <f t="shared" si="55"/>
        <v>3000</v>
      </c>
      <c r="I128" s="28">
        <f t="shared" si="55"/>
        <v>3000</v>
      </c>
      <c r="J128" s="94">
        <v>29</v>
      </c>
    </row>
    <row r="129" spans="1:171" x14ac:dyDescent="0.25">
      <c r="A129" s="9">
        <f t="shared" si="53"/>
        <v>122</v>
      </c>
      <c r="B129" s="24" t="s">
        <v>4</v>
      </c>
      <c r="C129" s="31">
        <f>SUM(D129:I129)</f>
        <v>13500</v>
      </c>
      <c r="D129" s="28">
        <v>1500</v>
      </c>
      <c r="E129" s="28">
        <v>1500</v>
      </c>
      <c r="F129" s="28">
        <v>1500</v>
      </c>
      <c r="G129" s="28">
        <v>3000</v>
      </c>
      <c r="H129" s="28">
        <v>3000</v>
      </c>
      <c r="I129" s="28">
        <v>3000</v>
      </c>
      <c r="J129" s="97"/>
    </row>
    <row r="130" spans="1:171" ht="25.5" customHeight="1" x14ac:dyDescent="0.25">
      <c r="A130" s="9">
        <f t="shared" si="53"/>
        <v>123</v>
      </c>
      <c r="B130" s="56" t="s">
        <v>75</v>
      </c>
      <c r="C130" s="57"/>
      <c r="D130" s="57"/>
      <c r="E130" s="57"/>
      <c r="F130" s="57"/>
      <c r="G130" s="57"/>
      <c r="H130" s="57"/>
      <c r="I130" s="57"/>
      <c r="J130" s="58"/>
    </row>
    <row r="131" spans="1:171" x14ac:dyDescent="0.25">
      <c r="A131" s="9">
        <f t="shared" si="53"/>
        <v>124</v>
      </c>
      <c r="B131" s="24" t="s">
        <v>16</v>
      </c>
      <c r="C131" s="31">
        <f>SUM(D131:I131)</f>
        <v>95</v>
      </c>
      <c r="D131" s="28">
        <f t="shared" ref="D131:I131" si="56">SUM(D132)</f>
        <v>30</v>
      </c>
      <c r="E131" s="28">
        <f t="shared" si="56"/>
        <v>27</v>
      </c>
      <c r="F131" s="28">
        <f t="shared" si="56"/>
        <v>38</v>
      </c>
      <c r="G131" s="28">
        <f t="shared" si="56"/>
        <v>0</v>
      </c>
      <c r="H131" s="28">
        <f t="shared" si="56"/>
        <v>0</v>
      </c>
      <c r="I131" s="28">
        <f t="shared" si="56"/>
        <v>0</v>
      </c>
      <c r="J131" s="94">
        <v>30</v>
      </c>
    </row>
    <row r="132" spans="1:171" x14ac:dyDescent="0.25">
      <c r="A132" s="9">
        <f t="shared" si="53"/>
        <v>125</v>
      </c>
      <c r="B132" s="13" t="s">
        <v>5</v>
      </c>
      <c r="C132" s="31">
        <f>SUM(D132:I132)</f>
        <v>95</v>
      </c>
      <c r="D132" s="28">
        <v>30</v>
      </c>
      <c r="E132" s="28">
        <v>27</v>
      </c>
      <c r="F132" s="28">
        <v>38</v>
      </c>
      <c r="G132" s="28">
        <v>0</v>
      </c>
      <c r="H132" s="28">
        <v>0</v>
      </c>
      <c r="I132" s="28">
        <v>0</v>
      </c>
      <c r="J132" s="97"/>
    </row>
    <row r="133" spans="1:171" ht="14.25" customHeight="1" x14ac:dyDescent="0.25">
      <c r="A133" s="9">
        <f t="shared" si="53"/>
        <v>126</v>
      </c>
      <c r="B133" s="110" t="s">
        <v>76</v>
      </c>
      <c r="C133" s="111"/>
      <c r="D133" s="111"/>
      <c r="E133" s="111"/>
      <c r="F133" s="111"/>
      <c r="G133" s="111"/>
      <c r="H133" s="111"/>
      <c r="I133" s="111"/>
      <c r="J133" s="112"/>
      <c r="K133" s="6"/>
    </row>
    <row r="134" spans="1:171" ht="15.75" customHeight="1" x14ac:dyDescent="0.25">
      <c r="A134" s="9">
        <f t="shared" si="53"/>
        <v>127</v>
      </c>
      <c r="B134" s="24" t="s">
        <v>16</v>
      </c>
      <c r="C134" s="31">
        <f>SUM(D134:I134)</f>
        <v>4294</v>
      </c>
      <c r="D134" s="28">
        <f t="shared" ref="D134:I134" si="57">SUM(D135)</f>
        <v>500</v>
      </c>
      <c r="E134" s="28">
        <f t="shared" si="57"/>
        <v>500</v>
      </c>
      <c r="F134" s="28">
        <f t="shared" si="57"/>
        <v>0</v>
      </c>
      <c r="G134" s="28">
        <f t="shared" si="57"/>
        <v>1098</v>
      </c>
      <c r="H134" s="28">
        <f t="shared" si="57"/>
        <v>1098</v>
      </c>
      <c r="I134" s="28">
        <f t="shared" si="57"/>
        <v>1098</v>
      </c>
      <c r="J134" s="61">
        <v>32</v>
      </c>
      <c r="K134" s="6"/>
    </row>
    <row r="135" spans="1:171" ht="15.75" customHeight="1" x14ac:dyDescent="0.25">
      <c r="A135" s="9">
        <f t="shared" si="53"/>
        <v>128</v>
      </c>
      <c r="B135" s="24" t="s">
        <v>4</v>
      </c>
      <c r="C135" s="31">
        <f>SUM(D135:I135)</f>
        <v>4294</v>
      </c>
      <c r="D135" s="28">
        <v>500</v>
      </c>
      <c r="E135" s="28">
        <v>500</v>
      </c>
      <c r="F135" s="28">
        <v>0</v>
      </c>
      <c r="G135" s="28">
        <v>1098</v>
      </c>
      <c r="H135" s="28">
        <v>1098</v>
      </c>
      <c r="I135" s="28">
        <v>1098</v>
      </c>
      <c r="J135" s="62"/>
      <c r="K135" s="6"/>
    </row>
    <row r="136" spans="1:171" ht="30" customHeight="1" x14ac:dyDescent="0.25">
      <c r="A136" s="9">
        <f>SUM(A135+1)</f>
        <v>129</v>
      </c>
      <c r="B136" s="101" t="s">
        <v>50</v>
      </c>
      <c r="C136" s="102"/>
      <c r="D136" s="102"/>
      <c r="E136" s="102"/>
      <c r="F136" s="102"/>
      <c r="G136" s="102"/>
      <c r="H136" s="102"/>
      <c r="I136" s="102"/>
      <c r="J136" s="103"/>
      <c r="K136" s="7"/>
    </row>
    <row r="137" spans="1:171" s="2" customFormat="1" ht="25.5" x14ac:dyDescent="0.25">
      <c r="A137" s="9">
        <f t="shared" si="53"/>
        <v>130</v>
      </c>
      <c r="B137" s="43" t="s">
        <v>47</v>
      </c>
      <c r="C137" s="46">
        <f>SUM(D137:I137)</f>
        <v>13350.899999999998</v>
      </c>
      <c r="D137" s="42">
        <f t="shared" ref="D137:I137" si="58">SUM(D138)</f>
        <v>3102</v>
      </c>
      <c r="E137" s="42">
        <f t="shared" si="58"/>
        <v>1320</v>
      </c>
      <c r="F137" s="42">
        <f t="shared" si="58"/>
        <v>1320</v>
      </c>
      <c r="G137" s="42">
        <f t="shared" si="58"/>
        <v>2536.3000000000002</v>
      </c>
      <c r="H137" s="42">
        <f t="shared" si="58"/>
        <v>2536.3000000000002</v>
      </c>
      <c r="I137" s="42">
        <f t="shared" si="58"/>
        <v>2536.3000000000002</v>
      </c>
      <c r="J137" s="53" t="s">
        <v>28</v>
      </c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</row>
    <row r="138" spans="1:171" s="2" customFormat="1" x14ac:dyDescent="0.25">
      <c r="A138" s="9">
        <f t="shared" si="53"/>
        <v>131</v>
      </c>
      <c r="B138" s="13" t="s">
        <v>4</v>
      </c>
      <c r="C138" s="31">
        <f>SUM(D138:I138)</f>
        <v>13350.899999999998</v>
      </c>
      <c r="D138" s="14">
        <f t="shared" ref="D138:I138" si="59">SUM(D150)</f>
        <v>3102</v>
      </c>
      <c r="E138" s="14">
        <f t="shared" si="59"/>
        <v>1320</v>
      </c>
      <c r="F138" s="14">
        <f t="shared" si="59"/>
        <v>1320</v>
      </c>
      <c r="G138" s="14">
        <f t="shared" si="59"/>
        <v>2536.3000000000002</v>
      </c>
      <c r="H138" s="14">
        <f t="shared" si="59"/>
        <v>2536.3000000000002</v>
      </c>
      <c r="I138" s="14">
        <f t="shared" si="59"/>
        <v>2536.3000000000002</v>
      </c>
      <c r="J138" s="55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</row>
    <row r="139" spans="1:171" ht="12.75" customHeight="1" x14ac:dyDescent="0.25">
      <c r="A139" s="9">
        <f t="shared" si="53"/>
        <v>132</v>
      </c>
      <c r="B139" s="18" t="s">
        <v>9</v>
      </c>
      <c r="C139" s="19"/>
      <c r="D139" s="19"/>
      <c r="E139" s="19"/>
      <c r="F139" s="19"/>
      <c r="G139" s="19"/>
      <c r="H139" s="19"/>
      <c r="I139" s="19"/>
      <c r="J139" s="20"/>
    </row>
    <row r="140" spans="1:171" ht="38.25" x14ac:dyDescent="0.25">
      <c r="A140" s="9">
        <f t="shared" si="53"/>
        <v>133</v>
      </c>
      <c r="B140" s="13" t="s">
        <v>21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7">
        <v>0</v>
      </c>
      <c r="J140" s="94" t="s">
        <v>28</v>
      </c>
    </row>
    <row r="141" spans="1:171" x14ac:dyDescent="0.25">
      <c r="A141" s="9">
        <f t="shared" si="53"/>
        <v>134</v>
      </c>
      <c r="B141" s="13" t="s">
        <v>4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97"/>
    </row>
    <row r="142" spans="1:171" ht="12.75" customHeight="1" x14ac:dyDescent="0.25">
      <c r="A142" s="9">
        <f t="shared" si="53"/>
        <v>135</v>
      </c>
      <c r="B142" s="78" t="s">
        <v>10</v>
      </c>
      <c r="C142" s="69"/>
      <c r="D142" s="69"/>
      <c r="E142" s="69"/>
      <c r="F142" s="69"/>
      <c r="G142" s="69"/>
      <c r="H142" s="69"/>
      <c r="I142" s="69"/>
      <c r="J142" s="70"/>
    </row>
    <row r="143" spans="1:171" ht="51" x14ac:dyDescent="0.25">
      <c r="A143" s="9">
        <f t="shared" si="53"/>
        <v>136</v>
      </c>
      <c r="B143" s="24" t="s">
        <v>23</v>
      </c>
      <c r="C143" s="40">
        <f>SUM(C144)</f>
        <v>0</v>
      </c>
      <c r="D143" s="40">
        <f t="shared" ref="D143:I143" si="60">SUM(D144)</f>
        <v>0</v>
      </c>
      <c r="E143" s="40">
        <f t="shared" si="60"/>
        <v>0</v>
      </c>
      <c r="F143" s="40">
        <f t="shared" si="60"/>
        <v>0</v>
      </c>
      <c r="G143" s="40">
        <f t="shared" si="60"/>
        <v>0</v>
      </c>
      <c r="H143" s="40">
        <f t="shared" si="60"/>
        <v>0</v>
      </c>
      <c r="I143" s="40">
        <f t="shared" si="60"/>
        <v>0</v>
      </c>
      <c r="J143" s="61" t="s">
        <v>28</v>
      </c>
    </row>
    <row r="144" spans="1:171" x14ac:dyDescent="0.25">
      <c r="A144" s="9">
        <f t="shared" si="53"/>
        <v>137</v>
      </c>
      <c r="B144" s="21" t="s">
        <v>4</v>
      </c>
      <c r="C144" s="28">
        <v>0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62"/>
    </row>
    <row r="145" spans="1:10" ht="12" customHeight="1" x14ac:dyDescent="0.25">
      <c r="A145" s="9">
        <f t="shared" si="53"/>
        <v>138</v>
      </c>
      <c r="B145" s="37" t="s">
        <v>11</v>
      </c>
      <c r="C145" s="38"/>
      <c r="D145" s="38"/>
      <c r="E145" s="38"/>
      <c r="F145" s="38"/>
      <c r="G145" s="38"/>
      <c r="H145" s="38"/>
      <c r="I145" s="38"/>
      <c r="J145" s="39"/>
    </row>
    <row r="146" spans="1:10" x14ac:dyDescent="0.25">
      <c r="A146" s="9">
        <f t="shared" si="53"/>
        <v>139</v>
      </c>
      <c r="B146" s="24" t="s">
        <v>8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61" t="s">
        <v>28</v>
      </c>
    </row>
    <row r="147" spans="1:10" x14ac:dyDescent="0.25">
      <c r="A147" s="9">
        <f t="shared" si="53"/>
        <v>140</v>
      </c>
      <c r="B147" s="21" t="s">
        <v>4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62"/>
    </row>
    <row r="148" spans="1:10" ht="15" customHeight="1" x14ac:dyDescent="0.25">
      <c r="A148" s="9">
        <f t="shared" si="53"/>
        <v>141</v>
      </c>
      <c r="B148" s="45" t="s">
        <v>17</v>
      </c>
      <c r="C148" s="19"/>
      <c r="D148" s="19"/>
      <c r="E148" s="19"/>
      <c r="F148" s="19"/>
      <c r="G148" s="19"/>
      <c r="H148" s="19"/>
      <c r="I148" s="19"/>
      <c r="J148" s="20"/>
    </row>
    <row r="149" spans="1:10" ht="38.25" x14ac:dyDescent="0.25">
      <c r="A149" s="9">
        <f t="shared" si="53"/>
        <v>142</v>
      </c>
      <c r="B149" s="43" t="s">
        <v>13</v>
      </c>
      <c r="C149" s="42">
        <f t="shared" ref="C149:I149" si="61">SUM(C150)</f>
        <v>13350.899999999998</v>
      </c>
      <c r="D149" s="42">
        <f t="shared" si="61"/>
        <v>3102</v>
      </c>
      <c r="E149" s="42">
        <f t="shared" si="61"/>
        <v>1320</v>
      </c>
      <c r="F149" s="42">
        <f t="shared" si="61"/>
        <v>1320</v>
      </c>
      <c r="G149" s="42">
        <f t="shared" si="61"/>
        <v>2536.3000000000002</v>
      </c>
      <c r="H149" s="42">
        <f t="shared" si="61"/>
        <v>2536.3000000000002</v>
      </c>
      <c r="I149" s="42">
        <f t="shared" si="61"/>
        <v>2536.3000000000002</v>
      </c>
      <c r="J149" s="53" t="s">
        <v>28</v>
      </c>
    </row>
    <row r="150" spans="1:10" x14ac:dyDescent="0.25">
      <c r="A150" s="9">
        <f t="shared" si="53"/>
        <v>143</v>
      </c>
      <c r="B150" s="32" t="s">
        <v>4</v>
      </c>
      <c r="C150" s="31">
        <f>SUM(D150:I150)</f>
        <v>13350.899999999998</v>
      </c>
      <c r="D150" s="14">
        <f t="shared" ref="D150:I150" si="62">SUM(D153+D162+D165+D177+D180)</f>
        <v>3102</v>
      </c>
      <c r="E150" s="14">
        <f t="shared" si="62"/>
        <v>1320</v>
      </c>
      <c r="F150" s="14">
        <f t="shared" si="62"/>
        <v>1320</v>
      </c>
      <c r="G150" s="14">
        <f t="shared" si="62"/>
        <v>2536.3000000000002</v>
      </c>
      <c r="H150" s="14">
        <f t="shared" si="62"/>
        <v>2536.3000000000002</v>
      </c>
      <c r="I150" s="14">
        <f t="shared" si="62"/>
        <v>2536.3000000000002</v>
      </c>
      <c r="J150" s="55"/>
    </row>
    <row r="151" spans="1:10" ht="15" customHeight="1" x14ac:dyDescent="0.25">
      <c r="A151" s="9">
        <f t="shared" si="53"/>
        <v>144</v>
      </c>
      <c r="B151" s="56" t="s">
        <v>37</v>
      </c>
      <c r="C151" s="57"/>
      <c r="D151" s="57"/>
      <c r="E151" s="57"/>
      <c r="F151" s="57"/>
      <c r="G151" s="57"/>
      <c r="H151" s="57"/>
      <c r="I151" s="57"/>
      <c r="J151" s="58"/>
    </row>
    <row r="152" spans="1:10" x14ac:dyDescent="0.25">
      <c r="A152" s="9">
        <f t="shared" si="53"/>
        <v>145</v>
      </c>
      <c r="B152" s="24" t="s">
        <v>24</v>
      </c>
      <c r="C152" s="28">
        <f t="shared" ref="C152:I152" si="63">SUM(C153)</f>
        <v>1848.8999999999999</v>
      </c>
      <c r="D152" s="28">
        <f t="shared" si="63"/>
        <v>200</v>
      </c>
      <c r="E152" s="28">
        <f t="shared" si="63"/>
        <v>200</v>
      </c>
      <c r="F152" s="28">
        <f t="shared" si="63"/>
        <v>200</v>
      </c>
      <c r="G152" s="28">
        <f t="shared" si="63"/>
        <v>416.3</v>
      </c>
      <c r="H152" s="28">
        <f t="shared" si="63"/>
        <v>416.3</v>
      </c>
      <c r="I152" s="28">
        <f t="shared" si="63"/>
        <v>416.3</v>
      </c>
      <c r="J152" s="61" t="s">
        <v>70</v>
      </c>
    </row>
    <row r="153" spans="1:10" x14ac:dyDescent="0.25">
      <c r="A153" s="9">
        <f t="shared" si="53"/>
        <v>146</v>
      </c>
      <c r="B153" s="24" t="s">
        <v>4</v>
      </c>
      <c r="C153" s="31">
        <f>SUM(D153:I153)</f>
        <v>1848.8999999999999</v>
      </c>
      <c r="D153" s="28">
        <f t="shared" ref="D153:I153" si="64">SUM(D156+D159)</f>
        <v>200</v>
      </c>
      <c r="E153" s="28">
        <f t="shared" si="64"/>
        <v>200</v>
      </c>
      <c r="F153" s="28">
        <f t="shared" si="64"/>
        <v>200</v>
      </c>
      <c r="G153" s="28">
        <f t="shared" si="64"/>
        <v>416.3</v>
      </c>
      <c r="H153" s="28">
        <f t="shared" si="64"/>
        <v>416.3</v>
      </c>
      <c r="I153" s="28">
        <f t="shared" si="64"/>
        <v>416.3</v>
      </c>
      <c r="J153" s="62"/>
    </row>
    <row r="154" spans="1:10" ht="15" customHeight="1" x14ac:dyDescent="0.25">
      <c r="A154" s="9">
        <f t="shared" si="53"/>
        <v>147</v>
      </c>
      <c r="B154" s="98" t="s">
        <v>36</v>
      </c>
      <c r="C154" s="99"/>
      <c r="D154" s="99"/>
      <c r="E154" s="99"/>
      <c r="F154" s="99"/>
      <c r="G154" s="99"/>
      <c r="H154" s="99"/>
      <c r="I154" s="99"/>
      <c r="J154" s="100"/>
    </row>
    <row r="155" spans="1:10" x14ac:dyDescent="0.25">
      <c r="A155" s="9">
        <f t="shared" si="53"/>
        <v>148</v>
      </c>
      <c r="B155" s="24" t="s">
        <v>27</v>
      </c>
      <c r="C155" s="28">
        <f t="shared" ref="C155:I155" si="65">SUM(C156)</f>
        <v>873.90000000000009</v>
      </c>
      <c r="D155" s="28">
        <f t="shared" si="65"/>
        <v>100</v>
      </c>
      <c r="E155" s="28">
        <f t="shared" si="65"/>
        <v>100</v>
      </c>
      <c r="F155" s="28">
        <f t="shared" si="65"/>
        <v>100</v>
      </c>
      <c r="G155" s="28">
        <f t="shared" si="65"/>
        <v>191.3</v>
      </c>
      <c r="H155" s="28">
        <f t="shared" si="65"/>
        <v>191.3</v>
      </c>
      <c r="I155" s="28">
        <f t="shared" si="65"/>
        <v>191.3</v>
      </c>
      <c r="J155" s="61">
        <v>36</v>
      </c>
    </row>
    <row r="156" spans="1:10" x14ac:dyDescent="0.25">
      <c r="A156" s="9">
        <f t="shared" si="53"/>
        <v>149</v>
      </c>
      <c r="B156" s="24" t="s">
        <v>4</v>
      </c>
      <c r="C156" s="31">
        <f>SUM(D156:I156)</f>
        <v>873.90000000000009</v>
      </c>
      <c r="D156" s="28">
        <v>100</v>
      </c>
      <c r="E156" s="28">
        <v>100</v>
      </c>
      <c r="F156" s="28">
        <v>100</v>
      </c>
      <c r="G156" s="28">
        <v>191.3</v>
      </c>
      <c r="H156" s="28">
        <v>191.3</v>
      </c>
      <c r="I156" s="28">
        <v>191.3</v>
      </c>
      <c r="J156" s="62"/>
    </row>
    <row r="157" spans="1:10" ht="22.5" customHeight="1" x14ac:dyDescent="0.25">
      <c r="A157" s="9">
        <f t="shared" si="53"/>
        <v>150</v>
      </c>
      <c r="B157" s="98" t="s">
        <v>38</v>
      </c>
      <c r="C157" s="99"/>
      <c r="D157" s="99"/>
      <c r="E157" s="99"/>
      <c r="F157" s="99"/>
      <c r="G157" s="99"/>
      <c r="H157" s="99"/>
      <c r="I157" s="99"/>
      <c r="J157" s="100"/>
    </row>
    <row r="158" spans="1:10" x14ac:dyDescent="0.25">
      <c r="A158" s="9">
        <f t="shared" si="53"/>
        <v>151</v>
      </c>
      <c r="B158" s="24" t="s">
        <v>27</v>
      </c>
      <c r="C158" s="28">
        <f t="shared" ref="C158:I158" si="66">SUM(C159)</f>
        <v>975</v>
      </c>
      <c r="D158" s="28">
        <f t="shared" si="66"/>
        <v>100</v>
      </c>
      <c r="E158" s="28">
        <f t="shared" si="66"/>
        <v>100</v>
      </c>
      <c r="F158" s="28">
        <f t="shared" si="66"/>
        <v>100</v>
      </c>
      <c r="G158" s="28">
        <f t="shared" si="66"/>
        <v>225</v>
      </c>
      <c r="H158" s="28">
        <f t="shared" si="66"/>
        <v>225</v>
      </c>
      <c r="I158" s="28">
        <f t="shared" si="66"/>
        <v>225</v>
      </c>
      <c r="J158" s="61">
        <v>37</v>
      </c>
    </row>
    <row r="159" spans="1:10" x14ac:dyDescent="0.25">
      <c r="A159" s="9">
        <f t="shared" si="53"/>
        <v>152</v>
      </c>
      <c r="B159" s="24" t="s">
        <v>4</v>
      </c>
      <c r="C159" s="31">
        <f>SUM(D159:I159)</f>
        <v>975</v>
      </c>
      <c r="D159" s="28">
        <v>100</v>
      </c>
      <c r="E159" s="28">
        <v>100</v>
      </c>
      <c r="F159" s="28">
        <v>100</v>
      </c>
      <c r="G159" s="28">
        <v>225</v>
      </c>
      <c r="H159" s="28">
        <v>225</v>
      </c>
      <c r="I159" s="28">
        <v>225</v>
      </c>
      <c r="J159" s="62"/>
    </row>
    <row r="160" spans="1:10" ht="15" customHeight="1" x14ac:dyDescent="0.25">
      <c r="A160" s="9">
        <f t="shared" si="53"/>
        <v>153</v>
      </c>
      <c r="B160" s="56" t="s">
        <v>39</v>
      </c>
      <c r="C160" s="57"/>
      <c r="D160" s="57"/>
      <c r="E160" s="57"/>
      <c r="F160" s="57"/>
      <c r="G160" s="57"/>
      <c r="H160" s="57"/>
      <c r="I160" s="57"/>
      <c r="J160" s="58"/>
    </row>
    <row r="161" spans="1:10" x14ac:dyDescent="0.25">
      <c r="A161" s="9">
        <f t="shared" si="53"/>
        <v>154</v>
      </c>
      <c r="B161" s="24" t="s">
        <v>27</v>
      </c>
      <c r="C161" s="28">
        <f t="shared" ref="C161:I161" si="67">SUM(C162)</f>
        <v>7400</v>
      </c>
      <c r="D161" s="28">
        <f t="shared" si="67"/>
        <v>1300</v>
      </c>
      <c r="E161" s="28">
        <f t="shared" si="67"/>
        <v>800</v>
      </c>
      <c r="F161" s="28">
        <f t="shared" si="67"/>
        <v>800</v>
      </c>
      <c r="G161" s="28">
        <f t="shared" si="67"/>
        <v>1500</v>
      </c>
      <c r="H161" s="28">
        <f t="shared" si="67"/>
        <v>1500</v>
      </c>
      <c r="I161" s="28">
        <f t="shared" si="67"/>
        <v>1500</v>
      </c>
      <c r="J161" s="61">
        <v>38</v>
      </c>
    </row>
    <row r="162" spans="1:10" x14ac:dyDescent="0.25">
      <c r="A162" s="9">
        <f t="shared" si="53"/>
        <v>155</v>
      </c>
      <c r="B162" s="24" t="s">
        <v>4</v>
      </c>
      <c r="C162" s="31">
        <f>SUM(D162:I162)</f>
        <v>7400</v>
      </c>
      <c r="D162" s="28">
        <v>1300</v>
      </c>
      <c r="E162" s="28">
        <v>800</v>
      </c>
      <c r="F162" s="28">
        <v>800</v>
      </c>
      <c r="G162" s="28">
        <v>1500</v>
      </c>
      <c r="H162" s="28">
        <v>1500</v>
      </c>
      <c r="I162" s="28">
        <v>1500</v>
      </c>
      <c r="J162" s="62"/>
    </row>
    <row r="163" spans="1:10" ht="23.25" customHeight="1" x14ac:dyDescent="0.25">
      <c r="A163" s="9">
        <f t="shared" si="53"/>
        <v>156</v>
      </c>
      <c r="B163" s="56" t="s">
        <v>40</v>
      </c>
      <c r="C163" s="57"/>
      <c r="D163" s="57"/>
      <c r="E163" s="57"/>
      <c r="F163" s="57"/>
      <c r="G163" s="57"/>
      <c r="H163" s="57"/>
      <c r="I163" s="57"/>
      <c r="J163" s="58"/>
    </row>
    <row r="164" spans="1:10" x14ac:dyDescent="0.25">
      <c r="A164" s="9">
        <f t="shared" si="53"/>
        <v>157</v>
      </c>
      <c r="B164" s="24" t="s">
        <v>24</v>
      </c>
      <c r="C164" s="28">
        <f t="shared" ref="C164:I164" si="68">SUM(C165)</f>
        <v>700</v>
      </c>
      <c r="D164" s="28">
        <f t="shared" si="68"/>
        <v>100</v>
      </c>
      <c r="E164" s="28">
        <f t="shared" si="68"/>
        <v>120</v>
      </c>
      <c r="F164" s="28">
        <f t="shared" si="68"/>
        <v>120</v>
      </c>
      <c r="G164" s="28">
        <f t="shared" si="68"/>
        <v>120</v>
      </c>
      <c r="H164" s="28">
        <f t="shared" si="68"/>
        <v>120</v>
      </c>
      <c r="I164" s="28">
        <f t="shared" si="68"/>
        <v>120</v>
      </c>
      <c r="J164" s="61" t="s">
        <v>79</v>
      </c>
    </row>
    <row r="165" spans="1:10" x14ac:dyDescent="0.25">
      <c r="A165" s="9">
        <f t="shared" si="53"/>
        <v>158</v>
      </c>
      <c r="B165" s="15" t="s">
        <v>4</v>
      </c>
      <c r="C165" s="31">
        <f>SUM(D165:I165)</f>
        <v>700</v>
      </c>
      <c r="D165" s="29">
        <f t="shared" ref="D165:I165" si="69">SUM(D174+D168+D171)</f>
        <v>100</v>
      </c>
      <c r="E165" s="29">
        <f t="shared" si="69"/>
        <v>120</v>
      </c>
      <c r="F165" s="29">
        <f t="shared" si="69"/>
        <v>120</v>
      </c>
      <c r="G165" s="29">
        <f t="shared" si="69"/>
        <v>120</v>
      </c>
      <c r="H165" s="29">
        <f t="shared" si="69"/>
        <v>120</v>
      </c>
      <c r="I165" s="29">
        <f t="shared" si="69"/>
        <v>120</v>
      </c>
      <c r="J165" s="62"/>
    </row>
    <row r="166" spans="1:10" ht="15" customHeight="1" x14ac:dyDescent="0.25">
      <c r="A166" s="9">
        <f t="shared" si="53"/>
        <v>159</v>
      </c>
      <c r="B166" s="98" t="s">
        <v>41</v>
      </c>
      <c r="C166" s="99"/>
      <c r="D166" s="99"/>
      <c r="E166" s="99"/>
      <c r="F166" s="99"/>
      <c r="G166" s="99"/>
      <c r="H166" s="99"/>
      <c r="I166" s="99"/>
      <c r="J166" s="100"/>
    </row>
    <row r="167" spans="1:10" x14ac:dyDescent="0.25">
      <c r="A167" s="9">
        <f t="shared" si="53"/>
        <v>160</v>
      </c>
      <c r="B167" s="15" t="s">
        <v>24</v>
      </c>
      <c r="C167" s="23">
        <f t="shared" ref="C167:I167" si="70">SUM(C168)</f>
        <v>350</v>
      </c>
      <c r="D167" s="23">
        <f t="shared" si="70"/>
        <v>50</v>
      </c>
      <c r="E167" s="23">
        <f t="shared" si="70"/>
        <v>60</v>
      </c>
      <c r="F167" s="23">
        <f t="shared" si="70"/>
        <v>60</v>
      </c>
      <c r="G167" s="23">
        <f t="shared" si="70"/>
        <v>60</v>
      </c>
      <c r="H167" s="23">
        <f t="shared" si="70"/>
        <v>60</v>
      </c>
      <c r="I167" s="23">
        <f t="shared" si="70"/>
        <v>60</v>
      </c>
      <c r="J167" s="61">
        <v>41</v>
      </c>
    </row>
    <row r="168" spans="1:10" x14ac:dyDescent="0.25">
      <c r="A168" s="9">
        <f t="shared" si="53"/>
        <v>161</v>
      </c>
      <c r="B168" s="24" t="s">
        <v>4</v>
      </c>
      <c r="C168" s="31">
        <f>SUM(D168:I168)</f>
        <v>350</v>
      </c>
      <c r="D168" s="25">
        <v>50</v>
      </c>
      <c r="E168" s="25">
        <v>60</v>
      </c>
      <c r="F168" s="25">
        <v>60</v>
      </c>
      <c r="G168" s="25">
        <v>60</v>
      </c>
      <c r="H168" s="25">
        <v>60</v>
      </c>
      <c r="I168" s="25">
        <v>60</v>
      </c>
      <c r="J168" s="62"/>
    </row>
    <row r="169" spans="1:10" x14ac:dyDescent="0.25">
      <c r="A169" s="9">
        <f t="shared" si="53"/>
        <v>162</v>
      </c>
      <c r="B169" s="98" t="s">
        <v>42</v>
      </c>
      <c r="C169" s="99"/>
      <c r="D169" s="99"/>
      <c r="E169" s="99"/>
      <c r="F169" s="99"/>
      <c r="G169" s="99"/>
      <c r="H169" s="99"/>
      <c r="I169" s="99"/>
      <c r="J169" s="100"/>
    </row>
    <row r="170" spans="1:10" x14ac:dyDescent="0.25">
      <c r="A170" s="9">
        <f t="shared" si="53"/>
        <v>163</v>
      </c>
      <c r="B170" s="15" t="s">
        <v>24</v>
      </c>
      <c r="C170" s="23">
        <f t="shared" ref="C170:I170" si="71">SUM(C171)</f>
        <v>175</v>
      </c>
      <c r="D170" s="23">
        <f t="shared" si="71"/>
        <v>25</v>
      </c>
      <c r="E170" s="23">
        <f t="shared" si="71"/>
        <v>30</v>
      </c>
      <c r="F170" s="23">
        <f t="shared" si="71"/>
        <v>30</v>
      </c>
      <c r="G170" s="23">
        <f t="shared" si="71"/>
        <v>30</v>
      </c>
      <c r="H170" s="23">
        <f t="shared" si="71"/>
        <v>30</v>
      </c>
      <c r="I170" s="23">
        <f t="shared" si="71"/>
        <v>30</v>
      </c>
      <c r="J170" s="61">
        <v>42</v>
      </c>
    </row>
    <row r="171" spans="1:10" x14ac:dyDescent="0.25">
      <c r="A171" s="9">
        <f t="shared" si="53"/>
        <v>164</v>
      </c>
      <c r="B171" s="24" t="s">
        <v>4</v>
      </c>
      <c r="C171" s="31">
        <f>SUM(D171:I171)</f>
        <v>175</v>
      </c>
      <c r="D171" s="25">
        <v>25</v>
      </c>
      <c r="E171" s="25">
        <v>30</v>
      </c>
      <c r="F171" s="25">
        <v>30</v>
      </c>
      <c r="G171" s="25">
        <v>30</v>
      </c>
      <c r="H171" s="25">
        <v>30</v>
      </c>
      <c r="I171" s="25">
        <v>30</v>
      </c>
      <c r="J171" s="62"/>
    </row>
    <row r="172" spans="1:10" ht="12" customHeight="1" x14ac:dyDescent="0.25">
      <c r="A172" s="9">
        <f t="shared" si="53"/>
        <v>165</v>
      </c>
      <c r="B172" s="98" t="s">
        <v>43</v>
      </c>
      <c r="C172" s="99"/>
      <c r="D172" s="99"/>
      <c r="E172" s="99"/>
      <c r="F172" s="99"/>
      <c r="G172" s="99"/>
      <c r="H172" s="99"/>
      <c r="I172" s="99"/>
      <c r="J172" s="100"/>
    </row>
    <row r="173" spans="1:10" x14ac:dyDescent="0.25">
      <c r="A173" s="9">
        <f t="shared" si="53"/>
        <v>166</v>
      </c>
      <c r="B173" s="15" t="s">
        <v>24</v>
      </c>
      <c r="C173" s="31">
        <f>SUM(D173:I173)</f>
        <v>175</v>
      </c>
      <c r="D173" s="23">
        <f t="shared" ref="D173:I173" si="72">SUM(D174)</f>
        <v>25</v>
      </c>
      <c r="E173" s="23">
        <f t="shared" si="72"/>
        <v>30</v>
      </c>
      <c r="F173" s="23">
        <f t="shared" si="72"/>
        <v>30</v>
      </c>
      <c r="G173" s="23">
        <f t="shared" si="72"/>
        <v>30</v>
      </c>
      <c r="H173" s="23">
        <f t="shared" si="72"/>
        <v>30</v>
      </c>
      <c r="I173" s="23">
        <f t="shared" si="72"/>
        <v>30</v>
      </c>
      <c r="J173" s="61">
        <v>43</v>
      </c>
    </row>
    <row r="174" spans="1:10" x14ac:dyDescent="0.25">
      <c r="A174" s="9">
        <f t="shared" si="53"/>
        <v>167</v>
      </c>
      <c r="B174" s="24" t="s">
        <v>4</v>
      </c>
      <c r="C174" s="31">
        <f>SUM(D174:I174)</f>
        <v>175</v>
      </c>
      <c r="D174" s="25">
        <v>25</v>
      </c>
      <c r="E174" s="25">
        <v>30</v>
      </c>
      <c r="F174" s="25">
        <v>30</v>
      </c>
      <c r="G174" s="25">
        <v>30</v>
      </c>
      <c r="H174" s="25">
        <v>30</v>
      </c>
      <c r="I174" s="25">
        <v>30</v>
      </c>
      <c r="J174" s="62"/>
    </row>
    <row r="175" spans="1:10" x14ac:dyDescent="0.25">
      <c r="A175" s="9">
        <f t="shared" si="53"/>
        <v>168</v>
      </c>
      <c r="B175" s="56" t="s">
        <v>48</v>
      </c>
      <c r="C175" s="57"/>
      <c r="D175" s="57"/>
      <c r="E175" s="57"/>
      <c r="F175" s="57"/>
      <c r="G175" s="57"/>
      <c r="H175" s="57"/>
      <c r="I175" s="57"/>
      <c r="J175" s="58"/>
    </row>
    <row r="176" spans="1:10" x14ac:dyDescent="0.25">
      <c r="A176" s="9">
        <f t="shared" si="53"/>
        <v>169</v>
      </c>
      <c r="B176" s="24" t="s">
        <v>16</v>
      </c>
      <c r="C176" s="28">
        <f t="shared" ref="C176:I176" si="73">SUM(C177)</f>
        <v>3303</v>
      </c>
      <c r="D176" s="28">
        <f t="shared" si="73"/>
        <v>1403</v>
      </c>
      <c r="E176" s="28">
        <f t="shared" si="73"/>
        <v>200</v>
      </c>
      <c r="F176" s="28">
        <f t="shared" si="73"/>
        <v>200</v>
      </c>
      <c r="G176" s="28">
        <f t="shared" si="73"/>
        <v>500</v>
      </c>
      <c r="H176" s="28">
        <f t="shared" si="73"/>
        <v>500</v>
      </c>
      <c r="I176" s="28">
        <f t="shared" si="73"/>
        <v>500</v>
      </c>
      <c r="J176" s="61">
        <v>45</v>
      </c>
    </row>
    <row r="177" spans="1:10" x14ac:dyDescent="0.25">
      <c r="A177" s="9">
        <f t="shared" si="53"/>
        <v>170</v>
      </c>
      <c r="B177" s="24" t="s">
        <v>4</v>
      </c>
      <c r="C177" s="28">
        <f>SUM(D177:I177)</f>
        <v>3303</v>
      </c>
      <c r="D177" s="28">
        <v>1403</v>
      </c>
      <c r="E177" s="28">
        <v>200</v>
      </c>
      <c r="F177" s="28">
        <v>200</v>
      </c>
      <c r="G177" s="28">
        <v>500</v>
      </c>
      <c r="H177" s="28">
        <v>500</v>
      </c>
      <c r="I177" s="28">
        <v>500</v>
      </c>
      <c r="J177" s="62"/>
    </row>
    <row r="178" spans="1:10" x14ac:dyDescent="0.25">
      <c r="A178" s="9">
        <f t="shared" si="53"/>
        <v>171</v>
      </c>
      <c r="B178" s="56" t="s">
        <v>78</v>
      </c>
      <c r="C178" s="57"/>
      <c r="D178" s="57"/>
      <c r="E178" s="57"/>
      <c r="F178" s="57"/>
      <c r="G178" s="57"/>
      <c r="H178" s="57"/>
      <c r="I178" s="57"/>
      <c r="J178" s="58"/>
    </row>
    <row r="179" spans="1:10" x14ac:dyDescent="0.25">
      <c r="A179" s="9">
        <f t="shared" si="53"/>
        <v>172</v>
      </c>
      <c r="B179" s="24" t="s">
        <v>16</v>
      </c>
      <c r="C179" s="28">
        <f t="shared" ref="C179:I179" si="74">SUM(C180)</f>
        <v>99</v>
      </c>
      <c r="D179" s="28">
        <f t="shared" si="74"/>
        <v>99</v>
      </c>
      <c r="E179" s="28">
        <f t="shared" si="74"/>
        <v>0</v>
      </c>
      <c r="F179" s="28">
        <f t="shared" si="74"/>
        <v>0</v>
      </c>
      <c r="G179" s="28">
        <f t="shared" si="74"/>
        <v>0</v>
      </c>
      <c r="H179" s="28">
        <f t="shared" si="74"/>
        <v>0</v>
      </c>
      <c r="I179" s="28">
        <f t="shared" si="74"/>
        <v>0</v>
      </c>
      <c r="J179" s="72">
        <v>39</v>
      </c>
    </row>
    <row r="180" spans="1:10" x14ac:dyDescent="0.25">
      <c r="A180" s="9">
        <f t="shared" si="53"/>
        <v>173</v>
      </c>
      <c r="B180" s="24" t="s">
        <v>4</v>
      </c>
      <c r="C180" s="28">
        <f>SUM(D180:I180)</f>
        <v>99</v>
      </c>
      <c r="D180" s="28">
        <v>99</v>
      </c>
      <c r="E180" s="28">
        <v>0</v>
      </c>
      <c r="F180" s="28">
        <v>0</v>
      </c>
      <c r="G180" s="28">
        <v>0</v>
      </c>
      <c r="H180" s="28">
        <v>0</v>
      </c>
      <c r="I180" s="28">
        <v>0</v>
      </c>
      <c r="J180" s="74"/>
    </row>
    <row r="181" spans="1:10" ht="32.25" customHeight="1" x14ac:dyDescent="0.25">
      <c r="A181" s="9">
        <f t="shared" si="53"/>
        <v>174</v>
      </c>
      <c r="B181" s="101" t="s">
        <v>69</v>
      </c>
      <c r="C181" s="102"/>
      <c r="D181" s="102"/>
      <c r="E181" s="102"/>
      <c r="F181" s="102"/>
      <c r="G181" s="102"/>
      <c r="H181" s="102"/>
      <c r="I181" s="102"/>
      <c r="J181" s="103"/>
    </row>
    <row r="182" spans="1:10" ht="25.5" x14ac:dyDescent="0.25">
      <c r="A182" s="9">
        <f t="shared" si="53"/>
        <v>175</v>
      </c>
      <c r="B182" s="43" t="s">
        <v>58</v>
      </c>
      <c r="C182" s="46">
        <f>SUM(D182:I182)</f>
        <v>23955.61449</v>
      </c>
      <c r="D182" s="42">
        <f t="shared" ref="D182:I182" si="75">SUM(D183)</f>
        <v>5496.6144899999999</v>
      </c>
      <c r="E182" s="42">
        <f t="shared" si="75"/>
        <v>3600</v>
      </c>
      <c r="F182" s="42">
        <f t="shared" si="75"/>
        <v>3600</v>
      </c>
      <c r="G182" s="42">
        <f t="shared" si="75"/>
        <v>3753</v>
      </c>
      <c r="H182" s="42">
        <f t="shared" si="75"/>
        <v>3753</v>
      </c>
      <c r="I182" s="42">
        <f t="shared" si="75"/>
        <v>3753</v>
      </c>
      <c r="J182" s="53" t="s">
        <v>28</v>
      </c>
    </row>
    <row r="183" spans="1:10" x14ac:dyDescent="0.25">
      <c r="A183" s="9">
        <f t="shared" si="53"/>
        <v>176</v>
      </c>
      <c r="B183" s="13" t="s">
        <v>4</v>
      </c>
      <c r="C183" s="31">
        <f>SUM(D183:I183)</f>
        <v>23955.61449</v>
      </c>
      <c r="D183" s="14">
        <f t="shared" ref="D183:I183" si="76">SUM(D186+D198)</f>
        <v>5496.6144899999999</v>
      </c>
      <c r="E183" s="14">
        <f t="shared" si="76"/>
        <v>3600</v>
      </c>
      <c r="F183" s="14">
        <f t="shared" si="76"/>
        <v>3600</v>
      </c>
      <c r="G183" s="14">
        <f t="shared" si="76"/>
        <v>3753</v>
      </c>
      <c r="H183" s="14">
        <f t="shared" si="76"/>
        <v>3753</v>
      </c>
      <c r="I183" s="14">
        <f t="shared" si="76"/>
        <v>3753</v>
      </c>
      <c r="J183" s="55"/>
    </row>
    <row r="184" spans="1:10" x14ac:dyDescent="0.25">
      <c r="A184" s="9">
        <f t="shared" si="53"/>
        <v>177</v>
      </c>
      <c r="B184" s="18" t="s">
        <v>9</v>
      </c>
      <c r="C184" s="19"/>
      <c r="D184" s="19"/>
      <c r="E184" s="19"/>
      <c r="F184" s="19"/>
      <c r="G184" s="19"/>
      <c r="H184" s="19"/>
      <c r="I184" s="19"/>
      <c r="J184" s="20"/>
    </row>
    <row r="185" spans="1:10" ht="38.25" x14ac:dyDescent="0.25">
      <c r="A185" s="9">
        <f t="shared" si="53"/>
        <v>178</v>
      </c>
      <c r="B185" s="13" t="s">
        <v>21</v>
      </c>
      <c r="C185" s="14">
        <f>SUM(D185:I185)</f>
        <v>1515</v>
      </c>
      <c r="D185" s="14">
        <f t="shared" ref="D185:I185" si="77">SUM(D186)</f>
        <v>1515</v>
      </c>
      <c r="E185" s="14">
        <f t="shared" si="77"/>
        <v>0</v>
      </c>
      <c r="F185" s="14">
        <f t="shared" si="77"/>
        <v>0</v>
      </c>
      <c r="G185" s="14">
        <f t="shared" si="77"/>
        <v>0</v>
      </c>
      <c r="H185" s="14">
        <f t="shared" si="77"/>
        <v>0</v>
      </c>
      <c r="I185" s="14">
        <f t="shared" si="77"/>
        <v>0</v>
      </c>
      <c r="J185" s="94" t="s">
        <v>28</v>
      </c>
    </row>
    <row r="186" spans="1:10" x14ac:dyDescent="0.25">
      <c r="A186" s="9">
        <f t="shared" si="53"/>
        <v>179</v>
      </c>
      <c r="B186" s="13" t="s">
        <v>4</v>
      </c>
      <c r="C186" s="14">
        <f>SUM(D186:I186)</f>
        <v>1515</v>
      </c>
      <c r="D186" s="14">
        <f t="shared" ref="D186:I186" si="78">SUM(D189+D195)</f>
        <v>1515</v>
      </c>
      <c r="E186" s="14">
        <f t="shared" si="78"/>
        <v>0</v>
      </c>
      <c r="F186" s="14">
        <f t="shared" si="78"/>
        <v>0</v>
      </c>
      <c r="G186" s="14">
        <f t="shared" si="78"/>
        <v>0</v>
      </c>
      <c r="H186" s="14">
        <f t="shared" si="78"/>
        <v>0</v>
      </c>
      <c r="I186" s="14">
        <f t="shared" si="78"/>
        <v>0</v>
      </c>
      <c r="J186" s="97"/>
    </row>
    <row r="187" spans="1:10" x14ac:dyDescent="0.25">
      <c r="A187" s="9">
        <f t="shared" si="53"/>
        <v>180</v>
      </c>
      <c r="B187" s="78" t="s">
        <v>10</v>
      </c>
      <c r="C187" s="69"/>
      <c r="D187" s="69"/>
      <c r="E187" s="69"/>
      <c r="F187" s="69"/>
      <c r="G187" s="69"/>
      <c r="H187" s="69"/>
      <c r="I187" s="69"/>
      <c r="J187" s="70"/>
    </row>
    <row r="188" spans="1:10" ht="51" x14ac:dyDescent="0.25">
      <c r="A188" s="9">
        <f t="shared" si="53"/>
        <v>181</v>
      </c>
      <c r="B188" s="24" t="s">
        <v>23</v>
      </c>
      <c r="C188" s="40">
        <f>SUM(C189)</f>
        <v>1515</v>
      </c>
      <c r="D188" s="40">
        <f t="shared" ref="D188:I188" si="79">SUM(D189)</f>
        <v>1515</v>
      </c>
      <c r="E188" s="40">
        <f t="shared" si="79"/>
        <v>0</v>
      </c>
      <c r="F188" s="40">
        <f t="shared" si="79"/>
        <v>0</v>
      </c>
      <c r="G188" s="40">
        <f t="shared" si="79"/>
        <v>0</v>
      </c>
      <c r="H188" s="40">
        <f t="shared" si="79"/>
        <v>0</v>
      </c>
      <c r="I188" s="40">
        <f t="shared" si="79"/>
        <v>0</v>
      </c>
      <c r="J188" s="61" t="s">
        <v>28</v>
      </c>
    </row>
    <row r="189" spans="1:10" x14ac:dyDescent="0.25">
      <c r="A189" s="9">
        <f t="shared" si="53"/>
        <v>182</v>
      </c>
      <c r="B189" s="21" t="s">
        <v>4</v>
      </c>
      <c r="C189" s="28">
        <f>SUM(D189:I189)</f>
        <v>1515</v>
      </c>
      <c r="D189" s="28">
        <f t="shared" ref="D189:I189" si="80">SUM(D192)</f>
        <v>1515</v>
      </c>
      <c r="E189" s="28">
        <f t="shared" si="80"/>
        <v>0</v>
      </c>
      <c r="F189" s="28">
        <f t="shared" si="80"/>
        <v>0</v>
      </c>
      <c r="G189" s="28">
        <f t="shared" si="80"/>
        <v>0</v>
      </c>
      <c r="H189" s="28">
        <f t="shared" si="80"/>
        <v>0</v>
      </c>
      <c r="I189" s="28">
        <f t="shared" si="80"/>
        <v>0</v>
      </c>
      <c r="J189" s="62"/>
    </row>
    <row r="190" spans="1:10" ht="14.25" customHeight="1" x14ac:dyDescent="0.25">
      <c r="A190" s="9">
        <f t="shared" si="53"/>
        <v>183</v>
      </c>
      <c r="B190" s="56" t="s">
        <v>68</v>
      </c>
      <c r="C190" s="57"/>
      <c r="D190" s="57"/>
      <c r="E190" s="57"/>
      <c r="F190" s="57"/>
      <c r="G190" s="57"/>
      <c r="H190" s="57"/>
      <c r="I190" s="57"/>
      <c r="J190" s="58"/>
    </row>
    <row r="191" spans="1:10" x14ac:dyDescent="0.25">
      <c r="A191" s="9">
        <f t="shared" si="53"/>
        <v>184</v>
      </c>
      <c r="B191" s="24" t="s">
        <v>16</v>
      </c>
      <c r="C191" s="28">
        <f t="shared" ref="C191:I191" si="81">SUM(C192)</f>
        <v>1515</v>
      </c>
      <c r="D191" s="28">
        <f t="shared" si="81"/>
        <v>1515</v>
      </c>
      <c r="E191" s="28">
        <f t="shared" si="81"/>
        <v>0</v>
      </c>
      <c r="F191" s="28">
        <f t="shared" si="81"/>
        <v>0</v>
      </c>
      <c r="G191" s="28">
        <f t="shared" si="81"/>
        <v>0</v>
      </c>
      <c r="H191" s="28">
        <f t="shared" si="81"/>
        <v>0</v>
      </c>
      <c r="I191" s="28">
        <f t="shared" si="81"/>
        <v>0</v>
      </c>
      <c r="J191" s="61">
        <v>49</v>
      </c>
    </row>
    <row r="192" spans="1:10" x14ac:dyDescent="0.25">
      <c r="A192" s="9">
        <f t="shared" si="53"/>
        <v>185</v>
      </c>
      <c r="B192" s="24" t="s">
        <v>4</v>
      </c>
      <c r="C192" s="28">
        <f>SUM(D192:I192)</f>
        <v>1515</v>
      </c>
      <c r="D192" s="28">
        <v>1515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62"/>
    </row>
    <row r="193" spans="1:10" ht="25.5" x14ac:dyDescent="0.25">
      <c r="A193" s="9">
        <f t="shared" si="53"/>
        <v>186</v>
      </c>
      <c r="B193" s="37" t="s">
        <v>11</v>
      </c>
      <c r="C193" s="49"/>
      <c r="D193" s="49"/>
      <c r="E193" s="49"/>
      <c r="F193" s="49"/>
      <c r="G193" s="49"/>
      <c r="H193" s="49"/>
      <c r="I193" s="49"/>
      <c r="J193" s="39"/>
    </row>
    <row r="194" spans="1:10" x14ac:dyDescent="0.25">
      <c r="A194" s="9">
        <f t="shared" si="53"/>
        <v>187</v>
      </c>
      <c r="B194" s="24" t="s">
        <v>8</v>
      </c>
      <c r="C194" s="25">
        <v>0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61" t="s">
        <v>28</v>
      </c>
    </row>
    <row r="195" spans="1:10" x14ac:dyDescent="0.25">
      <c r="A195" s="9">
        <f t="shared" si="53"/>
        <v>188</v>
      </c>
      <c r="B195" s="21" t="s">
        <v>4</v>
      </c>
      <c r="C195" s="25">
        <v>0</v>
      </c>
      <c r="D195" s="2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62"/>
    </row>
    <row r="196" spans="1:10" x14ac:dyDescent="0.25">
      <c r="A196" s="9">
        <f t="shared" si="53"/>
        <v>189</v>
      </c>
      <c r="B196" s="45" t="s">
        <v>17</v>
      </c>
      <c r="C196" s="19"/>
      <c r="D196" s="19"/>
      <c r="E196" s="19"/>
      <c r="F196" s="19"/>
      <c r="G196" s="19"/>
      <c r="H196" s="19"/>
      <c r="I196" s="19"/>
      <c r="J196" s="20"/>
    </row>
    <row r="197" spans="1:10" ht="38.25" x14ac:dyDescent="0.25">
      <c r="A197" s="9">
        <f t="shared" si="53"/>
        <v>190</v>
      </c>
      <c r="B197" s="43" t="s">
        <v>13</v>
      </c>
      <c r="C197" s="42">
        <f t="shared" ref="C197:I197" si="82">SUM(C198)</f>
        <v>22440.61449</v>
      </c>
      <c r="D197" s="42">
        <f t="shared" si="82"/>
        <v>3981.6144899999999</v>
      </c>
      <c r="E197" s="42">
        <f t="shared" si="82"/>
        <v>3600</v>
      </c>
      <c r="F197" s="42">
        <f t="shared" si="82"/>
        <v>3600</v>
      </c>
      <c r="G197" s="42">
        <f t="shared" si="82"/>
        <v>3753</v>
      </c>
      <c r="H197" s="42">
        <f t="shared" si="82"/>
        <v>3753</v>
      </c>
      <c r="I197" s="42">
        <f t="shared" si="82"/>
        <v>3753</v>
      </c>
      <c r="J197" s="53" t="s">
        <v>28</v>
      </c>
    </row>
    <row r="198" spans="1:10" x14ac:dyDescent="0.25">
      <c r="A198" s="9">
        <f t="shared" si="53"/>
        <v>191</v>
      </c>
      <c r="B198" s="32" t="s">
        <v>4</v>
      </c>
      <c r="C198" s="31">
        <f>SUM(D198:I198)</f>
        <v>22440.61449</v>
      </c>
      <c r="D198" s="14">
        <f t="shared" ref="D198:I198" si="83">SUM(D201+D204)</f>
        <v>3981.6144899999999</v>
      </c>
      <c r="E198" s="14">
        <f t="shared" si="83"/>
        <v>3600</v>
      </c>
      <c r="F198" s="14">
        <f t="shared" si="83"/>
        <v>3600</v>
      </c>
      <c r="G198" s="14">
        <f t="shared" si="83"/>
        <v>3753</v>
      </c>
      <c r="H198" s="14">
        <f t="shared" si="83"/>
        <v>3753</v>
      </c>
      <c r="I198" s="14">
        <f t="shared" si="83"/>
        <v>3753</v>
      </c>
      <c r="J198" s="55"/>
    </row>
    <row r="199" spans="1:10" ht="17.25" customHeight="1" x14ac:dyDescent="0.25">
      <c r="A199" s="9">
        <f t="shared" si="53"/>
        <v>192</v>
      </c>
      <c r="B199" s="56" t="s">
        <v>61</v>
      </c>
      <c r="C199" s="57"/>
      <c r="D199" s="57"/>
      <c r="E199" s="57"/>
      <c r="F199" s="57"/>
      <c r="G199" s="57"/>
      <c r="H199" s="57"/>
      <c r="I199" s="57"/>
      <c r="J199" s="58"/>
    </row>
    <row r="200" spans="1:10" x14ac:dyDescent="0.25">
      <c r="A200" s="9">
        <f t="shared" si="53"/>
        <v>193</v>
      </c>
      <c r="B200" s="24" t="s">
        <v>16</v>
      </c>
      <c r="C200" s="31">
        <f>SUM(D200:I200)</f>
        <v>18381.61449</v>
      </c>
      <c r="D200" s="28">
        <f t="shared" ref="D200:I200" si="84">SUM(D201:D201)</f>
        <v>3381.6144899999999</v>
      </c>
      <c r="E200" s="28">
        <f t="shared" si="84"/>
        <v>3000</v>
      </c>
      <c r="F200" s="28">
        <f t="shared" si="84"/>
        <v>3000</v>
      </c>
      <c r="G200" s="28">
        <f t="shared" si="84"/>
        <v>3000</v>
      </c>
      <c r="H200" s="28">
        <f t="shared" si="84"/>
        <v>3000</v>
      </c>
      <c r="I200" s="28">
        <f t="shared" si="84"/>
        <v>3000</v>
      </c>
      <c r="J200" s="61">
        <v>50</v>
      </c>
    </row>
    <row r="201" spans="1:10" x14ac:dyDescent="0.25">
      <c r="A201" s="9">
        <f t="shared" si="53"/>
        <v>194</v>
      </c>
      <c r="B201" s="24" t="s">
        <v>4</v>
      </c>
      <c r="C201" s="31">
        <f>SUM(D201:I201)</f>
        <v>18381.61449</v>
      </c>
      <c r="D201" s="28">
        <v>3381.6144899999999</v>
      </c>
      <c r="E201" s="28">
        <v>3000</v>
      </c>
      <c r="F201" s="28">
        <v>3000</v>
      </c>
      <c r="G201" s="28">
        <v>3000</v>
      </c>
      <c r="H201" s="28">
        <v>3000</v>
      </c>
      <c r="I201" s="28">
        <v>3000</v>
      </c>
      <c r="J201" s="62"/>
    </row>
    <row r="202" spans="1:10" x14ac:dyDescent="0.25">
      <c r="A202" s="9">
        <f t="shared" si="53"/>
        <v>195</v>
      </c>
      <c r="B202" s="56" t="s">
        <v>57</v>
      </c>
      <c r="C202" s="57"/>
      <c r="D202" s="57"/>
      <c r="E202" s="57"/>
      <c r="F202" s="57"/>
      <c r="G202" s="57"/>
      <c r="H202" s="57"/>
      <c r="I202" s="57"/>
      <c r="J202" s="58"/>
    </row>
    <row r="203" spans="1:10" x14ac:dyDescent="0.25">
      <c r="A203" s="9">
        <f t="shared" si="53"/>
        <v>196</v>
      </c>
      <c r="B203" s="24" t="s">
        <v>16</v>
      </c>
      <c r="C203" s="28">
        <f t="shared" ref="C203:I203" si="85">SUM(C204)</f>
        <v>4059</v>
      </c>
      <c r="D203" s="28">
        <f t="shared" si="85"/>
        <v>600</v>
      </c>
      <c r="E203" s="28">
        <f t="shared" si="85"/>
        <v>600</v>
      </c>
      <c r="F203" s="28">
        <f t="shared" si="85"/>
        <v>600</v>
      </c>
      <c r="G203" s="28">
        <f t="shared" si="85"/>
        <v>753</v>
      </c>
      <c r="H203" s="28">
        <f t="shared" si="85"/>
        <v>753</v>
      </c>
      <c r="I203" s="28">
        <f t="shared" si="85"/>
        <v>753</v>
      </c>
      <c r="J203" s="61">
        <v>51</v>
      </c>
    </row>
    <row r="204" spans="1:10" x14ac:dyDescent="0.25">
      <c r="A204" s="9">
        <f t="shared" si="53"/>
        <v>197</v>
      </c>
      <c r="B204" s="24" t="s">
        <v>4</v>
      </c>
      <c r="C204" s="28">
        <f>SUM(D204:I204)</f>
        <v>4059</v>
      </c>
      <c r="D204" s="28">
        <v>600</v>
      </c>
      <c r="E204" s="28">
        <v>600</v>
      </c>
      <c r="F204" s="28">
        <v>600</v>
      </c>
      <c r="G204" s="28">
        <v>753</v>
      </c>
      <c r="H204" s="28">
        <v>753</v>
      </c>
      <c r="I204" s="28">
        <v>753</v>
      </c>
      <c r="J204" s="62"/>
    </row>
    <row r="205" spans="1:10" ht="46.5" customHeight="1" x14ac:dyDescent="0.25">
      <c r="A205" s="9">
        <f t="shared" si="53"/>
        <v>198</v>
      </c>
      <c r="B205" s="101" t="s">
        <v>59</v>
      </c>
      <c r="C205" s="104"/>
      <c r="D205" s="104"/>
      <c r="E205" s="104"/>
      <c r="F205" s="104"/>
      <c r="G205" s="104"/>
      <c r="H205" s="104"/>
      <c r="I205" s="104"/>
      <c r="J205" s="105"/>
    </row>
    <row r="206" spans="1:10" ht="25.5" x14ac:dyDescent="0.25">
      <c r="A206" s="9">
        <f t="shared" si="53"/>
        <v>199</v>
      </c>
      <c r="B206" s="43" t="s">
        <v>60</v>
      </c>
      <c r="C206" s="46">
        <f>SUM(D206:I206)</f>
        <v>85316.700000000012</v>
      </c>
      <c r="D206" s="42">
        <f t="shared" ref="D206:I206" si="86">SUM(D207:D207)</f>
        <v>14500</v>
      </c>
      <c r="E206" s="42">
        <f t="shared" si="86"/>
        <v>12796.4</v>
      </c>
      <c r="F206" s="42">
        <f t="shared" si="86"/>
        <v>14094</v>
      </c>
      <c r="G206" s="42">
        <f t="shared" si="86"/>
        <v>14642.1</v>
      </c>
      <c r="H206" s="42">
        <f t="shared" si="86"/>
        <v>14642.1</v>
      </c>
      <c r="I206" s="42">
        <f t="shared" si="86"/>
        <v>14642.1</v>
      </c>
      <c r="J206" s="94" t="s">
        <v>28</v>
      </c>
    </row>
    <row r="207" spans="1:10" x14ac:dyDescent="0.25">
      <c r="A207" s="9">
        <f t="shared" si="53"/>
        <v>200</v>
      </c>
      <c r="B207" s="13" t="s">
        <v>4</v>
      </c>
      <c r="C207" s="31">
        <f>SUM(D207:I207)</f>
        <v>85316.700000000012</v>
      </c>
      <c r="D207" s="14">
        <f t="shared" ref="D207:I207" si="87">D210+D219</f>
        <v>14500</v>
      </c>
      <c r="E207" s="14">
        <f t="shared" si="87"/>
        <v>12796.4</v>
      </c>
      <c r="F207" s="14">
        <f t="shared" si="87"/>
        <v>14094</v>
      </c>
      <c r="G207" s="14">
        <f t="shared" si="87"/>
        <v>14642.1</v>
      </c>
      <c r="H207" s="14">
        <f t="shared" si="87"/>
        <v>14642.1</v>
      </c>
      <c r="I207" s="14">
        <f t="shared" si="87"/>
        <v>14642.1</v>
      </c>
      <c r="J207" s="97"/>
    </row>
    <row r="208" spans="1:10" x14ac:dyDescent="0.25">
      <c r="A208" s="9">
        <f t="shared" si="53"/>
        <v>201</v>
      </c>
      <c r="B208" s="45" t="s">
        <v>9</v>
      </c>
      <c r="C208" s="19"/>
      <c r="D208" s="19"/>
      <c r="E208" s="19"/>
      <c r="F208" s="19"/>
      <c r="G208" s="19"/>
      <c r="H208" s="19"/>
      <c r="I208" s="19"/>
      <c r="J208" s="20"/>
    </row>
    <row r="209" spans="1:10" ht="38.25" x14ac:dyDescent="0.25">
      <c r="A209" s="9">
        <f t="shared" si="53"/>
        <v>202</v>
      </c>
      <c r="B209" s="13" t="s">
        <v>25</v>
      </c>
      <c r="C209" s="46">
        <f>SUM(D209:I209)</f>
        <v>0</v>
      </c>
      <c r="D209" s="42">
        <f t="shared" ref="D209:I209" si="88">SUM(D210)</f>
        <v>0</v>
      </c>
      <c r="E209" s="42">
        <f t="shared" si="88"/>
        <v>0</v>
      </c>
      <c r="F209" s="42">
        <f t="shared" si="88"/>
        <v>0</v>
      </c>
      <c r="G209" s="42">
        <f t="shared" si="88"/>
        <v>0</v>
      </c>
      <c r="H209" s="42">
        <f t="shared" si="88"/>
        <v>0</v>
      </c>
      <c r="I209" s="42">
        <f t="shared" si="88"/>
        <v>0</v>
      </c>
      <c r="J209" s="94" t="s">
        <v>28</v>
      </c>
    </row>
    <row r="210" spans="1:10" x14ac:dyDescent="0.25">
      <c r="A210" s="9">
        <f t="shared" si="53"/>
        <v>203</v>
      </c>
      <c r="B210" s="13" t="s">
        <v>4</v>
      </c>
      <c r="C210" s="31">
        <f>SUM(D210:I210)</f>
        <v>0</v>
      </c>
      <c r="D210" s="14">
        <f>SUM(D213+D216)</f>
        <v>0</v>
      </c>
      <c r="E210" s="14">
        <f>SUM(E213+E216)</f>
        <v>0</v>
      </c>
      <c r="F210" s="14">
        <f>SUM(F213+F216)</f>
        <v>0</v>
      </c>
      <c r="G210" s="14">
        <f>SUM(G213+G216)</f>
        <v>0</v>
      </c>
      <c r="H210" s="14">
        <f>SUM(H213+H216)</f>
        <v>0</v>
      </c>
      <c r="I210" s="14">
        <f>SUM(I213+I215)</f>
        <v>0</v>
      </c>
      <c r="J210" s="97"/>
    </row>
    <row r="211" spans="1:10" x14ac:dyDescent="0.25">
      <c r="A211" s="9">
        <f t="shared" si="53"/>
        <v>204</v>
      </c>
      <c r="B211" s="78" t="s">
        <v>10</v>
      </c>
      <c r="C211" s="69"/>
      <c r="D211" s="69"/>
      <c r="E211" s="69"/>
      <c r="F211" s="69"/>
      <c r="G211" s="69"/>
      <c r="H211" s="69"/>
      <c r="I211" s="69"/>
      <c r="J211" s="70"/>
    </row>
    <row r="212" spans="1:10" ht="51" x14ac:dyDescent="0.25">
      <c r="A212" s="9">
        <f t="shared" si="53"/>
        <v>205</v>
      </c>
      <c r="B212" s="24" t="s">
        <v>23</v>
      </c>
      <c r="C212" s="14">
        <f>SUM(C213)</f>
        <v>0</v>
      </c>
      <c r="D212" s="30">
        <f t="shared" ref="D212:I212" si="89">SUM(D213)</f>
        <v>0</v>
      </c>
      <c r="E212" s="30">
        <f t="shared" si="89"/>
        <v>0</v>
      </c>
      <c r="F212" s="30">
        <f t="shared" si="89"/>
        <v>0</v>
      </c>
      <c r="G212" s="30">
        <f t="shared" si="89"/>
        <v>0</v>
      </c>
      <c r="H212" s="30">
        <f t="shared" si="89"/>
        <v>0</v>
      </c>
      <c r="I212" s="30">
        <f t="shared" si="89"/>
        <v>0</v>
      </c>
      <c r="J212" s="61" t="s">
        <v>28</v>
      </c>
    </row>
    <row r="213" spans="1:10" x14ac:dyDescent="0.25">
      <c r="A213" s="9">
        <f t="shared" ref="A213:A222" si="90">SUM(A212+1)</f>
        <v>206</v>
      </c>
      <c r="B213" s="21" t="s">
        <v>4</v>
      </c>
      <c r="C213" s="14">
        <f>SUM(D213:I213)</f>
        <v>0</v>
      </c>
      <c r="D213" s="28">
        <v>0</v>
      </c>
      <c r="E213" s="28">
        <v>0</v>
      </c>
      <c r="F213" s="28">
        <v>0</v>
      </c>
      <c r="G213" s="28">
        <v>0</v>
      </c>
      <c r="H213" s="28">
        <v>0</v>
      </c>
      <c r="I213" s="28">
        <v>0</v>
      </c>
      <c r="J213" s="62"/>
    </row>
    <row r="214" spans="1:10" ht="15" customHeight="1" x14ac:dyDescent="0.25">
      <c r="A214" s="9">
        <f t="shared" si="90"/>
        <v>207</v>
      </c>
      <c r="B214" s="78" t="s">
        <v>11</v>
      </c>
      <c r="C214" s="69"/>
      <c r="D214" s="69"/>
      <c r="E214" s="69"/>
      <c r="F214" s="69"/>
      <c r="G214" s="69"/>
      <c r="H214" s="69"/>
      <c r="I214" s="69"/>
      <c r="J214" s="70"/>
    </row>
    <row r="215" spans="1:10" ht="12" customHeight="1" x14ac:dyDescent="0.25">
      <c r="A215" s="9">
        <f t="shared" si="90"/>
        <v>208</v>
      </c>
      <c r="B215" s="24" t="s">
        <v>8</v>
      </c>
      <c r="C215" s="28">
        <f>SUM(D215:I215)</f>
        <v>0</v>
      </c>
      <c r="D215" s="28">
        <f>SUM(D216)</f>
        <v>0</v>
      </c>
      <c r="E215" s="28">
        <f>SUM(E216)</f>
        <v>0</v>
      </c>
      <c r="F215" s="28">
        <f>SUM(F216)</f>
        <v>0</v>
      </c>
      <c r="G215" s="28">
        <f>SUM(G216)</f>
        <v>0</v>
      </c>
      <c r="H215" s="28">
        <f>SUM(H216)</f>
        <v>0</v>
      </c>
      <c r="I215" s="28">
        <f>I2160</f>
        <v>0</v>
      </c>
      <c r="J215" s="61" t="s">
        <v>28</v>
      </c>
    </row>
    <row r="216" spans="1:10" ht="13.5" customHeight="1" x14ac:dyDescent="0.25">
      <c r="A216" s="9">
        <f t="shared" si="90"/>
        <v>209</v>
      </c>
      <c r="B216" s="21" t="s">
        <v>4</v>
      </c>
      <c r="C216" s="28">
        <f>SUM(D216:I216)</f>
        <v>0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62"/>
    </row>
    <row r="217" spans="1:10" ht="12" customHeight="1" x14ac:dyDescent="0.25">
      <c r="A217" s="9">
        <f t="shared" si="90"/>
        <v>210</v>
      </c>
      <c r="B217" s="45" t="s">
        <v>17</v>
      </c>
      <c r="C217" s="19"/>
      <c r="D217" s="19"/>
      <c r="E217" s="19"/>
      <c r="F217" s="19"/>
      <c r="G217" s="19"/>
      <c r="H217" s="19"/>
      <c r="I217" s="19"/>
      <c r="J217" s="20"/>
    </row>
    <row r="218" spans="1:10" ht="38.25" x14ac:dyDescent="0.25">
      <c r="A218" s="9">
        <f t="shared" si="90"/>
        <v>211</v>
      </c>
      <c r="B218" s="43" t="s">
        <v>13</v>
      </c>
      <c r="C218" s="42">
        <f t="shared" ref="C218:I218" si="91">SUM(C219:C219)</f>
        <v>85316.700000000012</v>
      </c>
      <c r="D218" s="42">
        <f t="shared" si="91"/>
        <v>14500</v>
      </c>
      <c r="E218" s="42">
        <f t="shared" si="91"/>
        <v>12796.4</v>
      </c>
      <c r="F218" s="42">
        <f t="shared" si="91"/>
        <v>14094</v>
      </c>
      <c r="G218" s="42">
        <f t="shared" si="91"/>
        <v>14642.1</v>
      </c>
      <c r="H218" s="42">
        <f t="shared" si="91"/>
        <v>14642.1</v>
      </c>
      <c r="I218" s="42">
        <f t="shared" si="91"/>
        <v>14642.1</v>
      </c>
      <c r="J218" s="53" t="s">
        <v>28</v>
      </c>
    </row>
    <row r="219" spans="1:10" x14ac:dyDescent="0.25">
      <c r="A219" s="9">
        <f t="shared" si="90"/>
        <v>212</v>
      </c>
      <c r="B219" s="32" t="s">
        <v>4</v>
      </c>
      <c r="C219" s="14">
        <f>SUM(D219:I219)</f>
        <v>85316.700000000012</v>
      </c>
      <c r="D219" s="14">
        <f t="shared" ref="D219:I219" si="92">SUM(D222)</f>
        <v>14500</v>
      </c>
      <c r="E219" s="14">
        <f t="shared" si="92"/>
        <v>12796.4</v>
      </c>
      <c r="F219" s="14">
        <f t="shared" si="92"/>
        <v>14094</v>
      </c>
      <c r="G219" s="14">
        <f t="shared" si="92"/>
        <v>14642.1</v>
      </c>
      <c r="H219" s="14">
        <f t="shared" si="92"/>
        <v>14642.1</v>
      </c>
      <c r="I219" s="14">
        <f t="shared" si="92"/>
        <v>14642.1</v>
      </c>
      <c r="J219" s="55"/>
    </row>
    <row r="220" spans="1:10" ht="14.25" customHeight="1" x14ac:dyDescent="0.25">
      <c r="A220" s="9">
        <f t="shared" si="90"/>
        <v>213</v>
      </c>
      <c r="B220" s="56" t="s">
        <v>49</v>
      </c>
      <c r="C220" s="57"/>
      <c r="D220" s="57"/>
      <c r="E220" s="57"/>
      <c r="F220" s="57"/>
      <c r="G220" s="57"/>
      <c r="H220" s="57"/>
      <c r="I220" s="57"/>
      <c r="J220" s="58"/>
    </row>
    <row r="221" spans="1:10" x14ac:dyDescent="0.25">
      <c r="A221" s="9">
        <f t="shared" si="90"/>
        <v>214</v>
      </c>
      <c r="B221" s="24" t="s">
        <v>16</v>
      </c>
      <c r="C221" s="28">
        <f t="shared" ref="C221:I221" si="93">SUM(C222)</f>
        <v>85316.700000000012</v>
      </c>
      <c r="D221" s="28">
        <f t="shared" si="93"/>
        <v>14500</v>
      </c>
      <c r="E221" s="28">
        <f t="shared" si="93"/>
        <v>12796.4</v>
      </c>
      <c r="F221" s="28">
        <f t="shared" si="93"/>
        <v>14094</v>
      </c>
      <c r="G221" s="28">
        <f t="shared" si="93"/>
        <v>14642.1</v>
      </c>
      <c r="H221" s="28">
        <f t="shared" si="93"/>
        <v>14642.1</v>
      </c>
      <c r="I221" s="28">
        <f t="shared" si="93"/>
        <v>14642.1</v>
      </c>
      <c r="J221" s="61">
        <v>55</v>
      </c>
    </row>
    <row r="222" spans="1:10" x14ac:dyDescent="0.25">
      <c r="A222" s="9">
        <f t="shared" si="90"/>
        <v>215</v>
      </c>
      <c r="B222" s="24" t="s">
        <v>4</v>
      </c>
      <c r="C222" s="28">
        <f>SUM(D222:I222)</f>
        <v>85316.700000000012</v>
      </c>
      <c r="D222" s="28">
        <v>14500</v>
      </c>
      <c r="E222" s="28">
        <v>12796.4</v>
      </c>
      <c r="F222" s="28">
        <v>14094</v>
      </c>
      <c r="G222" s="28">
        <v>14642.1</v>
      </c>
      <c r="H222" s="28">
        <v>14642.1</v>
      </c>
      <c r="I222" s="28">
        <v>14642.1</v>
      </c>
      <c r="J222" s="62"/>
    </row>
  </sheetData>
  <mergeCells count="131">
    <mergeCell ref="J155:J156"/>
    <mergeCell ref="B151:J151"/>
    <mergeCell ref="B163:J163"/>
    <mergeCell ref="J89:J91"/>
    <mergeCell ref="J143:J144"/>
    <mergeCell ref="J146:J147"/>
    <mergeCell ref="J149:J150"/>
    <mergeCell ref="J131:J132"/>
    <mergeCell ref="B142:J142"/>
    <mergeCell ref="B136:J136"/>
    <mergeCell ref="B121:J121"/>
    <mergeCell ref="B154:J154"/>
    <mergeCell ref="J152:J153"/>
    <mergeCell ref="J118:J120"/>
    <mergeCell ref="J134:J135"/>
    <mergeCell ref="J140:J141"/>
    <mergeCell ref="B133:J133"/>
    <mergeCell ref="J137:J138"/>
    <mergeCell ref="J122:J123"/>
    <mergeCell ref="B130:J130"/>
    <mergeCell ref="J128:J129"/>
    <mergeCell ref="B127:J127"/>
    <mergeCell ref="J125:J126"/>
    <mergeCell ref="B124:J124"/>
    <mergeCell ref="J114:J116"/>
    <mergeCell ref="J111:J112"/>
    <mergeCell ref="B113:J113"/>
    <mergeCell ref="G1:J1"/>
    <mergeCell ref="B99:J99"/>
    <mergeCell ref="J100:J102"/>
    <mergeCell ref="B62:J62"/>
    <mergeCell ref="B54:J54"/>
    <mergeCell ref="B58:J58"/>
    <mergeCell ref="J55:J57"/>
    <mergeCell ref="B190:J190"/>
    <mergeCell ref="J176:J177"/>
    <mergeCell ref="J188:J189"/>
    <mergeCell ref="J182:J183"/>
    <mergeCell ref="B181:J181"/>
    <mergeCell ref="J191:J192"/>
    <mergeCell ref="J194:J195"/>
    <mergeCell ref="J200:J201"/>
    <mergeCell ref="J221:J222"/>
    <mergeCell ref="J215:J216"/>
    <mergeCell ref="B214:J214"/>
    <mergeCell ref="B211:J211"/>
    <mergeCell ref="J212:J213"/>
    <mergeCell ref="B220:J220"/>
    <mergeCell ref="J218:J219"/>
    <mergeCell ref="J209:J210"/>
    <mergeCell ref="B199:J199"/>
    <mergeCell ref="J197:J198"/>
    <mergeCell ref="J206:J207"/>
    <mergeCell ref="B202:J202"/>
    <mergeCell ref="B205:J205"/>
    <mergeCell ref="J203:J204"/>
    <mergeCell ref="B187:J187"/>
    <mergeCell ref="J179:J180"/>
    <mergeCell ref="J104:J106"/>
    <mergeCell ref="B110:J110"/>
    <mergeCell ref="J108:J109"/>
    <mergeCell ref="B85:J85"/>
    <mergeCell ref="J86:J87"/>
    <mergeCell ref="B107:J107"/>
    <mergeCell ref="B96:J96"/>
    <mergeCell ref="B88:J88"/>
    <mergeCell ref="B178:J178"/>
    <mergeCell ref="J185:J186"/>
    <mergeCell ref="B175:J175"/>
    <mergeCell ref="J173:J174"/>
    <mergeCell ref="B169:J169"/>
    <mergeCell ref="B160:J160"/>
    <mergeCell ref="B172:J172"/>
    <mergeCell ref="B157:J157"/>
    <mergeCell ref="J158:J159"/>
    <mergeCell ref="J170:J171"/>
    <mergeCell ref="J161:J162"/>
    <mergeCell ref="B166:J166"/>
    <mergeCell ref="J167:J168"/>
    <mergeCell ref="J164:J165"/>
    <mergeCell ref="J79:J81"/>
    <mergeCell ref="J93:J95"/>
    <mergeCell ref="B78:J78"/>
    <mergeCell ref="B70:J70"/>
    <mergeCell ref="B74:J74"/>
    <mergeCell ref="J75:J77"/>
    <mergeCell ref="J97:J98"/>
    <mergeCell ref="J63:J65"/>
    <mergeCell ref="J52:J53"/>
    <mergeCell ref="J59:J61"/>
    <mergeCell ref="J67:J69"/>
    <mergeCell ref="J71:J73"/>
    <mergeCell ref="B92:J92"/>
    <mergeCell ref="B82:J82"/>
    <mergeCell ref="J83:J84"/>
    <mergeCell ref="B66:J66"/>
    <mergeCell ref="B51:J51"/>
    <mergeCell ref="B47:J47"/>
    <mergeCell ref="B43:J43"/>
    <mergeCell ref="J44:J46"/>
    <mergeCell ref="J48:J50"/>
    <mergeCell ref="J27:J28"/>
    <mergeCell ref="I18:I19"/>
    <mergeCell ref="J41:J42"/>
    <mergeCell ref="B40:J40"/>
    <mergeCell ref="J34:J36"/>
    <mergeCell ref="J38:J39"/>
    <mergeCell ref="B33:J33"/>
    <mergeCell ref="B29:J29"/>
    <mergeCell ref="J30:J32"/>
    <mergeCell ref="B26:J26"/>
    <mergeCell ref="C18:C19"/>
    <mergeCell ref="D18:D19"/>
    <mergeCell ref="J18:J21"/>
    <mergeCell ref="F18:F19"/>
    <mergeCell ref="G18:G19"/>
    <mergeCell ref="J23:J25"/>
    <mergeCell ref="B37:J37"/>
    <mergeCell ref="A2:J2"/>
    <mergeCell ref="A4:J4"/>
    <mergeCell ref="J5:J6"/>
    <mergeCell ref="A5:A6"/>
    <mergeCell ref="C5:I5"/>
    <mergeCell ref="A3:J3"/>
    <mergeCell ref="B5:B6"/>
    <mergeCell ref="H18:H19"/>
    <mergeCell ref="E18:E19"/>
    <mergeCell ref="J8:J10"/>
    <mergeCell ref="B17:J17"/>
    <mergeCell ref="J11:J13"/>
    <mergeCell ref="J14:J16"/>
  </mergeCells>
  <phoneticPr fontId="0" type="noConversion"/>
  <pageMargins left="0.39370078740157483" right="0.39370078740157483" top="0.90052083333333333" bottom="0.27559055118110237" header="0.51181102362204722" footer="0.31496062992125984"/>
  <pageSetup paperSize="9" scale="95" firstPageNumber="3" orientation="landscape" useFirstPageNumber="1" r:id="rId1"/>
  <headerFooter>
    <oddHeader>&amp;C&amp;"PT Astra Serif,обычный"&amp;14&amp;P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BEST_XP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Князева Валентина Александровна</cp:lastModifiedBy>
  <cp:lastPrinted>2020-05-07T04:32:11Z</cp:lastPrinted>
  <dcterms:created xsi:type="dcterms:W3CDTF">2013-09-11T09:57:45Z</dcterms:created>
  <dcterms:modified xsi:type="dcterms:W3CDTF">2020-05-07T04:33:18Z</dcterms:modified>
</cp:coreProperties>
</file>