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F105" i="1"/>
  <c r="F96"/>
  <c r="F16"/>
  <c r="G163"/>
  <c r="H163"/>
  <c r="I163"/>
  <c r="J163"/>
  <c r="F163"/>
  <c r="F164"/>
  <c r="F175"/>
  <c r="E89"/>
  <c r="H155"/>
  <c r="I155"/>
  <c r="J155"/>
  <c r="C184"/>
  <c r="C187"/>
  <c r="C181"/>
  <c r="D181"/>
  <c r="F181"/>
  <c r="G181"/>
  <c r="H181"/>
  <c r="I181"/>
  <c r="J181"/>
  <c r="E181"/>
  <c r="J186"/>
  <c r="I186"/>
  <c r="H186"/>
  <c r="G186"/>
  <c r="F186"/>
  <c r="E186"/>
  <c r="D186"/>
  <c r="C186"/>
  <c r="D29"/>
  <c r="H40"/>
  <c r="I40"/>
  <c r="J40"/>
  <c r="J29"/>
  <c r="E29"/>
  <c r="F29"/>
  <c r="G29"/>
  <c r="H29"/>
  <c r="I29"/>
  <c r="E36"/>
  <c r="F36"/>
  <c r="G36"/>
  <c r="H36"/>
  <c r="I36"/>
  <c r="J36"/>
  <c r="E37"/>
  <c r="F37"/>
  <c r="G37"/>
  <c r="H37"/>
  <c r="I37"/>
  <c r="J37"/>
  <c r="D37"/>
  <c r="D36"/>
  <c r="D60"/>
  <c r="E60"/>
  <c r="F60"/>
  <c r="G60"/>
  <c r="H63"/>
  <c r="H66"/>
  <c r="H78"/>
  <c r="H84"/>
  <c r="H60"/>
  <c r="I63"/>
  <c r="I66"/>
  <c r="I69"/>
  <c r="I72"/>
  <c r="I75"/>
  <c r="I81"/>
  <c r="I78"/>
  <c r="I84"/>
  <c r="I87"/>
  <c r="I60"/>
  <c r="J63"/>
  <c r="J66"/>
  <c r="J69"/>
  <c r="J72"/>
  <c r="J75"/>
  <c r="J81"/>
  <c r="J78"/>
  <c r="J84"/>
  <c r="J87"/>
  <c r="J60"/>
  <c r="C60"/>
  <c r="C87"/>
  <c r="J86"/>
  <c r="I86"/>
  <c r="H86"/>
  <c r="G86"/>
  <c r="F86"/>
  <c r="E86"/>
  <c r="D86"/>
  <c r="C86"/>
  <c r="N43"/>
  <c r="E338"/>
  <c r="E336"/>
  <c r="F338"/>
  <c r="F336"/>
  <c r="G338"/>
  <c r="G336"/>
  <c r="H339"/>
  <c r="H338"/>
  <c r="H336"/>
  <c r="I339"/>
  <c r="I338"/>
  <c r="I336"/>
  <c r="J339"/>
  <c r="J338"/>
  <c r="J336"/>
  <c r="D338"/>
  <c r="D336"/>
  <c r="C336"/>
  <c r="C335"/>
  <c r="E320"/>
  <c r="F320"/>
  <c r="G320"/>
  <c r="H323"/>
  <c r="H320"/>
  <c r="I323"/>
  <c r="I320"/>
  <c r="J323"/>
  <c r="J320"/>
  <c r="D320"/>
  <c r="C320"/>
  <c r="J319"/>
  <c r="I319"/>
  <c r="H319"/>
  <c r="G319"/>
  <c r="F319"/>
  <c r="E319"/>
  <c r="D319"/>
  <c r="C319"/>
  <c r="D317"/>
  <c r="D311"/>
  <c r="E317"/>
  <c r="E311"/>
  <c r="F317"/>
  <c r="F311"/>
  <c r="G317"/>
  <c r="G311"/>
  <c r="H317"/>
  <c r="H311"/>
  <c r="I317"/>
  <c r="I311"/>
  <c r="J317"/>
  <c r="J311"/>
  <c r="C311"/>
  <c r="D310"/>
  <c r="E310"/>
  <c r="F310"/>
  <c r="G310"/>
  <c r="H310"/>
  <c r="I310"/>
  <c r="J310"/>
  <c r="C310"/>
  <c r="D330"/>
  <c r="C317"/>
  <c r="D316"/>
  <c r="E316"/>
  <c r="F316"/>
  <c r="G316"/>
  <c r="H316"/>
  <c r="I316"/>
  <c r="J316"/>
  <c r="C316"/>
  <c r="D104"/>
  <c r="D95"/>
  <c r="D163"/>
  <c r="D15"/>
  <c r="E104"/>
  <c r="F104"/>
  <c r="G104"/>
  <c r="H109"/>
  <c r="H114"/>
  <c r="H104"/>
  <c r="I109"/>
  <c r="I114"/>
  <c r="I104"/>
  <c r="J109"/>
  <c r="J114"/>
  <c r="J104"/>
  <c r="E105"/>
  <c r="G110"/>
  <c r="G105"/>
  <c r="H110"/>
  <c r="H115"/>
  <c r="H105"/>
  <c r="I110"/>
  <c r="I115"/>
  <c r="I105"/>
  <c r="J110"/>
  <c r="J115"/>
  <c r="J105"/>
  <c r="D105"/>
  <c r="C115"/>
  <c r="C114"/>
  <c r="J113"/>
  <c r="I113"/>
  <c r="H113"/>
  <c r="G113"/>
  <c r="F113"/>
  <c r="E113"/>
  <c r="D113"/>
  <c r="C113"/>
  <c r="E44"/>
  <c r="F44"/>
  <c r="G44"/>
  <c r="H51"/>
  <c r="H54"/>
  <c r="H57"/>
  <c r="H47"/>
  <c r="H44"/>
  <c r="I51"/>
  <c r="I54"/>
  <c r="I57"/>
  <c r="I47"/>
  <c r="I44"/>
  <c r="J51"/>
  <c r="J54"/>
  <c r="J57"/>
  <c r="J47"/>
  <c r="J44"/>
  <c r="D44"/>
  <c r="C48"/>
  <c r="C47"/>
  <c r="J46"/>
  <c r="I46"/>
  <c r="H46"/>
  <c r="G46"/>
  <c r="F46"/>
  <c r="E46"/>
  <c r="D46"/>
  <c r="C46"/>
  <c r="E123"/>
  <c r="E119"/>
  <c r="E329"/>
  <c r="E20"/>
  <c r="E322"/>
  <c r="E330"/>
  <c r="E118"/>
  <c r="E152"/>
  <c r="E247"/>
  <c r="E262"/>
  <c r="E235"/>
  <c r="E301"/>
  <c r="E202"/>
  <c r="E283"/>
  <c r="E19"/>
  <c r="E95"/>
  <c r="E163"/>
  <c r="E15"/>
  <c r="E11"/>
  <c r="E96"/>
  <c r="E164"/>
  <c r="E16"/>
  <c r="E12"/>
  <c r="E106"/>
  <c r="E97"/>
  <c r="E165"/>
  <c r="E17"/>
  <c r="E21"/>
  <c r="E13"/>
  <c r="E10"/>
  <c r="D118"/>
  <c r="D152"/>
  <c r="D247"/>
  <c r="D262"/>
  <c r="D235"/>
  <c r="D301"/>
  <c r="D322"/>
  <c r="D202"/>
  <c r="D283"/>
  <c r="D19"/>
  <c r="H122"/>
  <c r="I122"/>
  <c r="J122"/>
  <c r="D106"/>
  <c r="D97"/>
  <c r="D165"/>
  <c r="D17"/>
  <c r="D13"/>
  <c r="F95"/>
  <c r="G95"/>
  <c r="H95"/>
  <c r="I95"/>
  <c r="J95"/>
  <c r="F118"/>
  <c r="F152"/>
  <c r="F247"/>
  <c r="F262"/>
  <c r="F235"/>
  <c r="F301"/>
  <c r="F322"/>
  <c r="F330"/>
  <c r="F202"/>
  <c r="F283"/>
  <c r="F19"/>
  <c r="G131"/>
  <c r="G137"/>
  <c r="G134"/>
  <c r="G118"/>
  <c r="G152"/>
  <c r="G247"/>
  <c r="G262"/>
  <c r="G235"/>
  <c r="G301"/>
  <c r="G322"/>
  <c r="G330"/>
  <c r="G202"/>
  <c r="G283"/>
  <c r="G19"/>
  <c r="H127"/>
  <c r="H131"/>
  <c r="H137"/>
  <c r="H134"/>
  <c r="H118"/>
  <c r="H152"/>
  <c r="H250"/>
  <c r="H253"/>
  <c r="H256"/>
  <c r="H259"/>
  <c r="H247"/>
  <c r="H265"/>
  <c r="H262"/>
  <c r="H235"/>
  <c r="H304"/>
  <c r="H301"/>
  <c r="H333"/>
  <c r="H322"/>
  <c r="H330"/>
  <c r="H208"/>
  <c r="H211"/>
  <c r="H214"/>
  <c r="H217"/>
  <c r="H205"/>
  <c r="H202"/>
  <c r="H286"/>
  <c r="H283"/>
  <c r="H19"/>
  <c r="I127"/>
  <c r="I131"/>
  <c r="I137"/>
  <c r="I134"/>
  <c r="I118"/>
  <c r="I152"/>
  <c r="I250"/>
  <c r="I253"/>
  <c r="I256"/>
  <c r="I259"/>
  <c r="I247"/>
  <c r="I265"/>
  <c r="I262"/>
  <c r="I235"/>
  <c r="I304"/>
  <c r="I301"/>
  <c r="I333"/>
  <c r="I322"/>
  <c r="I330"/>
  <c r="I208"/>
  <c r="I211"/>
  <c r="I214"/>
  <c r="I217"/>
  <c r="I205"/>
  <c r="I202"/>
  <c r="I286"/>
  <c r="I283"/>
  <c r="I19"/>
  <c r="J127"/>
  <c r="J131"/>
  <c r="J137"/>
  <c r="J134"/>
  <c r="J118"/>
  <c r="J152"/>
  <c r="J250"/>
  <c r="J253"/>
  <c r="J256"/>
  <c r="J259"/>
  <c r="J247"/>
  <c r="J265"/>
  <c r="J262"/>
  <c r="J235"/>
  <c r="J304"/>
  <c r="J301"/>
  <c r="J333"/>
  <c r="J322"/>
  <c r="J330"/>
  <c r="J208"/>
  <c r="J211"/>
  <c r="J214"/>
  <c r="J217"/>
  <c r="J205"/>
  <c r="J202"/>
  <c r="J286"/>
  <c r="J283"/>
  <c r="J19"/>
  <c r="C286"/>
  <c r="J285"/>
  <c r="I285"/>
  <c r="H285"/>
  <c r="G285"/>
  <c r="F285"/>
  <c r="E285"/>
  <c r="D285"/>
  <c r="C285"/>
  <c r="C283"/>
  <c r="J282"/>
  <c r="I282"/>
  <c r="H282"/>
  <c r="G282"/>
  <c r="F282"/>
  <c r="E282"/>
  <c r="D282"/>
  <c r="C282"/>
  <c r="C277"/>
  <c r="J276"/>
  <c r="I276"/>
  <c r="H276"/>
  <c r="G276"/>
  <c r="F276"/>
  <c r="E276"/>
  <c r="D276"/>
  <c r="C276"/>
  <c r="J271"/>
  <c r="I271"/>
  <c r="H271"/>
  <c r="G271"/>
  <c r="F271"/>
  <c r="E271"/>
  <c r="D271"/>
  <c r="C271"/>
  <c r="J270"/>
  <c r="I270"/>
  <c r="H270"/>
  <c r="G270"/>
  <c r="F270"/>
  <c r="E270"/>
  <c r="D270"/>
  <c r="C270"/>
  <c r="D325"/>
  <c r="E325"/>
  <c r="F325"/>
  <c r="G325"/>
  <c r="H325"/>
  <c r="I325"/>
  <c r="J325"/>
  <c r="C325"/>
  <c r="C326"/>
  <c r="C244"/>
  <c r="J243"/>
  <c r="I243"/>
  <c r="H243"/>
  <c r="G243"/>
  <c r="F243"/>
  <c r="E243"/>
  <c r="D243"/>
  <c r="C243"/>
  <c r="C241"/>
  <c r="J240"/>
  <c r="I240"/>
  <c r="H240"/>
  <c r="G240"/>
  <c r="F240"/>
  <c r="E240"/>
  <c r="D240"/>
  <c r="C240"/>
  <c r="D267"/>
  <c r="F267"/>
  <c r="G267"/>
  <c r="H267"/>
  <c r="I267"/>
  <c r="J267"/>
  <c r="E267"/>
  <c r="C267"/>
  <c r="C268"/>
  <c r="D237"/>
  <c r="E237"/>
  <c r="F237"/>
  <c r="G237"/>
  <c r="H237"/>
  <c r="I237"/>
  <c r="J237"/>
  <c r="C237"/>
  <c r="C238"/>
  <c r="D190"/>
  <c r="E190"/>
  <c r="F190"/>
  <c r="G190"/>
  <c r="H190"/>
  <c r="I190"/>
  <c r="J190"/>
  <c r="C190"/>
  <c r="C189"/>
  <c r="E189"/>
  <c r="F189"/>
  <c r="G189"/>
  <c r="H189"/>
  <c r="I189"/>
  <c r="J189"/>
  <c r="D189"/>
  <c r="E204"/>
  <c r="F204"/>
  <c r="G204"/>
  <c r="H204"/>
  <c r="I204"/>
  <c r="J204"/>
  <c r="D204"/>
  <c r="C205"/>
  <c r="C204"/>
  <c r="E158"/>
  <c r="F158"/>
  <c r="G158"/>
  <c r="H158"/>
  <c r="I158"/>
  <c r="J158"/>
  <c r="D158"/>
  <c r="E180"/>
  <c r="F180"/>
  <c r="G180"/>
  <c r="H180"/>
  <c r="I180"/>
  <c r="J180"/>
  <c r="D180"/>
  <c r="C180"/>
  <c r="D183"/>
  <c r="E183"/>
  <c r="F183"/>
  <c r="G183"/>
  <c r="H183"/>
  <c r="I183"/>
  <c r="J183"/>
  <c r="C183"/>
  <c r="C134"/>
  <c r="J133"/>
  <c r="I133"/>
  <c r="H133"/>
  <c r="G133"/>
  <c r="F133"/>
  <c r="E133"/>
  <c r="D133"/>
  <c r="C133"/>
  <c r="E25"/>
  <c r="F123"/>
  <c r="F119"/>
  <c r="G124"/>
  <c r="G123"/>
  <c r="G119"/>
  <c r="H128"/>
  <c r="H124"/>
  <c r="H123"/>
  <c r="H119"/>
  <c r="I128"/>
  <c r="I124"/>
  <c r="I123"/>
  <c r="I119"/>
  <c r="J128"/>
  <c r="J124"/>
  <c r="J123"/>
  <c r="J119"/>
  <c r="D119"/>
  <c r="C118"/>
  <c r="D11"/>
  <c r="C84"/>
  <c r="J83"/>
  <c r="I83"/>
  <c r="H83"/>
  <c r="G83"/>
  <c r="F83"/>
  <c r="E83"/>
  <c r="D83"/>
  <c r="C83"/>
  <c r="E172"/>
  <c r="F172"/>
  <c r="G172"/>
  <c r="H172"/>
  <c r="I172"/>
  <c r="J172"/>
  <c r="D172"/>
  <c r="D171"/>
  <c r="E171"/>
  <c r="F171"/>
  <c r="G171"/>
  <c r="D164"/>
  <c r="G77"/>
  <c r="F77"/>
  <c r="E77"/>
  <c r="D77"/>
  <c r="D246"/>
  <c r="E30"/>
  <c r="E26"/>
  <c r="I30"/>
  <c r="I26"/>
  <c r="D30"/>
  <c r="G329"/>
  <c r="G20"/>
  <c r="D329"/>
  <c r="D20"/>
  <c r="D126"/>
  <c r="D90"/>
  <c r="F15"/>
  <c r="E91"/>
  <c r="H96"/>
  <c r="F30"/>
  <c r="F26"/>
  <c r="G30"/>
  <c r="G26"/>
  <c r="H30"/>
  <c r="H26"/>
  <c r="J30"/>
  <c r="J26"/>
  <c r="D25"/>
  <c r="F35"/>
  <c r="E90"/>
  <c r="D223"/>
  <c r="D39"/>
  <c r="C41"/>
  <c r="E126"/>
  <c r="F126"/>
  <c r="G126"/>
  <c r="E62"/>
  <c r="F62"/>
  <c r="D170"/>
  <c r="E173"/>
  <c r="F173"/>
  <c r="G173"/>
  <c r="H173"/>
  <c r="I173"/>
  <c r="J173"/>
  <c r="C173"/>
  <c r="E170"/>
  <c r="F170"/>
  <c r="G170"/>
  <c r="H171"/>
  <c r="I171"/>
  <c r="I170"/>
  <c r="J171"/>
  <c r="J170"/>
  <c r="C171"/>
  <c r="D28"/>
  <c r="D35"/>
  <c r="E35"/>
  <c r="D175"/>
  <c r="E175"/>
  <c r="G175"/>
  <c r="H175"/>
  <c r="I175"/>
  <c r="J175"/>
  <c r="C176"/>
  <c r="C177"/>
  <c r="D140"/>
  <c r="E140"/>
  <c r="F140"/>
  <c r="F139"/>
  <c r="F289"/>
  <c r="G59"/>
  <c r="H289"/>
  <c r="H62"/>
  <c r="H65"/>
  <c r="C253"/>
  <c r="C252"/>
  <c r="C265"/>
  <c r="C264"/>
  <c r="I210"/>
  <c r="J71"/>
  <c r="J74"/>
  <c r="F329"/>
  <c r="H329"/>
  <c r="I329"/>
  <c r="I307"/>
  <c r="J329"/>
  <c r="F106"/>
  <c r="F97"/>
  <c r="G111"/>
  <c r="G106"/>
  <c r="G97"/>
  <c r="G92"/>
  <c r="H111"/>
  <c r="I111"/>
  <c r="J111"/>
  <c r="H106"/>
  <c r="H97"/>
  <c r="I106"/>
  <c r="I97"/>
  <c r="J106"/>
  <c r="J97"/>
  <c r="G164"/>
  <c r="G159"/>
  <c r="G165"/>
  <c r="G160"/>
  <c r="G157"/>
  <c r="J164"/>
  <c r="J159"/>
  <c r="J165"/>
  <c r="J160"/>
  <c r="J157"/>
  <c r="D159"/>
  <c r="E159"/>
  <c r="F159"/>
  <c r="H164"/>
  <c r="H159"/>
  <c r="I164"/>
  <c r="I159"/>
  <c r="D160"/>
  <c r="E160"/>
  <c r="F165"/>
  <c r="F160"/>
  <c r="H165"/>
  <c r="H160"/>
  <c r="I165"/>
  <c r="F223"/>
  <c r="F222"/>
  <c r="D307"/>
  <c r="G307"/>
  <c r="H307"/>
  <c r="J307"/>
  <c r="E157"/>
  <c r="E300"/>
  <c r="E288"/>
  <c r="D139"/>
  <c r="D300"/>
  <c r="D288"/>
  <c r="E289"/>
  <c r="D289"/>
  <c r="E28"/>
  <c r="F28"/>
  <c r="C164"/>
  <c r="C192"/>
  <c r="E162"/>
  <c r="E192"/>
  <c r="F162"/>
  <c r="F192"/>
  <c r="G192"/>
  <c r="H192"/>
  <c r="I192"/>
  <c r="J192"/>
  <c r="D192"/>
  <c r="D43"/>
  <c r="D151"/>
  <c r="F234"/>
  <c r="C342"/>
  <c r="C341"/>
  <c r="F341"/>
  <c r="G341"/>
  <c r="H341"/>
  <c r="I341"/>
  <c r="J341"/>
  <c r="D341"/>
  <c r="E341"/>
  <c r="G62"/>
  <c r="D65"/>
  <c r="G207"/>
  <c r="C220"/>
  <c r="E219"/>
  <c r="F219"/>
  <c r="D219"/>
  <c r="F216"/>
  <c r="E216"/>
  <c r="D216"/>
  <c r="E308"/>
  <c r="E39"/>
  <c r="G65"/>
  <c r="D74"/>
  <c r="E74"/>
  <c r="F74"/>
  <c r="F80"/>
  <c r="E80"/>
  <c r="D80"/>
  <c r="F71"/>
  <c r="E71"/>
  <c r="D71"/>
  <c r="F68"/>
  <c r="E68"/>
  <c r="D68"/>
  <c r="F65"/>
  <c r="E65"/>
  <c r="D62"/>
  <c r="G261"/>
  <c r="H261"/>
  <c r="G264"/>
  <c r="F264"/>
  <c r="E264"/>
  <c r="D264"/>
  <c r="E246"/>
  <c r="G249"/>
  <c r="I252"/>
  <c r="E258"/>
  <c r="G258"/>
  <c r="F258"/>
  <c r="D258"/>
  <c r="F255"/>
  <c r="E255"/>
  <c r="D255"/>
  <c r="G252"/>
  <c r="F252"/>
  <c r="E252"/>
  <c r="D252"/>
  <c r="F249"/>
  <c r="E249"/>
  <c r="D249"/>
  <c r="F130"/>
  <c r="F136"/>
  <c r="E136"/>
  <c r="D136"/>
  <c r="G303"/>
  <c r="F39"/>
  <c r="G39"/>
  <c r="F303"/>
  <c r="E303"/>
  <c r="D303"/>
  <c r="C295"/>
  <c r="J294"/>
  <c r="I294"/>
  <c r="H294"/>
  <c r="G294"/>
  <c r="F294"/>
  <c r="E294"/>
  <c r="D294"/>
  <c r="C294"/>
  <c r="E335"/>
  <c r="C314"/>
  <c r="D313"/>
  <c r="E313"/>
  <c r="F313"/>
  <c r="G313"/>
  <c r="H313"/>
  <c r="I313"/>
  <c r="J313"/>
  <c r="C313"/>
  <c r="F261"/>
  <c r="F246"/>
  <c r="D228"/>
  <c r="E228"/>
  <c r="F228"/>
  <c r="G228"/>
  <c r="H228"/>
  <c r="I228"/>
  <c r="J228"/>
  <c r="C228"/>
  <c r="D213"/>
  <c r="E213"/>
  <c r="F213"/>
  <c r="D210"/>
  <c r="E210"/>
  <c r="F210"/>
  <c r="E207"/>
  <c r="F207"/>
  <c r="D207"/>
  <c r="C199"/>
  <c r="C196"/>
  <c r="D198"/>
  <c r="D195"/>
  <c r="E195"/>
  <c r="F195"/>
  <c r="G195"/>
  <c r="H195"/>
  <c r="I195"/>
  <c r="J195"/>
  <c r="C178"/>
  <c r="C148"/>
  <c r="D145"/>
  <c r="E145"/>
  <c r="F145"/>
  <c r="G145"/>
  <c r="H145"/>
  <c r="I145"/>
  <c r="J145"/>
  <c r="C145"/>
  <c r="D167"/>
  <c r="E167"/>
  <c r="F167"/>
  <c r="G167"/>
  <c r="H167"/>
  <c r="I167"/>
  <c r="J167"/>
  <c r="C167"/>
  <c r="D154"/>
  <c r="F154"/>
  <c r="D130"/>
  <c r="E130"/>
  <c r="E121"/>
  <c r="F59"/>
  <c r="E108"/>
  <c r="F108"/>
  <c r="D108"/>
  <c r="D59"/>
  <c r="D56"/>
  <c r="D53"/>
  <c r="D50"/>
  <c r="E56"/>
  <c r="F56"/>
  <c r="E53"/>
  <c r="F53"/>
  <c r="G53"/>
  <c r="E50"/>
  <c r="F50"/>
  <c r="G50"/>
  <c r="E332"/>
  <c r="D332"/>
  <c r="F332"/>
  <c r="G332"/>
  <c r="H207"/>
  <c r="H210"/>
  <c r="G210"/>
  <c r="H252"/>
  <c r="G216"/>
  <c r="H264"/>
  <c r="I264"/>
  <c r="D121"/>
  <c r="H50"/>
  <c r="J264"/>
  <c r="G108"/>
  <c r="H332"/>
  <c r="H249"/>
  <c r="H258"/>
  <c r="E261"/>
  <c r="G213"/>
  <c r="G68"/>
  <c r="I80"/>
  <c r="G80"/>
  <c r="G130"/>
  <c r="I258"/>
  <c r="C259"/>
  <c r="C258"/>
  <c r="J258"/>
  <c r="J261"/>
  <c r="H68"/>
  <c r="J80"/>
  <c r="I68"/>
  <c r="C111"/>
  <c r="J68"/>
  <c r="C81"/>
  <c r="C80"/>
  <c r="C106"/>
  <c r="H80"/>
  <c r="G74"/>
  <c r="G255"/>
  <c r="G71"/>
  <c r="H108"/>
  <c r="G246"/>
  <c r="H255"/>
  <c r="H74"/>
  <c r="I255"/>
  <c r="G21"/>
  <c r="I74"/>
  <c r="H246"/>
  <c r="I71"/>
  <c r="G219"/>
  <c r="G162"/>
  <c r="C159"/>
  <c r="F151"/>
  <c r="F43"/>
  <c r="E201"/>
  <c r="J17"/>
  <c r="J162"/>
  <c r="E117"/>
  <c r="I300"/>
  <c r="H303"/>
  <c r="D261"/>
  <c r="D117"/>
  <c r="F25"/>
  <c r="H59"/>
  <c r="J65"/>
  <c r="G35"/>
  <c r="G15"/>
  <c r="D335"/>
  <c r="I39"/>
  <c r="H35"/>
  <c r="H39"/>
  <c r="H53"/>
  <c r="I108"/>
  <c r="G28"/>
  <c r="F23"/>
  <c r="I50"/>
  <c r="J210"/>
  <c r="C323"/>
  <c r="C322"/>
  <c r="I65"/>
  <c r="C66"/>
  <c r="C65"/>
  <c r="D234"/>
  <c r="I303"/>
  <c r="H103"/>
  <c r="H300"/>
  <c r="H288"/>
  <c r="H94"/>
  <c r="I28"/>
  <c r="I35"/>
  <c r="J50"/>
  <c r="C50"/>
  <c r="J21"/>
  <c r="C109"/>
  <c r="I289"/>
  <c r="I288"/>
  <c r="C51"/>
  <c r="J53"/>
  <c r="I53"/>
  <c r="I21"/>
  <c r="J35"/>
  <c r="H219"/>
  <c r="G25"/>
  <c r="G23"/>
  <c r="G43"/>
  <c r="I246"/>
  <c r="C54"/>
  <c r="J39"/>
  <c r="C39"/>
  <c r="C40"/>
  <c r="H28"/>
  <c r="H15"/>
  <c r="H213"/>
  <c r="H335"/>
  <c r="C53"/>
  <c r="C210"/>
  <c r="J216"/>
  <c r="I216"/>
  <c r="F308"/>
  <c r="F335"/>
  <c r="I213"/>
  <c r="J213"/>
  <c r="C213"/>
  <c r="C97"/>
  <c r="I207"/>
  <c r="C208"/>
  <c r="C207"/>
  <c r="G136"/>
  <c r="E139"/>
  <c r="E59"/>
  <c r="C104"/>
  <c r="I20"/>
  <c r="I261"/>
  <c r="C262"/>
  <c r="C261"/>
  <c r="G56"/>
  <c r="E151"/>
  <c r="F300"/>
  <c r="F288"/>
  <c r="E307"/>
  <c r="E306"/>
  <c r="I160"/>
  <c r="C160"/>
  <c r="H130"/>
  <c r="H71"/>
  <c r="C72"/>
  <c r="C71"/>
  <c r="F121"/>
  <c r="E223"/>
  <c r="E222"/>
  <c r="E234"/>
  <c r="E154"/>
  <c r="D222"/>
  <c r="C105"/>
  <c r="D96"/>
  <c r="C329"/>
  <c r="I96"/>
  <c r="I94"/>
  <c r="I103"/>
  <c r="E328"/>
  <c r="C163"/>
  <c r="G17"/>
  <c r="J252"/>
  <c r="F201"/>
  <c r="I162"/>
  <c r="C165"/>
  <c r="H92"/>
  <c r="H17"/>
  <c r="E92"/>
  <c r="E94"/>
  <c r="J255"/>
  <c r="C256"/>
  <c r="C255"/>
  <c r="G223"/>
  <c r="G222"/>
  <c r="G234"/>
  <c r="H126"/>
  <c r="F20"/>
  <c r="I157"/>
  <c r="H157"/>
  <c r="H162"/>
  <c r="J77"/>
  <c r="I77"/>
  <c r="C36"/>
  <c r="I15"/>
  <c r="J13"/>
  <c r="H117"/>
  <c r="G117"/>
  <c r="C75"/>
  <c r="C74"/>
  <c r="D162"/>
  <c r="G201"/>
  <c r="I92"/>
  <c r="I17"/>
  <c r="I13"/>
  <c r="F92"/>
  <c r="F17"/>
  <c r="F307"/>
  <c r="F306"/>
  <c r="F328"/>
  <c r="I332"/>
  <c r="C211"/>
  <c r="H223"/>
  <c r="H222"/>
  <c r="H234"/>
  <c r="I249"/>
  <c r="H216"/>
  <c r="C217"/>
  <c r="C216"/>
  <c r="C172"/>
  <c r="J20"/>
  <c r="J92"/>
  <c r="D103"/>
  <c r="H16"/>
  <c r="H77"/>
  <c r="C78"/>
  <c r="C77"/>
  <c r="F21"/>
  <c r="F13"/>
  <c r="G13"/>
  <c r="E103"/>
  <c r="C69"/>
  <c r="C68"/>
  <c r="D201"/>
  <c r="C195"/>
  <c r="F157"/>
  <c r="J96"/>
  <c r="C175"/>
  <c r="C35"/>
  <c r="H170"/>
  <c r="C170"/>
  <c r="G90"/>
  <c r="D26"/>
  <c r="C26"/>
  <c r="C30"/>
  <c r="C37"/>
  <c r="G121"/>
  <c r="C128"/>
  <c r="E23"/>
  <c r="C29"/>
  <c r="C119"/>
  <c r="I62"/>
  <c r="C304"/>
  <c r="C303"/>
  <c r="J303"/>
  <c r="J130"/>
  <c r="I130"/>
  <c r="H136"/>
  <c r="I234"/>
  <c r="I223"/>
  <c r="I222"/>
  <c r="H201"/>
  <c r="G300"/>
  <c r="G288"/>
  <c r="G289"/>
  <c r="I126"/>
  <c r="C301"/>
  <c r="E43"/>
  <c r="C17"/>
  <c r="D18"/>
  <c r="G154"/>
  <c r="J91"/>
  <c r="J16"/>
  <c r="J12"/>
  <c r="C250"/>
  <c r="C249"/>
  <c r="J249"/>
  <c r="C92"/>
  <c r="C307"/>
  <c r="C162"/>
  <c r="H56"/>
  <c r="C110"/>
  <c r="C108"/>
  <c r="D308"/>
  <c r="D328"/>
  <c r="J108"/>
  <c r="F103"/>
  <c r="H121"/>
  <c r="G96"/>
  <c r="G103"/>
  <c r="I91"/>
  <c r="I16"/>
  <c r="I12"/>
  <c r="H90"/>
  <c r="H91"/>
  <c r="H89"/>
  <c r="J332"/>
  <c r="C333"/>
  <c r="C332"/>
  <c r="E14"/>
  <c r="D23"/>
  <c r="F117"/>
  <c r="F90"/>
  <c r="J207"/>
  <c r="C214"/>
  <c r="D16"/>
  <c r="D91"/>
  <c r="C96"/>
  <c r="D94"/>
  <c r="D157"/>
  <c r="C158"/>
  <c r="C157"/>
  <c r="I219"/>
  <c r="G335"/>
  <c r="C103"/>
  <c r="H328"/>
  <c r="H308"/>
  <c r="H306"/>
  <c r="J103"/>
  <c r="J15"/>
  <c r="C15"/>
  <c r="J28"/>
  <c r="C28"/>
  <c r="C219"/>
  <c r="H20"/>
  <c r="C20"/>
  <c r="H21"/>
  <c r="H13"/>
  <c r="H14"/>
  <c r="I136"/>
  <c r="J136"/>
  <c r="C136"/>
  <c r="F91"/>
  <c r="G91"/>
  <c r="C91"/>
  <c r="D89"/>
  <c r="I56"/>
  <c r="C57"/>
  <c r="J126"/>
  <c r="C127"/>
  <c r="C126"/>
  <c r="D12"/>
  <c r="F18"/>
  <c r="F11"/>
  <c r="I335"/>
  <c r="E18"/>
  <c r="H12"/>
  <c r="I59"/>
  <c r="I201"/>
  <c r="D14"/>
  <c r="C21"/>
  <c r="G89"/>
  <c r="G94"/>
  <c r="G16"/>
  <c r="H43"/>
  <c r="H25"/>
  <c r="C339"/>
  <c r="C338"/>
  <c r="H154"/>
  <c r="J14"/>
  <c r="G328"/>
  <c r="G308"/>
  <c r="G306"/>
  <c r="D306"/>
  <c r="C289"/>
  <c r="C300"/>
  <c r="C288"/>
  <c r="J62"/>
  <c r="J59"/>
  <c r="C63"/>
  <c r="C62"/>
  <c r="D10"/>
  <c r="C202"/>
  <c r="J94"/>
  <c r="C95"/>
  <c r="C94"/>
  <c r="J219"/>
  <c r="F89"/>
  <c r="F94"/>
  <c r="C131"/>
  <c r="J246"/>
  <c r="C247"/>
  <c r="C246"/>
  <c r="G140"/>
  <c r="G151"/>
  <c r="C13"/>
  <c r="C137"/>
  <c r="C130"/>
  <c r="J289"/>
  <c r="J300"/>
  <c r="J288"/>
  <c r="I14"/>
  <c r="F12"/>
  <c r="F14"/>
  <c r="H140"/>
  <c r="H139"/>
  <c r="H151"/>
  <c r="G139"/>
  <c r="C59"/>
  <c r="F10"/>
  <c r="C122"/>
  <c r="G18"/>
  <c r="G11"/>
  <c r="J201"/>
  <c r="J121"/>
  <c r="C124"/>
  <c r="C201"/>
  <c r="J56"/>
  <c r="C56"/>
  <c r="I117"/>
  <c r="I90"/>
  <c r="I154"/>
  <c r="C155"/>
  <c r="H23"/>
  <c r="J223"/>
  <c r="J234"/>
  <c r="C235"/>
  <c r="C234"/>
  <c r="J335"/>
  <c r="G12"/>
  <c r="C12"/>
  <c r="G14"/>
  <c r="I308"/>
  <c r="I328"/>
  <c r="C16"/>
  <c r="C14"/>
  <c r="I43"/>
  <c r="I25"/>
  <c r="I23"/>
  <c r="I121"/>
  <c r="J25"/>
  <c r="C25"/>
  <c r="C23"/>
  <c r="J43"/>
  <c r="J23"/>
  <c r="J117"/>
  <c r="J90"/>
  <c r="J89"/>
  <c r="C121"/>
  <c r="I18"/>
  <c r="I11"/>
  <c r="I10"/>
  <c r="I306"/>
  <c r="J308"/>
  <c r="J306"/>
  <c r="J328"/>
  <c r="C330"/>
  <c r="C328"/>
  <c r="C43"/>
  <c r="J222"/>
  <c r="C223"/>
  <c r="C222"/>
  <c r="I89"/>
  <c r="C89"/>
  <c r="C90"/>
  <c r="G10"/>
  <c r="J154"/>
  <c r="C154"/>
  <c r="H18"/>
  <c r="H11"/>
  <c r="H10"/>
  <c r="C44"/>
  <c r="C123"/>
  <c r="I151"/>
  <c r="I140"/>
  <c r="C117"/>
  <c r="J140"/>
  <c r="J139"/>
  <c r="J151"/>
  <c r="C152"/>
  <c r="C151"/>
  <c r="I139"/>
  <c r="C140"/>
  <c r="C139"/>
  <c r="C308"/>
  <c r="C306"/>
  <c r="J18"/>
  <c r="J11"/>
  <c r="C19"/>
  <c r="C18"/>
  <c r="J10"/>
  <c r="C11"/>
  <c r="C10"/>
</calcChain>
</file>

<file path=xl/sharedStrings.xml><?xml version="1.0" encoding="utf-8"?>
<sst xmlns="http://schemas.openxmlformats.org/spreadsheetml/2006/main" count="406" uniqueCount="119">
  <si>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</si>
  <si>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</si>
  <si>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</si>
  <si>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</si>
  <si>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</si>
  <si>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</si>
  <si>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</si>
  <si>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</si>
  <si>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</si>
  <si>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</si>
  <si>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</si>
  <si>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</si>
  <si>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</si>
  <si>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</si>
  <si>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</si>
  <si>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всего, из них: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</si>
  <si>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</si>
  <si>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</si>
  <si>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</si>
  <si>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</si>
  <si>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</si>
  <si>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</si>
  <si>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</si>
  <si>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</si>
  <si>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</si>
  <si>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</si>
  <si>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</si>
  <si>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</si>
  <si>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</si>
  <si>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</si>
  <si>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</si>
  <si>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</si>
  <si>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</si>
  <si>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</si>
  <si>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</si>
  <si>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</si>
  <si>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</si>
  <si>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</si>
  <si>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</si>
  <si>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</si>
  <si>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</si>
  <si>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</si>
  <si>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</si>
  <si>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</si>
  <si>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</si>
  <si>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</si>
  <si>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</si>
  <si>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</si>
  <si>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</si>
  <si>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Мероприятие 10 - Разработка схемы водоснабжения Североуральского городского округа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</si>
  <si>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</si>
  <si>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</si>
  <si>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Мероприятие 9 -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модернизация  сетей уличного освещения, проектно-сметные работы, экспертиза проектно-сметной документации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</si>
  <si>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</si>
  <si>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</si>
  <si>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</si>
  <si>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</si>
  <si>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</si>
  <si>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</si>
  <si>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</si>
  <si>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- Регулирование численности безнадзорных животных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</si>
  <si>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</si>
  <si>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всего, в том числе:</t>
  </si>
  <si>
    <t xml:space="preserve"> - Оказание гарантированного перечня услуг по захоронению умерших граждан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</si>
  <si>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</si>
  <si>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</si>
  <si>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</si>
  <si>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</si>
  <si>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</si>
  <si>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</si>
  <si>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</si>
  <si>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>19,21,22,23,24</t>
  </si>
  <si>
    <t xml:space="preserve"> - Разработка проектно-сметной документации для строительства нового городского кладбища</t>
  </si>
  <si>
    <t xml:space="preserve"> - Приобретение грунта плодородного (земли садовой)</t>
  </si>
  <si>
    <t xml:space="preserve"> - Приобретение декоративного освещения для улиц города Североуральска</t>
  </si>
  <si>
    <t xml:space="preserve">Мероприятие 3 -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</si>
  <si>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</si>
  <si>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</si>
  <si>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</si>
  <si>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 xml:space="preserve"> Мероприятие 7-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   </t>
  </si>
  <si>
    <t xml:space="preserve">Мероприятие 8 -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</si>
  <si>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11 - Разработка и экспертиза проектно-сметной документации на строительство сетей водоснабжения микрорайонов Южный и Горный </t>
  </si>
  <si>
    <t>Мероприятие 12 - Прочие мероприятия (оформление актов выбора трассы под строительство водопроводов, сетей уличного освещения, газопроводов и т.п.)</t>
  </si>
  <si>
    <t>Мероприятие 13 -  Развитие лесного хозяйства на территории Североуральского городского округа</t>
  </si>
  <si>
    <t>Мероприятие 15 - Осуществление сноса аварийных домов и высвобождение земельных участков под новое жилищное строительство</t>
  </si>
  <si>
    <t xml:space="preserve"> Мероприятие 16 - Взнос региональному оператору на капитальный ремонт общего имущества в многоквартирном доме за муниципальные жилые помещения</t>
  </si>
  <si>
    <t xml:space="preserve"> Мероприятие 17 -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</si>
  <si>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18 -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</si>
  <si>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19 -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</si>
  <si>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20-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</si>
  <si>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21-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</si>
  <si>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22 -  Разработка и экспертиза проекта санитарно-защитной зоны полигона твердых бытовых отходов города Североуральска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</si>
  <si>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</si>
  <si>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</si>
  <si>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Мероприятие 23 -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</si>
  <si>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24 -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</si>
  <si>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25 -  Мероприятия , направленные на экологическую  безопасность территории Североуральского городского округа</t>
  </si>
  <si>
    <t>Мероприятие 26 -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</si>
  <si>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- Изготовление, установка информационных стендов, щитов, табличек и типографские услуги</t>
  </si>
  <si>
    <t xml:space="preserve"> Мероприятие 27 -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</si>
  <si>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 Мероприятие 28 -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</si>
  <si>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29 -  Прочие мероприятия в сфере жилищно-коммунального хозяйства</t>
  </si>
  <si>
    <t xml:space="preserve"> - Строительство нового городского кладбища</t>
  </si>
  <si>
    <t>Мероприятие 30 -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</si>
  <si>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>Х</t>
  </si>
  <si>
    <t>52,53,54,59</t>
  </si>
  <si>
    <t>5,9,11,12,13,15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</si>
  <si>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</si>
  <si>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</si>
  <si>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</si>
  <si>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</si>
  <si>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>73,74,75</t>
  </si>
  <si>
    <t>77,79,80</t>
  </si>
  <si>
    <t xml:space="preserve"> - Благоустройство мест общего пользования территории Североуральского городского округа</t>
  </si>
  <si>
    <t>Мероприятие 15.1. - Обследование жилищного фонда на предмет признания его аварийным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</si>
  <si>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</si>
  <si>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Мероприятие 14 - Переселение граждан на территории Североуральского городского округа из аварийного жилищного фонда 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</si>
  <si>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от  .05.2015г. № </t>
  </si>
  <si>
    <t xml:space="preserve"> Мероприятие 31 - Разработка проектно-сметной документации для развития газификации Североуральского городского округа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</si>
</sst>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14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6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166" fontId="3" fillId="0" borderId="2" xfId="1" applyNumberFormat="1" applyFont="1" applyFill="1" applyBorder="1" applyAlignment="1">
      <alignment horizontal="right" vertical="center" wrapText="1"/>
    </xf>
    <xf numFmtId="166" fontId="6" fillId="0" borderId="2" xfId="1" applyNumberFormat="1" applyFont="1" applyFill="1" applyBorder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166" fontId="2" fillId="0" borderId="2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165" fontId="5" fillId="0" borderId="2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5" fontId="2" fillId="0" borderId="6" xfId="0" applyNumberFormat="1" applyFont="1" applyFill="1" applyBorder="1" applyAlignment="1">
      <alignment horizontal="right" vertical="center" wrapText="1"/>
    </xf>
    <xf numFmtId="165" fontId="11" fillId="0" borderId="2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6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165" fontId="2" fillId="3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166" fontId="7" fillId="3" borderId="2" xfId="0" applyNumberFormat="1" applyFont="1" applyFill="1" applyBorder="1" applyAlignment="1">
      <alignment horizontal="right" vertical="center" wrapText="1"/>
    </xf>
    <xf numFmtId="166" fontId="6" fillId="3" borderId="1" xfId="1" applyNumberFormat="1" applyFont="1" applyFill="1" applyBorder="1" applyAlignment="1">
      <alignment horizontal="right" vertical="center" wrapText="1"/>
    </xf>
    <xf numFmtId="166" fontId="6" fillId="3" borderId="2" xfId="1" applyNumberFormat="1" applyFont="1" applyFill="1" applyBorder="1" applyAlignment="1">
      <alignment horizontal="right" vertical="center" wrapText="1"/>
    </xf>
    <xf numFmtId="166" fontId="3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right" vertical="center" wrapText="1"/>
    </xf>
    <xf numFmtId="164" fontId="11" fillId="0" borderId="3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right" vertical="center" wrapText="1"/>
    </xf>
    <xf numFmtId="166" fontId="6" fillId="0" borderId="3" xfId="1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164" fontId="6" fillId="3" borderId="2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8" fillId="3" borderId="11" xfId="0" applyNumberFormat="1" applyFont="1" applyFill="1" applyBorder="1" applyAlignment="1">
      <alignment horizontal="center" vertical="center" wrapText="1"/>
    </xf>
    <xf numFmtId="165" fontId="8" fillId="3" borderId="5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165" fontId="5" fillId="3" borderId="11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11" xfId="0" applyNumberFormat="1" applyFont="1" applyFill="1" applyBorder="1" applyAlignment="1">
      <alignment horizontal="center" vertical="center" wrapText="1"/>
    </xf>
    <xf numFmtId="166" fontId="5" fillId="3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58"/>
  <sheetViews>
    <sheetView tabSelected="1" topLeftCell="A4" zoomScaleNormal="120" zoomScaleSheetLayoutView="30" workbookViewId="0">
      <selection activeCell="F12" sqref="F12"/>
    </sheetView>
  </sheetViews>
  <sheetFormatPr defaultRowHeight="15"/>
  <cols>
    <col min="1" max="1" width="4.5703125" customWidth="1"/>
    <col min="2" max="2" width="26.85546875" customWidth="1"/>
    <col min="3" max="3" width="12" customWidth="1"/>
    <col min="4" max="4" width="11.5703125" customWidth="1"/>
    <col min="5" max="5" width="13.5703125" customWidth="1"/>
    <col min="6" max="6" width="10.85546875" customWidth="1"/>
    <col min="7" max="7" width="12.85546875" customWidth="1"/>
    <col min="8" max="8" width="11.5703125" customWidth="1"/>
    <col min="9" max="10" width="10.7109375" customWidth="1"/>
    <col min="11" max="11" width="15.42578125" customWidth="1"/>
    <col min="12" max="16" width="11.5703125" bestFit="1" customWidth="1"/>
  </cols>
  <sheetData>
    <row r="1" spans="1:16" ht="54.75" customHeight="1">
      <c r="I1" s="166" t="s">
        <v>117</v>
      </c>
      <c r="J1" s="166"/>
      <c r="K1" s="166"/>
    </row>
    <row r="2" spans="1:16" ht="116.25" customHeight="1">
      <c r="A2" s="170" t="s">
        <v>68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42"/>
      <c r="M2" s="42"/>
    </row>
    <row r="3" spans="1:16" ht="28.5" customHeight="1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6" ht="15.75">
      <c r="A4" s="169" t="s">
        <v>50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6" ht="15.75">
      <c r="A5" s="169" t="s">
        <v>48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</row>
    <row r="6" spans="1:16" ht="15.75">
      <c r="A6" s="171" t="s">
        <v>61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</row>
    <row r="7" spans="1:16" ht="15.75">
      <c r="A7" s="84"/>
      <c r="B7" s="84"/>
      <c r="C7" s="84"/>
      <c r="D7" s="84"/>
      <c r="E7" s="84"/>
      <c r="F7" s="84"/>
      <c r="G7" s="84"/>
      <c r="H7" s="84"/>
      <c r="I7" s="84"/>
      <c r="J7" s="84"/>
      <c r="K7" s="43"/>
    </row>
    <row r="8" spans="1:16" ht="66.75" customHeight="1">
      <c r="A8" s="164" t="s">
        <v>1</v>
      </c>
      <c r="B8" s="164" t="s">
        <v>18</v>
      </c>
      <c r="C8" s="164" t="s">
        <v>17</v>
      </c>
      <c r="D8" s="164"/>
      <c r="E8" s="164"/>
      <c r="F8" s="164"/>
      <c r="G8" s="164"/>
      <c r="H8" s="164"/>
      <c r="I8" s="164"/>
      <c r="J8" s="164"/>
      <c r="K8" s="167" t="s">
        <v>16</v>
      </c>
    </row>
    <row r="9" spans="1:16" ht="30" customHeight="1">
      <c r="A9" s="165"/>
      <c r="B9" s="165"/>
      <c r="C9" s="82" t="s">
        <v>2</v>
      </c>
      <c r="D9" s="83" t="s">
        <v>26</v>
      </c>
      <c r="E9" s="82" t="s">
        <v>27</v>
      </c>
      <c r="F9" s="82" t="s">
        <v>28</v>
      </c>
      <c r="G9" s="82" t="s">
        <v>29</v>
      </c>
      <c r="H9" s="82" t="s">
        <v>30</v>
      </c>
      <c r="I9" s="82" t="s">
        <v>31</v>
      </c>
      <c r="J9" s="82" t="s">
        <v>32</v>
      </c>
      <c r="K9" s="168"/>
      <c r="L9" s="1"/>
      <c r="M9" s="1"/>
      <c r="N9" s="58"/>
      <c r="P9" s="1"/>
    </row>
    <row r="10" spans="1:16" ht="28.5" customHeight="1">
      <c r="A10" s="9" t="s">
        <v>25</v>
      </c>
      <c r="B10" s="62" t="s">
        <v>3</v>
      </c>
      <c r="C10" s="74">
        <f t="shared" ref="C10:J10" si="0">SUM(C11:C13)</f>
        <v>1059908.8999999999</v>
      </c>
      <c r="D10" s="74">
        <f t="shared" si="0"/>
        <v>283826.90000000002</v>
      </c>
      <c r="E10" s="74">
        <f t="shared" si="0"/>
        <v>362876.1</v>
      </c>
      <c r="F10" s="74">
        <f t="shared" si="0"/>
        <v>100543.49999999999</v>
      </c>
      <c r="G10" s="74">
        <f t="shared" si="0"/>
        <v>78165.600000000006</v>
      </c>
      <c r="H10" s="74">
        <f t="shared" si="0"/>
        <v>78165.600000000006</v>
      </c>
      <c r="I10" s="74">
        <f t="shared" si="0"/>
        <v>78165.600000000006</v>
      </c>
      <c r="J10" s="74">
        <f t="shared" si="0"/>
        <v>78165.600000000006</v>
      </c>
      <c r="K10" s="151" t="s">
        <v>104</v>
      </c>
      <c r="L10" s="1"/>
      <c r="M10" s="1"/>
      <c r="N10" s="1"/>
      <c r="O10" s="1"/>
      <c r="P10" s="1"/>
    </row>
    <row r="11" spans="1:16">
      <c r="A11" s="9"/>
      <c r="B11" s="59" t="s">
        <v>4</v>
      </c>
      <c r="C11" s="60">
        <f>SUM(D11:J11)</f>
        <v>640109.89999999991</v>
      </c>
      <c r="D11" s="60">
        <f t="shared" ref="D11:J11" si="1">SUM(D15+D19)</f>
        <v>92792.8</v>
      </c>
      <c r="E11" s="60">
        <f>SUM(E15+E19)</f>
        <v>134111.19999999998</v>
      </c>
      <c r="F11" s="60">
        <f t="shared" si="1"/>
        <v>100543.49999999999</v>
      </c>
      <c r="G11" s="60">
        <f t="shared" si="1"/>
        <v>78165.600000000006</v>
      </c>
      <c r="H11" s="60">
        <f t="shared" si="1"/>
        <v>78165.600000000006</v>
      </c>
      <c r="I11" s="60">
        <f t="shared" si="1"/>
        <v>78165.600000000006</v>
      </c>
      <c r="J11" s="60">
        <f t="shared" si="1"/>
        <v>78165.600000000006</v>
      </c>
      <c r="K11" s="160"/>
      <c r="L11" s="1"/>
      <c r="M11" s="1"/>
      <c r="N11" s="1"/>
      <c r="O11" s="1"/>
      <c r="P11" s="1"/>
    </row>
    <row r="12" spans="1:16">
      <c r="A12" s="9"/>
      <c r="B12" s="59" t="s">
        <v>5</v>
      </c>
      <c r="C12" s="60">
        <f>SUM(D12:J12)</f>
        <v>251481.39999999997</v>
      </c>
      <c r="D12" s="60">
        <f>SUM(D16+D20)</f>
        <v>109216.09999999999</v>
      </c>
      <c r="E12" s="60">
        <f>SUM(E16+E20)</f>
        <v>142265.29999999999</v>
      </c>
      <c r="F12" s="60">
        <f>SUM(F16+F20)</f>
        <v>0</v>
      </c>
      <c r="G12" s="60">
        <f>SUM(G16+G20)</f>
        <v>0</v>
      </c>
      <c r="H12" s="60">
        <f>SUM(H16+H20)</f>
        <v>0</v>
      </c>
      <c r="I12" s="60">
        <f>SUM(I16+I20)</f>
        <v>0</v>
      </c>
      <c r="J12" s="60">
        <f>SUM(J16+J20)</f>
        <v>0</v>
      </c>
      <c r="K12" s="160"/>
      <c r="L12" s="1"/>
      <c r="M12" s="1"/>
      <c r="N12" s="1"/>
      <c r="O12" s="1"/>
      <c r="P12" s="1"/>
    </row>
    <row r="13" spans="1:16">
      <c r="A13" s="9"/>
      <c r="B13" s="59" t="s">
        <v>69</v>
      </c>
      <c r="C13" s="60">
        <f>SUM(D13:J13)</f>
        <v>168317.6</v>
      </c>
      <c r="D13" s="60">
        <f>SUM(D21+D17)</f>
        <v>81818</v>
      </c>
      <c r="E13" s="60">
        <f t="shared" ref="E13:J13" si="2">SUM(E21+E17)</f>
        <v>86499.6</v>
      </c>
      <c r="F13" s="60">
        <f t="shared" si="2"/>
        <v>0</v>
      </c>
      <c r="G13" s="60">
        <f t="shared" si="2"/>
        <v>0</v>
      </c>
      <c r="H13" s="60">
        <f t="shared" si="2"/>
        <v>0</v>
      </c>
      <c r="I13" s="60">
        <f t="shared" si="2"/>
        <v>0</v>
      </c>
      <c r="J13" s="60">
        <f t="shared" si="2"/>
        <v>0</v>
      </c>
      <c r="K13" s="152"/>
      <c r="L13" s="1"/>
      <c r="M13" s="1"/>
      <c r="N13" s="1"/>
      <c r="O13" s="1"/>
      <c r="P13" s="1"/>
    </row>
    <row r="14" spans="1:16" ht="16.5" customHeight="1">
      <c r="A14" s="9"/>
      <c r="B14" s="62" t="s">
        <v>6</v>
      </c>
      <c r="C14" s="74">
        <f>SUM(C15:C17)</f>
        <v>577841.19999999995</v>
      </c>
      <c r="D14" s="74">
        <f>SUM(D15:D17)</f>
        <v>232761.9</v>
      </c>
      <c r="E14" s="74">
        <f t="shared" ref="E14:J14" si="3">SUM(E15:E17)</f>
        <v>286566.19999999995</v>
      </c>
      <c r="F14" s="74">
        <f t="shared" si="3"/>
        <v>23680.7</v>
      </c>
      <c r="G14" s="74">
        <f t="shared" si="3"/>
        <v>8708.1</v>
      </c>
      <c r="H14" s="74">
        <f t="shared" si="3"/>
        <v>8708.1</v>
      </c>
      <c r="I14" s="74">
        <f t="shared" si="3"/>
        <v>8708.1</v>
      </c>
      <c r="J14" s="74">
        <f t="shared" si="3"/>
        <v>8708.1</v>
      </c>
      <c r="K14" s="151" t="s">
        <v>104</v>
      </c>
    </row>
    <row r="15" spans="1:16">
      <c r="A15" s="9"/>
      <c r="B15" s="59" t="s">
        <v>4</v>
      </c>
      <c r="C15" s="61">
        <f>SUM(D15:J15)</f>
        <v>161063.20000000001</v>
      </c>
      <c r="D15" s="61">
        <f t="shared" ref="D15:J15" si="4">D29+D95+D143+D163+D193+D226+D292+D311</f>
        <v>44727.8</v>
      </c>
      <c r="E15" s="61">
        <f t="shared" si="4"/>
        <v>57822.299999999996</v>
      </c>
      <c r="F15" s="61">
        <f t="shared" si="4"/>
        <v>23680.7</v>
      </c>
      <c r="G15" s="61">
        <f t="shared" si="4"/>
        <v>8708.1</v>
      </c>
      <c r="H15" s="61">
        <f t="shared" si="4"/>
        <v>8708.1</v>
      </c>
      <c r="I15" s="61">
        <f t="shared" si="4"/>
        <v>8708.1</v>
      </c>
      <c r="J15" s="61">
        <f t="shared" si="4"/>
        <v>8708.1</v>
      </c>
      <c r="K15" s="160"/>
      <c r="L15" s="58"/>
    </row>
    <row r="16" spans="1:16">
      <c r="A16" s="9"/>
      <c r="B16" s="59" t="s">
        <v>5</v>
      </c>
      <c r="C16" s="61">
        <f>SUM(D16:J16)</f>
        <v>248460.39999999997</v>
      </c>
      <c r="D16" s="61">
        <f>D96+D164+D30</f>
        <v>106216.09999999999</v>
      </c>
      <c r="E16" s="61">
        <f t="shared" ref="E16:J17" si="5">E96+E164</f>
        <v>142244.29999999999</v>
      </c>
      <c r="F16" s="61">
        <f>F96+F164</f>
        <v>0</v>
      </c>
      <c r="G16" s="61">
        <f t="shared" si="5"/>
        <v>0</v>
      </c>
      <c r="H16" s="61">
        <f t="shared" si="5"/>
        <v>0</v>
      </c>
      <c r="I16" s="61">
        <f t="shared" si="5"/>
        <v>0</v>
      </c>
      <c r="J16" s="61">
        <f t="shared" si="5"/>
        <v>0</v>
      </c>
      <c r="K16" s="160"/>
    </row>
    <row r="17" spans="1:15">
      <c r="A17" s="9"/>
      <c r="B17" s="59" t="s">
        <v>69</v>
      </c>
      <c r="C17" s="61">
        <f>SUM(D17:J17)</f>
        <v>168317.6</v>
      </c>
      <c r="D17" s="61">
        <f>D97+D165</f>
        <v>81818</v>
      </c>
      <c r="E17" s="61">
        <f t="shared" si="5"/>
        <v>86499.6</v>
      </c>
      <c r="F17" s="61">
        <f t="shared" si="5"/>
        <v>0</v>
      </c>
      <c r="G17" s="61">
        <f t="shared" si="5"/>
        <v>0</v>
      </c>
      <c r="H17" s="61">
        <f t="shared" si="5"/>
        <v>0</v>
      </c>
      <c r="I17" s="61">
        <f t="shared" si="5"/>
        <v>0</v>
      </c>
      <c r="J17" s="61">
        <f t="shared" si="5"/>
        <v>0</v>
      </c>
      <c r="K17" s="152"/>
      <c r="M17" s="58"/>
    </row>
    <row r="18" spans="1:15">
      <c r="A18" s="63"/>
      <c r="B18" s="62" t="s">
        <v>7</v>
      </c>
      <c r="C18" s="74">
        <f>SUM(C19:C20)</f>
        <v>482067.69999999995</v>
      </c>
      <c r="D18" s="74">
        <f>SUM(D19:D20)</f>
        <v>51065</v>
      </c>
      <c r="E18" s="74">
        <f t="shared" ref="E18:J18" si="6">SUM(E19:E20)</f>
        <v>76309.899999999994</v>
      </c>
      <c r="F18" s="74">
        <f t="shared" si="6"/>
        <v>76862.799999999988</v>
      </c>
      <c r="G18" s="74">
        <f t="shared" si="6"/>
        <v>69457.5</v>
      </c>
      <c r="H18" s="74">
        <f t="shared" si="6"/>
        <v>69457.5</v>
      </c>
      <c r="I18" s="74">
        <f t="shared" si="6"/>
        <v>69457.5</v>
      </c>
      <c r="J18" s="74">
        <f t="shared" si="6"/>
        <v>69457.5</v>
      </c>
      <c r="K18" s="151" t="s">
        <v>104</v>
      </c>
      <c r="L18" s="58"/>
    </row>
    <row r="19" spans="1:15">
      <c r="A19" s="63"/>
      <c r="B19" s="59" t="s">
        <v>4</v>
      </c>
      <c r="C19" s="60">
        <f>SUM(D19:J19)</f>
        <v>479046.69999999995</v>
      </c>
      <c r="D19" s="60">
        <f t="shared" ref="D19:J19" si="7">D44+D118+D152+D181+D235+D301+D330+D202+D283</f>
        <v>48065</v>
      </c>
      <c r="E19" s="60">
        <f t="shared" si="7"/>
        <v>76288.899999999994</v>
      </c>
      <c r="F19" s="60">
        <f t="shared" si="7"/>
        <v>76862.799999999988</v>
      </c>
      <c r="G19" s="60">
        <f t="shared" si="7"/>
        <v>69457.5</v>
      </c>
      <c r="H19" s="60">
        <f t="shared" si="7"/>
        <v>69457.5</v>
      </c>
      <c r="I19" s="60">
        <f t="shared" si="7"/>
        <v>69457.5</v>
      </c>
      <c r="J19" s="60">
        <f t="shared" si="7"/>
        <v>69457.5</v>
      </c>
      <c r="K19" s="160"/>
    </row>
    <row r="20" spans="1:15">
      <c r="A20" s="63"/>
      <c r="B20" s="78" t="s">
        <v>5</v>
      </c>
      <c r="C20" s="60">
        <f>SUM(D20:J20)</f>
        <v>3021</v>
      </c>
      <c r="D20" s="60">
        <f t="shared" ref="D20:J20" si="8">SUM(D119+D329)</f>
        <v>3000</v>
      </c>
      <c r="E20" s="60">
        <f t="shared" si="8"/>
        <v>21</v>
      </c>
      <c r="F20" s="60">
        <f t="shared" si="8"/>
        <v>0</v>
      </c>
      <c r="G20" s="60">
        <f t="shared" si="8"/>
        <v>0</v>
      </c>
      <c r="H20" s="60">
        <f t="shared" si="8"/>
        <v>0</v>
      </c>
      <c r="I20" s="60">
        <f t="shared" si="8"/>
        <v>0</v>
      </c>
      <c r="J20" s="60">
        <f t="shared" si="8"/>
        <v>0</v>
      </c>
      <c r="K20" s="160"/>
    </row>
    <row r="21" spans="1:15" ht="12" customHeight="1">
      <c r="A21" s="63"/>
      <c r="B21" s="59" t="s">
        <v>69</v>
      </c>
      <c r="C21" s="60">
        <f>SUM(D21:J21)</f>
        <v>0</v>
      </c>
      <c r="D21" s="61">
        <v>0</v>
      </c>
      <c r="E21" s="61">
        <f t="shared" ref="E21:J21" si="9">E119</f>
        <v>0</v>
      </c>
      <c r="F21" s="61">
        <f t="shared" si="9"/>
        <v>0</v>
      </c>
      <c r="G21" s="61">
        <f t="shared" si="9"/>
        <v>0</v>
      </c>
      <c r="H21" s="61">
        <f t="shared" si="9"/>
        <v>0</v>
      </c>
      <c r="I21" s="61">
        <f t="shared" si="9"/>
        <v>0</v>
      </c>
      <c r="J21" s="61">
        <f t="shared" si="9"/>
        <v>0</v>
      </c>
      <c r="K21" s="152"/>
      <c r="O21" s="1"/>
    </row>
    <row r="22" spans="1:15" ht="15.75" customHeight="1">
      <c r="A22" s="176" t="s">
        <v>20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</row>
    <row r="23" spans="1:15">
      <c r="A23" s="175"/>
      <c r="B23" s="62" t="s">
        <v>8</v>
      </c>
      <c r="C23" s="174">
        <f>SUM(C25+C26)</f>
        <v>194220.9</v>
      </c>
      <c r="D23" s="174">
        <f>SUM(D25+D26)</f>
        <v>25725.200000000004</v>
      </c>
      <c r="E23" s="174">
        <f t="shared" ref="E23:J23" si="10">SUM(E25)</f>
        <v>24347.200000000001</v>
      </c>
      <c r="F23" s="174">
        <f t="shared" si="10"/>
        <v>30055.3</v>
      </c>
      <c r="G23" s="174">
        <f t="shared" si="10"/>
        <v>28523.3</v>
      </c>
      <c r="H23" s="174">
        <f t="shared" si="10"/>
        <v>28523.3</v>
      </c>
      <c r="I23" s="174">
        <f t="shared" si="10"/>
        <v>28523.3</v>
      </c>
      <c r="J23" s="174">
        <f t="shared" si="10"/>
        <v>28523.3</v>
      </c>
      <c r="K23" s="151" t="s">
        <v>104</v>
      </c>
    </row>
    <row r="24" spans="1:15">
      <c r="A24" s="175"/>
      <c r="B24" s="62" t="s">
        <v>9</v>
      </c>
      <c r="C24" s="174"/>
      <c r="D24" s="174"/>
      <c r="E24" s="174"/>
      <c r="F24" s="174"/>
      <c r="G24" s="174"/>
      <c r="H24" s="174"/>
      <c r="I24" s="174"/>
      <c r="J24" s="174"/>
      <c r="K24" s="160"/>
      <c r="L24" s="5"/>
    </row>
    <row r="25" spans="1:15">
      <c r="A25" s="63"/>
      <c r="B25" s="59" t="s">
        <v>4</v>
      </c>
      <c r="C25" s="60">
        <f>SUM(D25:J25)</f>
        <v>193006.19999999998</v>
      </c>
      <c r="D25" s="60">
        <f t="shared" ref="D25:J25" si="11">SUM(D29+D44)</f>
        <v>24510.500000000004</v>
      </c>
      <c r="E25" s="60">
        <f t="shared" si="11"/>
        <v>24347.200000000001</v>
      </c>
      <c r="F25" s="60">
        <f t="shared" si="11"/>
        <v>30055.3</v>
      </c>
      <c r="G25" s="60">
        <f t="shared" si="11"/>
        <v>28523.3</v>
      </c>
      <c r="H25" s="60">
        <f t="shared" si="11"/>
        <v>28523.3</v>
      </c>
      <c r="I25" s="60">
        <f t="shared" si="11"/>
        <v>28523.3</v>
      </c>
      <c r="J25" s="60">
        <f t="shared" si="11"/>
        <v>28523.3</v>
      </c>
      <c r="K25" s="160"/>
      <c r="M25" s="1"/>
      <c r="N25" s="1"/>
    </row>
    <row r="26" spans="1:15">
      <c r="A26" s="63"/>
      <c r="B26" s="78" t="s">
        <v>5</v>
      </c>
      <c r="C26" s="60">
        <f>SUM(D26:J26)</f>
        <v>1214.7</v>
      </c>
      <c r="D26" s="60">
        <f>SUM(D30)</f>
        <v>1214.7</v>
      </c>
      <c r="E26" s="60">
        <f t="shared" ref="E26:J26" si="12">SUM(E30)</f>
        <v>0</v>
      </c>
      <c r="F26" s="60">
        <f t="shared" si="12"/>
        <v>0</v>
      </c>
      <c r="G26" s="60">
        <f t="shared" si="12"/>
        <v>0</v>
      </c>
      <c r="H26" s="60">
        <f t="shared" si="12"/>
        <v>0</v>
      </c>
      <c r="I26" s="60">
        <f t="shared" si="12"/>
        <v>0</v>
      </c>
      <c r="J26" s="60">
        <f t="shared" si="12"/>
        <v>0</v>
      </c>
      <c r="K26" s="152"/>
      <c r="M26" s="1"/>
      <c r="N26" s="1"/>
    </row>
    <row r="27" spans="1:15" ht="15.75" customHeight="1">
      <c r="A27" s="128" t="s">
        <v>10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30"/>
    </row>
    <row r="28" spans="1:15" ht="40.5">
      <c r="A28" s="63"/>
      <c r="B28" s="62" t="s">
        <v>33</v>
      </c>
      <c r="C28" s="64">
        <f>SUM(D28:J28)</f>
        <v>25529.299999999996</v>
      </c>
      <c r="D28" s="64">
        <f>SUM(D29+D30)</f>
        <v>3536.3999999999996</v>
      </c>
      <c r="E28" s="64">
        <f t="shared" ref="E28:J28" si="13">SUM(E29)</f>
        <v>580.20000000000005</v>
      </c>
      <c r="F28" s="64">
        <f t="shared" si="13"/>
        <v>6425.5</v>
      </c>
      <c r="G28" s="64">
        <f t="shared" si="13"/>
        <v>3746.8</v>
      </c>
      <c r="H28" s="64">
        <f t="shared" si="13"/>
        <v>3746.8</v>
      </c>
      <c r="I28" s="64">
        <f t="shared" si="13"/>
        <v>3746.8</v>
      </c>
      <c r="J28" s="64">
        <f t="shared" si="13"/>
        <v>3746.8</v>
      </c>
      <c r="K28" s="151" t="s">
        <v>104</v>
      </c>
    </row>
    <row r="29" spans="1:15">
      <c r="A29" s="63"/>
      <c r="B29" s="59" t="s">
        <v>4</v>
      </c>
      <c r="C29" s="60">
        <f>SUM(D29:J29)</f>
        <v>24314.6</v>
      </c>
      <c r="D29" s="65">
        <f>SUM(D40)</f>
        <v>2321.6999999999998</v>
      </c>
      <c r="E29" s="65">
        <f t="shared" ref="E29:J29" si="14">SUM(E40)</f>
        <v>580.20000000000005</v>
      </c>
      <c r="F29" s="65">
        <f t="shared" si="14"/>
        <v>6425.5</v>
      </c>
      <c r="G29" s="65">
        <f t="shared" si="14"/>
        <v>3746.8</v>
      </c>
      <c r="H29" s="65">
        <f t="shared" si="14"/>
        <v>3746.8</v>
      </c>
      <c r="I29" s="65">
        <f t="shared" si="14"/>
        <v>3746.8</v>
      </c>
      <c r="J29" s="65">
        <f t="shared" si="14"/>
        <v>3746.8</v>
      </c>
      <c r="K29" s="160"/>
    </row>
    <row r="30" spans="1:15">
      <c r="A30" s="63"/>
      <c r="B30" s="78" t="s">
        <v>5</v>
      </c>
      <c r="C30" s="60">
        <f>SUM(D30:J30)</f>
        <v>1214.7</v>
      </c>
      <c r="D30" s="65">
        <f>SUM(D37)</f>
        <v>1214.7</v>
      </c>
      <c r="E30" s="65">
        <f t="shared" ref="E30:J30" si="15">SUM(E37)</f>
        <v>0</v>
      </c>
      <c r="F30" s="65">
        <f t="shared" si="15"/>
        <v>0</v>
      </c>
      <c r="G30" s="65">
        <f t="shared" si="15"/>
        <v>0</v>
      </c>
      <c r="H30" s="65">
        <f t="shared" si="15"/>
        <v>0</v>
      </c>
      <c r="I30" s="65">
        <f t="shared" si="15"/>
        <v>0</v>
      </c>
      <c r="J30" s="65">
        <f t="shared" si="15"/>
        <v>0</v>
      </c>
      <c r="K30" s="152"/>
    </row>
    <row r="31" spans="1:15" ht="15" customHeight="1">
      <c r="A31" s="117" t="s">
        <v>11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5" ht="54">
      <c r="A32" s="4"/>
      <c r="B32" s="13" t="s">
        <v>23</v>
      </c>
      <c r="C32" s="14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20" t="s">
        <v>104</v>
      </c>
    </row>
    <row r="33" spans="1:14">
      <c r="A33" s="9"/>
      <c r="B33" s="12" t="s">
        <v>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21"/>
    </row>
    <row r="34" spans="1:14" ht="15" customHeight="1">
      <c r="A34" s="117" t="s">
        <v>12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9"/>
    </row>
    <row r="35" spans="1:14" ht="18.75" customHeight="1">
      <c r="A35" s="91"/>
      <c r="B35" s="92" t="s">
        <v>2</v>
      </c>
      <c r="C35" s="93">
        <f>SUM(D35:J35)</f>
        <v>25529.299999999996</v>
      </c>
      <c r="D35" s="93">
        <f>SUM(D36:D37)</f>
        <v>3536.3999999999996</v>
      </c>
      <c r="E35" s="93">
        <f t="shared" ref="E35:J35" si="16">SUM(E36:E37)</f>
        <v>580.20000000000005</v>
      </c>
      <c r="F35" s="93">
        <f t="shared" si="16"/>
        <v>6425.5</v>
      </c>
      <c r="G35" s="93">
        <f t="shared" si="16"/>
        <v>3746.8</v>
      </c>
      <c r="H35" s="93">
        <f t="shared" si="16"/>
        <v>3746.8</v>
      </c>
      <c r="I35" s="93">
        <f t="shared" si="16"/>
        <v>3746.8</v>
      </c>
      <c r="J35" s="93">
        <f t="shared" si="16"/>
        <v>3746.8</v>
      </c>
      <c r="K35" s="120" t="s">
        <v>104</v>
      </c>
    </row>
    <row r="36" spans="1:14" ht="11.25" customHeight="1">
      <c r="A36" s="9"/>
      <c r="B36" s="12" t="s">
        <v>4</v>
      </c>
      <c r="C36" s="90">
        <f>SUM(D36:J36)</f>
        <v>24314.6</v>
      </c>
      <c r="D36" s="90">
        <f>SUM(D40)</f>
        <v>2321.6999999999998</v>
      </c>
      <c r="E36" s="90">
        <f t="shared" ref="E36:J36" si="17">SUM(E40)</f>
        <v>580.20000000000005</v>
      </c>
      <c r="F36" s="90">
        <f t="shared" si="17"/>
        <v>6425.5</v>
      </c>
      <c r="G36" s="90">
        <f t="shared" si="17"/>
        <v>3746.8</v>
      </c>
      <c r="H36" s="90">
        <f t="shared" si="17"/>
        <v>3746.8</v>
      </c>
      <c r="I36" s="90">
        <f t="shared" si="17"/>
        <v>3746.8</v>
      </c>
      <c r="J36" s="90">
        <f t="shared" si="17"/>
        <v>3746.8</v>
      </c>
      <c r="K36" s="153"/>
    </row>
    <row r="37" spans="1:14" ht="11.25" customHeight="1">
      <c r="A37" s="4"/>
      <c r="B37" s="78" t="s">
        <v>5</v>
      </c>
      <c r="C37" s="90">
        <f>SUM(D37:J37)</f>
        <v>1214.7</v>
      </c>
      <c r="D37" s="90">
        <f>SUM(D41)</f>
        <v>1214.7</v>
      </c>
      <c r="E37" s="90">
        <f t="shared" ref="E37:J37" si="18">SUM(E41)</f>
        <v>0</v>
      </c>
      <c r="F37" s="90">
        <f t="shared" si="18"/>
        <v>0</v>
      </c>
      <c r="G37" s="90">
        <f t="shared" si="18"/>
        <v>0</v>
      </c>
      <c r="H37" s="90">
        <f t="shared" si="18"/>
        <v>0</v>
      </c>
      <c r="I37" s="90">
        <f t="shared" si="18"/>
        <v>0</v>
      </c>
      <c r="J37" s="90">
        <f t="shared" si="18"/>
        <v>0</v>
      </c>
      <c r="K37" s="121"/>
    </row>
    <row r="38" spans="1:14" ht="15" customHeight="1">
      <c r="A38" s="105" t="s">
        <v>34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2"/>
    </row>
    <row r="39" spans="1:14" ht="15" customHeight="1">
      <c r="A39" s="10"/>
      <c r="B39" s="11" t="s">
        <v>19</v>
      </c>
      <c r="C39" s="28">
        <f>SUM(D39:J39)</f>
        <v>25529.299999999996</v>
      </c>
      <c r="D39" s="28">
        <f>D40+D41</f>
        <v>3536.3999999999996</v>
      </c>
      <c r="E39" s="28">
        <f t="shared" ref="E39:J39" si="19">SUM(E40)</f>
        <v>580.20000000000005</v>
      </c>
      <c r="F39" s="28">
        <f t="shared" si="19"/>
        <v>6425.5</v>
      </c>
      <c r="G39" s="28">
        <f t="shared" si="19"/>
        <v>3746.8</v>
      </c>
      <c r="H39" s="28">
        <f t="shared" si="19"/>
        <v>3746.8</v>
      </c>
      <c r="I39" s="28">
        <f t="shared" si="19"/>
        <v>3746.8</v>
      </c>
      <c r="J39" s="28">
        <f t="shared" si="19"/>
        <v>3746.8</v>
      </c>
      <c r="K39" s="108">
        <v>4</v>
      </c>
    </row>
    <row r="40" spans="1:14">
      <c r="A40" s="44"/>
      <c r="B40" s="48" t="s">
        <v>4</v>
      </c>
      <c r="C40" s="53">
        <f>SUM(D40:J40)</f>
        <v>24314.6</v>
      </c>
      <c r="D40" s="53">
        <v>2321.6999999999998</v>
      </c>
      <c r="E40" s="95">
        <v>580.20000000000005</v>
      </c>
      <c r="F40" s="95">
        <v>6425.5</v>
      </c>
      <c r="G40" s="95">
        <v>3746.8</v>
      </c>
      <c r="H40" s="95">
        <f>SUM(G40)</f>
        <v>3746.8</v>
      </c>
      <c r="I40" s="95">
        <f>SUM(H40)</f>
        <v>3746.8</v>
      </c>
      <c r="J40" s="95">
        <f>SUM(I40)</f>
        <v>3746.8</v>
      </c>
      <c r="K40" s="110"/>
    </row>
    <row r="41" spans="1:14">
      <c r="A41" s="9"/>
      <c r="B41" s="31" t="s">
        <v>5</v>
      </c>
      <c r="C41" s="27">
        <f>D41+E41+F41+G41+H41+I41+J41</f>
        <v>1214.7</v>
      </c>
      <c r="D41" s="27">
        <v>1214.7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109"/>
    </row>
    <row r="42" spans="1:14">
      <c r="A42" s="117" t="s">
        <v>13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9"/>
    </row>
    <row r="43" spans="1:14" ht="40.5">
      <c r="A43" s="63"/>
      <c r="B43" s="62" t="s">
        <v>14</v>
      </c>
      <c r="C43" s="64">
        <f>SUM(D43:J43)</f>
        <v>168691.6</v>
      </c>
      <c r="D43" s="64">
        <f>SUM(D44)</f>
        <v>22188.800000000003</v>
      </c>
      <c r="E43" s="64">
        <f t="shared" ref="E43:J43" si="20">SUM(E44)</f>
        <v>23767</v>
      </c>
      <c r="F43" s="64">
        <f t="shared" si="20"/>
        <v>23629.8</v>
      </c>
      <c r="G43" s="64">
        <f t="shared" si="20"/>
        <v>24776.5</v>
      </c>
      <c r="H43" s="64">
        <f t="shared" si="20"/>
        <v>24776.5</v>
      </c>
      <c r="I43" s="64">
        <f t="shared" si="20"/>
        <v>24776.5</v>
      </c>
      <c r="J43" s="64">
        <f t="shared" si="20"/>
        <v>24776.5</v>
      </c>
      <c r="K43" s="172" t="s">
        <v>104</v>
      </c>
      <c r="N43" s="58">
        <f>SUM(E40+E47)</f>
        <v>837.2</v>
      </c>
    </row>
    <row r="44" spans="1:14">
      <c r="A44" s="63"/>
      <c r="B44" s="59" t="s">
        <v>4</v>
      </c>
      <c r="C44" s="65">
        <f>SUM(D44:J44)</f>
        <v>168691.6</v>
      </c>
      <c r="D44" s="65">
        <f>SUM(D51+D54+D57+D60+D47)</f>
        <v>22188.800000000003</v>
      </c>
      <c r="E44" s="65">
        <f t="shared" ref="E44:J44" si="21">SUM(E51+E54+E57+E60+E47)</f>
        <v>23767</v>
      </c>
      <c r="F44" s="65">
        <f t="shared" si="21"/>
        <v>23629.8</v>
      </c>
      <c r="G44" s="65">
        <f t="shared" si="21"/>
        <v>24776.5</v>
      </c>
      <c r="H44" s="65">
        <f t="shared" si="21"/>
        <v>24776.5</v>
      </c>
      <c r="I44" s="65">
        <f t="shared" si="21"/>
        <v>24776.5</v>
      </c>
      <c r="J44" s="65">
        <f t="shared" si="21"/>
        <v>24776.5</v>
      </c>
      <c r="K44" s="173"/>
      <c r="M44" s="85"/>
      <c r="N44" s="85"/>
    </row>
    <row r="45" spans="1:14">
      <c r="A45" s="105" t="s">
        <v>34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2"/>
      <c r="M45" s="85"/>
      <c r="N45" s="85"/>
    </row>
    <row r="46" spans="1:14">
      <c r="A46" s="10"/>
      <c r="B46" s="11" t="s">
        <v>19</v>
      </c>
      <c r="C46" s="28">
        <f>SUM(D46:J46)</f>
        <v>567.9</v>
      </c>
      <c r="D46" s="28">
        <f>D47+D48</f>
        <v>310.89999999999998</v>
      </c>
      <c r="E46" s="28">
        <f t="shared" ref="E46:J46" si="22">SUM(E47)</f>
        <v>257</v>
      </c>
      <c r="F46" s="28">
        <f t="shared" si="22"/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22"/>
        <v>0</v>
      </c>
      <c r="K46" s="108">
        <v>4</v>
      </c>
      <c r="M46" s="85"/>
      <c r="N46" s="85"/>
    </row>
    <row r="47" spans="1:14">
      <c r="A47" s="44"/>
      <c r="B47" s="48" t="s">
        <v>4</v>
      </c>
      <c r="C47" s="53">
        <f>SUM(D47:J47)</f>
        <v>567.9</v>
      </c>
      <c r="D47" s="53">
        <v>310.89999999999998</v>
      </c>
      <c r="E47" s="95">
        <v>257</v>
      </c>
      <c r="F47" s="95">
        <v>0</v>
      </c>
      <c r="G47" s="95">
        <v>0</v>
      </c>
      <c r="H47" s="95">
        <f>SUM(G47)</f>
        <v>0</v>
      </c>
      <c r="I47" s="95">
        <f>SUM(H47)</f>
        <v>0</v>
      </c>
      <c r="J47" s="95">
        <f>SUM(I47)</f>
        <v>0</v>
      </c>
      <c r="K47" s="110"/>
      <c r="M47" s="85"/>
      <c r="N47" s="85"/>
    </row>
    <row r="48" spans="1:14">
      <c r="A48" s="9"/>
      <c r="B48" s="31" t="s">
        <v>5</v>
      </c>
      <c r="C48" s="27">
        <f>D48+E48+F48+G48+H48+I48+J48</f>
        <v>0</v>
      </c>
      <c r="D48" s="27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109"/>
      <c r="M48" s="85"/>
      <c r="N48" s="85"/>
    </row>
    <row r="49" spans="1:14" ht="15" customHeight="1">
      <c r="A49" s="150" t="s">
        <v>75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2"/>
      <c r="M49" s="2"/>
      <c r="N49" s="2"/>
    </row>
    <row r="50" spans="1:14">
      <c r="A50" s="10"/>
      <c r="B50" s="11" t="s">
        <v>19</v>
      </c>
      <c r="C50" s="28">
        <f>SUM(D50:J50)</f>
        <v>89201</v>
      </c>
      <c r="D50" s="28">
        <f t="shared" ref="D50:J50" si="23">SUM(D51)</f>
        <v>12001</v>
      </c>
      <c r="E50" s="28">
        <f t="shared" si="23"/>
        <v>11800</v>
      </c>
      <c r="F50" s="28">
        <f t="shared" si="23"/>
        <v>12600</v>
      </c>
      <c r="G50" s="28">
        <f t="shared" si="23"/>
        <v>13200</v>
      </c>
      <c r="H50" s="28">
        <f t="shared" si="23"/>
        <v>13200</v>
      </c>
      <c r="I50" s="28">
        <f t="shared" si="23"/>
        <v>13200</v>
      </c>
      <c r="J50" s="28">
        <f t="shared" si="23"/>
        <v>13200</v>
      </c>
      <c r="K50" s="108">
        <v>7</v>
      </c>
      <c r="M50" s="2"/>
      <c r="N50" s="2"/>
    </row>
    <row r="51" spans="1:14">
      <c r="A51" s="9"/>
      <c r="B51" s="12" t="s">
        <v>4</v>
      </c>
      <c r="C51" s="35">
        <f>SUM(D51:J51)</f>
        <v>89201</v>
      </c>
      <c r="D51" s="35">
        <v>12001</v>
      </c>
      <c r="E51" s="35">
        <v>11800</v>
      </c>
      <c r="F51" s="35">
        <v>12600</v>
      </c>
      <c r="G51" s="35">
        <v>13200</v>
      </c>
      <c r="H51" s="35">
        <f>SUM(G51)</f>
        <v>13200</v>
      </c>
      <c r="I51" s="35">
        <f>SUM(H51)</f>
        <v>13200</v>
      </c>
      <c r="J51" s="35">
        <f>SUM(I51)</f>
        <v>13200</v>
      </c>
      <c r="K51" s="110"/>
      <c r="M51" s="2"/>
      <c r="N51" s="2"/>
    </row>
    <row r="52" spans="1:14">
      <c r="A52" s="150" t="s">
        <v>76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2"/>
      <c r="M52" s="2"/>
      <c r="N52" s="2"/>
    </row>
    <row r="53" spans="1:14">
      <c r="A53" s="10"/>
      <c r="B53" s="11" t="s">
        <v>19</v>
      </c>
      <c r="C53" s="28">
        <f>SUM(D53:J53)</f>
        <v>21163.200000000001</v>
      </c>
      <c r="D53" s="28">
        <f t="shared" ref="D53:J53" si="24">SUM(D54)</f>
        <v>2890.9</v>
      </c>
      <c r="E53" s="28">
        <f t="shared" si="24"/>
        <v>1912.3</v>
      </c>
      <c r="F53" s="28">
        <f t="shared" si="24"/>
        <v>3150</v>
      </c>
      <c r="G53" s="28">
        <f t="shared" si="24"/>
        <v>3302.5</v>
      </c>
      <c r="H53" s="28">
        <f t="shared" si="24"/>
        <v>3302.5</v>
      </c>
      <c r="I53" s="28">
        <f t="shared" si="24"/>
        <v>3302.5</v>
      </c>
      <c r="J53" s="28">
        <f t="shared" si="24"/>
        <v>3302.5</v>
      </c>
      <c r="K53" s="108">
        <v>9</v>
      </c>
      <c r="M53" s="2"/>
      <c r="N53" s="2"/>
    </row>
    <row r="54" spans="1:14">
      <c r="A54" s="9"/>
      <c r="B54" s="12" t="s">
        <v>4</v>
      </c>
      <c r="C54" s="35">
        <f>SUM(D54:J54)</f>
        <v>21163.200000000001</v>
      </c>
      <c r="D54" s="35">
        <v>2890.9</v>
      </c>
      <c r="E54" s="35">
        <v>1912.3</v>
      </c>
      <c r="F54" s="35">
        <v>3150</v>
      </c>
      <c r="G54" s="35">
        <v>3302.5</v>
      </c>
      <c r="H54" s="35">
        <f>SUM(G54)</f>
        <v>3302.5</v>
      </c>
      <c r="I54" s="35">
        <f>SUM(H54)</f>
        <v>3302.5</v>
      </c>
      <c r="J54" s="35">
        <f>SUM(I54)</f>
        <v>3302.5</v>
      </c>
      <c r="K54" s="110"/>
      <c r="M54" s="2"/>
      <c r="N54" s="2"/>
    </row>
    <row r="55" spans="1:14">
      <c r="A55" s="150" t="s">
        <v>77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2"/>
      <c r="M55" s="2"/>
      <c r="N55" s="2"/>
    </row>
    <row r="56" spans="1:14">
      <c r="A56" s="10"/>
      <c r="B56" s="11" t="s">
        <v>19</v>
      </c>
      <c r="C56" s="28">
        <f>SUM(D56:J56)</f>
        <v>18737.699999999997</v>
      </c>
      <c r="D56" s="28">
        <f t="shared" ref="D56:J56" si="25">SUM(D57)</f>
        <v>2263.1</v>
      </c>
      <c r="E56" s="28">
        <f t="shared" si="25"/>
        <v>2306.9</v>
      </c>
      <c r="F56" s="28">
        <f t="shared" si="25"/>
        <v>2724.5</v>
      </c>
      <c r="G56" s="28">
        <f t="shared" si="25"/>
        <v>2860.8</v>
      </c>
      <c r="H56" s="28">
        <f t="shared" si="25"/>
        <v>2860.8</v>
      </c>
      <c r="I56" s="28">
        <f t="shared" si="25"/>
        <v>2860.8</v>
      </c>
      <c r="J56" s="28">
        <f t="shared" si="25"/>
        <v>2860.8</v>
      </c>
      <c r="K56" s="108">
        <v>14</v>
      </c>
      <c r="M56" s="2"/>
      <c r="N56" s="2"/>
    </row>
    <row r="57" spans="1:14">
      <c r="A57" s="9"/>
      <c r="B57" s="12" t="s">
        <v>4</v>
      </c>
      <c r="C57" s="35">
        <f>SUM(D57:J57)</f>
        <v>18737.699999999997</v>
      </c>
      <c r="D57" s="35">
        <v>2263.1</v>
      </c>
      <c r="E57" s="35">
        <v>2306.9</v>
      </c>
      <c r="F57" s="35">
        <v>2724.5</v>
      </c>
      <c r="G57" s="35">
        <v>2860.8</v>
      </c>
      <c r="H57" s="35">
        <f>SUM(G57)</f>
        <v>2860.8</v>
      </c>
      <c r="I57" s="35">
        <f>SUM(H57)</f>
        <v>2860.8</v>
      </c>
      <c r="J57" s="35">
        <f>SUM(I57)</f>
        <v>2860.8</v>
      </c>
      <c r="K57" s="110"/>
      <c r="M57" s="2"/>
      <c r="N57" s="2"/>
    </row>
    <row r="58" spans="1:14">
      <c r="A58" s="150" t="s">
        <v>78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2"/>
    </row>
    <row r="59" spans="1:14">
      <c r="A59" s="10"/>
      <c r="B59" s="11" t="s">
        <v>39</v>
      </c>
      <c r="C59" s="28">
        <f>SUM(D59:J59)</f>
        <v>39021.800000000003</v>
      </c>
      <c r="D59" s="28">
        <f t="shared" ref="D59:J59" si="26">SUM(D60)</f>
        <v>4722.8999999999996</v>
      </c>
      <c r="E59" s="28">
        <f t="shared" si="26"/>
        <v>7490.8</v>
      </c>
      <c r="F59" s="28">
        <f>SUM(F60)</f>
        <v>5155.3</v>
      </c>
      <c r="G59" s="28">
        <f t="shared" si="26"/>
        <v>5413.2000000000007</v>
      </c>
      <c r="H59" s="28">
        <f t="shared" si="26"/>
        <v>5413.2000000000007</v>
      </c>
      <c r="I59" s="28">
        <f t="shared" si="26"/>
        <v>5413.2000000000007</v>
      </c>
      <c r="J59" s="28">
        <f t="shared" si="26"/>
        <v>5413.2000000000007</v>
      </c>
      <c r="K59" s="108" t="s">
        <v>106</v>
      </c>
    </row>
    <row r="60" spans="1:14">
      <c r="A60" s="9"/>
      <c r="B60" s="12" t="s">
        <v>4</v>
      </c>
      <c r="C60" s="35">
        <f>SUM(D60:J60)</f>
        <v>39021.800000000003</v>
      </c>
      <c r="D60" s="35">
        <f t="shared" ref="D60:J60" si="27">SUM(D63+D66+D69+D72+D75+D81+D78+D84+D87)</f>
        <v>4722.8999999999996</v>
      </c>
      <c r="E60" s="35">
        <f t="shared" si="27"/>
        <v>7490.8</v>
      </c>
      <c r="F60" s="35">
        <f t="shared" si="27"/>
        <v>5155.3</v>
      </c>
      <c r="G60" s="35">
        <f t="shared" si="27"/>
        <v>5413.2000000000007</v>
      </c>
      <c r="H60" s="35">
        <f t="shared" si="27"/>
        <v>5413.2000000000007</v>
      </c>
      <c r="I60" s="35">
        <f t="shared" si="27"/>
        <v>5413.2000000000007</v>
      </c>
      <c r="J60" s="35">
        <f t="shared" si="27"/>
        <v>5413.2000000000007</v>
      </c>
      <c r="K60" s="110"/>
    </row>
    <row r="61" spans="1:14">
      <c r="A61" s="137" t="s">
        <v>58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9"/>
    </row>
    <row r="62" spans="1:14">
      <c r="A62" s="4"/>
      <c r="B62" s="45" t="s">
        <v>53</v>
      </c>
      <c r="C62" s="46">
        <f t="shared" ref="C62:J62" si="28">SUM(C63)</f>
        <v>2958.1</v>
      </c>
      <c r="D62" s="47">
        <f t="shared" si="28"/>
        <v>369.2</v>
      </c>
      <c r="E62" s="47">
        <f t="shared" si="28"/>
        <v>404.9</v>
      </c>
      <c r="F62" s="47">
        <f t="shared" si="28"/>
        <v>420</v>
      </c>
      <c r="G62" s="52">
        <f t="shared" si="28"/>
        <v>441</v>
      </c>
      <c r="H62" s="46">
        <f t="shared" si="28"/>
        <v>441</v>
      </c>
      <c r="I62" s="46">
        <f t="shared" si="28"/>
        <v>441</v>
      </c>
      <c r="J62" s="46">
        <f t="shared" si="28"/>
        <v>441</v>
      </c>
      <c r="K62" s="108">
        <v>15</v>
      </c>
    </row>
    <row r="63" spans="1:14">
      <c r="A63" s="4"/>
      <c r="B63" s="12" t="s">
        <v>4</v>
      </c>
      <c r="C63" s="25">
        <f>SUM(D63:J63)</f>
        <v>2958.1</v>
      </c>
      <c r="D63" s="24">
        <v>369.2</v>
      </c>
      <c r="E63" s="27">
        <v>404.9</v>
      </c>
      <c r="F63" s="27">
        <v>420</v>
      </c>
      <c r="G63" s="27">
        <v>441</v>
      </c>
      <c r="H63" s="27">
        <f>SUM(G63)</f>
        <v>441</v>
      </c>
      <c r="I63" s="27">
        <f>SUM(H63)</f>
        <v>441</v>
      </c>
      <c r="J63" s="27">
        <f>SUM(I63)</f>
        <v>441</v>
      </c>
      <c r="K63" s="109"/>
    </row>
    <row r="64" spans="1:14">
      <c r="A64" s="137" t="s">
        <v>67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9"/>
    </row>
    <row r="65" spans="1:11">
      <c r="A65" s="4"/>
      <c r="B65" s="45" t="s">
        <v>53</v>
      </c>
      <c r="C65" s="46">
        <f>SUM(C66)</f>
        <v>8081.0000000000009</v>
      </c>
      <c r="D65" s="46">
        <f>SUM(D66)</f>
        <v>1098.7</v>
      </c>
      <c r="E65" s="47">
        <f t="shared" ref="E65:J65" si="29">SUM(E66)</f>
        <v>976.1</v>
      </c>
      <c r="F65" s="46">
        <f t="shared" si="29"/>
        <v>1155</v>
      </c>
      <c r="G65" s="46">
        <f t="shared" si="29"/>
        <v>1212.8</v>
      </c>
      <c r="H65" s="46">
        <f t="shared" si="29"/>
        <v>1212.8</v>
      </c>
      <c r="I65" s="46">
        <f t="shared" si="29"/>
        <v>1212.8</v>
      </c>
      <c r="J65" s="46">
        <f t="shared" si="29"/>
        <v>1212.8</v>
      </c>
      <c r="K65" s="108">
        <v>5</v>
      </c>
    </row>
    <row r="66" spans="1:11">
      <c r="A66" s="4"/>
      <c r="B66" s="12" t="s">
        <v>4</v>
      </c>
      <c r="C66" s="25">
        <f>SUM(D66:J66)</f>
        <v>8081.0000000000009</v>
      </c>
      <c r="D66" s="25">
        <v>1098.7</v>
      </c>
      <c r="E66" s="27">
        <v>976.1</v>
      </c>
      <c r="F66" s="27">
        <v>1155</v>
      </c>
      <c r="G66" s="27">
        <v>1212.8</v>
      </c>
      <c r="H66" s="27">
        <f>SUM(G66)</f>
        <v>1212.8</v>
      </c>
      <c r="I66" s="27">
        <f>SUM(H66)</f>
        <v>1212.8</v>
      </c>
      <c r="J66" s="27">
        <f>SUM(I66)</f>
        <v>1212.8</v>
      </c>
      <c r="K66" s="109"/>
    </row>
    <row r="67" spans="1:11">
      <c r="A67" s="137" t="s">
        <v>60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9"/>
    </row>
    <row r="68" spans="1:11">
      <c r="A68" s="4"/>
      <c r="B68" s="45" t="s">
        <v>53</v>
      </c>
      <c r="C68" s="46">
        <f>SUM(C69)</f>
        <v>4516.3</v>
      </c>
      <c r="D68" s="47">
        <f>SUM(D69)</f>
        <v>500</v>
      </c>
      <c r="E68" s="47">
        <f t="shared" ref="E68:J68" si="30">SUM(E69)</f>
        <v>550</v>
      </c>
      <c r="F68" s="46">
        <f t="shared" si="30"/>
        <v>666.3</v>
      </c>
      <c r="G68" s="46">
        <f t="shared" si="30"/>
        <v>700</v>
      </c>
      <c r="H68" s="46">
        <f t="shared" si="30"/>
        <v>700</v>
      </c>
      <c r="I68" s="46">
        <f t="shared" si="30"/>
        <v>700</v>
      </c>
      <c r="J68" s="46">
        <f t="shared" si="30"/>
        <v>700</v>
      </c>
      <c r="K68" s="108">
        <v>11</v>
      </c>
    </row>
    <row r="69" spans="1:11">
      <c r="A69" s="4"/>
      <c r="B69" s="12" t="s">
        <v>4</v>
      </c>
      <c r="C69" s="25">
        <f>SUM(D69:J69)</f>
        <v>4516.3</v>
      </c>
      <c r="D69" s="24">
        <v>500</v>
      </c>
      <c r="E69" s="27">
        <v>550</v>
      </c>
      <c r="F69" s="27">
        <v>666.3</v>
      </c>
      <c r="G69" s="27">
        <v>700</v>
      </c>
      <c r="H69" s="27">
        <v>700</v>
      </c>
      <c r="I69" s="27">
        <f>SUM(H69)</f>
        <v>700</v>
      </c>
      <c r="J69" s="27">
        <f>SUM(I69)</f>
        <v>700</v>
      </c>
      <c r="K69" s="109"/>
    </row>
    <row r="70" spans="1:11">
      <c r="A70" s="137" t="s">
        <v>59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9"/>
    </row>
    <row r="71" spans="1:11">
      <c r="A71" s="4"/>
      <c r="B71" s="45" t="s">
        <v>53</v>
      </c>
      <c r="C71" s="52">
        <f>SUM(C72)</f>
        <v>1085.2</v>
      </c>
      <c r="D71" s="52">
        <f>SUM(D72)</f>
        <v>116.1</v>
      </c>
      <c r="E71" s="52">
        <f t="shared" ref="E71:J71" si="31">SUM(E72)</f>
        <v>150</v>
      </c>
      <c r="F71" s="52">
        <f t="shared" si="31"/>
        <v>157.5</v>
      </c>
      <c r="G71" s="52">
        <f t="shared" si="31"/>
        <v>165.4</v>
      </c>
      <c r="H71" s="52">
        <f t="shared" si="31"/>
        <v>165.4</v>
      </c>
      <c r="I71" s="52">
        <f t="shared" si="31"/>
        <v>165.4</v>
      </c>
      <c r="J71" s="52">
        <f t="shared" si="31"/>
        <v>165.4</v>
      </c>
      <c r="K71" s="108">
        <v>13</v>
      </c>
    </row>
    <row r="72" spans="1:11">
      <c r="A72" s="4"/>
      <c r="B72" s="12" t="s">
        <v>4</v>
      </c>
      <c r="C72" s="27">
        <f>SUM(D72:J72)</f>
        <v>1085.2</v>
      </c>
      <c r="D72" s="27">
        <v>116.1</v>
      </c>
      <c r="E72" s="27">
        <v>150</v>
      </c>
      <c r="F72" s="27">
        <v>157.5</v>
      </c>
      <c r="G72" s="27">
        <v>165.4</v>
      </c>
      <c r="H72" s="27">
        <v>165.4</v>
      </c>
      <c r="I72" s="27">
        <f>SUM(H72)</f>
        <v>165.4</v>
      </c>
      <c r="J72" s="27">
        <f>SUM(I72)</f>
        <v>165.4</v>
      </c>
      <c r="K72" s="109"/>
    </row>
    <row r="73" spans="1:11">
      <c r="A73" s="137" t="s">
        <v>93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9"/>
    </row>
    <row r="74" spans="1:11">
      <c r="A74" s="4"/>
      <c r="B74" s="45" t="s">
        <v>53</v>
      </c>
      <c r="C74" s="52">
        <f>SUM(C75)</f>
        <v>15171.2</v>
      </c>
      <c r="D74" s="52">
        <f>SUM(D75)</f>
        <v>1685.5</v>
      </c>
      <c r="E74" s="52">
        <f t="shared" ref="E74:J74" si="32">SUM(E75)</f>
        <v>1829.8</v>
      </c>
      <c r="F74" s="52">
        <f t="shared" si="32"/>
        <v>2241.5</v>
      </c>
      <c r="G74" s="52">
        <f t="shared" si="32"/>
        <v>2353.6</v>
      </c>
      <c r="H74" s="52">
        <f t="shared" si="32"/>
        <v>2353.6</v>
      </c>
      <c r="I74" s="52">
        <f t="shared" si="32"/>
        <v>2353.6</v>
      </c>
      <c r="J74" s="52">
        <f t="shared" si="32"/>
        <v>2353.6</v>
      </c>
      <c r="K74" s="108">
        <v>5</v>
      </c>
    </row>
    <row r="75" spans="1:11">
      <c r="A75" s="4"/>
      <c r="B75" s="12" t="s">
        <v>4</v>
      </c>
      <c r="C75" s="27">
        <f>SUM(D75:J75)</f>
        <v>15171.2</v>
      </c>
      <c r="D75" s="27">
        <v>1685.5</v>
      </c>
      <c r="E75" s="27">
        <v>1829.8</v>
      </c>
      <c r="F75" s="27">
        <v>2241.5</v>
      </c>
      <c r="G75" s="27">
        <v>2353.6</v>
      </c>
      <c r="H75" s="27">
        <v>2353.6</v>
      </c>
      <c r="I75" s="27">
        <f>SUM(H75)</f>
        <v>2353.6</v>
      </c>
      <c r="J75" s="27">
        <f>SUM(I75)</f>
        <v>2353.6</v>
      </c>
      <c r="K75" s="109"/>
    </row>
    <row r="76" spans="1:11">
      <c r="A76" s="137" t="s">
        <v>74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9"/>
    </row>
    <row r="77" spans="1:11">
      <c r="A77" s="4"/>
      <c r="B77" s="45" t="s">
        <v>53</v>
      </c>
      <c r="C77" s="52">
        <f>SUM(C78)</f>
        <v>2573.4</v>
      </c>
      <c r="D77" s="52">
        <f>SUM(D78)</f>
        <v>773.4</v>
      </c>
      <c r="E77" s="52">
        <f t="shared" ref="E77:J77" si="33">SUM(E78)</f>
        <v>1800</v>
      </c>
      <c r="F77" s="52">
        <f t="shared" si="33"/>
        <v>0</v>
      </c>
      <c r="G77" s="52">
        <f t="shared" si="33"/>
        <v>0</v>
      </c>
      <c r="H77" s="52">
        <f t="shared" si="33"/>
        <v>0</v>
      </c>
      <c r="I77" s="52">
        <f t="shared" si="33"/>
        <v>0</v>
      </c>
      <c r="J77" s="52">
        <f t="shared" si="33"/>
        <v>0</v>
      </c>
      <c r="K77" s="108">
        <v>5</v>
      </c>
    </row>
    <row r="78" spans="1:11">
      <c r="A78" s="4"/>
      <c r="B78" s="12" t="s">
        <v>4</v>
      </c>
      <c r="C78" s="27">
        <f>SUM(D78:J78)</f>
        <v>2573.4</v>
      </c>
      <c r="D78" s="27">
        <v>773.4</v>
      </c>
      <c r="E78" s="27">
        <v>1800</v>
      </c>
      <c r="F78" s="27">
        <v>0</v>
      </c>
      <c r="G78" s="27">
        <v>0</v>
      </c>
      <c r="H78" s="27">
        <f>SUM(G78)</f>
        <v>0</v>
      </c>
      <c r="I78" s="27">
        <f>SUM(H78)</f>
        <v>0</v>
      </c>
      <c r="J78" s="27">
        <f>SUM(I78)</f>
        <v>0</v>
      </c>
      <c r="K78" s="109"/>
    </row>
    <row r="79" spans="1:11">
      <c r="A79" s="137" t="s">
        <v>66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9"/>
    </row>
    <row r="80" spans="1:11">
      <c r="A80" s="4"/>
      <c r="B80" s="45" t="s">
        <v>53</v>
      </c>
      <c r="C80" s="46">
        <f>SUM(C81)</f>
        <v>2030.1999999999998</v>
      </c>
      <c r="D80" s="47">
        <f>SUM(D81)</f>
        <v>92</v>
      </c>
      <c r="E80" s="47">
        <f t="shared" ref="E80:J80" si="34">SUM(E81)</f>
        <v>300</v>
      </c>
      <c r="F80" s="47">
        <f t="shared" si="34"/>
        <v>315</v>
      </c>
      <c r="G80" s="46">
        <f t="shared" si="34"/>
        <v>330.8</v>
      </c>
      <c r="H80" s="46">
        <f t="shared" si="34"/>
        <v>330.8</v>
      </c>
      <c r="I80" s="46">
        <f t="shared" si="34"/>
        <v>330.8</v>
      </c>
      <c r="J80" s="46">
        <f t="shared" si="34"/>
        <v>330.8</v>
      </c>
      <c r="K80" s="108">
        <v>12</v>
      </c>
    </row>
    <row r="81" spans="1:12">
      <c r="A81" s="4"/>
      <c r="B81" s="12" t="s">
        <v>4</v>
      </c>
      <c r="C81" s="25">
        <f>SUM(D81:J81)</f>
        <v>2030.1999999999998</v>
      </c>
      <c r="D81" s="24">
        <v>92</v>
      </c>
      <c r="E81" s="27">
        <v>300</v>
      </c>
      <c r="F81" s="27">
        <v>315</v>
      </c>
      <c r="G81" s="27">
        <v>330.8</v>
      </c>
      <c r="H81" s="27">
        <v>330.8</v>
      </c>
      <c r="I81" s="27">
        <f>SUM(H81)</f>
        <v>330.8</v>
      </c>
      <c r="J81" s="27">
        <f>SUM(I81)</f>
        <v>330.8</v>
      </c>
      <c r="K81" s="109"/>
    </row>
    <row r="82" spans="1:12">
      <c r="A82" s="137" t="s">
        <v>73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9"/>
    </row>
    <row r="83" spans="1:12">
      <c r="A83" s="4"/>
      <c r="B83" s="45" t="s">
        <v>53</v>
      </c>
      <c r="C83" s="47">
        <f>SUM(C84)</f>
        <v>1206.4000000000001</v>
      </c>
      <c r="D83" s="47">
        <f>SUM(D84)</f>
        <v>88</v>
      </c>
      <c r="E83" s="47">
        <f t="shared" ref="E83:J83" si="35">SUM(E84)</f>
        <v>80</v>
      </c>
      <c r="F83" s="46">
        <f t="shared" si="35"/>
        <v>200</v>
      </c>
      <c r="G83" s="46">
        <f t="shared" si="35"/>
        <v>209.6</v>
      </c>
      <c r="H83" s="46">
        <f t="shared" si="35"/>
        <v>209.6</v>
      </c>
      <c r="I83" s="46">
        <f t="shared" si="35"/>
        <v>209.6</v>
      </c>
      <c r="J83" s="46">
        <f t="shared" si="35"/>
        <v>209.6</v>
      </c>
      <c r="K83" s="108">
        <v>9</v>
      </c>
    </row>
    <row r="84" spans="1:12">
      <c r="A84" s="4"/>
      <c r="B84" s="12" t="s">
        <v>4</v>
      </c>
      <c r="C84" s="24">
        <f>SUM(D84:J84)</f>
        <v>1206.4000000000001</v>
      </c>
      <c r="D84" s="24">
        <v>88</v>
      </c>
      <c r="E84" s="27">
        <v>80</v>
      </c>
      <c r="F84" s="27">
        <v>200</v>
      </c>
      <c r="G84" s="27">
        <v>209.6</v>
      </c>
      <c r="H84" s="27">
        <f>SUM(G84)</f>
        <v>209.6</v>
      </c>
      <c r="I84" s="27">
        <f>SUM(H84)</f>
        <v>209.6</v>
      </c>
      <c r="J84" s="27">
        <f>SUM(I84)</f>
        <v>209.6</v>
      </c>
      <c r="K84" s="109"/>
    </row>
    <row r="85" spans="1:12">
      <c r="A85" s="137" t="s">
        <v>113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9"/>
    </row>
    <row r="86" spans="1:12">
      <c r="A86" s="4"/>
      <c r="B86" s="45" t="s">
        <v>53</v>
      </c>
      <c r="C86" s="47">
        <f>SUM(C87)</f>
        <v>1400</v>
      </c>
      <c r="D86" s="47">
        <f>SUM(D87)</f>
        <v>0</v>
      </c>
      <c r="E86" s="47">
        <f t="shared" ref="E86:J86" si="36">SUM(E87)</f>
        <v>1400</v>
      </c>
      <c r="F86" s="46">
        <f t="shared" si="36"/>
        <v>0</v>
      </c>
      <c r="G86" s="46">
        <f t="shared" si="36"/>
        <v>0</v>
      </c>
      <c r="H86" s="46">
        <f t="shared" si="36"/>
        <v>0</v>
      </c>
      <c r="I86" s="46">
        <f t="shared" si="36"/>
        <v>0</v>
      </c>
      <c r="J86" s="46">
        <f t="shared" si="36"/>
        <v>0</v>
      </c>
      <c r="K86" s="108">
        <v>5</v>
      </c>
    </row>
    <row r="87" spans="1:12">
      <c r="A87" s="4"/>
      <c r="B87" s="12" t="s">
        <v>4</v>
      </c>
      <c r="C87" s="24">
        <f>SUM(D87:J87)</f>
        <v>1400</v>
      </c>
      <c r="D87" s="24">
        <v>0</v>
      </c>
      <c r="E87" s="27">
        <v>1400</v>
      </c>
      <c r="F87" s="27">
        <v>0</v>
      </c>
      <c r="G87" s="27">
        <v>0</v>
      </c>
      <c r="H87" s="27">
        <v>0</v>
      </c>
      <c r="I87" s="27">
        <f>SUM(H87)</f>
        <v>0</v>
      </c>
      <c r="J87" s="27">
        <f>SUM(I87)</f>
        <v>0</v>
      </c>
      <c r="K87" s="109"/>
    </row>
    <row r="88" spans="1:12" ht="30.75" customHeight="1">
      <c r="A88" s="132" t="s">
        <v>24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4"/>
    </row>
    <row r="89" spans="1:12" ht="27">
      <c r="A89" s="63"/>
      <c r="B89" s="62" t="s">
        <v>35</v>
      </c>
      <c r="C89" s="66">
        <f>SUM(D89:J89)</f>
        <v>85548.200000000012</v>
      </c>
      <c r="D89" s="66">
        <f t="shared" ref="D89:J89" si="37">SUM(D90:D92)</f>
        <v>9165.5</v>
      </c>
      <c r="E89" s="66">
        <f t="shared" si="37"/>
        <v>19052.5</v>
      </c>
      <c r="F89" s="66">
        <f t="shared" si="37"/>
        <v>11025</v>
      </c>
      <c r="G89" s="66">
        <f t="shared" si="37"/>
        <v>11576.3</v>
      </c>
      <c r="H89" s="66">
        <f t="shared" si="37"/>
        <v>11576.3</v>
      </c>
      <c r="I89" s="66">
        <f t="shared" si="37"/>
        <v>11576.3</v>
      </c>
      <c r="J89" s="66">
        <f t="shared" si="37"/>
        <v>11576.3</v>
      </c>
      <c r="K89" s="161" t="s">
        <v>104</v>
      </c>
      <c r="L89" s="57"/>
    </row>
    <row r="90" spans="1:12">
      <c r="A90" s="63"/>
      <c r="B90" s="59" t="s">
        <v>4</v>
      </c>
      <c r="C90" s="67">
        <f>SUM(D90:J90)</f>
        <v>68403.8</v>
      </c>
      <c r="D90" s="68">
        <f>SUM(D95+D118)</f>
        <v>2821.1000000000004</v>
      </c>
      <c r="E90" s="68">
        <f>SUM(E95+E118)</f>
        <v>8252.5</v>
      </c>
      <c r="F90" s="68">
        <f>F95+F118</f>
        <v>11025</v>
      </c>
      <c r="G90" s="68">
        <f>SUM(G95+G118)</f>
        <v>11576.3</v>
      </c>
      <c r="H90" s="68">
        <f>SUM(H95+H118)</f>
        <v>11576.3</v>
      </c>
      <c r="I90" s="68">
        <f>SUM(I95+I118)</f>
        <v>11576.3</v>
      </c>
      <c r="J90" s="68">
        <f>SUM(J95+J118)</f>
        <v>11576.3</v>
      </c>
      <c r="K90" s="162"/>
    </row>
    <row r="91" spans="1:12">
      <c r="A91" s="63"/>
      <c r="B91" s="59" t="s">
        <v>5</v>
      </c>
      <c r="C91" s="67">
        <f>SUM(D91:J91)</f>
        <v>17144.400000000001</v>
      </c>
      <c r="D91" s="68">
        <f>SUM(D96+D119)</f>
        <v>6344.4</v>
      </c>
      <c r="E91" s="68">
        <f t="shared" ref="E91:J91" si="38">SUM(E96+E119)</f>
        <v>10800</v>
      </c>
      <c r="F91" s="68">
        <f t="shared" si="38"/>
        <v>0</v>
      </c>
      <c r="G91" s="68">
        <f t="shared" si="38"/>
        <v>0</v>
      </c>
      <c r="H91" s="68">
        <f t="shared" si="38"/>
        <v>0</v>
      </c>
      <c r="I91" s="68">
        <f t="shared" si="38"/>
        <v>0</v>
      </c>
      <c r="J91" s="68">
        <f t="shared" si="38"/>
        <v>0</v>
      </c>
      <c r="K91" s="162"/>
    </row>
    <row r="92" spans="1:12">
      <c r="A92" s="63"/>
      <c r="B92" s="59" t="s">
        <v>70</v>
      </c>
      <c r="C92" s="67">
        <f>SUM(D92:J92)</f>
        <v>0</v>
      </c>
      <c r="D92" s="68">
        <v>0</v>
      </c>
      <c r="E92" s="68">
        <f t="shared" ref="E92:J92" si="39">SUM(E97+E119)</f>
        <v>0</v>
      </c>
      <c r="F92" s="68">
        <f t="shared" si="39"/>
        <v>0</v>
      </c>
      <c r="G92" s="68">
        <f t="shared" si="39"/>
        <v>0</v>
      </c>
      <c r="H92" s="68">
        <f t="shared" si="39"/>
        <v>0</v>
      </c>
      <c r="I92" s="68">
        <f t="shared" si="39"/>
        <v>0</v>
      </c>
      <c r="J92" s="68">
        <f t="shared" si="39"/>
        <v>0</v>
      </c>
      <c r="K92" s="163"/>
    </row>
    <row r="93" spans="1:12" ht="15" customHeight="1">
      <c r="A93" s="128" t="s">
        <v>10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30"/>
    </row>
    <row r="94" spans="1:12" ht="40.5">
      <c r="A94" s="63"/>
      <c r="B94" s="62" t="s">
        <v>36</v>
      </c>
      <c r="C94" s="64">
        <f>SUM(C95:C97)</f>
        <v>43043.799999999996</v>
      </c>
      <c r="D94" s="64">
        <f>SUM(D95:D97)</f>
        <v>4173.6000000000004</v>
      </c>
      <c r="E94" s="64">
        <f t="shared" ref="E94:J94" si="40">SUM(E95:E97)</f>
        <v>14300</v>
      </c>
      <c r="F94" s="64">
        <f t="shared" si="40"/>
        <v>4725</v>
      </c>
      <c r="G94" s="64">
        <f t="shared" si="40"/>
        <v>4961.3</v>
      </c>
      <c r="H94" s="64">
        <f t="shared" si="40"/>
        <v>4961.3</v>
      </c>
      <c r="I94" s="64">
        <f t="shared" si="40"/>
        <v>4961.3</v>
      </c>
      <c r="J94" s="64">
        <f t="shared" si="40"/>
        <v>4961.3</v>
      </c>
      <c r="K94" s="151" t="s">
        <v>104</v>
      </c>
    </row>
    <row r="95" spans="1:12">
      <c r="A95" s="63"/>
      <c r="B95" s="59" t="s">
        <v>4</v>
      </c>
      <c r="C95" s="65">
        <f>SUM(D95:J95)</f>
        <v>28899.399999999998</v>
      </c>
      <c r="D95" s="65">
        <f>SUM(D104)</f>
        <v>829.2</v>
      </c>
      <c r="E95" s="65">
        <f t="shared" ref="E95:J95" si="41">SUM(E104)</f>
        <v>3500</v>
      </c>
      <c r="F95" s="65">
        <f t="shared" si="41"/>
        <v>4725</v>
      </c>
      <c r="G95" s="65">
        <f t="shared" si="41"/>
        <v>4961.3</v>
      </c>
      <c r="H95" s="65">
        <f t="shared" si="41"/>
        <v>4961.3</v>
      </c>
      <c r="I95" s="65">
        <f t="shared" si="41"/>
        <v>4961.3</v>
      </c>
      <c r="J95" s="65">
        <f t="shared" si="41"/>
        <v>4961.3</v>
      </c>
      <c r="K95" s="160"/>
    </row>
    <row r="96" spans="1:12">
      <c r="A96" s="63"/>
      <c r="B96" s="59" t="s">
        <v>5</v>
      </c>
      <c r="C96" s="65">
        <f>SUM(D96:J96)</f>
        <v>14144.4</v>
      </c>
      <c r="D96" s="65">
        <f>SUM(D105)</f>
        <v>3344.4</v>
      </c>
      <c r="E96" s="65">
        <f t="shared" ref="E96:J96" si="42">SUM(E105)</f>
        <v>10800</v>
      </c>
      <c r="F96" s="65">
        <f t="shared" si="42"/>
        <v>0</v>
      </c>
      <c r="G96" s="65">
        <f t="shared" si="42"/>
        <v>0</v>
      </c>
      <c r="H96" s="65">
        <f t="shared" si="42"/>
        <v>0</v>
      </c>
      <c r="I96" s="65">
        <f t="shared" si="42"/>
        <v>0</v>
      </c>
      <c r="J96" s="65">
        <f t="shared" si="42"/>
        <v>0</v>
      </c>
      <c r="K96" s="160"/>
    </row>
    <row r="97" spans="1:11">
      <c r="A97" s="63"/>
      <c r="B97" s="59" t="s">
        <v>70</v>
      </c>
      <c r="C97" s="65">
        <f>SUM(D97:J97)</f>
        <v>0</v>
      </c>
      <c r="D97" s="65">
        <f>SUM(D106)</f>
        <v>0</v>
      </c>
      <c r="E97" s="65">
        <f t="shared" ref="E97:J97" si="43">SUM(E106)</f>
        <v>0</v>
      </c>
      <c r="F97" s="65">
        <f t="shared" si="43"/>
        <v>0</v>
      </c>
      <c r="G97" s="65">
        <f t="shared" si="43"/>
        <v>0</v>
      </c>
      <c r="H97" s="65">
        <f t="shared" si="43"/>
        <v>0</v>
      </c>
      <c r="I97" s="65">
        <f t="shared" si="43"/>
        <v>0</v>
      </c>
      <c r="J97" s="65">
        <f t="shared" si="43"/>
        <v>0</v>
      </c>
      <c r="K97" s="152"/>
    </row>
    <row r="98" spans="1:11" ht="18.75" customHeight="1">
      <c r="A98" s="117" t="s">
        <v>11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9"/>
    </row>
    <row r="99" spans="1:11" ht="39" customHeight="1">
      <c r="A99" s="9"/>
      <c r="B99" s="30" t="s">
        <v>23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0</v>
      </c>
      <c r="K99" s="120" t="s">
        <v>104</v>
      </c>
    </row>
    <row r="100" spans="1:11" ht="12.75" customHeight="1">
      <c r="A100" s="9"/>
      <c r="B100" s="12" t="s">
        <v>4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153"/>
    </row>
    <row r="101" spans="1:11" ht="12.75" customHeight="1">
      <c r="A101" s="9"/>
      <c r="B101" s="31" t="s">
        <v>5</v>
      </c>
      <c r="C101" s="94"/>
      <c r="D101" s="94"/>
      <c r="E101" s="94"/>
      <c r="F101" s="94"/>
      <c r="G101" s="94"/>
      <c r="H101" s="94"/>
      <c r="I101" s="94"/>
      <c r="J101" s="94"/>
      <c r="K101" s="121"/>
    </row>
    <row r="102" spans="1:11" ht="15" customHeight="1">
      <c r="A102" s="117" t="s">
        <v>12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9"/>
    </row>
    <row r="103" spans="1:11">
      <c r="A103" s="9"/>
      <c r="B103" s="11" t="s">
        <v>37</v>
      </c>
      <c r="C103" s="36">
        <f>SUM(C104:C106)</f>
        <v>43043.799999999996</v>
      </c>
      <c r="D103" s="36">
        <f>SUM(D104:D106)</f>
        <v>4173.6000000000004</v>
      </c>
      <c r="E103" s="36">
        <f t="shared" ref="E103:J103" si="44">SUM(E104:E106)</f>
        <v>14300</v>
      </c>
      <c r="F103" s="36">
        <f t="shared" si="44"/>
        <v>4725</v>
      </c>
      <c r="G103" s="36">
        <f t="shared" si="44"/>
        <v>4961.3</v>
      </c>
      <c r="H103" s="36">
        <f t="shared" si="44"/>
        <v>4961.3</v>
      </c>
      <c r="I103" s="36">
        <f t="shared" si="44"/>
        <v>4961.3</v>
      </c>
      <c r="J103" s="36">
        <f t="shared" si="44"/>
        <v>4961.3</v>
      </c>
      <c r="K103" s="120" t="s">
        <v>104</v>
      </c>
    </row>
    <row r="104" spans="1:11">
      <c r="A104" s="9"/>
      <c r="B104" s="12" t="s">
        <v>4</v>
      </c>
      <c r="C104" s="37">
        <f>SUM(D104:J104)</f>
        <v>28899.399999999998</v>
      </c>
      <c r="D104" s="37">
        <f>SUM(D109+D114)</f>
        <v>829.2</v>
      </c>
      <c r="E104" s="37">
        <f t="shared" ref="E104:J104" si="45">SUM(E109+E114)</f>
        <v>3500</v>
      </c>
      <c r="F104" s="37">
        <f t="shared" si="45"/>
        <v>4725</v>
      </c>
      <c r="G104" s="37">
        <f t="shared" si="45"/>
        <v>4961.3</v>
      </c>
      <c r="H104" s="37">
        <f t="shared" si="45"/>
        <v>4961.3</v>
      </c>
      <c r="I104" s="37">
        <f t="shared" si="45"/>
        <v>4961.3</v>
      </c>
      <c r="J104" s="37">
        <f t="shared" si="45"/>
        <v>4961.3</v>
      </c>
      <c r="K104" s="153"/>
    </row>
    <row r="105" spans="1:11">
      <c r="A105" s="9"/>
      <c r="B105" s="31" t="s">
        <v>5</v>
      </c>
      <c r="C105" s="37">
        <f>SUM(D105:J105)</f>
        <v>14144.4</v>
      </c>
      <c r="D105" s="37">
        <f>SUM(D110+D115)</f>
        <v>3344.4</v>
      </c>
      <c r="E105" s="37">
        <f t="shared" ref="E105:J105" si="46">SUM(E110+E115)</f>
        <v>10800</v>
      </c>
      <c r="F105" s="37">
        <f t="shared" si="46"/>
        <v>0</v>
      </c>
      <c r="G105" s="37">
        <f t="shared" si="46"/>
        <v>0</v>
      </c>
      <c r="H105" s="37">
        <f t="shared" si="46"/>
        <v>0</v>
      </c>
      <c r="I105" s="37">
        <f t="shared" si="46"/>
        <v>0</v>
      </c>
      <c r="J105" s="37">
        <f t="shared" si="46"/>
        <v>0</v>
      </c>
      <c r="K105" s="153"/>
    </row>
    <row r="106" spans="1:11">
      <c r="A106" s="9"/>
      <c r="B106" s="59" t="s">
        <v>70</v>
      </c>
      <c r="C106" s="37">
        <f>SUM(D106:J106)</f>
        <v>0</v>
      </c>
      <c r="D106" s="37">
        <f>SUM(D111)</f>
        <v>0</v>
      </c>
      <c r="E106" s="37">
        <f t="shared" ref="E106:J106" si="47">SUM(E111)</f>
        <v>0</v>
      </c>
      <c r="F106" s="37">
        <f t="shared" si="47"/>
        <v>0</v>
      </c>
      <c r="G106" s="37">
        <f t="shared" si="47"/>
        <v>0</v>
      </c>
      <c r="H106" s="37">
        <f t="shared" si="47"/>
        <v>0</v>
      </c>
      <c r="I106" s="37">
        <f t="shared" si="47"/>
        <v>0</v>
      </c>
      <c r="J106" s="37">
        <f t="shared" si="47"/>
        <v>0</v>
      </c>
      <c r="K106" s="121"/>
    </row>
    <row r="107" spans="1:11" ht="28.5" customHeight="1">
      <c r="A107" s="105" t="s">
        <v>79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2"/>
    </row>
    <row r="108" spans="1:11">
      <c r="A108" s="10"/>
      <c r="B108" s="11" t="s">
        <v>19</v>
      </c>
      <c r="C108" s="33">
        <f>SUM(C109:C111)</f>
        <v>41907.599999999999</v>
      </c>
      <c r="D108" s="33">
        <f>SUM(D109:D111)</f>
        <v>3037.4</v>
      </c>
      <c r="E108" s="33">
        <f t="shared" ref="E108:J108" si="48">SUM(E109:E111)</f>
        <v>14300</v>
      </c>
      <c r="F108" s="33">
        <f t="shared" si="48"/>
        <v>4725</v>
      </c>
      <c r="G108" s="33">
        <f t="shared" si="48"/>
        <v>4961.3</v>
      </c>
      <c r="H108" s="33">
        <f t="shared" si="48"/>
        <v>4961.3</v>
      </c>
      <c r="I108" s="33">
        <f t="shared" si="48"/>
        <v>4961.3</v>
      </c>
      <c r="J108" s="33">
        <f t="shared" si="48"/>
        <v>4961.3</v>
      </c>
      <c r="K108" s="108">
        <v>27</v>
      </c>
    </row>
    <row r="109" spans="1:11">
      <c r="A109" s="9"/>
      <c r="B109" s="12" t="s">
        <v>4</v>
      </c>
      <c r="C109" s="41">
        <f>SUM(D109:J109)</f>
        <v>28351.199999999997</v>
      </c>
      <c r="D109" s="41">
        <v>281</v>
      </c>
      <c r="E109" s="41">
        <v>3500</v>
      </c>
      <c r="F109" s="35">
        <v>4725</v>
      </c>
      <c r="G109" s="35">
        <v>4961.3</v>
      </c>
      <c r="H109" s="35">
        <f t="shared" ref="G109:J110" si="49">SUM(G109)</f>
        <v>4961.3</v>
      </c>
      <c r="I109" s="35">
        <f t="shared" si="49"/>
        <v>4961.3</v>
      </c>
      <c r="J109" s="35">
        <f t="shared" si="49"/>
        <v>4961.3</v>
      </c>
      <c r="K109" s="110"/>
    </row>
    <row r="110" spans="1:11">
      <c r="A110" s="9"/>
      <c r="B110" s="12" t="s">
        <v>5</v>
      </c>
      <c r="C110" s="41">
        <f>SUM(D110:J110)</f>
        <v>13556.4</v>
      </c>
      <c r="D110" s="41">
        <v>2756.4</v>
      </c>
      <c r="E110" s="41">
        <v>10800</v>
      </c>
      <c r="F110" s="35">
        <v>0</v>
      </c>
      <c r="G110" s="35">
        <f t="shared" si="49"/>
        <v>0</v>
      </c>
      <c r="H110" s="35">
        <f t="shared" si="49"/>
        <v>0</v>
      </c>
      <c r="I110" s="35">
        <f t="shared" si="49"/>
        <v>0</v>
      </c>
      <c r="J110" s="35">
        <f t="shared" si="49"/>
        <v>0</v>
      </c>
      <c r="K110" s="110"/>
    </row>
    <row r="111" spans="1:11">
      <c r="A111" s="9"/>
      <c r="B111" s="59" t="s">
        <v>70</v>
      </c>
      <c r="C111" s="41">
        <f>SUM(D111:J111)</f>
        <v>0</v>
      </c>
      <c r="D111" s="41">
        <v>0</v>
      </c>
      <c r="E111" s="41">
        <v>0</v>
      </c>
      <c r="F111" s="35">
        <v>0</v>
      </c>
      <c r="G111" s="35">
        <f>SUM(F111)</f>
        <v>0</v>
      </c>
      <c r="H111" s="35">
        <f>SUM(G111)</f>
        <v>0</v>
      </c>
      <c r="I111" s="35">
        <f>SUM(H111)</f>
        <v>0</v>
      </c>
      <c r="J111" s="35">
        <f>SUM(I111)</f>
        <v>0</v>
      </c>
      <c r="K111" s="109"/>
    </row>
    <row r="112" spans="1:11" ht="27.75" customHeight="1">
      <c r="A112" s="105" t="s">
        <v>52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2"/>
    </row>
    <row r="113" spans="1:11">
      <c r="A113" s="9"/>
      <c r="B113" s="11" t="s">
        <v>15</v>
      </c>
      <c r="C113" s="33">
        <f>SUM(C114:C115)</f>
        <v>1136.2</v>
      </c>
      <c r="D113" s="33">
        <f>SUM(D114:D115)</f>
        <v>1136.2</v>
      </c>
      <c r="E113" s="33">
        <f t="shared" ref="E113:J113" si="50">SUM(E114:E115)</f>
        <v>0</v>
      </c>
      <c r="F113" s="33">
        <f t="shared" si="50"/>
        <v>0</v>
      </c>
      <c r="G113" s="33">
        <f t="shared" si="50"/>
        <v>0</v>
      </c>
      <c r="H113" s="33">
        <f t="shared" si="50"/>
        <v>0</v>
      </c>
      <c r="I113" s="33">
        <f t="shared" si="50"/>
        <v>0</v>
      </c>
      <c r="J113" s="33">
        <f t="shared" si="50"/>
        <v>0</v>
      </c>
      <c r="K113" s="120">
        <v>26</v>
      </c>
    </row>
    <row r="114" spans="1:11">
      <c r="A114" s="9"/>
      <c r="B114" s="12" t="s">
        <v>4</v>
      </c>
      <c r="C114" s="34">
        <f>SUM(D114:J114)</f>
        <v>548.20000000000005</v>
      </c>
      <c r="D114" s="34">
        <v>548.20000000000005</v>
      </c>
      <c r="E114" s="34">
        <v>0</v>
      </c>
      <c r="F114" s="27">
        <v>0</v>
      </c>
      <c r="G114" s="35">
        <v>0</v>
      </c>
      <c r="H114" s="35">
        <f t="shared" ref="H114:J115" si="51">SUM(G114)</f>
        <v>0</v>
      </c>
      <c r="I114" s="35">
        <f t="shared" si="51"/>
        <v>0</v>
      </c>
      <c r="J114" s="35">
        <f t="shared" si="51"/>
        <v>0</v>
      </c>
      <c r="K114" s="153"/>
    </row>
    <row r="115" spans="1:11">
      <c r="A115" s="9"/>
      <c r="B115" s="12" t="s">
        <v>5</v>
      </c>
      <c r="C115" s="34">
        <f>SUM(D115:J115)</f>
        <v>588</v>
      </c>
      <c r="D115" s="34">
        <v>588</v>
      </c>
      <c r="E115" s="34">
        <v>0</v>
      </c>
      <c r="F115" s="27">
        <v>0</v>
      </c>
      <c r="G115" s="35">
        <v>0</v>
      </c>
      <c r="H115" s="35">
        <f t="shared" si="51"/>
        <v>0</v>
      </c>
      <c r="I115" s="35">
        <f t="shared" si="51"/>
        <v>0</v>
      </c>
      <c r="J115" s="35">
        <f t="shared" si="51"/>
        <v>0</v>
      </c>
      <c r="K115" s="121"/>
    </row>
    <row r="116" spans="1:11" ht="17.25" customHeight="1">
      <c r="A116" s="128" t="s">
        <v>13</v>
      </c>
      <c r="B116" s="129"/>
      <c r="C116" s="129"/>
      <c r="D116" s="129"/>
      <c r="E116" s="129"/>
      <c r="F116" s="129"/>
      <c r="G116" s="129"/>
      <c r="H116" s="129"/>
      <c r="I116" s="129"/>
      <c r="J116" s="129"/>
      <c r="K116" s="130"/>
    </row>
    <row r="117" spans="1:11" ht="37.5" customHeight="1">
      <c r="A117" s="63"/>
      <c r="B117" s="62" t="s">
        <v>14</v>
      </c>
      <c r="C117" s="69">
        <f>SUM(D117:J117)</f>
        <v>42504.4</v>
      </c>
      <c r="D117" s="69">
        <f>SUM(D118:D119)</f>
        <v>4991.8999999999996</v>
      </c>
      <c r="E117" s="69">
        <f t="shared" ref="E117:J117" si="52">SUM(E118:E119)</f>
        <v>4752.5</v>
      </c>
      <c r="F117" s="69">
        <f t="shared" si="52"/>
        <v>6300</v>
      </c>
      <c r="G117" s="69">
        <f t="shared" si="52"/>
        <v>6615</v>
      </c>
      <c r="H117" s="69">
        <f t="shared" si="52"/>
        <v>6615</v>
      </c>
      <c r="I117" s="69">
        <f t="shared" si="52"/>
        <v>6615</v>
      </c>
      <c r="J117" s="69">
        <f t="shared" si="52"/>
        <v>6615</v>
      </c>
      <c r="K117" s="161" t="s">
        <v>104</v>
      </c>
    </row>
    <row r="118" spans="1:11">
      <c r="A118" s="63"/>
      <c r="B118" s="59" t="s">
        <v>4</v>
      </c>
      <c r="C118" s="68">
        <f>SUM(D118:J118)</f>
        <v>39504.400000000001</v>
      </c>
      <c r="D118" s="68">
        <f t="shared" ref="D118:J118" si="53">SUM(D122+D127+D131+D137+D134)</f>
        <v>1991.9</v>
      </c>
      <c r="E118" s="68">
        <f t="shared" si="53"/>
        <v>4752.5</v>
      </c>
      <c r="F118" s="68">
        <f t="shared" si="53"/>
        <v>6300</v>
      </c>
      <c r="G118" s="68">
        <f t="shared" si="53"/>
        <v>6615</v>
      </c>
      <c r="H118" s="68">
        <f t="shared" si="53"/>
        <v>6615</v>
      </c>
      <c r="I118" s="68">
        <f t="shared" si="53"/>
        <v>6615</v>
      </c>
      <c r="J118" s="68">
        <f t="shared" si="53"/>
        <v>6615</v>
      </c>
      <c r="K118" s="162"/>
    </row>
    <row r="119" spans="1:11">
      <c r="A119" s="63"/>
      <c r="B119" s="78" t="s">
        <v>5</v>
      </c>
      <c r="C119" s="68">
        <f>SUM(D119:J119)</f>
        <v>3000</v>
      </c>
      <c r="D119" s="68">
        <f t="shared" ref="D119:J119" si="54">SUM(D128+D123)</f>
        <v>3000</v>
      </c>
      <c r="E119" s="68">
        <f t="shared" si="54"/>
        <v>0</v>
      </c>
      <c r="F119" s="68">
        <f t="shared" si="54"/>
        <v>0</v>
      </c>
      <c r="G119" s="68">
        <f t="shared" si="54"/>
        <v>0</v>
      </c>
      <c r="H119" s="68">
        <f t="shared" si="54"/>
        <v>0</v>
      </c>
      <c r="I119" s="68">
        <f t="shared" si="54"/>
        <v>0</v>
      </c>
      <c r="J119" s="68">
        <f t="shared" si="54"/>
        <v>0</v>
      </c>
      <c r="K119" s="163"/>
    </row>
    <row r="120" spans="1:11" ht="31.5" customHeight="1">
      <c r="A120" s="150" t="s">
        <v>80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2"/>
    </row>
    <row r="121" spans="1:11">
      <c r="A121" s="9"/>
      <c r="B121" s="11" t="s">
        <v>62</v>
      </c>
      <c r="C121" s="28">
        <f>SUM(D121:J121)</f>
        <v>21880</v>
      </c>
      <c r="D121" s="33">
        <f t="shared" ref="D121:J121" si="55">SUM(D122:D123)</f>
        <v>4200</v>
      </c>
      <c r="E121" s="33">
        <f t="shared" si="55"/>
        <v>1300</v>
      </c>
      <c r="F121" s="33">
        <f t="shared" si="55"/>
        <v>3150</v>
      </c>
      <c r="G121" s="33">
        <f t="shared" si="55"/>
        <v>3307.5</v>
      </c>
      <c r="H121" s="33">
        <f t="shared" si="55"/>
        <v>3307.5</v>
      </c>
      <c r="I121" s="33">
        <f t="shared" si="55"/>
        <v>3307.5</v>
      </c>
      <c r="J121" s="33">
        <f t="shared" si="55"/>
        <v>3307.5</v>
      </c>
      <c r="K121" s="120" t="s">
        <v>71</v>
      </c>
    </row>
    <row r="122" spans="1:11">
      <c r="A122" s="9"/>
      <c r="B122" s="12" t="s">
        <v>4</v>
      </c>
      <c r="C122" s="27">
        <f>SUM(D122:J122)</f>
        <v>18880</v>
      </c>
      <c r="D122" s="34">
        <v>1200</v>
      </c>
      <c r="E122" s="34">
        <v>1300</v>
      </c>
      <c r="F122" s="34">
        <v>3150</v>
      </c>
      <c r="G122" s="34">
        <v>3307.5</v>
      </c>
      <c r="H122" s="27">
        <f>SUM(G122)</f>
        <v>3307.5</v>
      </c>
      <c r="I122" s="27">
        <f>SUM(H122)</f>
        <v>3307.5</v>
      </c>
      <c r="J122" s="27">
        <f>SUM(I122)</f>
        <v>3307.5</v>
      </c>
      <c r="K122" s="153"/>
    </row>
    <row r="123" spans="1:11">
      <c r="A123" s="9"/>
      <c r="B123" s="12" t="s">
        <v>5</v>
      </c>
      <c r="C123" s="27">
        <f>SUM(D123:J123)</f>
        <v>3000</v>
      </c>
      <c r="D123" s="34">
        <v>3000</v>
      </c>
      <c r="E123" s="34">
        <f t="shared" ref="E123:J123" si="56">SUM(E124)</f>
        <v>0</v>
      </c>
      <c r="F123" s="34">
        <f t="shared" si="56"/>
        <v>0</v>
      </c>
      <c r="G123" s="34">
        <f t="shared" si="56"/>
        <v>0</v>
      </c>
      <c r="H123" s="34">
        <f t="shared" si="56"/>
        <v>0</v>
      </c>
      <c r="I123" s="34">
        <f t="shared" si="56"/>
        <v>0</v>
      </c>
      <c r="J123" s="34">
        <f t="shared" si="56"/>
        <v>0</v>
      </c>
      <c r="K123" s="121"/>
    </row>
    <row r="124" spans="1:11">
      <c r="A124" s="4"/>
      <c r="B124" s="59" t="s">
        <v>70</v>
      </c>
      <c r="C124" s="27">
        <f>SUM(D124:J124)</f>
        <v>0</v>
      </c>
      <c r="D124" s="51">
        <v>0</v>
      </c>
      <c r="E124" s="27">
        <v>0</v>
      </c>
      <c r="F124" s="27">
        <v>0</v>
      </c>
      <c r="G124" s="35">
        <f>SUM(F124)</f>
        <v>0</v>
      </c>
      <c r="H124" s="35">
        <f>SUM(G124)</f>
        <v>0</v>
      </c>
      <c r="I124" s="35">
        <f>SUM(H124)</f>
        <v>0</v>
      </c>
      <c r="J124" s="35">
        <f>SUM(I124)</f>
        <v>0</v>
      </c>
      <c r="K124" s="54"/>
    </row>
    <row r="125" spans="1:11" ht="28.5" customHeight="1">
      <c r="A125" s="105" t="s">
        <v>52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2"/>
    </row>
    <row r="126" spans="1:11">
      <c r="A126" s="9"/>
      <c r="B126" s="11" t="s">
        <v>15</v>
      </c>
      <c r="C126" s="33">
        <f>SUM(C127:C128)</f>
        <v>19791.900000000001</v>
      </c>
      <c r="D126" s="33">
        <f>SUM(D127:D128)</f>
        <v>411.9</v>
      </c>
      <c r="E126" s="33">
        <f t="shared" ref="E126:J126" si="57">SUM(E127:E128)</f>
        <v>3000</v>
      </c>
      <c r="F126" s="33">
        <f t="shared" si="57"/>
        <v>3150</v>
      </c>
      <c r="G126" s="33">
        <f t="shared" si="57"/>
        <v>3307.5</v>
      </c>
      <c r="H126" s="33">
        <f t="shared" si="57"/>
        <v>3307.5</v>
      </c>
      <c r="I126" s="33">
        <f t="shared" si="57"/>
        <v>3307.5</v>
      </c>
      <c r="J126" s="33">
        <f t="shared" si="57"/>
        <v>3307.5</v>
      </c>
      <c r="K126" s="120">
        <v>26</v>
      </c>
    </row>
    <row r="127" spans="1:11">
      <c r="A127" s="9"/>
      <c r="B127" s="12" t="s">
        <v>4</v>
      </c>
      <c r="C127" s="34">
        <f>SUM(D127:J127)</f>
        <v>19791.900000000001</v>
      </c>
      <c r="D127" s="34">
        <v>411.9</v>
      </c>
      <c r="E127" s="34">
        <v>3000</v>
      </c>
      <c r="F127" s="27">
        <v>3150</v>
      </c>
      <c r="G127" s="35">
        <v>3307.5</v>
      </c>
      <c r="H127" s="35">
        <f t="shared" ref="H127:J128" si="58">SUM(G127)</f>
        <v>3307.5</v>
      </c>
      <c r="I127" s="35">
        <f t="shared" si="58"/>
        <v>3307.5</v>
      </c>
      <c r="J127" s="35">
        <f t="shared" si="58"/>
        <v>3307.5</v>
      </c>
      <c r="K127" s="153"/>
    </row>
    <row r="128" spans="1:11">
      <c r="A128" s="9"/>
      <c r="B128" s="12" t="s">
        <v>5</v>
      </c>
      <c r="C128" s="34">
        <f>SUM(D128:J128)</f>
        <v>0</v>
      </c>
      <c r="D128" s="34">
        <v>0</v>
      </c>
      <c r="E128" s="34">
        <v>0</v>
      </c>
      <c r="F128" s="27">
        <v>0</v>
      </c>
      <c r="G128" s="35">
        <v>0</v>
      </c>
      <c r="H128" s="35">
        <f t="shared" si="58"/>
        <v>0</v>
      </c>
      <c r="I128" s="35">
        <f t="shared" si="58"/>
        <v>0</v>
      </c>
      <c r="J128" s="35">
        <f t="shared" si="58"/>
        <v>0</v>
      </c>
      <c r="K128" s="121"/>
    </row>
    <row r="129" spans="1:11">
      <c r="A129" s="150" t="s">
        <v>49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2"/>
    </row>
    <row r="130" spans="1:11">
      <c r="A130" s="9"/>
      <c r="B130" s="11" t="s">
        <v>15</v>
      </c>
      <c r="C130" s="38">
        <f>SUM(D130:J130)</f>
        <v>380</v>
      </c>
      <c r="D130" s="36">
        <f>SUM(D131)</f>
        <v>380</v>
      </c>
      <c r="E130" s="36">
        <f t="shared" ref="E130:J130" si="59">SUM(E131)</f>
        <v>0</v>
      </c>
      <c r="F130" s="36">
        <f t="shared" si="59"/>
        <v>0</v>
      </c>
      <c r="G130" s="36">
        <f t="shared" si="59"/>
        <v>0</v>
      </c>
      <c r="H130" s="36">
        <f t="shared" si="59"/>
        <v>0</v>
      </c>
      <c r="I130" s="36">
        <f t="shared" si="59"/>
        <v>0</v>
      </c>
      <c r="J130" s="36">
        <f t="shared" si="59"/>
        <v>0</v>
      </c>
      <c r="K130" s="120">
        <v>28</v>
      </c>
    </row>
    <row r="131" spans="1:11">
      <c r="A131" s="44"/>
      <c r="B131" s="48" t="s">
        <v>4</v>
      </c>
      <c r="C131" s="97">
        <f>SUM(D131:J131)</f>
        <v>380</v>
      </c>
      <c r="D131" s="98">
        <v>380</v>
      </c>
      <c r="E131" s="98">
        <v>0</v>
      </c>
      <c r="F131" s="95">
        <v>0</v>
      </c>
      <c r="G131" s="95">
        <f>SUM(F131)</f>
        <v>0</v>
      </c>
      <c r="H131" s="95">
        <f>SUM(G131)</f>
        <v>0</v>
      </c>
      <c r="I131" s="95">
        <f>SUM(H131)</f>
        <v>0</v>
      </c>
      <c r="J131" s="95">
        <f>SUM(I131)</f>
        <v>0</v>
      </c>
      <c r="K131" s="153"/>
    </row>
    <row r="132" spans="1:11">
      <c r="A132" s="150" t="s">
        <v>81</v>
      </c>
      <c r="B132" s="111"/>
      <c r="C132" s="111"/>
      <c r="D132" s="111"/>
      <c r="E132" s="111"/>
      <c r="F132" s="111"/>
      <c r="G132" s="111"/>
      <c r="H132" s="111"/>
      <c r="I132" s="111"/>
      <c r="J132" s="111"/>
      <c r="K132" s="112"/>
    </row>
    <row r="133" spans="1:11">
      <c r="A133" s="9"/>
      <c r="B133" s="11" t="s">
        <v>15</v>
      </c>
      <c r="C133" s="38">
        <f>SUM(D133:J133)</f>
        <v>400</v>
      </c>
      <c r="D133" s="36">
        <f>SUM(D134)</f>
        <v>0</v>
      </c>
      <c r="E133" s="36">
        <f t="shared" ref="E133:J133" si="60">SUM(E134)</f>
        <v>400</v>
      </c>
      <c r="F133" s="36">
        <f t="shared" si="60"/>
        <v>0</v>
      </c>
      <c r="G133" s="36">
        <f t="shared" si="60"/>
        <v>0</v>
      </c>
      <c r="H133" s="36">
        <f t="shared" si="60"/>
        <v>0</v>
      </c>
      <c r="I133" s="36">
        <f t="shared" si="60"/>
        <v>0</v>
      </c>
      <c r="J133" s="36">
        <f t="shared" si="60"/>
        <v>0</v>
      </c>
      <c r="K133" s="120">
        <v>29</v>
      </c>
    </row>
    <row r="134" spans="1:11">
      <c r="A134" s="9"/>
      <c r="B134" s="48" t="s">
        <v>4</v>
      </c>
      <c r="C134" s="97">
        <f>SUM(D134:J134)</f>
        <v>400</v>
      </c>
      <c r="D134" s="98">
        <v>0</v>
      </c>
      <c r="E134" s="98">
        <v>400</v>
      </c>
      <c r="F134" s="95">
        <v>0</v>
      </c>
      <c r="G134" s="95">
        <f>SUM(F134)</f>
        <v>0</v>
      </c>
      <c r="H134" s="95">
        <f>SUM(G134)</f>
        <v>0</v>
      </c>
      <c r="I134" s="95">
        <f>SUM(H134)</f>
        <v>0</v>
      </c>
      <c r="J134" s="95">
        <f>SUM(I134)</f>
        <v>0</v>
      </c>
      <c r="K134" s="121"/>
    </row>
    <row r="135" spans="1:11">
      <c r="A135" s="150" t="s">
        <v>82</v>
      </c>
      <c r="B135" s="111"/>
      <c r="C135" s="111"/>
      <c r="D135" s="111"/>
      <c r="E135" s="111"/>
      <c r="F135" s="111"/>
      <c r="G135" s="111"/>
      <c r="H135" s="111"/>
      <c r="I135" s="111"/>
      <c r="J135" s="111"/>
      <c r="K135" s="112"/>
    </row>
    <row r="136" spans="1:11">
      <c r="A136" s="9"/>
      <c r="B136" s="11" t="s">
        <v>15</v>
      </c>
      <c r="C136" s="38">
        <f>SUM(D136:J136)</f>
        <v>52.5</v>
      </c>
      <c r="D136" s="36">
        <f>SUM(D137)</f>
        <v>0</v>
      </c>
      <c r="E136" s="36">
        <f t="shared" ref="E136:J136" si="61">SUM(E137)</f>
        <v>52.5</v>
      </c>
      <c r="F136" s="36">
        <f t="shared" si="61"/>
        <v>0</v>
      </c>
      <c r="G136" s="36">
        <f t="shared" si="61"/>
        <v>0</v>
      </c>
      <c r="H136" s="36">
        <f t="shared" si="61"/>
        <v>0</v>
      </c>
      <c r="I136" s="36">
        <f t="shared" si="61"/>
        <v>0</v>
      </c>
      <c r="J136" s="36">
        <f t="shared" si="61"/>
        <v>0</v>
      </c>
      <c r="K136" s="120">
        <v>30</v>
      </c>
    </row>
    <row r="137" spans="1:11">
      <c r="A137" s="9"/>
      <c r="B137" s="12" t="s">
        <v>4</v>
      </c>
      <c r="C137" s="39">
        <f>SUM(D137:J137)</f>
        <v>52.5</v>
      </c>
      <c r="D137" s="37">
        <v>0</v>
      </c>
      <c r="E137" s="37">
        <v>52.5</v>
      </c>
      <c r="F137" s="35">
        <v>0</v>
      </c>
      <c r="G137" s="35">
        <f>SUM(F137)</f>
        <v>0</v>
      </c>
      <c r="H137" s="35">
        <f>SUM(G137)</f>
        <v>0</v>
      </c>
      <c r="I137" s="35">
        <f>SUM(H137)</f>
        <v>0</v>
      </c>
      <c r="J137" s="35">
        <f>SUM(I137)</f>
        <v>0</v>
      </c>
      <c r="K137" s="153"/>
    </row>
    <row r="138" spans="1:11" ht="14.25" customHeight="1">
      <c r="A138" s="132" t="s">
        <v>21</v>
      </c>
      <c r="B138" s="133"/>
      <c r="C138" s="133"/>
      <c r="D138" s="133"/>
      <c r="E138" s="133"/>
      <c r="F138" s="133"/>
      <c r="G138" s="133"/>
      <c r="H138" s="133"/>
      <c r="I138" s="133"/>
      <c r="J138" s="133"/>
      <c r="K138" s="134"/>
    </row>
    <row r="139" spans="1:11" ht="27">
      <c r="A139" s="63"/>
      <c r="B139" s="62" t="s">
        <v>40</v>
      </c>
      <c r="C139" s="64">
        <f>SUM(C140:C140)</f>
        <v>2698.2</v>
      </c>
      <c r="D139" s="64">
        <f>SUM(D140)</f>
        <v>774.1</v>
      </c>
      <c r="E139" s="64">
        <f t="shared" ref="E139:J139" si="62">SUM(E140)</f>
        <v>881.1</v>
      </c>
      <c r="F139" s="64">
        <f t="shared" si="62"/>
        <v>200.6</v>
      </c>
      <c r="G139" s="64">
        <f t="shared" si="62"/>
        <v>210.6</v>
      </c>
      <c r="H139" s="64">
        <f t="shared" si="62"/>
        <v>210.6</v>
      </c>
      <c r="I139" s="64">
        <f t="shared" si="62"/>
        <v>210.6</v>
      </c>
      <c r="J139" s="64">
        <f t="shared" si="62"/>
        <v>210.6</v>
      </c>
      <c r="K139" s="151" t="s">
        <v>104</v>
      </c>
    </row>
    <row r="140" spans="1:11">
      <c r="A140" s="63"/>
      <c r="B140" s="59" t="s">
        <v>4</v>
      </c>
      <c r="C140" s="60">
        <f>SUM(D140:J140)</f>
        <v>2698.2</v>
      </c>
      <c r="D140" s="60">
        <f>SUM(D152)</f>
        <v>774.1</v>
      </c>
      <c r="E140" s="60">
        <f t="shared" ref="E140:J140" si="63">SUM(E152)</f>
        <v>881.1</v>
      </c>
      <c r="F140" s="60">
        <f t="shared" si="63"/>
        <v>200.6</v>
      </c>
      <c r="G140" s="60">
        <f t="shared" si="63"/>
        <v>210.6</v>
      </c>
      <c r="H140" s="60">
        <f t="shared" si="63"/>
        <v>210.6</v>
      </c>
      <c r="I140" s="60">
        <f t="shared" si="63"/>
        <v>210.6</v>
      </c>
      <c r="J140" s="60">
        <f t="shared" si="63"/>
        <v>210.6</v>
      </c>
      <c r="K140" s="152"/>
    </row>
    <row r="141" spans="1:11" ht="15" customHeight="1">
      <c r="A141" s="128" t="s">
        <v>10</v>
      </c>
      <c r="B141" s="129"/>
      <c r="C141" s="129"/>
      <c r="D141" s="129"/>
      <c r="E141" s="129"/>
      <c r="F141" s="129"/>
      <c r="G141" s="129"/>
      <c r="H141" s="129"/>
      <c r="I141" s="129"/>
      <c r="J141" s="129"/>
      <c r="K141" s="130"/>
    </row>
    <row r="142" spans="1:11" ht="40.5">
      <c r="A142" s="63"/>
      <c r="B142" s="62" t="s">
        <v>36</v>
      </c>
      <c r="C142" s="70">
        <v>0</v>
      </c>
      <c r="D142" s="70">
        <v>0</v>
      </c>
      <c r="E142" s="70">
        <v>0</v>
      </c>
      <c r="F142" s="70">
        <v>0</v>
      </c>
      <c r="G142" s="70">
        <v>0</v>
      </c>
      <c r="H142" s="70">
        <v>0</v>
      </c>
      <c r="I142" s="71">
        <v>0</v>
      </c>
      <c r="J142" s="71">
        <v>0</v>
      </c>
      <c r="K142" s="125" t="s">
        <v>104</v>
      </c>
    </row>
    <row r="143" spans="1:11">
      <c r="A143" s="63"/>
      <c r="B143" s="59" t="s">
        <v>4</v>
      </c>
      <c r="C143" s="72">
        <v>0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127"/>
    </row>
    <row r="144" spans="1:11" ht="15" customHeight="1">
      <c r="A144" s="117" t="s">
        <v>11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9"/>
    </row>
    <row r="145" spans="1:11" ht="51" customHeight="1">
      <c r="A145" s="9"/>
      <c r="B145" s="11" t="s">
        <v>38</v>
      </c>
      <c r="C145" s="21">
        <f>SUM(C146)</f>
        <v>0</v>
      </c>
      <c r="D145" s="21">
        <f t="shared" ref="D145:J145" si="64">SUM(D146)</f>
        <v>0</v>
      </c>
      <c r="E145" s="21">
        <f t="shared" si="64"/>
        <v>0</v>
      </c>
      <c r="F145" s="21">
        <f t="shared" si="64"/>
        <v>0</v>
      </c>
      <c r="G145" s="21">
        <f t="shared" si="64"/>
        <v>0</v>
      </c>
      <c r="H145" s="21">
        <f t="shared" si="64"/>
        <v>0</v>
      </c>
      <c r="I145" s="21">
        <f t="shared" si="64"/>
        <v>0</v>
      </c>
      <c r="J145" s="21">
        <f t="shared" si="64"/>
        <v>0</v>
      </c>
      <c r="K145" s="120" t="s">
        <v>104</v>
      </c>
    </row>
    <row r="146" spans="1:11">
      <c r="A146" s="9"/>
      <c r="B146" s="17" t="s">
        <v>4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21"/>
    </row>
    <row r="147" spans="1:11" ht="12" customHeight="1">
      <c r="A147" s="117" t="s">
        <v>12</v>
      </c>
      <c r="B147" s="118"/>
      <c r="C147" s="118"/>
      <c r="D147" s="118"/>
      <c r="E147" s="118"/>
      <c r="F147" s="118"/>
      <c r="G147" s="118"/>
      <c r="H147" s="118"/>
      <c r="I147" s="118"/>
      <c r="J147" s="118"/>
      <c r="K147" s="119"/>
    </row>
    <row r="148" spans="1:11">
      <c r="A148" s="10"/>
      <c r="B148" s="11" t="s">
        <v>39</v>
      </c>
      <c r="C148" s="22">
        <f>SUM(A150)</f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108" t="s">
        <v>104</v>
      </c>
    </row>
    <row r="149" spans="1:11">
      <c r="A149" s="9"/>
      <c r="B149" s="17" t="s">
        <v>4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09"/>
    </row>
    <row r="150" spans="1:11" ht="12" customHeight="1">
      <c r="A150" s="117" t="s">
        <v>13</v>
      </c>
      <c r="B150" s="118"/>
      <c r="C150" s="118"/>
      <c r="D150" s="118"/>
      <c r="E150" s="118"/>
      <c r="F150" s="118"/>
      <c r="G150" s="118"/>
      <c r="H150" s="118"/>
      <c r="I150" s="118"/>
      <c r="J150" s="118"/>
      <c r="K150" s="119"/>
    </row>
    <row r="151" spans="1:11">
      <c r="A151" s="73"/>
      <c r="B151" s="62" t="s">
        <v>19</v>
      </c>
      <c r="C151" s="64">
        <f t="shared" ref="C151:J151" si="65">SUM(C152:C152)</f>
        <v>2698.2</v>
      </c>
      <c r="D151" s="64">
        <f t="shared" si="65"/>
        <v>774.1</v>
      </c>
      <c r="E151" s="64">
        <f t="shared" si="65"/>
        <v>881.1</v>
      </c>
      <c r="F151" s="64">
        <f t="shared" si="65"/>
        <v>200.6</v>
      </c>
      <c r="G151" s="64">
        <f t="shared" si="65"/>
        <v>210.6</v>
      </c>
      <c r="H151" s="64">
        <f t="shared" si="65"/>
        <v>210.6</v>
      </c>
      <c r="I151" s="64">
        <f t="shared" si="65"/>
        <v>210.6</v>
      </c>
      <c r="J151" s="64">
        <f t="shared" si="65"/>
        <v>210.6</v>
      </c>
      <c r="K151" s="155" t="s">
        <v>104</v>
      </c>
    </row>
    <row r="152" spans="1:11">
      <c r="A152" s="63"/>
      <c r="B152" s="59" t="s">
        <v>4</v>
      </c>
      <c r="C152" s="60">
        <f>SUM(D152:J152)</f>
        <v>2698.2</v>
      </c>
      <c r="D152" s="60">
        <f>SUM(D155)</f>
        <v>774.1</v>
      </c>
      <c r="E152" s="60">
        <f t="shared" ref="E152:J152" si="66">SUM(E155)</f>
        <v>881.1</v>
      </c>
      <c r="F152" s="60">
        <f t="shared" si="66"/>
        <v>200.6</v>
      </c>
      <c r="G152" s="60">
        <f t="shared" si="66"/>
        <v>210.6</v>
      </c>
      <c r="H152" s="60">
        <f t="shared" si="66"/>
        <v>210.6</v>
      </c>
      <c r="I152" s="60">
        <f t="shared" si="66"/>
        <v>210.6</v>
      </c>
      <c r="J152" s="60">
        <f t="shared" si="66"/>
        <v>210.6</v>
      </c>
      <c r="K152" s="156"/>
    </row>
    <row r="153" spans="1:11" ht="12.75" customHeight="1">
      <c r="A153" s="150" t="s">
        <v>83</v>
      </c>
      <c r="B153" s="111"/>
      <c r="C153" s="111"/>
      <c r="D153" s="111"/>
      <c r="E153" s="111"/>
      <c r="F153" s="111"/>
      <c r="G153" s="111"/>
      <c r="H153" s="111"/>
      <c r="I153" s="111"/>
      <c r="J153" s="111"/>
      <c r="K153" s="112"/>
    </row>
    <row r="154" spans="1:11">
      <c r="A154" s="10"/>
      <c r="B154" s="11" t="s">
        <v>39</v>
      </c>
      <c r="C154" s="28">
        <f>SUM(D154:J154)</f>
        <v>2698.2</v>
      </c>
      <c r="D154" s="28">
        <f>SUM(D155)</f>
        <v>774.1</v>
      </c>
      <c r="E154" s="28">
        <f t="shared" ref="E154:J154" si="67">SUM(E155)</f>
        <v>881.1</v>
      </c>
      <c r="F154" s="28">
        <f t="shared" si="67"/>
        <v>200.6</v>
      </c>
      <c r="G154" s="28">
        <f t="shared" si="67"/>
        <v>210.6</v>
      </c>
      <c r="H154" s="28">
        <f t="shared" si="67"/>
        <v>210.6</v>
      </c>
      <c r="I154" s="28">
        <f t="shared" si="67"/>
        <v>210.6</v>
      </c>
      <c r="J154" s="28">
        <f t="shared" si="67"/>
        <v>210.6</v>
      </c>
      <c r="K154" s="108">
        <v>34</v>
      </c>
    </row>
    <row r="155" spans="1:11">
      <c r="A155" s="44"/>
      <c r="B155" s="48" t="s">
        <v>4</v>
      </c>
      <c r="C155" s="53">
        <f>SUM(D155:J155)</f>
        <v>2698.2</v>
      </c>
      <c r="D155" s="27">
        <v>774.1</v>
      </c>
      <c r="E155" s="27">
        <v>881.1</v>
      </c>
      <c r="F155" s="27">
        <v>200.6</v>
      </c>
      <c r="G155" s="27">
        <v>210.6</v>
      </c>
      <c r="H155" s="27">
        <f>SUM(G155)</f>
        <v>210.6</v>
      </c>
      <c r="I155" s="27">
        <f>SUM(H155)</f>
        <v>210.6</v>
      </c>
      <c r="J155" s="27">
        <f>SUM(I155)</f>
        <v>210.6</v>
      </c>
      <c r="K155" s="110"/>
    </row>
    <row r="156" spans="1:11" ht="18" customHeight="1">
      <c r="A156" s="132" t="s">
        <v>115</v>
      </c>
      <c r="B156" s="133"/>
      <c r="C156" s="133"/>
      <c r="D156" s="133"/>
      <c r="E156" s="133"/>
      <c r="F156" s="133"/>
      <c r="G156" s="133"/>
      <c r="H156" s="133"/>
      <c r="I156" s="133"/>
      <c r="J156" s="133"/>
      <c r="K156" s="134"/>
    </row>
    <row r="157" spans="1:11" ht="27">
      <c r="A157" s="63"/>
      <c r="B157" s="62" t="s">
        <v>41</v>
      </c>
      <c r="C157" s="74">
        <f>SUM(C158:C160)</f>
        <v>504505.1</v>
      </c>
      <c r="D157" s="74">
        <f t="shared" ref="D157:J157" si="68">SUM(D158:D160)</f>
        <v>223750</v>
      </c>
      <c r="E157" s="74">
        <f t="shared" si="68"/>
        <v>271224.90000000002</v>
      </c>
      <c r="F157" s="74">
        <f t="shared" si="68"/>
        <v>9530.2000000000007</v>
      </c>
      <c r="G157" s="75">
        <f t="shared" si="68"/>
        <v>0</v>
      </c>
      <c r="H157" s="75">
        <f t="shared" si="68"/>
        <v>0</v>
      </c>
      <c r="I157" s="75">
        <f t="shared" si="68"/>
        <v>0</v>
      </c>
      <c r="J157" s="75">
        <f t="shared" si="68"/>
        <v>0</v>
      </c>
      <c r="K157" s="151" t="s">
        <v>104</v>
      </c>
    </row>
    <row r="158" spans="1:11">
      <c r="A158" s="63"/>
      <c r="B158" s="59" t="s">
        <v>4</v>
      </c>
      <c r="C158" s="60">
        <f>SUM(D158:J158)</f>
        <v>103086.2</v>
      </c>
      <c r="D158" s="60">
        <f>SUM(D163+D181)</f>
        <v>40275</v>
      </c>
      <c r="E158" s="60">
        <f t="shared" ref="E158:J158" si="69">SUM(E163+E181)</f>
        <v>53281</v>
      </c>
      <c r="F158" s="60">
        <f t="shared" si="69"/>
        <v>9530.2000000000007</v>
      </c>
      <c r="G158" s="60">
        <f t="shared" si="69"/>
        <v>0</v>
      </c>
      <c r="H158" s="60">
        <f t="shared" si="69"/>
        <v>0</v>
      </c>
      <c r="I158" s="60">
        <f t="shared" si="69"/>
        <v>0</v>
      </c>
      <c r="J158" s="60">
        <f t="shared" si="69"/>
        <v>0</v>
      </c>
      <c r="K158" s="160"/>
    </row>
    <row r="159" spans="1:11">
      <c r="A159" s="63"/>
      <c r="B159" s="59" t="s">
        <v>5</v>
      </c>
      <c r="C159" s="60">
        <f>SUM(D159:J159)</f>
        <v>233101.3</v>
      </c>
      <c r="D159" s="60">
        <f>SUM(D164)</f>
        <v>101657</v>
      </c>
      <c r="E159" s="60">
        <f t="shared" ref="E159:J159" si="70">SUM(E164)</f>
        <v>131444.29999999999</v>
      </c>
      <c r="F159" s="60">
        <f t="shared" si="70"/>
        <v>0</v>
      </c>
      <c r="G159" s="76">
        <f t="shared" si="70"/>
        <v>0</v>
      </c>
      <c r="H159" s="76">
        <f t="shared" si="70"/>
        <v>0</v>
      </c>
      <c r="I159" s="76">
        <f t="shared" si="70"/>
        <v>0</v>
      </c>
      <c r="J159" s="76">
        <f t="shared" si="70"/>
        <v>0</v>
      </c>
      <c r="K159" s="160"/>
    </row>
    <row r="160" spans="1:11">
      <c r="A160" s="63"/>
      <c r="B160" s="59" t="s">
        <v>70</v>
      </c>
      <c r="C160" s="60">
        <f>SUM(D160:J160)</f>
        <v>168317.6</v>
      </c>
      <c r="D160" s="60">
        <f>SUM(D165)</f>
        <v>81818</v>
      </c>
      <c r="E160" s="60">
        <f t="shared" ref="E160:J160" si="71">SUM(E165)</f>
        <v>86499.6</v>
      </c>
      <c r="F160" s="60">
        <f t="shared" si="71"/>
        <v>0</v>
      </c>
      <c r="G160" s="76">
        <f t="shared" si="71"/>
        <v>0</v>
      </c>
      <c r="H160" s="76">
        <f t="shared" si="71"/>
        <v>0</v>
      </c>
      <c r="I160" s="76">
        <f t="shared" si="71"/>
        <v>0</v>
      </c>
      <c r="J160" s="76">
        <f t="shared" si="71"/>
        <v>0</v>
      </c>
      <c r="K160" s="152"/>
    </row>
    <row r="161" spans="1:11" ht="15" customHeight="1">
      <c r="A161" s="128" t="s">
        <v>10</v>
      </c>
      <c r="B161" s="129"/>
      <c r="C161" s="129"/>
      <c r="D161" s="129"/>
      <c r="E161" s="129"/>
      <c r="F161" s="129"/>
      <c r="G161" s="129"/>
      <c r="H161" s="129"/>
      <c r="I161" s="129"/>
      <c r="J161" s="129"/>
      <c r="K161" s="130"/>
    </row>
    <row r="162" spans="1:11" ht="40.5">
      <c r="A162" s="63"/>
      <c r="B162" s="62" t="s">
        <v>36</v>
      </c>
      <c r="C162" s="74">
        <f>SUM(C163:C165)</f>
        <v>503205.1</v>
      </c>
      <c r="D162" s="74">
        <f>SUM(D163:D165)</f>
        <v>223750</v>
      </c>
      <c r="E162" s="74">
        <f t="shared" ref="E162:J162" si="72">SUM(E163:E165)</f>
        <v>269924.90000000002</v>
      </c>
      <c r="F162" s="74">
        <f t="shared" si="72"/>
        <v>9530.2000000000007</v>
      </c>
      <c r="G162" s="75">
        <f t="shared" si="72"/>
        <v>0</v>
      </c>
      <c r="H162" s="75">
        <f t="shared" si="72"/>
        <v>0</v>
      </c>
      <c r="I162" s="75">
        <f t="shared" si="72"/>
        <v>0</v>
      </c>
      <c r="J162" s="75">
        <f t="shared" si="72"/>
        <v>0</v>
      </c>
      <c r="K162" s="125" t="s">
        <v>104</v>
      </c>
    </row>
    <row r="163" spans="1:11">
      <c r="A163" s="63"/>
      <c r="B163" s="59" t="s">
        <v>4</v>
      </c>
      <c r="C163" s="60">
        <f>SUM(D163:J163)</f>
        <v>101786.2</v>
      </c>
      <c r="D163" s="60">
        <f>SUM(D176)</f>
        <v>40275</v>
      </c>
      <c r="E163" s="60">
        <f t="shared" ref="E163:J163" si="73">SUM(E176)</f>
        <v>51981</v>
      </c>
      <c r="F163" s="60">
        <f t="shared" si="73"/>
        <v>9530.2000000000007</v>
      </c>
      <c r="G163" s="60">
        <f t="shared" si="73"/>
        <v>0</v>
      </c>
      <c r="H163" s="60">
        <f t="shared" si="73"/>
        <v>0</v>
      </c>
      <c r="I163" s="60">
        <f t="shared" si="73"/>
        <v>0</v>
      </c>
      <c r="J163" s="60">
        <f t="shared" si="73"/>
        <v>0</v>
      </c>
      <c r="K163" s="126"/>
    </row>
    <row r="164" spans="1:11">
      <c r="A164" s="63"/>
      <c r="B164" s="59" t="s">
        <v>5</v>
      </c>
      <c r="C164" s="60">
        <f>SUM(D164:J164)</f>
        <v>233101.3</v>
      </c>
      <c r="D164" s="60">
        <f>SUM(D177)</f>
        <v>101657</v>
      </c>
      <c r="E164" s="60">
        <f t="shared" ref="E164:J164" si="74">SUM(E177)</f>
        <v>131444.29999999999</v>
      </c>
      <c r="F164" s="60">
        <f t="shared" si="74"/>
        <v>0</v>
      </c>
      <c r="G164" s="60">
        <f t="shared" si="74"/>
        <v>0</v>
      </c>
      <c r="H164" s="60">
        <f t="shared" si="74"/>
        <v>0</v>
      </c>
      <c r="I164" s="60">
        <f t="shared" si="74"/>
        <v>0</v>
      </c>
      <c r="J164" s="60">
        <f t="shared" si="74"/>
        <v>0</v>
      </c>
      <c r="K164" s="126"/>
    </row>
    <row r="165" spans="1:11">
      <c r="A165" s="63"/>
      <c r="B165" s="59" t="s">
        <v>70</v>
      </c>
      <c r="C165" s="60">
        <f>SUM(D165:J165)</f>
        <v>168317.6</v>
      </c>
      <c r="D165" s="60">
        <f>SUM(D178)</f>
        <v>81818</v>
      </c>
      <c r="E165" s="60">
        <f t="shared" ref="E165:J165" si="75">SUM(E178)</f>
        <v>86499.6</v>
      </c>
      <c r="F165" s="60">
        <f t="shared" si="75"/>
        <v>0</v>
      </c>
      <c r="G165" s="60">
        <f t="shared" si="75"/>
        <v>0</v>
      </c>
      <c r="H165" s="60">
        <f t="shared" si="75"/>
        <v>0</v>
      </c>
      <c r="I165" s="60">
        <f t="shared" si="75"/>
        <v>0</v>
      </c>
      <c r="J165" s="60">
        <f t="shared" si="75"/>
        <v>0</v>
      </c>
      <c r="K165" s="127"/>
    </row>
    <row r="166" spans="1:11">
      <c r="A166" s="117" t="s">
        <v>11</v>
      </c>
      <c r="B166" s="118"/>
      <c r="C166" s="118"/>
      <c r="D166" s="118"/>
      <c r="E166" s="118"/>
      <c r="F166" s="118"/>
      <c r="G166" s="118"/>
      <c r="H166" s="118"/>
      <c r="I166" s="118"/>
      <c r="J166" s="118"/>
      <c r="K166" s="119"/>
    </row>
    <row r="167" spans="1:11" ht="54">
      <c r="A167" s="9"/>
      <c r="B167" s="11" t="s">
        <v>38</v>
      </c>
      <c r="C167" s="21">
        <f>SUM(C168)</f>
        <v>0</v>
      </c>
      <c r="D167" s="21">
        <f t="shared" ref="D167:J167" si="76">SUM(D168)</f>
        <v>0</v>
      </c>
      <c r="E167" s="21">
        <f t="shared" si="76"/>
        <v>0</v>
      </c>
      <c r="F167" s="21">
        <f t="shared" si="76"/>
        <v>0</v>
      </c>
      <c r="G167" s="21">
        <f t="shared" si="76"/>
        <v>0</v>
      </c>
      <c r="H167" s="21">
        <f t="shared" si="76"/>
        <v>0</v>
      </c>
      <c r="I167" s="21">
        <f t="shared" si="76"/>
        <v>0</v>
      </c>
      <c r="J167" s="21">
        <f t="shared" si="76"/>
        <v>0</v>
      </c>
      <c r="K167" s="120" t="s">
        <v>104</v>
      </c>
    </row>
    <row r="168" spans="1:11">
      <c r="A168" s="9"/>
      <c r="B168" s="17" t="s">
        <v>4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21"/>
    </row>
    <row r="169" spans="1:11">
      <c r="A169" s="117" t="s">
        <v>12</v>
      </c>
      <c r="B169" s="118"/>
      <c r="C169" s="118"/>
      <c r="D169" s="118"/>
      <c r="E169" s="118"/>
      <c r="F169" s="118"/>
      <c r="G169" s="118"/>
      <c r="H169" s="118"/>
      <c r="I169" s="118"/>
      <c r="J169" s="118"/>
      <c r="K169" s="119"/>
    </row>
    <row r="170" spans="1:11">
      <c r="A170" s="10"/>
      <c r="B170" s="11" t="s">
        <v>39</v>
      </c>
      <c r="C170" s="28">
        <f>SUM(D170:J170)</f>
        <v>489645.00000000006</v>
      </c>
      <c r="D170" s="28">
        <f>SUM(D171:D173)</f>
        <v>210189.9</v>
      </c>
      <c r="E170" s="28">
        <f t="shared" ref="E170:J170" si="77">SUM(E171:E173)</f>
        <v>269924.90000000002</v>
      </c>
      <c r="F170" s="28">
        <f t="shared" si="77"/>
        <v>9530.2000000000007</v>
      </c>
      <c r="G170" s="28">
        <f t="shared" si="77"/>
        <v>0</v>
      </c>
      <c r="H170" s="28">
        <f t="shared" si="77"/>
        <v>0</v>
      </c>
      <c r="I170" s="28">
        <f t="shared" si="77"/>
        <v>0</v>
      </c>
      <c r="J170" s="28">
        <f t="shared" si="77"/>
        <v>0</v>
      </c>
      <c r="K170" s="108" t="s">
        <v>104</v>
      </c>
    </row>
    <row r="171" spans="1:11">
      <c r="A171" s="10"/>
      <c r="B171" s="59" t="s">
        <v>4</v>
      </c>
      <c r="C171" s="90">
        <f>SUM(D171:J171)</f>
        <v>101786.2</v>
      </c>
      <c r="D171" s="27">
        <f t="shared" ref="D171:J171" si="78">SUM(D176)</f>
        <v>40275</v>
      </c>
      <c r="E171" s="27">
        <f t="shared" si="78"/>
        <v>51981</v>
      </c>
      <c r="F171" s="27">
        <f t="shared" si="78"/>
        <v>9530.2000000000007</v>
      </c>
      <c r="G171" s="27">
        <f t="shared" si="78"/>
        <v>0</v>
      </c>
      <c r="H171" s="27">
        <f t="shared" si="78"/>
        <v>0</v>
      </c>
      <c r="I171" s="27">
        <f t="shared" si="78"/>
        <v>0</v>
      </c>
      <c r="J171" s="27">
        <f t="shared" si="78"/>
        <v>0</v>
      </c>
      <c r="K171" s="154"/>
    </row>
    <row r="172" spans="1:11">
      <c r="A172" s="10"/>
      <c r="B172" s="59" t="s">
        <v>5</v>
      </c>
      <c r="C172" s="90">
        <f>SUM(D172:J172)</f>
        <v>233101.3</v>
      </c>
      <c r="D172" s="27">
        <f>SUM(D177)</f>
        <v>101657</v>
      </c>
      <c r="E172" s="27">
        <f t="shared" ref="E172:J172" si="79">SUM(E177)</f>
        <v>131444.29999999999</v>
      </c>
      <c r="F172" s="27">
        <f t="shared" si="79"/>
        <v>0</v>
      </c>
      <c r="G172" s="27">
        <f t="shared" si="79"/>
        <v>0</v>
      </c>
      <c r="H172" s="27">
        <f t="shared" si="79"/>
        <v>0</v>
      </c>
      <c r="I172" s="27">
        <f t="shared" si="79"/>
        <v>0</v>
      </c>
      <c r="J172" s="27">
        <f t="shared" si="79"/>
        <v>0</v>
      </c>
      <c r="K172" s="154"/>
    </row>
    <row r="173" spans="1:11">
      <c r="A173" s="9"/>
      <c r="B173" s="59" t="s">
        <v>70</v>
      </c>
      <c r="C173" s="90">
        <f>SUM(D173:J173)</f>
        <v>154757.5</v>
      </c>
      <c r="D173" s="90">
        <v>68257.899999999994</v>
      </c>
      <c r="E173" s="90">
        <f t="shared" ref="E173:J173" si="80">SUM(E178)</f>
        <v>86499.6</v>
      </c>
      <c r="F173" s="90">
        <f t="shared" si="80"/>
        <v>0</v>
      </c>
      <c r="G173" s="90">
        <f t="shared" si="80"/>
        <v>0</v>
      </c>
      <c r="H173" s="90">
        <f t="shared" si="80"/>
        <v>0</v>
      </c>
      <c r="I173" s="90">
        <f t="shared" si="80"/>
        <v>0</v>
      </c>
      <c r="J173" s="90">
        <f t="shared" si="80"/>
        <v>0</v>
      </c>
      <c r="K173" s="143"/>
    </row>
    <row r="174" spans="1:11" ht="15" customHeight="1">
      <c r="A174" s="105" t="s">
        <v>116</v>
      </c>
      <c r="B174" s="106"/>
      <c r="C174" s="106"/>
      <c r="D174" s="106"/>
      <c r="E174" s="106"/>
      <c r="F174" s="106"/>
      <c r="G174" s="106"/>
      <c r="H174" s="106"/>
      <c r="I174" s="106"/>
      <c r="J174" s="106"/>
      <c r="K174" s="107"/>
    </row>
    <row r="175" spans="1:11" ht="40.5">
      <c r="A175" s="9"/>
      <c r="B175" s="11" t="s">
        <v>36</v>
      </c>
      <c r="C175" s="28">
        <f>SUM(D175:J175)</f>
        <v>503205.10000000003</v>
      </c>
      <c r="D175" s="26">
        <f>SUM(D176:D178)</f>
        <v>223750</v>
      </c>
      <c r="E175" s="26">
        <f t="shared" ref="E175:J175" si="81">SUM(E176:E178)</f>
        <v>269924.90000000002</v>
      </c>
      <c r="F175" s="26">
        <f t="shared" si="81"/>
        <v>9530.2000000000007</v>
      </c>
      <c r="G175" s="20">
        <f t="shared" si="81"/>
        <v>0</v>
      </c>
      <c r="H175" s="20">
        <f t="shared" si="81"/>
        <v>0</v>
      </c>
      <c r="I175" s="20">
        <f t="shared" si="81"/>
        <v>0</v>
      </c>
      <c r="J175" s="20">
        <f t="shared" si="81"/>
        <v>0</v>
      </c>
      <c r="K175" s="157">
        <v>38.4</v>
      </c>
    </row>
    <row r="176" spans="1:11">
      <c r="A176" s="9"/>
      <c r="B176" s="12" t="s">
        <v>4</v>
      </c>
      <c r="C176" s="27">
        <f>SUM(D176:J176)</f>
        <v>101786.2</v>
      </c>
      <c r="D176" s="27">
        <v>40275</v>
      </c>
      <c r="E176" s="27">
        <v>51981</v>
      </c>
      <c r="F176" s="27">
        <v>9530.2000000000007</v>
      </c>
      <c r="G176" s="27">
        <v>0</v>
      </c>
      <c r="H176" s="27">
        <v>0</v>
      </c>
      <c r="I176" s="27">
        <v>0</v>
      </c>
      <c r="J176" s="27">
        <v>0</v>
      </c>
      <c r="K176" s="158"/>
    </row>
    <row r="177" spans="1:12">
      <c r="A177" s="9"/>
      <c r="B177" s="12" t="s">
        <v>5</v>
      </c>
      <c r="C177" s="27">
        <f>SUM(D177:J177)</f>
        <v>233101.3</v>
      </c>
      <c r="D177" s="27">
        <v>101657</v>
      </c>
      <c r="E177" s="27">
        <v>131444.29999999999</v>
      </c>
      <c r="F177" s="27">
        <v>0</v>
      </c>
      <c r="G177" s="25">
        <v>0</v>
      </c>
      <c r="H177" s="25">
        <v>0</v>
      </c>
      <c r="I177" s="25">
        <v>0</v>
      </c>
      <c r="J177" s="25">
        <v>0</v>
      </c>
      <c r="K177" s="158"/>
    </row>
    <row r="178" spans="1:12">
      <c r="A178" s="9"/>
      <c r="B178" s="31" t="s">
        <v>70</v>
      </c>
      <c r="C178" s="27">
        <f>SUM(D178:J178)</f>
        <v>168317.6</v>
      </c>
      <c r="D178" s="27">
        <v>81818</v>
      </c>
      <c r="E178" s="27">
        <v>86499.6</v>
      </c>
      <c r="F178" s="27">
        <v>0</v>
      </c>
      <c r="G178" s="25">
        <v>0</v>
      </c>
      <c r="H178" s="25">
        <v>0</v>
      </c>
      <c r="I178" s="25">
        <v>0</v>
      </c>
      <c r="J178" s="25">
        <v>0</v>
      </c>
      <c r="K178" s="159"/>
    </row>
    <row r="179" spans="1:12" ht="15" customHeight="1">
      <c r="A179" s="128" t="s">
        <v>13</v>
      </c>
      <c r="B179" s="129"/>
      <c r="C179" s="129"/>
      <c r="D179" s="129"/>
      <c r="E179" s="129"/>
      <c r="F179" s="129"/>
      <c r="G179" s="129"/>
      <c r="H179" s="129"/>
      <c r="I179" s="129"/>
      <c r="J179" s="129"/>
      <c r="K179" s="130"/>
    </row>
    <row r="180" spans="1:12">
      <c r="A180" s="73"/>
      <c r="B180" s="62" t="s">
        <v>42</v>
      </c>
      <c r="C180" s="32">
        <f>SUM(D180:J180)</f>
        <v>1300</v>
      </c>
      <c r="D180" s="64">
        <f>SUM(D181)</f>
        <v>0</v>
      </c>
      <c r="E180" s="64">
        <f t="shared" ref="E180:J180" si="82">SUM(E181)</f>
        <v>1300</v>
      </c>
      <c r="F180" s="64">
        <f t="shared" si="82"/>
        <v>0</v>
      </c>
      <c r="G180" s="64">
        <f t="shared" si="82"/>
        <v>0</v>
      </c>
      <c r="H180" s="64">
        <f t="shared" si="82"/>
        <v>0</v>
      </c>
      <c r="I180" s="64">
        <f t="shared" si="82"/>
        <v>0</v>
      </c>
      <c r="J180" s="64">
        <f t="shared" si="82"/>
        <v>0</v>
      </c>
      <c r="K180" s="155" t="s">
        <v>104</v>
      </c>
    </row>
    <row r="181" spans="1:12">
      <c r="A181" s="63"/>
      <c r="B181" s="77" t="s">
        <v>4</v>
      </c>
      <c r="C181" s="100">
        <f t="shared" ref="C181:J181" si="83">SUM(C184+C187)</f>
        <v>1300</v>
      </c>
      <c r="D181" s="100">
        <f t="shared" si="83"/>
        <v>0</v>
      </c>
      <c r="E181" s="100">
        <f t="shared" si="83"/>
        <v>1300</v>
      </c>
      <c r="F181" s="100">
        <f t="shared" si="83"/>
        <v>0</v>
      </c>
      <c r="G181" s="100">
        <f t="shared" si="83"/>
        <v>0</v>
      </c>
      <c r="H181" s="100">
        <f t="shared" si="83"/>
        <v>0</v>
      </c>
      <c r="I181" s="100">
        <f t="shared" si="83"/>
        <v>0</v>
      </c>
      <c r="J181" s="100">
        <f t="shared" si="83"/>
        <v>0</v>
      </c>
      <c r="K181" s="156"/>
    </row>
    <row r="182" spans="1:12" ht="15.75" customHeight="1">
      <c r="A182" s="105" t="s">
        <v>84</v>
      </c>
      <c r="B182" s="106"/>
      <c r="C182" s="106"/>
      <c r="D182" s="106"/>
      <c r="E182" s="106"/>
      <c r="F182" s="106"/>
      <c r="G182" s="106"/>
      <c r="H182" s="106"/>
      <c r="I182" s="106"/>
      <c r="J182" s="106"/>
      <c r="K182" s="107"/>
      <c r="L182" s="99"/>
    </row>
    <row r="183" spans="1:12" ht="15.75" customHeight="1">
      <c r="A183" s="96"/>
      <c r="B183" s="11" t="s">
        <v>19</v>
      </c>
      <c r="C183" s="32">
        <f>SUM(D183:J183)</f>
        <v>800</v>
      </c>
      <c r="D183" s="26">
        <f>SUM(D184)</f>
        <v>0</v>
      </c>
      <c r="E183" s="26">
        <f t="shared" ref="E183:J183" si="84">SUM(E184)</f>
        <v>800</v>
      </c>
      <c r="F183" s="26">
        <f t="shared" si="84"/>
        <v>0</v>
      </c>
      <c r="G183" s="26">
        <f t="shared" si="84"/>
        <v>0</v>
      </c>
      <c r="H183" s="26">
        <f t="shared" si="84"/>
        <v>0</v>
      </c>
      <c r="I183" s="26">
        <f t="shared" si="84"/>
        <v>0</v>
      </c>
      <c r="J183" s="26">
        <f t="shared" si="84"/>
        <v>0</v>
      </c>
      <c r="K183" s="108">
        <v>41</v>
      </c>
      <c r="L183" s="99"/>
    </row>
    <row r="184" spans="1:12" ht="15.75" customHeight="1">
      <c r="A184" s="96"/>
      <c r="B184" s="12" t="s">
        <v>4</v>
      </c>
      <c r="C184" s="29">
        <f>SUM(D184:J184)</f>
        <v>800</v>
      </c>
      <c r="D184" s="27">
        <v>0</v>
      </c>
      <c r="E184" s="27">
        <v>800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109"/>
      <c r="L184" s="99"/>
    </row>
    <row r="185" spans="1:12" ht="15.75" customHeight="1">
      <c r="A185" s="105" t="s">
        <v>114</v>
      </c>
      <c r="B185" s="106"/>
      <c r="C185" s="106"/>
      <c r="D185" s="106"/>
      <c r="E185" s="106"/>
      <c r="F185" s="106"/>
      <c r="G185" s="106"/>
      <c r="H185" s="106"/>
      <c r="I185" s="106"/>
      <c r="J185" s="106"/>
      <c r="K185" s="107"/>
      <c r="L185" s="99"/>
    </row>
    <row r="186" spans="1:12" ht="15.75" customHeight="1">
      <c r="A186" s="96"/>
      <c r="B186" s="11" t="s">
        <v>19</v>
      </c>
      <c r="C186" s="32">
        <f>SUM(D186:J186)</f>
        <v>500</v>
      </c>
      <c r="D186" s="26">
        <f>SUM(D187)</f>
        <v>0</v>
      </c>
      <c r="E186" s="26">
        <f t="shared" ref="E186:J186" si="85">SUM(E187)</f>
        <v>500</v>
      </c>
      <c r="F186" s="26">
        <f t="shared" si="85"/>
        <v>0</v>
      </c>
      <c r="G186" s="26">
        <f t="shared" si="85"/>
        <v>0</v>
      </c>
      <c r="H186" s="26">
        <f t="shared" si="85"/>
        <v>0</v>
      </c>
      <c r="I186" s="26">
        <f t="shared" si="85"/>
        <v>0</v>
      </c>
      <c r="J186" s="26">
        <f t="shared" si="85"/>
        <v>0</v>
      </c>
      <c r="K186" s="108">
        <v>41</v>
      </c>
      <c r="L186" s="99"/>
    </row>
    <row r="187" spans="1:12" ht="15.75" customHeight="1">
      <c r="A187" s="96"/>
      <c r="B187" s="12" t="s">
        <v>4</v>
      </c>
      <c r="C187" s="29">
        <f>SUM(D187:J187)</f>
        <v>500</v>
      </c>
      <c r="D187" s="27">
        <v>0</v>
      </c>
      <c r="E187" s="27">
        <v>500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109"/>
      <c r="L187" s="99"/>
    </row>
    <row r="188" spans="1:12" ht="30" customHeight="1">
      <c r="A188" s="132" t="s">
        <v>51</v>
      </c>
      <c r="B188" s="133"/>
      <c r="C188" s="133"/>
      <c r="D188" s="133"/>
      <c r="E188" s="133"/>
      <c r="F188" s="133"/>
      <c r="G188" s="133"/>
      <c r="H188" s="133"/>
      <c r="I188" s="133"/>
      <c r="J188" s="133"/>
      <c r="K188" s="134"/>
    </row>
    <row r="189" spans="1:12" ht="27" customHeight="1">
      <c r="A189" s="63"/>
      <c r="B189" s="62" t="s">
        <v>43</v>
      </c>
      <c r="C189" s="74">
        <f>C190</f>
        <v>124998.6</v>
      </c>
      <c r="D189" s="74">
        <f>D190</f>
        <v>9057</v>
      </c>
      <c r="E189" s="74">
        <f t="shared" ref="E189:J189" si="86">E190</f>
        <v>17186.2</v>
      </c>
      <c r="F189" s="74">
        <f t="shared" si="86"/>
        <v>18991.400000000001</v>
      </c>
      <c r="G189" s="74">
        <f t="shared" si="86"/>
        <v>19941</v>
      </c>
      <c r="H189" s="74">
        <f t="shared" si="86"/>
        <v>19941</v>
      </c>
      <c r="I189" s="74">
        <f t="shared" si="86"/>
        <v>19941</v>
      </c>
      <c r="J189" s="74">
        <f t="shared" si="86"/>
        <v>19941</v>
      </c>
      <c r="K189" s="151" t="s">
        <v>104</v>
      </c>
    </row>
    <row r="190" spans="1:12" ht="14.25" customHeight="1">
      <c r="A190" s="63"/>
      <c r="B190" s="59" t="s">
        <v>4</v>
      </c>
      <c r="C190" s="60">
        <f>SUM(D190:J190)</f>
        <v>124998.6</v>
      </c>
      <c r="D190" s="60">
        <f>SUM(D202)</f>
        <v>9057</v>
      </c>
      <c r="E190" s="60">
        <f t="shared" ref="E190:J190" si="87">SUM(E202)</f>
        <v>17186.2</v>
      </c>
      <c r="F190" s="60">
        <f t="shared" si="87"/>
        <v>18991.400000000001</v>
      </c>
      <c r="G190" s="60">
        <f t="shared" si="87"/>
        <v>19941</v>
      </c>
      <c r="H190" s="60">
        <f t="shared" si="87"/>
        <v>19941</v>
      </c>
      <c r="I190" s="60">
        <f t="shared" si="87"/>
        <v>19941</v>
      </c>
      <c r="J190" s="60">
        <f t="shared" si="87"/>
        <v>19941</v>
      </c>
      <c r="K190" s="152"/>
    </row>
    <row r="191" spans="1:12" ht="15" customHeight="1">
      <c r="A191" s="128" t="s">
        <v>10</v>
      </c>
      <c r="B191" s="129"/>
      <c r="C191" s="129"/>
      <c r="D191" s="129"/>
      <c r="E191" s="129"/>
      <c r="F191" s="129"/>
      <c r="G191" s="129"/>
      <c r="H191" s="129"/>
      <c r="I191" s="129"/>
      <c r="J191" s="129"/>
      <c r="K191" s="130"/>
    </row>
    <row r="192" spans="1:12" ht="40.5">
      <c r="A192" s="63"/>
      <c r="B192" s="62" t="s">
        <v>36</v>
      </c>
      <c r="C192" s="70">
        <f>SUM(C193)</f>
        <v>0</v>
      </c>
      <c r="D192" s="70">
        <f t="shared" ref="D192:J192" si="88">SUM(D193)</f>
        <v>0</v>
      </c>
      <c r="E192" s="70">
        <f t="shared" si="88"/>
        <v>0</v>
      </c>
      <c r="F192" s="70">
        <f t="shared" si="88"/>
        <v>0</v>
      </c>
      <c r="G192" s="70">
        <f t="shared" si="88"/>
        <v>0</v>
      </c>
      <c r="H192" s="70">
        <f t="shared" si="88"/>
        <v>0</v>
      </c>
      <c r="I192" s="70">
        <f t="shared" si="88"/>
        <v>0</v>
      </c>
      <c r="J192" s="70">
        <f t="shared" si="88"/>
        <v>0</v>
      </c>
      <c r="K192" s="125" t="s">
        <v>104</v>
      </c>
    </row>
    <row r="193" spans="1:11" ht="15" customHeight="1">
      <c r="A193" s="63"/>
      <c r="B193" s="59" t="s">
        <v>4</v>
      </c>
      <c r="C193" s="72">
        <v>0</v>
      </c>
      <c r="D193" s="72">
        <v>0</v>
      </c>
      <c r="E193" s="72">
        <v>0</v>
      </c>
      <c r="F193" s="72">
        <v>0</v>
      </c>
      <c r="G193" s="72">
        <v>0</v>
      </c>
      <c r="H193" s="72">
        <v>0</v>
      </c>
      <c r="I193" s="72">
        <v>0</v>
      </c>
      <c r="J193" s="72">
        <v>0</v>
      </c>
      <c r="K193" s="127"/>
    </row>
    <row r="194" spans="1:11" ht="15" customHeight="1">
      <c r="A194" s="117" t="s">
        <v>11</v>
      </c>
      <c r="B194" s="118"/>
      <c r="C194" s="118"/>
      <c r="D194" s="118"/>
      <c r="E194" s="118"/>
      <c r="F194" s="118"/>
      <c r="G194" s="118"/>
      <c r="H194" s="118"/>
      <c r="I194" s="118"/>
      <c r="J194" s="118"/>
      <c r="K194" s="119"/>
    </row>
    <row r="195" spans="1:11" ht="54">
      <c r="A195" s="16"/>
      <c r="B195" s="11" t="s">
        <v>38</v>
      </c>
      <c r="C195" s="21">
        <f>SUM(C196)</f>
        <v>0</v>
      </c>
      <c r="D195" s="21">
        <f t="shared" ref="D195:J195" si="89">SUM(D196)</f>
        <v>0</v>
      </c>
      <c r="E195" s="21">
        <f t="shared" si="89"/>
        <v>0</v>
      </c>
      <c r="F195" s="21">
        <f t="shared" si="89"/>
        <v>0</v>
      </c>
      <c r="G195" s="21">
        <f t="shared" si="89"/>
        <v>0</v>
      </c>
      <c r="H195" s="21">
        <f t="shared" si="89"/>
        <v>0</v>
      </c>
      <c r="I195" s="21">
        <f t="shared" si="89"/>
        <v>0</v>
      </c>
      <c r="J195" s="21">
        <f t="shared" si="89"/>
        <v>0</v>
      </c>
      <c r="K195" s="120" t="s">
        <v>104</v>
      </c>
    </row>
    <row r="196" spans="1:11">
      <c r="A196" s="9"/>
      <c r="B196" s="17" t="s">
        <v>4</v>
      </c>
      <c r="C196" s="19">
        <f>SUM(D196:J196)</f>
        <v>0</v>
      </c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21"/>
    </row>
    <row r="197" spans="1:11" ht="15" customHeight="1">
      <c r="A197" s="117" t="s">
        <v>12</v>
      </c>
      <c r="B197" s="118"/>
      <c r="C197" s="118"/>
      <c r="D197" s="118"/>
      <c r="E197" s="118"/>
      <c r="F197" s="118"/>
      <c r="G197" s="118"/>
      <c r="H197" s="118"/>
      <c r="I197" s="118"/>
      <c r="J197" s="118"/>
      <c r="K197" s="119"/>
    </row>
    <row r="198" spans="1:11">
      <c r="A198" s="10"/>
      <c r="B198" s="11" t="s">
        <v>42</v>
      </c>
      <c r="C198" s="22">
        <v>0</v>
      </c>
      <c r="D198" s="22">
        <f>SUM(C196)</f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108" t="s">
        <v>104</v>
      </c>
    </row>
    <row r="199" spans="1:11">
      <c r="A199" s="9"/>
      <c r="B199" s="17" t="s">
        <v>4</v>
      </c>
      <c r="C199" s="19">
        <f>SUM(D199:J199)</f>
        <v>0</v>
      </c>
      <c r="D199" s="19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43"/>
    </row>
    <row r="200" spans="1:11" ht="15" customHeight="1">
      <c r="A200" s="147" t="s">
        <v>22</v>
      </c>
      <c r="B200" s="148"/>
      <c r="C200" s="148"/>
      <c r="D200" s="148"/>
      <c r="E200" s="148"/>
      <c r="F200" s="148"/>
      <c r="G200" s="148"/>
      <c r="H200" s="148"/>
      <c r="I200" s="148"/>
      <c r="J200" s="148"/>
      <c r="K200" s="149"/>
    </row>
    <row r="201" spans="1:11" ht="15" customHeight="1">
      <c r="A201" s="79"/>
      <c r="B201" s="62" t="s">
        <v>39</v>
      </c>
      <c r="C201" s="74">
        <f t="shared" ref="C201:J201" si="90">SUM(C202:C202)</f>
        <v>124998.6</v>
      </c>
      <c r="D201" s="74">
        <f t="shared" si="90"/>
        <v>9057</v>
      </c>
      <c r="E201" s="74">
        <f t="shared" si="90"/>
        <v>17186.2</v>
      </c>
      <c r="F201" s="74">
        <f t="shared" si="90"/>
        <v>18991.400000000001</v>
      </c>
      <c r="G201" s="74">
        <f t="shared" si="90"/>
        <v>19941</v>
      </c>
      <c r="H201" s="74">
        <f t="shared" si="90"/>
        <v>19941</v>
      </c>
      <c r="I201" s="74">
        <f t="shared" si="90"/>
        <v>19941</v>
      </c>
      <c r="J201" s="74">
        <f t="shared" si="90"/>
        <v>19941</v>
      </c>
      <c r="K201" s="122" t="s">
        <v>104</v>
      </c>
    </row>
    <row r="202" spans="1:11">
      <c r="A202" s="63"/>
      <c r="B202" s="77" t="s">
        <v>4</v>
      </c>
      <c r="C202" s="60">
        <f>SUM(D202:J202)</f>
        <v>124998.6</v>
      </c>
      <c r="D202" s="60">
        <f>D208+D211+D214+D217+D220+D205</f>
        <v>9057</v>
      </c>
      <c r="E202" s="60">
        <f t="shared" ref="E202:J202" si="91">E208+E211+E214+E217+E220+E205</f>
        <v>17186.2</v>
      </c>
      <c r="F202" s="60">
        <f t="shared" si="91"/>
        <v>18991.400000000001</v>
      </c>
      <c r="G202" s="60">
        <f t="shared" si="91"/>
        <v>19941</v>
      </c>
      <c r="H202" s="60">
        <f t="shared" si="91"/>
        <v>19941</v>
      </c>
      <c r="I202" s="60">
        <f t="shared" si="91"/>
        <v>19941</v>
      </c>
      <c r="J202" s="60">
        <f t="shared" si="91"/>
        <v>19941</v>
      </c>
      <c r="K202" s="131"/>
    </row>
    <row r="203" spans="1:11" ht="15" customHeight="1">
      <c r="A203" s="150" t="s">
        <v>85</v>
      </c>
      <c r="B203" s="111"/>
      <c r="C203" s="111"/>
      <c r="D203" s="111"/>
      <c r="E203" s="111"/>
      <c r="F203" s="111"/>
      <c r="G203" s="111"/>
      <c r="H203" s="111"/>
      <c r="I203" s="111"/>
      <c r="J203" s="111"/>
      <c r="K203" s="112"/>
    </row>
    <row r="204" spans="1:11">
      <c r="A204" s="63"/>
      <c r="B204" s="11" t="s">
        <v>19</v>
      </c>
      <c r="C204" s="26">
        <f>SUM(C205)</f>
        <v>51888.2</v>
      </c>
      <c r="D204" s="64">
        <f>SUM(D205)</f>
        <v>0</v>
      </c>
      <c r="E204" s="64">
        <f t="shared" ref="E204:J204" si="92">SUM(E205)</f>
        <v>7187</v>
      </c>
      <c r="F204" s="64">
        <f t="shared" si="92"/>
        <v>8596.4</v>
      </c>
      <c r="G204" s="64">
        <f t="shared" si="92"/>
        <v>9026.2000000000007</v>
      </c>
      <c r="H204" s="64">
        <f t="shared" si="92"/>
        <v>9026.2000000000007</v>
      </c>
      <c r="I204" s="64">
        <f t="shared" si="92"/>
        <v>9026.2000000000007</v>
      </c>
      <c r="J204" s="64">
        <f t="shared" si="92"/>
        <v>9026.2000000000007</v>
      </c>
      <c r="K204" s="108">
        <v>48</v>
      </c>
    </row>
    <row r="205" spans="1:11">
      <c r="A205" s="63"/>
      <c r="B205" s="12" t="s">
        <v>4</v>
      </c>
      <c r="C205" s="29">
        <f>SUM(D205:J205)</f>
        <v>51888.2</v>
      </c>
      <c r="D205" s="60">
        <v>0</v>
      </c>
      <c r="E205" s="60">
        <v>7187</v>
      </c>
      <c r="F205" s="60">
        <v>8596.4</v>
      </c>
      <c r="G205" s="60">
        <v>9026.2000000000007</v>
      </c>
      <c r="H205" s="27">
        <f>SUM(G205)</f>
        <v>9026.2000000000007</v>
      </c>
      <c r="I205" s="27">
        <f>SUM(H205)</f>
        <v>9026.2000000000007</v>
      </c>
      <c r="J205" s="27">
        <f>SUM(I205)</f>
        <v>9026.2000000000007</v>
      </c>
      <c r="K205" s="110"/>
    </row>
    <row r="206" spans="1:11" ht="28.5" customHeight="1">
      <c r="A206" s="150" t="s">
        <v>86</v>
      </c>
      <c r="B206" s="111"/>
      <c r="C206" s="111"/>
      <c r="D206" s="111"/>
      <c r="E206" s="111"/>
      <c r="F206" s="111"/>
      <c r="G206" s="111"/>
      <c r="H206" s="111"/>
      <c r="I206" s="111"/>
      <c r="J206" s="111"/>
      <c r="K206" s="112"/>
    </row>
    <row r="207" spans="1:11">
      <c r="A207" s="10"/>
      <c r="B207" s="11" t="s">
        <v>19</v>
      </c>
      <c r="C207" s="26">
        <f>SUM(C208)</f>
        <v>18111.5</v>
      </c>
      <c r="D207" s="26">
        <f>SUM(D208)</f>
        <v>1162.9000000000001</v>
      </c>
      <c r="E207" s="26">
        <f t="shared" ref="E207:J207" si="93">SUM(E208)</f>
        <v>3844.6</v>
      </c>
      <c r="F207" s="26">
        <f t="shared" si="93"/>
        <v>2520</v>
      </c>
      <c r="G207" s="26">
        <f t="shared" si="93"/>
        <v>2646</v>
      </c>
      <c r="H207" s="26">
        <f t="shared" si="93"/>
        <v>2646</v>
      </c>
      <c r="I207" s="26">
        <f t="shared" si="93"/>
        <v>2646</v>
      </c>
      <c r="J207" s="26">
        <f t="shared" si="93"/>
        <v>2646</v>
      </c>
      <c r="K207" s="108">
        <v>45</v>
      </c>
    </row>
    <row r="208" spans="1:11">
      <c r="A208" s="9"/>
      <c r="B208" s="12" t="s">
        <v>4</v>
      </c>
      <c r="C208" s="29">
        <f>SUM(D208:J208)</f>
        <v>18111.5</v>
      </c>
      <c r="D208" s="27">
        <v>1162.9000000000001</v>
      </c>
      <c r="E208" s="27">
        <v>3844.6</v>
      </c>
      <c r="F208" s="27">
        <v>2520</v>
      </c>
      <c r="G208" s="27">
        <v>2646</v>
      </c>
      <c r="H208" s="27">
        <f>SUM(G208)</f>
        <v>2646</v>
      </c>
      <c r="I208" s="27">
        <f>SUM(H208)</f>
        <v>2646</v>
      </c>
      <c r="J208" s="27">
        <f>SUM(I208)</f>
        <v>2646</v>
      </c>
      <c r="K208" s="110"/>
    </row>
    <row r="209" spans="1:172" ht="24.75" customHeight="1">
      <c r="A209" s="150" t="s">
        <v>87</v>
      </c>
      <c r="B209" s="111"/>
      <c r="C209" s="111"/>
      <c r="D209" s="111"/>
      <c r="E209" s="111"/>
      <c r="F209" s="111"/>
      <c r="G209" s="111"/>
      <c r="H209" s="111"/>
      <c r="I209" s="111"/>
      <c r="J209" s="111"/>
      <c r="K209" s="112"/>
    </row>
    <row r="210" spans="1:172">
      <c r="A210" s="10"/>
      <c r="B210" s="11" t="s">
        <v>19</v>
      </c>
      <c r="C210" s="32">
        <f>SUM(D210:J210)</f>
        <v>21407.4</v>
      </c>
      <c r="D210" s="26">
        <f>SUM(D211)</f>
        <v>2527.4</v>
      </c>
      <c r="E210" s="26">
        <f t="shared" ref="E210:J210" si="94">SUM(E211)</f>
        <v>2500</v>
      </c>
      <c r="F210" s="26">
        <f t="shared" si="94"/>
        <v>3150</v>
      </c>
      <c r="G210" s="26">
        <f t="shared" si="94"/>
        <v>3307.5</v>
      </c>
      <c r="H210" s="26">
        <f t="shared" si="94"/>
        <v>3307.5</v>
      </c>
      <c r="I210" s="26">
        <f t="shared" si="94"/>
        <v>3307.5</v>
      </c>
      <c r="J210" s="26">
        <f t="shared" si="94"/>
        <v>3307.5</v>
      </c>
      <c r="K210" s="108">
        <v>47</v>
      </c>
    </row>
    <row r="211" spans="1:172">
      <c r="A211" s="9"/>
      <c r="B211" s="12" t="s">
        <v>4</v>
      </c>
      <c r="C211" s="29">
        <f>SUM(D211:J211)</f>
        <v>21407.4</v>
      </c>
      <c r="D211" s="27">
        <v>2527.4</v>
      </c>
      <c r="E211" s="27">
        <v>2500</v>
      </c>
      <c r="F211" s="27">
        <v>3150</v>
      </c>
      <c r="G211" s="27">
        <v>3307.5</v>
      </c>
      <c r="H211" s="27">
        <f>SUM(G211)</f>
        <v>3307.5</v>
      </c>
      <c r="I211" s="27">
        <f>SUM(H211)</f>
        <v>3307.5</v>
      </c>
      <c r="J211" s="27">
        <f>SUM(I211)</f>
        <v>3307.5</v>
      </c>
      <c r="K211" s="110"/>
    </row>
    <row r="212" spans="1:172" ht="28.5" customHeight="1">
      <c r="A212" s="150" t="s">
        <v>88</v>
      </c>
      <c r="B212" s="111"/>
      <c r="C212" s="111"/>
      <c r="D212" s="111"/>
      <c r="E212" s="111"/>
      <c r="F212" s="111"/>
      <c r="G212" s="111"/>
      <c r="H212" s="111"/>
      <c r="I212" s="111"/>
      <c r="J212" s="111"/>
      <c r="K212" s="112"/>
    </row>
    <row r="213" spans="1:172">
      <c r="A213" s="10"/>
      <c r="B213" s="11" t="s">
        <v>19</v>
      </c>
      <c r="C213" s="32">
        <f>SUM(D213:J213)</f>
        <v>17204.699999999997</v>
      </c>
      <c r="D213" s="26">
        <f>SUM(D214)</f>
        <v>2054.5</v>
      </c>
      <c r="E213" s="26">
        <f t="shared" ref="E213:J213" si="95">SUM(E214)</f>
        <v>1500</v>
      </c>
      <c r="F213" s="26">
        <f t="shared" si="95"/>
        <v>2625</v>
      </c>
      <c r="G213" s="26">
        <f t="shared" si="95"/>
        <v>2756.3</v>
      </c>
      <c r="H213" s="26">
        <f t="shared" si="95"/>
        <v>2756.3</v>
      </c>
      <c r="I213" s="26">
        <f t="shared" si="95"/>
        <v>2756.3</v>
      </c>
      <c r="J213" s="26">
        <f t="shared" si="95"/>
        <v>2756.3</v>
      </c>
      <c r="K213" s="108">
        <v>47</v>
      </c>
    </row>
    <row r="214" spans="1:172">
      <c r="A214" s="9"/>
      <c r="B214" s="12" t="s">
        <v>4</v>
      </c>
      <c r="C214" s="29">
        <f>SUM(D214:J214)</f>
        <v>17204.699999999997</v>
      </c>
      <c r="D214" s="27">
        <v>2054.5</v>
      </c>
      <c r="E214" s="27">
        <v>1500</v>
      </c>
      <c r="F214" s="27">
        <v>2625</v>
      </c>
      <c r="G214" s="27">
        <v>2756.3</v>
      </c>
      <c r="H214" s="27">
        <f>SUM(G214)</f>
        <v>2756.3</v>
      </c>
      <c r="I214" s="27">
        <f>SUM(H214)</f>
        <v>2756.3</v>
      </c>
      <c r="J214" s="27">
        <f>SUM(I214)</f>
        <v>2756.3</v>
      </c>
      <c r="K214" s="110"/>
    </row>
    <row r="215" spans="1:172" ht="24" customHeight="1">
      <c r="A215" s="150" t="s">
        <v>89</v>
      </c>
      <c r="B215" s="111"/>
      <c r="C215" s="111"/>
      <c r="D215" s="111"/>
      <c r="E215" s="111"/>
      <c r="F215" s="111"/>
      <c r="G215" s="111"/>
      <c r="H215" s="111"/>
      <c r="I215" s="111"/>
      <c r="J215" s="111"/>
      <c r="K215" s="112"/>
    </row>
    <row r="216" spans="1:172">
      <c r="A216" s="10"/>
      <c r="B216" s="11" t="s">
        <v>19</v>
      </c>
      <c r="C216" s="26">
        <f>SUM(C217)</f>
        <v>15253</v>
      </c>
      <c r="D216" s="26">
        <f>SUM(D217)</f>
        <v>2833</v>
      </c>
      <c r="E216" s="26">
        <f t="shared" ref="E216:J216" si="96">SUM(E217)</f>
        <v>1500</v>
      </c>
      <c r="F216" s="26">
        <f t="shared" si="96"/>
        <v>2100</v>
      </c>
      <c r="G216" s="26">
        <f t="shared" si="96"/>
        <v>2205</v>
      </c>
      <c r="H216" s="26">
        <f t="shared" si="96"/>
        <v>2205</v>
      </c>
      <c r="I216" s="26">
        <f t="shared" si="96"/>
        <v>2205</v>
      </c>
      <c r="J216" s="26">
        <f t="shared" si="96"/>
        <v>2205</v>
      </c>
      <c r="K216" s="108">
        <v>47</v>
      </c>
    </row>
    <row r="217" spans="1:172">
      <c r="A217" s="9"/>
      <c r="B217" s="12" t="s">
        <v>4</v>
      </c>
      <c r="C217" s="29">
        <f>SUM(D217:J217)</f>
        <v>15253</v>
      </c>
      <c r="D217" s="27">
        <v>2833</v>
      </c>
      <c r="E217" s="27">
        <v>1500</v>
      </c>
      <c r="F217" s="27">
        <v>2100</v>
      </c>
      <c r="G217" s="27">
        <v>2205</v>
      </c>
      <c r="H217" s="27">
        <f>SUM(G217)</f>
        <v>2205</v>
      </c>
      <c r="I217" s="27">
        <f>SUM(H217)</f>
        <v>2205</v>
      </c>
      <c r="J217" s="27">
        <f>SUM(I217)</f>
        <v>2205</v>
      </c>
      <c r="K217" s="109"/>
    </row>
    <row r="218" spans="1:172" ht="28.5" customHeight="1">
      <c r="A218" s="105" t="s">
        <v>90</v>
      </c>
      <c r="B218" s="106"/>
      <c r="C218" s="106"/>
      <c r="D218" s="106"/>
      <c r="E218" s="106"/>
      <c r="F218" s="106"/>
      <c r="G218" s="106"/>
      <c r="H218" s="106"/>
      <c r="I218" s="106"/>
      <c r="J218" s="106"/>
      <c r="K218" s="107"/>
    </row>
    <row r="219" spans="1:172" ht="15.75" customHeight="1">
      <c r="A219" s="56"/>
      <c r="B219" s="30" t="s">
        <v>19</v>
      </c>
      <c r="C219" s="28">
        <f t="shared" ref="C219:J219" si="97">SUM(C220:C220)</f>
        <v>1133.8</v>
      </c>
      <c r="D219" s="28">
        <f t="shared" si="97"/>
        <v>479.2</v>
      </c>
      <c r="E219" s="28">
        <f t="shared" si="97"/>
        <v>654.6</v>
      </c>
      <c r="F219" s="28">
        <f t="shared" si="97"/>
        <v>0</v>
      </c>
      <c r="G219" s="28">
        <f t="shared" si="97"/>
        <v>0</v>
      </c>
      <c r="H219" s="28">
        <f t="shared" si="97"/>
        <v>0</v>
      </c>
      <c r="I219" s="28">
        <f t="shared" si="97"/>
        <v>0</v>
      </c>
      <c r="J219" s="28">
        <f t="shared" si="97"/>
        <v>0</v>
      </c>
      <c r="K219" s="108">
        <v>46</v>
      </c>
    </row>
    <row r="220" spans="1:172" ht="15" customHeight="1">
      <c r="A220" s="56"/>
      <c r="B220" s="31" t="s">
        <v>4</v>
      </c>
      <c r="C220" s="29">
        <f>SUM(D220:J220)</f>
        <v>1133.8</v>
      </c>
      <c r="D220" s="27">
        <v>479.2</v>
      </c>
      <c r="E220" s="27">
        <v>654.6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110"/>
    </row>
    <row r="221" spans="1:172" ht="12.75" customHeight="1">
      <c r="A221" s="140" t="s">
        <v>64</v>
      </c>
      <c r="B221" s="141"/>
      <c r="C221" s="141"/>
      <c r="D221" s="141"/>
      <c r="E221" s="141"/>
      <c r="F221" s="141"/>
      <c r="G221" s="141"/>
      <c r="H221" s="141"/>
      <c r="I221" s="141"/>
      <c r="J221" s="141"/>
      <c r="K221" s="142"/>
    </row>
    <row r="222" spans="1:172" s="6" customFormat="1" ht="27">
      <c r="A222" s="63"/>
      <c r="B222" s="62" t="s">
        <v>44</v>
      </c>
      <c r="C222" s="74">
        <f>SUM(C223)</f>
        <v>12651.599999999999</v>
      </c>
      <c r="D222" s="74">
        <f>SUM(D223)</f>
        <v>1452.3999999999999</v>
      </c>
      <c r="E222" s="74">
        <f t="shared" ref="E222:J222" si="98">SUM(E223)</f>
        <v>3432.5</v>
      </c>
      <c r="F222" s="74">
        <f t="shared" si="98"/>
        <v>1493.4999999999998</v>
      </c>
      <c r="G222" s="74">
        <f t="shared" si="98"/>
        <v>1568.3</v>
      </c>
      <c r="H222" s="74">
        <f t="shared" si="98"/>
        <v>1568.3</v>
      </c>
      <c r="I222" s="74">
        <f t="shared" si="98"/>
        <v>1568.3</v>
      </c>
      <c r="J222" s="74">
        <f t="shared" si="98"/>
        <v>1568.3</v>
      </c>
      <c r="K222" s="151" t="s">
        <v>104</v>
      </c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</row>
    <row r="223" spans="1:172" s="6" customFormat="1">
      <c r="A223" s="63"/>
      <c r="B223" s="59" t="s">
        <v>4</v>
      </c>
      <c r="C223" s="60">
        <f>SUM(D223:J223)</f>
        <v>12651.599999999999</v>
      </c>
      <c r="D223" s="60">
        <f>SUM(D235)</f>
        <v>1452.3999999999999</v>
      </c>
      <c r="E223" s="60">
        <f t="shared" ref="E223:J223" si="99">SUM(E235)</f>
        <v>3432.5</v>
      </c>
      <c r="F223" s="60">
        <f t="shared" si="99"/>
        <v>1493.4999999999998</v>
      </c>
      <c r="G223" s="60">
        <f t="shared" si="99"/>
        <v>1568.3</v>
      </c>
      <c r="H223" s="60">
        <f t="shared" si="99"/>
        <v>1568.3</v>
      </c>
      <c r="I223" s="60">
        <f t="shared" si="99"/>
        <v>1568.3</v>
      </c>
      <c r="J223" s="60">
        <f t="shared" si="99"/>
        <v>1568.3</v>
      </c>
      <c r="K223" s="15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</row>
    <row r="224" spans="1:172" ht="12.75" customHeight="1">
      <c r="A224" s="128" t="s">
        <v>10</v>
      </c>
      <c r="B224" s="129"/>
      <c r="C224" s="129"/>
      <c r="D224" s="129"/>
      <c r="E224" s="129"/>
      <c r="F224" s="129"/>
      <c r="G224" s="129"/>
      <c r="H224" s="129"/>
      <c r="I224" s="129"/>
      <c r="J224" s="129"/>
      <c r="K224" s="130"/>
    </row>
    <row r="225" spans="1:11" ht="40.5">
      <c r="A225" s="63"/>
      <c r="B225" s="62" t="s">
        <v>36</v>
      </c>
      <c r="C225" s="70">
        <v>0</v>
      </c>
      <c r="D225" s="70">
        <v>0</v>
      </c>
      <c r="E225" s="70">
        <v>0</v>
      </c>
      <c r="F225" s="70">
        <v>0</v>
      </c>
      <c r="G225" s="70">
        <v>0</v>
      </c>
      <c r="H225" s="70">
        <v>0</v>
      </c>
      <c r="I225" s="71">
        <v>0</v>
      </c>
      <c r="J225" s="71">
        <v>0</v>
      </c>
      <c r="K225" s="125" t="s">
        <v>104</v>
      </c>
    </row>
    <row r="226" spans="1:11">
      <c r="A226" s="63"/>
      <c r="B226" s="59" t="s">
        <v>4</v>
      </c>
      <c r="C226" s="72">
        <v>0</v>
      </c>
      <c r="D226" s="72">
        <v>0</v>
      </c>
      <c r="E226" s="72">
        <v>0</v>
      </c>
      <c r="F226" s="72">
        <v>0</v>
      </c>
      <c r="G226" s="72">
        <v>0</v>
      </c>
      <c r="H226" s="72">
        <v>0</v>
      </c>
      <c r="I226" s="72">
        <v>0</v>
      </c>
      <c r="J226" s="72">
        <v>0</v>
      </c>
      <c r="K226" s="127"/>
    </row>
    <row r="227" spans="1:11" ht="12.75" customHeight="1">
      <c r="A227" s="117" t="s">
        <v>11</v>
      </c>
      <c r="B227" s="118"/>
      <c r="C227" s="118"/>
      <c r="D227" s="118"/>
      <c r="E227" s="118"/>
      <c r="F227" s="118"/>
      <c r="G227" s="118"/>
      <c r="H227" s="118"/>
      <c r="I227" s="118"/>
      <c r="J227" s="118"/>
      <c r="K227" s="119"/>
    </row>
    <row r="228" spans="1:11" ht="54">
      <c r="A228" s="9"/>
      <c r="B228" s="11" t="s">
        <v>38</v>
      </c>
      <c r="C228" s="86">
        <f>SUM(C229)</f>
        <v>0</v>
      </c>
      <c r="D228" s="86">
        <f t="shared" ref="D228:J228" si="100">SUM(D229)</f>
        <v>0</v>
      </c>
      <c r="E228" s="86">
        <f t="shared" si="100"/>
        <v>0</v>
      </c>
      <c r="F228" s="86">
        <f t="shared" si="100"/>
        <v>0</v>
      </c>
      <c r="G228" s="86">
        <f t="shared" si="100"/>
        <v>0</v>
      </c>
      <c r="H228" s="86">
        <f t="shared" si="100"/>
        <v>0</v>
      </c>
      <c r="I228" s="86">
        <f t="shared" si="100"/>
        <v>0</v>
      </c>
      <c r="J228" s="86">
        <f t="shared" si="100"/>
        <v>0</v>
      </c>
      <c r="K228" s="120" t="s">
        <v>104</v>
      </c>
    </row>
    <row r="229" spans="1:11">
      <c r="A229" s="9"/>
      <c r="B229" s="17" t="s">
        <v>4</v>
      </c>
      <c r="C229" s="19">
        <v>0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21"/>
    </row>
    <row r="230" spans="1:11" ht="12" customHeight="1">
      <c r="A230" s="117" t="s">
        <v>12</v>
      </c>
      <c r="B230" s="118"/>
      <c r="C230" s="118"/>
      <c r="D230" s="118"/>
      <c r="E230" s="118"/>
      <c r="F230" s="118"/>
      <c r="G230" s="118"/>
      <c r="H230" s="118"/>
      <c r="I230" s="118"/>
      <c r="J230" s="118"/>
      <c r="K230" s="119"/>
    </row>
    <row r="231" spans="1:11">
      <c r="A231" s="10"/>
      <c r="B231" s="11" t="s">
        <v>9</v>
      </c>
      <c r="C231" s="22">
        <v>0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108" t="s">
        <v>104</v>
      </c>
    </row>
    <row r="232" spans="1:11">
      <c r="A232" s="9"/>
      <c r="B232" s="17" t="s">
        <v>4</v>
      </c>
      <c r="C232" s="19">
        <v>0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43"/>
    </row>
    <row r="233" spans="1:11" ht="15" customHeight="1">
      <c r="A233" s="128" t="s">
        <v>22</v>
      </c>
      <c r="B233" s="129"/>
      <c r="C233" s="129"/>
      <c r="D233" s="129"/>
      <c r="E233" s="129"/>
      <c r="F233" s="129"/>
      <c r="G233" s="129"/>
      <c r="H233" s="129"/>
      <c r="I233" s="129"/>
      <c r="J233" s="129"/>
      <c r="K233" s="130"/>
    </row>
    <row r="234" spans="1:11">
      <c r="A234" s="73"/>
      <c r="B234" s="62" t="s">
        <v>9</v>
      </c>
      <c r="C234" s="74">
        <f>SUM(C235)</f>
        <v>12651.599999999999</v>
      </c>
      <c r="D234" s="74">
        <f>SUM(D235)</f>
        <v>1452.3999999999999</v>
      </c>
      <c r="E234" s="74">
        <f t="shared" ref="E234:J234" si="101">SUM(E235)</f>
        <v>3432.5</v>
      </c>
      <c r="F234" s="74">
        <f t="shared" si="101"/>
        <v>1493.4999999999998</v>
      </c>
      <c r="G234" s="74">
        <f t="shared" si="101"/>
        <v>1568.3</v>
      </c>
      <c r="H234" s="74">
        <f t="shared" si="101"/>
        <v>1568.3</v>
      </c>
      <c r="I234" s="74">
        <f t="shared" si="101"/>
        <v>1568.3</v>
      </c>
      <c r="J234" s="74">
        <f t="shared" si="101"/>
        <v>1568.3</v>
      </c>
      <c r="K234" s="122" t="s">
        <v>104</v>
      </c>
    </row>
    <row r="235" spans="1:11">
      <c r="A235" s="63"/>
      <c r="B235" s="77" t="s">
        <v>4</v>
      </c>
      <c r="C235" s="60">
        <f>SUM(D235:J235)</f>
        <v>12651.599999999999</v>
      </c>
      <c r="D235" s="60">
        <f>SUM(D247+D262+D238+D241+D244)</f>
        <v>1452.3999999999999</v>
      </c>
      <c r="E235" s="60">
        <f t="shared" ref="E235:J235" si="102">SUM(E247+E262+E238+E241+E244)</f>
        <v>3432.5</v>
      </c>
      <c r="F235" s="60">
        <f t="shared" si="102"/>
        <v>1493.4999999999998</v>
      </c>
      <c r="G235" s="60">
        <f t="shared" si="102"/>
        <v>1568.3</v>
      </c>
      <c r="H235" s="60">
        <f t="shared" si="102"/>
        <v>1568.3</v>
      </c>
      <c r="I235" s="60">
        <f t="shared" si="102"/>
        <v>1568.3</v>
      </c>
      <c r="J235" s="60">
        <f t="shared" si="102"/>
        <v>1568.3</v>
      </c>
      <c r="K235" s="124"/>
    </row>
    <row r="236" spans="1:11" ht="11.25" customHeight="1">
      <c r="A236" s="105" t="s">
        <v>91</v>
      </c>
      <c r="B236" s="111"/>
      <c r="C236" s="111"/>
      <c r="D236" s="111"/>
      <c r="E236" s="111"/>
      <c r="F236" s="111"/>
      <c r="G236" s="111"/>
      <c r="H236" s="111"/>
      <c r="I236" s="111"/>
      <c r="J236" s="111"/>
      <c r="K236" s="112"/>
    </row>
    <row r="237" spans="1:11">
      <c r="A237" s="63"/>
      <c r="B237" s="11" t="s">
        <v>39</v>
      </c>
      <c r="C237" s="64">
        <f>SUM(D237:J237)</f>
        <v>401.2</v>
      </c>
      <c r="D237" s="64">
        <f>SUM(D238)</f>
        <v>200</v>
      </c>
      <c r="E237" s="64">
        <f t="shared" ref="E237:J237" si="103">SUM(E238)</f>
        <v>201.2</v>
      </c>
      <c r="F237" s="64">
        <f t="shared" si="103"/>
        <v>0</v>
      </c>
      <c r="G237" s="64">
        <f t="shared" si="103"/>
        <v>0</v>
      </c>
      <c r="H237" s="64">
        <f t="shared" si="103"/>
        <v>0</v>
      </c>
      <c r="I237" s="64">
        <f t="shared" si="103"/>
        <v>0</v>
      </c>
      <c r="J237" s="64">
        <f t="shared" si="103"/>
        <v>0</v>
      </c>
      <c r="K237" s="125">
        <v>55</v>
      </c>
    </row>
    <row r="238" spans="1:11">
      <c r="A238" s="63"/>
      <c r="B238" s="12" t="s">
        <v>4</v>
      </c>
      <c r="C238" s="60">
        <f>SUM(D238:J238)</f>
        <v>401.2</v>
      </c>
      <c r="D238" s="60">
        <v>200</v>
      </c>
      <c r="E238" s="60">
        <v>201.2</v>
      </c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127"/>
    </row>
    <row r="239" spans="1:11" ht="24" customHeight="1">
      <c r="A239" s="105" t="s">
        <v>94</v>
      </c>
      <c r="B239" s="111"/>
      <c r="C239" s="111"/>
      <c r="D239" s="111"/>
      <c r="E239" s="111"/>
      <c r="F239" s="111"/>
      <c r="G239" s="111"/>
      <c r="H239" s="111"/>
      <c r="I239" s="111"/>
      <c r="J239" s="111"/>
      <c r="K239" s="112"/>
    </row>
    <row r="240" spans="1:11">
      <c r="A240" s="63"/>
      <c r="B240" s="11" t="s">
        <v>39</v>
      </c>
      <c r="C240" s="64">
        <f>SUM(D240:J240)</f>
        <v>400</v>
      </c>
      <c r="D240" s="64">
        <f t="shared" ref="D240:J240" si="104">SUM(D241)</f>
        <v>0</v>
      </c>
      <c r="E240" s="64">
        <f t="shared" si="104"/>
        <v>400</v>
      </c>
      <c r="F240" s="64">
        <f t="shared" si="104"/>
        <v>0</v>
      </c>
      <c r="G240" s="64">
        <f t="shared" si="104"/>
        <v>0</v>
      </c>
      <c r="H240" s="64">
        <f t="shared" si="104"/>
        <v>0</v>
      </c>
      <c r="I240" s="64">
        <f t="shared" si="104"/>
        <v>0</v>
      </c>
      <c r="J240" s="64">
        <f t="shared" si="104"/>
        <v>0</v>
      </c>
      <c r="K240" s="125">
        <v>56</v>
      </c>
    </row>
    <row r="241" spans="1:11">
      <c r="A241" s="63"/>
      <c r="B241" s="12" t="s">
        <v>4</v>
      </c>
      <c r="C241" s="60">
        <f>SUM(D241:J241)</f>
        <v>400</v>
      </c>
      <c r="D241" s="60">
        <v>0</v>
      </c>
      <c r="E241" s="60">
        <v>400</v>
      </c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127"/>
    </row>
    <row r="242" spans="1:11" ht="24" customHeight="1">
      <c r="A242" s="105" t="s">
        <v>95</v>
      </c>
      <c r="B242" s="111"/>
      <c r="C242" s="111"/>
      <c r="D242" s="111"/>
      <c r="E242" s="111"/>
      <c r="F242" s="111"/>
      <c r="G242" s="111"/>
      <c r="H242" s="111"/>
      <c r="I242" s="111"/>
      <c r="J242" s="111"/>
      <c r="K242" s="112"/>
    </row>
    <row r="243" spans="1:11">
      <c r="A243" s="63"/>
      <c r="B243" s="11" t="s">
        <v>39</v>
      </c>
      <c r="C243" s="64">
        <f>SUM(D243:J243)</f>
        <v>1500</v>
      </c>
      <c r="D243" s="64">
        <f t="shared" ref="D243:J243" si="105">SUM(D244)</f>
        <v>0</v>
      </c>
      <c r="E243" s="64">
        <f t="shared" si="105"/>
        <v>1500</v>
      </c>
      <c r="F243" s="64">
        <f t="shared" si="105"/>
        <v>0</v>
      </c>
      <c r="G243" s="64">
        <f t="shared" si="105"/>
        <v>0</v>
      </c>
      <c r="H243" s="64">
        <f t="shared" si="105"/>
        <v>0</v>
      </c>
      <c r="I243" s="64">
        <f t="shared" si="105"/>
        <v>0</v>
      </c>
      <c r="J243" s="64">
        <f t="shared" si="105"/>
        <v>0</v>
      </c>
      <c r="K243" s="125">
        <v>57</v>
      </c>
    </row>
    <row r="244" spans="1:11">
      <c r="A244" s="63"/>
      <c r="B244" s="12" t="s">
        <v>4</v>
      </c>
      <c r="C244" s="60">
        <f>SUM(D244:J244)</f>
        <v>1500</v>
      </c>
      <c r="D244" s="60">
        <v>0</v>
      </c>
      <c r="E244" s="60">
        <v>1500</v>
      </c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127"/>
    </row>
    <row r="245" spans="1:11" ht="15" customHeight="1">
      <c r="A245" s="105" t="s">
        <v>96</v>
      </c>
      <c r="B245" s="111"/>
      <c r="C245" s="111"/>
      <c r="D245" s="111"/>
      <c r="E245" s="111"/>
      <c r="F245" s="111"/>
      <c r="G245" s="111"/>
      <c r="H245" s="111"/>
      <c r="I245" s="111"/>
      <c r="J245" s="111"/>
      <c r="K245" s="112"/>
    </row>
    <row r="246" spans="1:11">
      <c r="A246" s="10"/>
      <c r="B246" s="11" t="s">
        <v>39</v>
      </c>
      <c r="C246" s="18">
        <f>SUM(C247)</f>
        <v>9882.3999999999978</v>
      </c>
      <c r="D246" s="26">
        <f>SUM(D247)</f>
        <v>1202.3999999999999</v>
      </c>
      <c r="E246" s="26">
        <f t="shared" ref="E246:J246" si="106">SUM(E247)</f>
        <v>1200</v>
      </c>
      <c r="F246" s="18">
        <f t="shared" si="106"/>
        <v>1438.3999999999999</v>
      </c>
      <c r="G246" s="18">
        <f t="shared" si="106"/>
        <v>1510.3999999999999</v>
      </c>
      <c r="H246" s="18">
        <f t="shared" si="106"/>
        <v>1510.3999999999999</v>
      </c>
      <c r="I246" s="18">
        <f t="shared" si="106"/>
        <v>1510.3999999999999</v>
      </c>
      <c r="J246" s="18">
        <f t="shared" si="106"/>
        <v>1510.3999999999999</v>
      </c>
      <c r="K246" s="108" t="s">
        <v>105</v>
      </c>
    </row>
    <row r="247" spans="1:11">
      <c r="A247" s="9"/>
      <c r="B247" s="12" t="s">
        <v>4</v>
      </c>
      <c r="C247" s="25">
        <f>SUM(D247:J247)</f>
        <v>9882.3999999999978</v>
      </c>
      <c r="D247" s="24">
        <f>SUM(D250+D253+D256+D259)</f>
        <v>1202.3999999999999</v>
      </c>
      <c r="E247" s="24">
        <f t="shared" ref="E247:J247" si="107">SUM(E250+E253+E256+E259)</f>
        <v>1200</v>
      </c>
      <c r="F247" s="24">
        <f t="shared" si="107"/>
        <v>1438.3999999999999</v>
      </c>
      <c r="G247" s="24">
        <f t="shared" si="107"/>
        <v>1510.3999999999999</v>
      </c>
      <c r="H247" s="24">
        <f t="shared" si="107"/>
        <v>1510.3999999999999</v>
      </c>
      <c r="I247" s="24">
        <f t="shared" si="107"/>
        <v>1510.3999999999999</v>
      </c>
      <c r="J247" s="24">
        <f t="shared" si="107"/>
        <v>1510.3999999999999</v>
      </c>
      <c r="K247" s="109"/>
    </row>
    <row r="248" spans="1:11" ht="15" customHeight="1">
      <c r="A248" s="137" t="s">
        <v>54</v>
      </c>
      <c r="B248" s="138"/>
      <c r="C248" s="138"/>
      <c r="D248" s="138"/>
      <c r="E248" s="138"/>
      <c r="F248" s="138"/>
      <c r="G248" s="138"/>
      <c r="H248" s="138"/>
      <c r="I248" s="138"/>
      <c r="J248" s="138"/>
      <c r="K248" s="139"/>
    </row>
    <row r="249" spans="1:11">
      <c r="A249" s="4"/>
      <c r="B249" s="45" t="s">
        <v>53</v>
      </c>
      <c r="C249" s="46">
        <f>SUM(C250)</f>
        <v>210.40000000000003</v>
      </c>
      <c r="D249" s="47">
        <f>SUM(D250)</f>
        <v>27</v>
      </c>
      <c r="E249" s="47">
        <f t="shared" ref="E249:J249" si="108">SUM(E250)</f>
        <v>28.4</v>
      </c>
      <c r="F249" s="47">
        <f t="shared" si="108"/>
        <v>29.8</v>
      </c>
      <c r="G249" s="47">
        <f t="shared" si="108"/>
        <v>31.3</v>
      </c>
      <c r="H249" s="47">
        <f t="shared" si="108"/>
        <v>31.3</v>
      </c>
      <c r="I249" s="47">
        <f t="shared" si="108"/>
        <v>31.3</v>
      </c>
      <c r="J249" s="47">
        <f t="shared" si="108"/>
        <v>31.3</v>
      </c>
      <c r="K249" s="108">
        <v>52</v>
      </c>
    </row>
    <row r="250" spans="1:11">
      <c r="A250" s="4"/>
      <c r="B250" s="12" t="s">
        <v>4</v>
      </c>
      <c r="C250" s="25">
        <f>SUM(D250:J250)</f>
        <v>210.40000000000003</v>
      </c>
      <c r="D250" s="24">
        <v>27</v>
      </c>
      <c r="E250" s="24">
        <v>28.4</v>
      </c>
      <c r="F250" s="24">
        <v>29.8</v>
      </c>
      <c r="G250" s="24">
        <v>31.3</v>
      </c>
      <c r="H250" s="24">
        <f>SUM(G250)</f>
        <v>31.3</v>
      </c>
      <c r="I250" s="24">
        <f>SUM(H250)</f>
        <v>31.3</v>
      </c>
      <c r="J250" s="24">
        <f>SUM(I250)</f>
        <v>31.3</v>
      </c>
      <c r="K250" s="109"/>
    </row>
    <row r="251" spans="1:11" ht="15" customHeight="1">
      <c r="A251" s="144" t="s">
        <v>55</v>
      </c>
      <c r="B251" s="145"/>
      <c r="C251" s="145"/>
      <c r="D251" s="145"/>
      <c r="E251" s="145"/>
      <c r="F251" s="145"/>
      <c r="G251" s="145"/>
      <c r="H251" s="145"/>
      <c r="I251" s="145"/>
      <c r="J251" s="145"/>
      <c r="K251" s="146"/>
    </row>
    <row r="252" spans="1:11">
      <c r="A252" s="4"/>
      <c r="B252" s="45" t="s">
        <v>53</v>
      </c>
      <c r="C252" s="46">
        <f>SUM(C253)</f>
        <v>1059.5999999999999</v>
      </c>
      <c r="D252" s="47">
        <f>SUM(D253)</f>
        <v>177.8</v>
      </c>
      <c r="E252" s="47">
        <f t="shared" ref="E252:J252" si="109">SUM(E253)</f>
        <v>136.5</v>
      </c>
      <c r="F252" s="47">
        <f t="shared" si="109"/>
        <v>143.30000000000001</v>
      </c>
      <c r="G252" s="47">
        <f t="shared" si="109"/>
        <v>150.5</v>
      </c>
      <c r="H252" s="47">
        <f t="shared" si="109"/>
        <v>150.5</v>
      </c>
      <c r="I252" s="47">
        <f t="shared" si="109"/>
        <v>150.5</v>
      </c>
      <c r="J252" s="47">
        <f t="shared" si="109"/>
        <v>150.5</v>
      </c>
      <c r="K252" s="108">
        <v>53</v>
      </c>
    </row>
    <row r="253" spans="1:11">
      <c r="A253" s="4"/>
      <c r="B253" s="12" t="s">
        <v>4</v>
      </c>
      <c r="C253" s="25">
        <f>SUM(D253:J253)</f>
        <v>1059.5999999999999</v>
      </c>
      <c r="D253" s="24">
        <v>177.8</v>
      </c>
      <c r="E253" s="24">
        <v>136.5</v>
      </c>
      <c r="F253" s="24">
        <v>143.30000000000001</v>
      </c>
      <c r="G253" s="24">
        <v>150.5</v>
      </c>
      <c r="H253" s="24">
        <f>SUM(G253)</f>
        <v>150.5</v>
      </c>
      <c r="I253" s="24">
        <f>SUM(H253)</f>
        <v>150.5</v>
      </c>
      <c r="J253" s="24">
        <f>SUM(I253)</f>
        <v>150.5</v>
      </c>
      <c r="K253" s="109"/>
    </row>
    <row r="254" spans="1:11">
      <c r="A254" s="113" t="s">
        <v>56</v>
      </c>
      <c r="B254" s="114"/>
      <c r="C254" s="114"/>
      <c r="D254" s="114"/>
      <c r="E254" s="114"/>
      <c r="F254" s="114"/>
      <c r="G254" s="114"/>
      <c r="H254" s="114"/>
      <c r="I254" s="114"/>
      <c r="J254" s="114"/>
      <c r="K254" s="115"/>
    </row>
    <row r="255" spans="1:11">
      <c r="A255" s="4"/>
      <c r="B255" s="45" t="s">
        <v>53</v>
      </c>
      <c r="C255" s="46">
        <f>SUM(C256)</f>
        <v>7834.3</v>
      </c>
      <c r="D255" s="47">
        <f>SUM(D256)</f>
        <v>898</v>
      </c>
      <c r="E255" s="47">
        <f t="shared" ref="E255:J255" si="110">SUM(E256)</f>
        <v>930.1</v>
      </c>
      <c r="F255" s="47">
        <f t="shared" si="110"/>
        <v>1155</v>
      </c>
      <c r="G255" s="47">
        <f t="shared" si="110"/>
        <v>1212.8</v>
      </c>
      <c r="H255" s="47">
        <f t="shared" si="110"/>
        <v>1212.8</v>
      </c>
      <c r="I255" s="47">
        <f t="shared" si="110"/>
        <v>1212.8</v>
      </c>
      <c r="J255" s="47">
        <f t="shared" si="110"/>
        <v>1212.8</v>
      </c>
      <c r="K255" s="108">
        <v>54</v>
      </c>
    </row>
    <row r="256" spans="1:11">
      <c r="A256" s="4"/>
      <c r="B256" s="12" t="s">
        <v>4</v>
      </c>
      <c r="C256" s="25">
        <f>SUM(D256:J256)</f>
        <v>7834.3</v>
      </c>
      <c r="D256" s="24">
        <v>898</v>
      </c>
      <c r="E256" s="24">
        <v>930.1</v>
      </c>
      <c r="F256" s="24">
        <v>1155</v>
      </c>
      <c r="G256" s="24">
        <v>1212.8</v>
      </c>
      <c r="H256" s="24">
        <f>SUM(G256)</f>
        <v>1212.8</v>
      </c>
      <c r="I256" s="24">
        <f>SUM(H256)</f>
        <v>1212.8</v>
      </c>
      <c r="J256" s="24">
        <f>SUM(I256)</f>
        <v>1212.8</v>
      </c>
      <c r="K256" s="109"/>
    </row>
    <row r="257" spans="1:11">
      <c r="A257" s="113" t="s">
        <v>57</v>
      </c>
      <c r="B257" s="114"/>
      <c r="C257" s="114"/>
      <c r="D257" s="114"/>
      <c r="E257" s="114"/>
      <c r="F257" s="114"/>
      <c r="G257" s="114"/>
      <c r="H257" s="114"/>
      <c r="I257" s="114"/>
      <c r="J257" s="114"/>
      <c r="K257" s="115"/>
    </row>
    <row r="258" spans="1:11">
      <c r="A258" s="4"/>
      <c r="B258" s="45" t="s">
        <v>53</v>
      </c>
      <c r="C258" s="46">
        <f>SUM(C259)</f>
        <v>778.09999999999991</v>
      </c>
      <c r="D258" s="47">
        <f>SUM(D259)</f>
        <v>99.6</v>
      </c>
      <c r="E258" s="47">
        <f t="shared" ref="E258:J258" si="111">SUM(E259)</f>
        <v>105</v>
      </c>
      <c r="F258" s="47">
        <f t="shared" si="111"/>
        <v>110.3</v>
      </c>
      <c r="G258" s="47">
        <f t="shared" si="111"/>
        <v>115.8</v>
      </c>
      <c r="H258" s="47">
        <f t="shared" si="111"/>
        <v>115.8</v>
      </c>
      <c r="I258" s="47">
        <f t="shared" si="111"/>
        <v>115.8</v>
      </c>
      <c r="J258" s="47">
        <f t="shared" si="111"/>
        <v>115.8</v>
      </c>
      <c r="K258" s="108">
        <v>59</v>
      </c>
    </row>
    <row r="259" spans="1:11">
      <c r="A259" s="4"/>
      <c r="B259" s="12" t="s">
        <v>4</v>
      </c>
      <c r="C259" s="25">
        <f>SUM(D259:J259)</f>
        <v>778.09999999999991</v>
      </c>
      <c r="D259" s="24">
        <v>99.6</v>
      </c>
      <c r="E259" s="24">
        <v>105</v>
      </c>
      <c r="F259" s="24">
        <v>110.3</v>
      </c>
      <c r="G259" s="24">
        <v>115.8</v>
      </c>
      <c r="H259" s="24">
        <f>SUM(G259)</f>
        <v>115.8</v>
      </c>
      <c r="I259" s="24">
        <f>SUM(H259)</f>
        <v>115.8</v>
      </c>
      <c r="J259" s="24">
        <f>SUM(I259)</f>
        <v>115.8</v>
      </c>
      <c r="K259" s="109"/>
    </row>
    <row r="260" spans="1:11" ht="27.75" customHeight="1">
      <c r="A260" s="105" t="s">
        <v>97</v>
      </c>
      <c r="B260" s="111"/>
      <c r="C260" s="111"/>
      <c r="D260" s="111"/>
      <c r="E260" s="111"/>
      <c r="F260" s="111"/>
      <c r="G260" s="111"/>
      <c r="H260" s="111"/>
      <c r="I260" s="111"/>
      <c r="J260" s="111"/>
      <c r="K260" s="112"/>
    </row>
    <row r="261" spans="1:11">
      <c r="A261" s="10"/>
      <c r="B261" s="11" t="s">
        <v>39</v>
      </c>
      <c r="C261" s="50">
        <f>SUM(C262)</f>
        <v>467.99999999999994</v>
      </c>
      <c r="D261" s="50">
        <f>SUM(D262)</f>
        <v>50</v>
      </c>
      <c r="E261" s="50">
        <f t="shared" ref="E261:J261" si="112">SUM(E262)</f>
        <v>131.30000000000001</v>
      </c>
      <c r="F261" s="50">
        <f t="shared" si="112"/>
        <v>55.1</v>
      </c>
      <c r="G261" s="50">
        <f t="shared" si="112"/>
        <v>57.9</v>
      </c>
      <c r="H261" s="50">
        <f t="shared" si="112"/>
        <v>57.9</v>
      </c>
      <c r="I261" s="50">
        <f t="shared" si="112"/>
        <v>57.9</v>
      </c>
      <c r="J261" s="50">
        <f t="shared" si="112"/>
        <v>57.9</v>
      </c>
      <c r="K261" s="108">
        <v>60.61</v>
      </c>
    </row>
    <row r="262" spans="1:11">
      <c r="A262" s="44"/>
      <c r="B262" s="48" t="s">
        <v>4</v>
      </c>
      <c r="C262" s="49">
        <f>SUM(D262:J262)</f>
        <v>467.99999999999994</v>
      </c>
      <c r="D262" s="49">
        <f>SUM(D265+D268)</f>
        <v>50</v>
      </c>
      <c r="E262" s="49">
        <f t="shared" ref="E262:J262" si="113">SUM(E265+E268)</f>
        <v>131.30000000000001</v>
      </c>
      <c r="F262" s="49">
        <f t="shared" si="113"/>
        <v>55.1</v>
      </c>
      <c r="G262" s="49">
        <f t="shared" si="113"/>
        <v>57.9</v>
      </c>
      <c r="H262" s="49">
        <f t="shared" si="113"/>
        <v>57.9</v>
      </c>
      <c r="I262" s="49">
        <f t="shared" si="113"/>
        <v>57.9</v>
      </c>
      <c r="J262" s="49">
        <f t="shared" si="113"/>
        <v>57.9</v>
      </c>
      <c r="K262" s="110"/>
    </row>
    <row r="263" spans="1:11">
      <c r="A263" s="137" t="s">
        <v>98</v>
      </c>
      <c r="B263" s="138"/>
      <c r="C263" s="138"/>
      <c r="D263" s="138"/>
      <c r="E263" s="138"/>
      <c r="F263" s="138"/>
      <c r="G263" s="138"/>
      <c r="H263" s="138"/>
      <c r="I263" s="138"/>
      <c r="J263" s="138"/>
      <c r="K263" s="139"/>
    </row>
    <row r="264" spans="1:11">
      <c r="A264" s="87"/>
      <c r="B264" s="101" t="s">
        <v>39</v>
      </c>
      <c r="C264" s="88">
        <f>SUM(C265)</f>
        <v>387.99999999999994</v>
      </c>
      <c r="D264" s="89">
        <f>SUM(D265)</f>
        <v>50</v>
      </c>
      <c r="E264" s="89">
        <f t="shared" ref="E264:J264" si="114">SUM(E265)</f>
        <v>51.3</v>
      </c>
      <c r="F264" s="89">
        <f t="shared" si="114"/>
        <v>55.1</v>
      </c>
      <c r="G264" s="89">
        <f t="shared" si="114"/>
        <v>57.9</v>
      </c>
      <c r="H264" s="89">
        <f t="shared" si="114"/>
        <v>57.9</v>
      </c>
      <c r="I264" s="89">
        <f t="shared" si="114"/>
        <v>57.9</v>
      </c>
      <c r="J264" s="89">
        <f t="shared" si="114"/>
        <v>57.9</v>
      </c>
      <c r="K264" s="108">
        <v>60</v>
      </c>
    </row>
    <row r="265" spans="1:11">
      <c r="A265" s="4"/>
      <c r="B265" s="12" t="s">
        <v>4</v>
      </c>
      <c r="C265" s="25">
        <f>SUM(D265:J265)</f>
        <v>387.99999999999994</v>
      </c>
      <c r="D265" s="24">
        <v>50</v>
      </c>
      <c r="E265" s="24">
        <v>51.3</v>
      </c>
      <c r="F265" s="24">
        <v>55.1</v>
      </c>
      <c r="G265" s="24">
        <v>57.9</v>
      </c>
      <c r="H265" s="24">
        <f>SUM(G265)</f>
        <v>57.9</v>
      </c>
      <c r="I265" s="24">
        <f>SUM(H265)</f>
        <v>57.9</v>
      </c>
      <c r="J265" s="24">
        <f>SUM(I265)</f>
        <v>57.9</v>
      </c>
      <c r="K265" s="109"/>
    </row>
    <row r="266" spans="1:11" ht="12" customHeight="1">
      <c r="A266" s="137" t="s">
        <v>92</v>
      </c>
      <c r="B266" s="138"/>
      <c r="C266" s="138"/>
      <c r="D266" s="138"/>
      <c r="E266" s="138"/>
      <c r="F266" s="138"/>
      <c r="G266" s="138"/>
      <c r="H266" s="138"/>
      <c r="I266" s="138"/>
      <c r="J266" s="138"/>
      <c r="K266" s="139"/>
    </row>
    <row r="267" spans="1:11">
      <c r="A267" s="4"/>
      <c r="B267" s="101" t="s">
        <v>39</v>
      </c>
      <c r="C267" s="88">
        <f>SUM(D267:J267)</f>
        <v>80</v>
      </c>
      <c r="D267" s="88">
        <f t="shared" ref="D267:J267" si="115">SUM(D268)</f>
        <v>0</v>
      </c>
      <c r="E267" s="88">
        <f t="shared" si="115"/>
        <v>80</v>
      </c>
      <c r="F267" s="88">
        <f t="shared" si="115"/>
        <v>0</v>
      </c>
      <c r="G267" s="88">
        <f t="shared" si="115"/>
        <v>0</v>
      </c>
      <c r="H267" s="88">
        <f t="shared" si="115"/>
        <v>0</v>
      </c>
      <c r="I267" s="88">
        <f t="shared" si="115"/>
        <v>0</v>
      </c>
      <c r="J267" s="88">
        <f t="shared" si="115"/>
        <v>0</v>
      </c>
      <c r="K267" s="135">
        <v>61</v>
      </c>
    </row>
    <row r="268" spans="1:11">
      <c r="A268" s="4"/>
      <c r="B268" s="12" t="s">
        <v>4</v>
      </c>
      <c r="C268" s="25">
        <f>SUM(D268:J268)</f>
        <v>80</v>
      </c>
      <c r="D268" s="24">
        <v>0</v>
      </c>
      <c r="E268" s="24">
        <v>80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136"/>
    </row>
    <row r="269" spans="1:11" ht="15.75">
      <c r="A269" s="132" t="s">
        <v>107</v>
      </c>
      <c r="B269" s="133"/>
      <c r="C269" s="133"/>
      <c r="D269" s="133"/>
      <c r="E269" s="133"/>
      <c r="F269" s="133"/>
      <c r="G269" s="133"/>
      <c r="H269" s="133"/>
      <c r="I269" s="133"/>
      <c r="J269" s="133"/>
      <c r="K269" s="134"/>
    </row>
    <row r="270" spans="1:11" ht="27">
      <c r="A270" s="63"/>
      <c r="B270" s="62" t="s">
        <v>108</v>
      </c>
      <c r="C270" s="81">
        <f t="shared" ref="C270:J270" si="116">C273+C282</f>
        <v>240</v>
      </c>
      <c r="D270" s="74">
        <f t="shared" si="116"/>
        <v>0</v>
      </c>
      <c r="E270" s="74">
        <f t="shared" si="116"/>
        <v>240</v>
      </c>
      <c r="F270" s="74">
        <f t="shared" si="116"/>
        <v>0</v>
      </c>
      <c r="G270" s="74">
        <f t="shared" si="116"/>
        <v>0</v>
      </c>
      <c r="H270" s="74">
        <f t="shared" si="116"/>
        <v>0</v>
      </c>
      <c r="I270" s="74">
        <f t="shared" si="116"/>
        <v>0</v>
      </c>
      <c r="J270" s="74">
        <f t="shared" si="116"/>
        <v>0</v>
      </c>
      <c r="K270" s="108" t="s">
        <v>104</v>
      </c>
    </row>
    <row r="271" spans="1:11">
      <c r="A271" s="63"/>
      <c r="B271" s="59" t="s">
        <v>4</v>
      </c>
      <c r="C271" s="80">
        <f t="shared" ref="C271:J271" si="117">C274+C283</f>
        <v>240</v>
      </c>
      <c r="D271" s="60">
        <f t="shared" si="117"/>
        <v>0</v>
      </c>
      <c r="E271" s="60">
        <f t="shared" si="117"/>
        <v>240</v>
      </c>
      <c r="F271" s="60">
        <f t="shared" si="117"/>
        <v>0</v>
      </c>
      <c r="G271" s="60">
        <f t="shared" si="117"/>
        <v>0</v>
      </c>
      <c r="H271" s="60">
        <f t="shared" si="117"/>
        <v>0</v>
      </c>
      <c r="I271" s="60">
        <f t="shared" si="117"/>
        <v>0</v>
      </c>
      <c r="J271" s="60">
        <f t="shared" si="117"/>
        <v>0</v>
      </c>
      <c r="K271" s="109"/>
    </row>
    <row r="272" spans="1:11">
      <c r="A272" s="128" t="s">
        <v>10</v>
      </c>
      <c r="B272" s="129"/>
      <c r="C272" s="129"/>
      <c r="D272" s="129"/>
      <c r="E272" s="129"/>
      <c r="F272" s="129"/>
      <c r="G272" s="129"/>
      <c r="H272" s="129"/>
      <c r="I272" s="129"/>
      <c r="J272" s="129"/>
      <c r="K272" s="130"/>
    </row>
    <row r="273" spans="1:11" ht="40.5">
      <c r="A273" s="63"/>
      <c r="B273" s="62" t="s">
        <v>46</v>
      </c>
      <c r="C273" s="70">
        <v>0</v>
      </c>
      <c r="D273" s="70">
        <v>0</v>
      </c>
      <c r="E273" s="70">
        <v>0</v>
      </c>
      <c r="F273" s="70">
        <v>0</v>
      </c>
      <c r="G273" s="70">
        <v>0</v>
      </c>
      <c r="H273" s="70">
        <v>0</v>
      </c>
      <c r="I273" s="71">
        <v>0</v>
      </c>
      <c r="J273" s="71">
        <v>0</v>
      </c>
      <c r="K273" s="125" t="s">
        <v>104</v>
      </c>
    </row>
    <row r="274" spans="1:11">
      <c r="A274" s="63"/>
      <c r="B274" s="59" t="s">
        <v>4</v>
      </c>
      <c r="C274" s="72">
        <v>0</v>
      </c>
      <c r="D274" s="72">
        <v>0</v>
      </c>
      <c r="E274" s="72">
        <v>0</v>
      </c>
      <c r="F274" s="72">
        <v>0</v>
      </c>
      <c r="G274" s="72">
        <v>0</v>
      </c>
      <c r="H274" s="72">
        <v>0</v>
      </c>
      <c r="I274" s="72">
        <v>0</v>
      </c>
      <c r="J274" s="72">
        <v>0</v>
      </c>
      <c r="K274" s="127"/>
    </row>
    <row r="275" spans="1:11">
      <c r="A275" s="117" t="s">
        <v>11</v>
      </c>
      <c r="B275" s="118"/>
      <c r="C275" s="118"/>
      <c r="D275" s="118"/>
      <c r="E275" s="118"/>
      <c r="F275" s="118"/>
      <c r="G275" s="118"/>
      <c r="H275" s="118"/>
      <c r="I275" s="118"/>
      <c r="J275" s="118"/>
      <c r="K275" s="119"/>
    </row>
    <row r="276" spans="1:11" ht="54">
      <c r="A276" s="16"/>
      <c r="B276" s="11" t="s">
        <v>38</v>
      </c>
      <c r="C276" s="23">
        <f t="shared" ref="C276:J276" si="118">SUM(C277)</f>
        <v>0</v>
      </c>
      <c r="D276" s="23">
        <f t="shared" si="118"/>
        <v>0</v>
      </c>
      <c r="E276" s="23">
        <f t="shared" si="118"/>
        <v>0</v>
      </c>
      <c r="F276" s="23">
        <f t="shared" si="118"/>
        <v>0</v>
      </c>
      <c r="G276" s="23">
        <f t="shared" si="118"/>
        <v>0</v>
      </c>
      <c r="H276" s="23">
        <f t="shared" si="118"/>
        <v>0</v>
      </c>
      <c r="I276" s="23">
        <f t="shared" si="118"/>
        <v>0</v>
      </c>
      <c r="J276" s="23">
        <f t="shared" si="118"/>
        <v>0</v>
      </c>
      <c r="K276" s="120" t="s">
        <v>104</v>
      </c>
    </row>
    <row r="277" spans="1:11">
      <c r="A277" s="9"/>
      <c r="B277" s="17" t="s">
        <v>4</v>
      </c>
      <c r="C277" s="19">
        <f>SUM(D277:J277)</f>
        <v>0</v>
      </c>
      <c r="D277" s="19">
        <v>0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21"/>
    </row>
    <row r="278" spans="1:11">
      <c r="A278" s="117" t="s">
        <v>12</v>
      </c>
      <c r="B278" s="118"/>
      <c r="C278" s="118"/>
      <c r="D278" s="118"/>
      <c r="E278" s="118"/>
      <c r="F278" s="118"/>
      <c r="G278" s="118"/>
      <c r="H278" s="118"/>
      <c r="I278" s="118"/>
      <c r="J278" s="118"/>
      <c r="K278" s="119"/>
    </row>
    <row r="279" spans="1:11">
      <c r="A279" s="10"/>
      <c r="B279" s="11" t="s">
        <v>9</v>
      </c>
      <c r="C279" s="22">
        <v>0</v>
      </c>
      <c r="D279" s="22">
        <v>0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108" t="s">
        <v>104</v>
      </c>
    </row>
    <row r="280" spans="1:11">
      <c r="A280" s="9"/>
      <c r="B280" s="17" t="s">
        <v>4</v>
      </c>
      <c r="C280" s="19">
        <v>0</v>
      </c>
      <c r="D280" s="19">
        <v>0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09"/>
    </row>
    <row r="281" spans="1:11">
      <c r="A281" s="128" t="s">
        <v>22</v>
      </c>
      <c r="B281" s="129"/>
      <c r="C281" s="129"/>
      <c r="D281" s="129"/>
      <c r="E281" s="129"/>
      <c r="F281" s="129"/>
      <c r="G281" s="129"/>
      <c r="H281" s="129"/>
      <c r="I281" s="129"/>
      <c r="J281" s="129"/>
      <c r="K281" s="130"/>
    </row>
    <row r="282" spans="1:11">
      <c r="A282" s="73"/>
      <c r="B282" s="62" t="s">
        <v>9</v>
      </c>
      <c r="C282" s="74">
        <f t="shared" ref="C282:J282" si="119">SUM(C283)</f>
        <v>240</v>
      </c>
      <c r="D282" s="74">
        <f t="shared" si="119"/>
        <v>0</v>
      </c>
      <c r="E282" s="74">
        <f t="shared" si="119"/>
        <v>240</v>
      </c>
      <c r="F282" s="74">
        <f t="shared" si="119"/>
        <v>0</v>
      </c>
      <c r="G282" s="74">
        <f t="shared" si="119"/>
        <v>0</v>
      </c>
      <c r="H282" s="74">
        <f t="shared" si="119"/>
        <v>0</v>
      </c>
      <c r="I282" s="74">
        <f t="shared" si="119"/>
        <v>0</v>
      </c>
      <c r="J282" s="74">
        <f t="shared" si="119"/>
        <v>0</v>
      </c>
      <c r="K282" s="122" t="s">
        <v>104</v>
      </c>
    </row>
    <row r="283" spans="1:11">
      <c r="A283" s="63"/>
      <c r="B283" s="77" t="s">
        <v>4</v>
      </c>
      <c r="C283" s="60">
        <f>SUM(D283:J283)</f>
        <v>240</v>
      </c>
      <c r="D283" s="60">
        <f>SUM(D286)</f>
        <v>0</v>
      </c>
      <c r="E283" s="60">
        <f t="shared" ref="E283:J283" si="120">SUM(E286)</f>
        <v>240</v>
      </c>
      <c r="F283" s="60">
        <f t="shared" si="120"/>
        <v>0</v>
      </c>
      <c r="G283" s="60">
        <f t="shared" si="120"/>
        <v>0</v>
      </c>
      <c r="H283" s="60">
        <f t="shared" si="120"/>
        <v>0</v>
      </c>
      <c r="I283" s="60">
        <f t="shared" si="120"/>
        <v>0</v>
      </c>
      <c r="J283" s="60">
        <f t="shared" si="120"/>
        <v>0</v>
      </c>
      <c r="K283" s="131"/>
    </row>
    <row r="284" spans="1:11">
      <c r="A284" s="105" t="s">
        <v>118</v>
      </c>
      <c r="B284" s="111"/>
      <c r="C284" s="111"/>
      <c r="D284" s="111"/>
      <c r="E284" s="111"/>
      <c r="F284" s="111"/>
      <c r="G284" s="111"/>
      <c r="H284" s="111"/>
      <c r="I284" s="111"/>
      <c r="J284" s="111"/>
      <c r="K284" s="112"/>
    </row>
    <row r="285" spans="1:11">
      <c r="A285" s="10"/>
      <c r="B285" s="30" t="s">
        <v>19</v>
      </c>
      <c r="C285" s="28">
        <f t="shared" ref="C285:J285" si="121">SUM(C286:C286)</f>
        <v>240</v>
      </c>
      <c r="D285" s="28">
        <f t="shared" si="121"/>
        <v>0</v>
      </c>
      <c r="E285" s="28">
        <f t="shared" si="121"/>
        <v>240</v>
      </c>
      <c r="F285" s="28">
        <f t="shared" si="121"/>
        <v>0</v>
      </c>
      <c r="G285" s="28">
        <f t="shared" si="121"/>
        <v>0</v>
      </c>
      <c r="H285" s="28">
        <f t="shared" si="121"/>
        <v>0</v>
      </c>
      <c r="I285" s="28">
        <f t="shared" si="121"/>
        <v>0</v>
      </c>
      <c r="J285" s="28">
        <f t="shared" si="121"/>
        <v>0</v>
      </c>
      <c r="K285" s="108">
        <v>65</v>
      </c>
    </row>
    <row r="286" spans="1:11">
      <c r="A286" s="9"/>
      <c r="B286" s="31" t="s">
        <v>4</v>
      </c>
      <c r="C286" s="35">
        <f>SUM(D286:J286)</f>
        <v>240</v>
      </c>
      <c r="D286" s="35">
        <v>0</v>
      </c>
      <c r="E286" s="35">
        <v>240</v>
      </c>
      <c r="F286" s="35">
        <v>0</v>
      </c>
      <c r="G286" s="35">
        <v>0</v>
      </c>
      <c r="H286" s="35">
        <f>SUM(G286)</f>
        <v>0</v>
      </c>
      <c r="I286" s="35">
        <f>SUM(H286)</f>
        <v>0</v>
      </c>
      <c r="J286" s="35">
        <f>SUM(I286)</f>
        <v>0</v>
      </c>
      <c r="K286" s="109"/>
    </row>
    <row r="287" spans="1:11" ht="15.75">
      <c r="A287" s="132" t="s">
        <v>109</v>
      </c>
      <c r="B287" s="133"/>
      <c r="C287" s="133"/>
      <c r="D287" s="133"/>
      <c r="E287" s="133"/>
      <c r="F287" s="133"/>
      <c r="G287" s="133"/>
      <c r="H287" s="133"/>
      <c r="I287" s="133"/>
      <c r="J287" s="133"/>
      <c r="K287" s="134"/>
    </row>
    <row r="288" spans="1:11" ht="27">
      <c r="A288" s="63"/>
      <c r="B288" s="62" t="s">
        <v>45</v>
      </c>
      <c r="C288" s="81">
        <f t="shared" ref="C288:J289" si="122">C291+C300</f>
        <v>22586.2</v>
      </c>
      <c r="D288" s="74">
        <f t="shared" si="122"/>
        <v>2902</v>
      </c>
      <c r="E288" s="74">
        <f t="shared" si="122"/>
        <v>3047.1</v>
      </c>
      <c r="F288" s="74">
        <f t="shared" si="122"/>
        <v>3199.5</v>
      </c>
      <c r="G288" s="74">
        <f t="shared" si="122"/>
        <v>3359.4</v>
      </c>
      <c r="H288" s="74">
        <f t="shared" si="122"/>
        <v>3359.4</v>
      </c>
      <c r="I288" s="74">
        <f t="shared" si="122"/>
        <v>3359.4</v>
      </c>
      <c r="J288" s="74">
        <f t="shared" si="122"/>
        <v>3359.4</v>
      </c>
      <c r="K288" s="108" t="s">
        <v>104</v>
      </c>
    </row>
    <row r="289" spans="1:11">
      <c r="A289" s="63"/>
      <c r="B289" s="59" t="s">
        <v>4</v>
      </c>
      <c r="C289" s="80">
        <f t="shared" si="122"/>
        <v>22586.2</v>
      </c>
      <c r="D289" s="60">
        <f t="shared" si="122"/>
        <v>2902</v>
      </c>
      <c r="E289" s="60">
        <f t="shared" si="122"/>
        <v>3047.1</v>
      </c>
      <c r="F289" s="60">
        <f t="shared" si="122"/>
        <v>3199.5</v>
      </c>
      <c r="G289" s="60">
        <f t="shared" si="122"/>
        <v>3359.4</v>
      </c>
      <c r="H289" s="60">
        <f t="shared" si="122"/>
        <v>3359.4</v>
      </c>
      <c r="I289" s="60">
        <f t="shared" si="122"/>
        <v>3359.4</v>
      </c>
      <c r="J289" s="60">
        <f t="shared" si="122"/>
        <v>3359.4</v>
      </c>
      <c r="K289" s="109"/>
    </row>
    <row r="290" spans="1:11">
      <c r="A290" s="128" t="s">
        <v>10</v>
      </c>
      <c r="B290" s="129"/>
      <c r="C290" s="129"/>
      <c r="D290" s="129"/>
      <c r="E290" s="129"/>
      <c r="F290" s="129"/>
      <c r="G290" s="129"/>
      <c r="H290" s="129"/>
      <c r="I290" s="129"/>
      <c r="J290" s="129"/>
      <c r="K290" s="130"/>
    </row>
    <row r="291" spans="1:11" ht="40.5">
      <c r="A291" s="63"/>
      <c r="B291" s="62" t="s">
        <v>46</v>
      </c>
      <c r="C291" s="70">
        <v>0</v>
      </c>
      <c r="D291" s="70">
        <v>0</v>
      </c>
      <c r="E291" s="70">
        <v>0</v>
      </c>
      <c r="F291" s="70">
        <v>0</v>
      </c>
      <c r="G291" s="70">
        <v>0</v>
      </c>
      <c r="H291" s="70">
        <v>0</v>
      </c>
      <c r="I291" s="71">
        <v>0</v>
      </c>
      <c r="J291" s="71">
        <v>0</v>
      </c>
      <c r="K291" s="125" t="s">
        <v>104</v>
      </c>
    </row>
    <row r="292" spans="1:11">
      <c r="A292" s="63"/>
      <c r="B292" s="59" t="s">
        <v>4</v>
      </c>
      <c r="C292" s="72">
        <v>0</v>
      </c>
      <c r="D292" s="72">
        <v>0</v>
      </c>
      <c r="E292" s="72">
        <v>0</v>
      </c>
      <c r="F292" s="72">
        <v>0</v>
      </c>
      <c r="G292" s="72">
        <v>0</v>
      </c>
      <c r="H292" s="72">
        <v>0</v>
      </c>
      <c r="I292" s="72">
        <v>0</v>
      </c>
      <c r="J292" s="72">
        <v>0</v>
      </c>
      <c r="K292" s="127"/>
    </row>
    <row r="293" spans="1:11">
      <c r="A293" s="117" t="s">
        <v>11</v>
      </c>
      <c r="B293" s="118"/>
      <c r="C293" s="118"/>
      <c r="D293" s="118"/>
      <c r="E293" s="118"/>
      <c r="F293" s="118"/>
      <c r="G293" s="118"/>
      <c r="H293" s="118"/>
      <c r="I293" s="118"/>
      <c r="J293" s="118"/>
      <c r="K293" s="119"/>
    </row>
    <row r="294" spans="1:11" ht="54">
      <c r="A294" s="16"/>
      <c r="B294" s="11" t="s">
        <v>38</v>
      </c>
      <c r="C294" s="23">
        <f t="shared" ref="C294:J294" si="123">SUM(C295)</f>
        <v>0</v>
      </c>
      <c r="D294" s="23">
        <f t="shared" si="123"/>
        <v>0</v>
      </c>
      <c r="E294" s="23">
        <f t="shared" si="123"/>
        <v>0</v>
      </c>
      <c r="F294" s="23">
        <f t="shared" si="123"/>
        <v>0</v>
      </c>
      <c r="G294" s="23">
        <f t="shared" si="123"/>
        <v>0</v>
      </c>
      <c r="H294" s="23">
        <f t="shared" si="123"/>
        <v>0</v>
      </c>
      <c r="I294" s="23">
        <f t="shared" si="123"/>
        <v>0</v>
      </c>
      <c r="J294" s="23">
        <f t="shared" si="123"/>
        <v>0</v>
      </c>
      <c r="K294" s="120" t="s">
        <v>104</v>
      </c>
    </row>
    <row r="295" spans="1:11">
      <c r="A295" s="9"/>
      <c r="B295" s="17" t="s">
        <v>4</v>
      </c>
      <c r="C295" s="19">
        <f>SUM(D295:J295)</f>
        <v>0</v>
      </c>
      <c r="D295" s="19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21"/>
    </row>
    <row r="296" spans="1:11">
      <c r="A296" s="117" t="s">
        <v>12</v>
      </c>
      <c r="B296" s="118"/>
      <c r="C296" s="118"/>
      <c r="D296" s="118"/>
      <c r="E296" s="118"/>
      <c r="F296" s="118"/>
      <c r="G296" s="118"/>
      <c r="H296" s="118"/>
      <c r="I296" s="118"/>
      <c r="J296" s="118"/>
      <c r="K296" s="119"/>
    </row>
    <row r="297" spans="1:11">
      <c r="A297" s="10"/>
      <c r="B297" s="11" t="s">
        <v>9</v>
      </c>
      <c r="C297" s="22">
        <v>0</v>
      </c>
      <c r="D297" s="22">
        <v>0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108" t="s">
        <v>104</v>
      </c>
    </row>
    <row r="298" spans="1:11">
      <c r="A298" s="9"/>
      <c r="B298" s="17" t="s">
        <v>4</v>
      </c>
      <c r="C298" s="19">
        <v>0</v>
      </c>
      <c r="D298" s="19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09"/>
    </row>
    <row r="299" spans="1:11">
      <c r="A299" s="128" t="s">
        <v>22</v>
      </c>
      <c r="B299" s="129"/>
      <c r="C299" s="129"/>
      <c r="D299" s="129"/>
      <c r="E299" s="129"/>
      <c r="F299" s="129"/>
      <c r="G299" s="129"/>
      <c r="H299" s="129"/>
      <c r="I299" s="129"/>
      <c r="J299" s="129"/>
      <c r="K299" s="130"/>
    </row>
    <row r="300" spans="1:11">
      <c r="A300" s="73"/>
      <c r="B300" s="62" t="s">
        <v>9</v>
      </c>
      <c r="C300" s="74">
        <f t="shared" ref="C300:J300" si="124">SUM(C301)</f>
        <v>22586.2</v>
      </c>
      <c r="D300" s="74">
        <f t="shared" si="124"/>
        <v>2902</v>
      </c>
      <c r="E300" s="74">
        <f t="shared" si="124"/>
        <v>3047.1</v>
      </c>
      <c r="F300" s="74">
        <f t="shared" si="124"/>
        <v>3199.5</v>
      </c>
      <c r="G300" s="74">
        <f t="shared" si="124"/>
        <v>3359.4</v>
      </c>
      <c r="H300" s="74">
        <f t="shared" si="124"/>
        <v>3359.4</v>
      </c>
      <c r="I300" s="74">
        <f t="shared" si="124"/>
        <v>3359.4</v>
      </c>
      <c r="J300" s="74">
        <f t="shared" si="124"/>
        <v>3359.4</v>
      </c>
      <c r="K300" s="122" t="s">
        <v>104</v>
      </c>
    </row>
    <row r="301" spans="1:11">
      <c r="A301" s="63"/>
      <c r="B301" s="77" t="s">
        <v>4</v>
      </c>
      <c r="C301" s="60">
        <f>SUM(D301:J301)</f>
        <v>22586.2</v>
      </c>
      <c r="D301" s="60">
        <f>SUM(D304)</f>
        <v>2902</v>
      </c>
      <c r="E301" s="60">
        <f t="shared" ref="E301:J301" si="125">SUM(E304)</f>
        <v>3047.1</v>
      </c>
      <c r="F301" s="60">
        <f t="shared" si="125"/>
        <v>3199.5</v>
      </c>
      <c r="G301" s="60">
        <f t="shared" si="125"/>
        <v>3359.4</v>
      </c>
      <c r="H301" s="60">
        <f t="shared" si="125"/>
        <v>3359.4</v>
      </c>
      <c r="I301" s="60">
        <f t="shared" si="125"/>
        <v>3359.4</v>
      </c>
      <c r="J301" s="60">
        <f t="shared" si="125"/>
        <v>3359.4</v>
      </c>
      <c r="K301" s="131"/>
    </row>
    <row r="302" spans="1:11" ht="27" customHeight="1">
      <c r="A302" s="105" t="s">
        <v>99</v>
      </c>
      <c r="B302" s="111"/>
      <c r="C302" s="111"/>
      <c r="D302" s="111"/>
      <c r="E302" s="111"/>
      <c r="F302" s="111"/>
      <c r="G302" s="111"/>
      <c r="H302" s="111"/>
      <c r="I302" s="111"/>
      <c r="J302" s="111"/>
      <c r="K302" s="112"/>
    </row>
    <row r="303" spans="1:11">
      <c r="A303" s="10"/>
      <c r="B303" s="30" t="s">
        <v>19</v>
      </c>
      <c r="C303" s="28">
        <f t="shared" ref="C303:J303" si="126">SUM(C304:C304)</f>
        <v>22586.2</v>
      </c>
      <c r="D303" s="28">
        <f t="shared" si="126"/>
        <v>2902</v>
      </c>
      <c r="E303" s="28">
        <f t="shared" si="126"/>
        <v>3047.1</v>
      </c>
      <c r="F303" s="28">
        <f t="shared" si="126"/>
        <v>3199.5</v>
      </c>
      <c r="G303" s="28">
        <f t="shared" si="126"/>
        <v>3359.4</v>
      </c>
      <c r="H303" s="28">
        <f t="shared" si="126"/>
        <v>3359.4</v>
      </c>
      <c r="I303" s="28">
        <f t="shared" si="126"/>
        <v>3359.4</v>
      </c>
      <c r="J303" s="28">
        <f t="shared" si="126"/>
        <v>3359.4</v>
      </c>
      <c r="K303" s="108">
        <v>69</v>
      </c>
    </row>
    <row r="304" spans="1:11">
      <c r="A304" s="9"/>
      <c r="B304" s="31" t="s">
        <v>4</v>
      </c>
      <c r="C304" s="35">
        <f>SUM(D304:J304)</f>
        <v>22586.2</v>
      </c>
      <c r="D304" s="35">
        <v>2902</v>
      </c>
      <c r="E304" s="35">
        <v>3047.1</v>
      </c>
      <c r="F304" s="35">
        <v>3199.5</v>
      </c>
      <c r="G304" s="35">
        <v>3359.4</v>
      </c>
      <c r="H304" s="35">
        <f>SUM(G304)</f>
        <v>3359.4</v>
      </c>
      <c r="I304" s="35">
        <f>SUM(H304)</f>
        <v>3359.4</v>
      </c>
      <c r="J304" s="35">
        <f>SUM(I304)</f>
        <v>3359.4</v>
      </c>
      <c r="K304" s="109"/>
    </row>
    <row r="305" spans="1:14" ht="47.25" customHeight="1">
      <c r="A305" s="132" t="s">
        <v>110</v>
      </c>
      <c r="B305" s="133"/>
      <c r="C305" s="133"/>
      <c r="D305" s="133"/>
      <c r="E305" s="133"/>
      <c r="F305" s="133"/>
      <c r="G305" s="133"/>
      <c r="H305" s="133"/>
      <c r="I305" s="133"/>
      <c r="J305" s="133"/>
      <c r="K305" s="134"/>
    </row>
    <row r="306" spans="1:14" ht="27">
      <c r="A306" s="63"/>
      <c r="B306" s="62" t="s">
        <v>47</v>
      </c>
      <c r="C306" s="74">
        <f>SUM(C307:C308)</f>
        <v>112460.09999999999</v>
      </c>
      <c r="D306" s="74">
        <f>SUM(D307:D308)</f>
        <v>11000.699999999999</v>
      </c>
      <c r="E306" s="74">
        <f t="shared" ref="E306:J306" si="127">SUM(E307:E308)</f>
        <v>23464.6</v>
      </c>
      <c r="F306" s="74">
        <f t="shared" si="127"/>
        <v>26048</v>
      </c>
      <c r="G306" s="74">
        <f t="shared" si="127"/>
        <v>12986.699999999999</v>
      </c>
      <c r="H306" s="74">
        <f t="shared" si="127"/>
        <v>12986.699999999999</v>
      </c>
      <c r="I306" s="74">
        <f t="shared" si="127"/>
        <v>12986.699999999999</v>
      </c>
      <c r="J306" s="74">
        <f t="shared" si="127"/>
        <v>12986.699999999999</v>
      </c>
      <c r="K306" s="125" t="s">
        <v>104</v>
      </c>
      <c r="L306" s="7"/>
      <c r="N306" s="1"/>
    </row>
    <row r="307" spans="1:14">
      <c r="A307" s="63"/>
      <c r="B307" s="78" t="s">
        <v>65</v>
      </c>
      <c r="C307" s="80">
        <f>SUM(D307:J307)</f>
        <v>21</v>
      </c>
      <c r="D307" s="60">
        <f>SUM(D329)</f>
        <v>0</v>
      </c>
      <c r="E307" s="60">
        <f t="shared" ref="E307:J307" si="128">SUM(E329)</f>
        <v>21</v>
      </c>
      <c r="F307" s="60">
        <f t="shared" si="128"/>
        <v>0</v>
      </c>
      <c r="G307" s="60">
        <f t="shared" si="128"/>
        <v>0</v>
      </c>
      <c r="H307" s="60">
        <f t="shared" si="128"/>
        <v>0</v>
      </c>
      <c r="I307" s="60">
        <f t="shared" si="128"/>
        <v>0</v>
      </c>
      <c r="J307" s="60">
        <f t="shared" si="128"/>
        <v>0</v>
      </c>
      <c r="K307" s="126"/>
      <c r="L307" s="7"/>
      <c r="N307" s="1"/>
    </row>
    <row r="308" spans="1:14">
      <c r="A308" s="63"/>
      <c r="B308" s="59" t="s">
        <v>4</v>
      </c>
      <c r="C308" s="80">
        <f>SUM(D308:J308)</f>
        <v>112439.09999999999</v>
      </c>
      <c r="D308" s="60">
        <f>D311+D330</f>
        <v>11000.699999999999</v>
      </c>
      <c r="E308" s="60">
        <f t="shared" ref="E308:J308" si="129">E311+E330</f>
        <v>23443.599999999999</v>
      </c>
      <c r="F308" s="60">
        <f t="shared" si="129"/>
        <v>26048</v>
      </c>
      <c r="G308" s="60">
        <f t="shared" si="129"/>
        <v>12986.699999999999</v>
      </c>
      <c r="H308" s="60">
        <f t="shared" si="129"/>
        <v>12986.699999999999</v>
      </c>
      <c r="I308" s="60">
        <f t="shared" si="129"/>
        <v>12986.699999999999</v>
      </c>
      <c r="J308" s="60">
        <f t="shared" si="129"/>
        <v>12986.699999999999</v>
      </c>
      <c r="K308" s="127"/>
      <c r="L308" s="3"/>
      <c r="N308" s="1"/>
    </row>
    <row r="309" spans="1:14" ht="10.5" customHeight="1">
      <c r="A309" s="128" t="s">
        <v>10</v>
      </c>
      <c r="B309" s="129"/>
      <c r="C309" s="129"/>
      <c r="D309" s="129"/>
      <c r="E309" s="129"/>
      <c r="F309" s="129"/>
      <c r="G309" s="129"/>
      <c r="H309" s="129"/>
      <c r="I309" s="129"/>
      <c r="J309" s="129"/>
      <c r="K309" s="130"/>
      <c r="L309" s="3"/>
    </row>
    <row r="310" spans="1:14" ht="40.5">
      <c r="A310" s="63"/>
      <c r="B310" s="62" t="s">
        <v>46</v>
      </c>
      <c r="C310" s="104">
        <f>SUM(D310:J310)</f>
        <v>6063</v>
      </c>
      <c r="D310" s="104">
        <f>SUM(D311)</f>
        <v>1301.9000000000001</v>
      </c>
      <c r="E310" s="104">
        <f t="shared" ref="E310:J310" si="130">SUM(E311)</f>
        <v>1761.1</v>
      </c>
      <c r="F310" s="104">
        <f t="shared" si="130"/>
        <v>3000</v>
      </c>
      <c r="G310" s="104">
        <f t="shared" si="130"/>
        <v>0</v>
      </c>
      <c r="H310" s="104">
        <f t="shared" si="130"/>
        <v>0</v>
      </c>
      <c r="I310" s="104">
        <f t="shared" si="130"/>
        <v>0</v>
      </c>
      <c r="J310" s="104">
        <f t="shared" si="130"/>
        <v>0</v>
      </c>
      <c r="K310" s="125" t="s">
        <v>104</v>
      </c>
      <c r="L310" s="3"/>
    </row>
    <row r="311" spans="1:14">
      <c r="A311" s="63"/>
      <c r="B311" s="59" t="s">
        <v>4</v>
      </c>
      <c r="C311" s="76">
        <f>SUM(D311:J311)</f>
        <v>6063</v>
      </c>
      <c r="D311" s="103">
        <f>SUM(D317)</f>
        <v>1301.9000000000001</v>
      </c>
      <c r="E311" s="103">
        <f t="shared" ref="E311:J311" si="131">SUM(E317)</f>
        <v>1761.1</v>
      </c>
      <c r="F311" s="103">
        <f t="shared" si="131"/>
        <v>3000</v>
      </c>
      <c r="G311" s="103">
        <f t="shared" si="131"/>
        <v>0</v>
      </c>
      <c r="H311" s="103">
        <f t="shared" si="131"/>
        <v>0</v>
      </c>
      <c r="I311" s="103">
        <f t="shared" si="131"/>
        <v>0</v>
      </c>
      <c r="J311" s="103">
        <f t="shared" si="131"/>
        <v>0</v>
      </c>
      <c r="K311" s="127"/>
      <c r="L311" s="3"/>
    </row>
    <row r="312" spans="1:14" ht="12.75" customHeight="1">
      <c r="A312" s="117" t="s">
        <v>11</v>
      </c>
      <c r="B312" s="118"/>
      <c r="C312" s="118"/>
      <c r="D312" s="118"/>
      <c r="E312" s="118"/>
      <c r="F312" s="118"/>
      <c r="G312" s="118"/>
      <c r="H312" s="118"/>
      <c r="I312" s="118"/>
      <c r="J312" s="118"/>
      <c r="K312" s="119"/>
      <c r="L312" s="3"/>
    </row>
    <row r="313" spans="1:14" ht="54">
      <c r="A313" s="16"/>
      <c r="B313" s="11" t="s">
        <v>38</v>
      </c>
      <c r="C313" s="23">
        <f>SUM(C314)</f>
        <v>0</v>
      </c>
      <c r="D313" s="23">
        <f t="shared" ref="D313:J313" si="132">SUM(D314)</f>
        <v>0</v>
      </c>
      <c r="E313" s="23">
        <f t="shared" si="132"/>
        <v>0</v>
      </c>
      <c r="F313" s="23">
        <f t="shared" si="132"/>
        <v>0</v>
      </c>
      <c r="G313" s="23">
        <f t="shared" si="132"/>
        <v>0</v>
      </c>
      <c r="H313" s="23">
        <f t="shared" si="132"/>
        <v>0</v>
      </c>
      <c r="I313" s="23">
        <f t="shared" si="132"/>
        <v>0</v>
      </c>
      <c r="J313" s="23">
        <f t="shared" si="132"/>
        <v>0</v>
      </c>
      <c r="K313" s="120" t="s">
        <v>104</v>
      </c>
      <c r="L313" s="3"/>
    </row>
    <row r="314" spans="1:14">
      <c r="A314" s="9"/>
      <c r="B314" s="17" t="s">
        <v>4</v>
      </c>
      <c r="C314" s="19">
        <f>SUM(D314:J314)</f>
        <v>0</v>
      </c>
      <c r="D314" s="19">
        <v>0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21"/>
      <c r="L314" s="3"/>
    </row>
    <row r="315" spans="1:14" ht="12.75" customHeight="1">
      <c r="A315" s="117" t="s">
        <v>12</v>
      </c>
      <c r="B315" s="118"/>
      <c r="C315" s="118"/>
      <c r="D315" s="118"/>
      <c r="E315" s="118"/>
      <c r="F315" s="118"/>
      <c r="G315" s="118"/>
      <c r="H315" s="118"/>
      <c r="I315" s="118"/>
      <c r="J315" s="118"/>
      <c r="K315" s="119"/>
    </row>
    <row r="316" spans="1:14">
      <c r="A316" s="10"/>
      <c r="B316" s="11" t="s">
        <v>9</v>
      </c>
      <c r="C316" s="50">
        <f>SUM(D316:J316)</f>
        <v>6063</v>
      </c>
      <c r="D316" s="50">
        <f>SUM(D317)</f>
        <v>1301.9000000000001</v>
      </c>
      <c r="E316" s="50">
        <f t="shared" ref="E316:J316" si="133">SUM(E317)</f>
        <v>1761.1</v>
      </c>
      <c r="F316" s="50">
        <f t="shared" si="133"/>
        <v>3000</v>
      </c>
      <c r="G316" s="50">
        <f t="shared" si="133"/>
        <v>0</v>
      </c>
      <c r="H316" s="50">
        <f t="shared" si="133"/>
        <v>0</v>
      </c>
      <c r="I316" s="50">
        <f t="shared" si="133"/>
        <v>0</v>
      </c>
      <c r="J316" s="50">
        <f t="shared" si="133"/>
        <v>0</v>
      </c>
      <c r="K316" s="108" t="s">
        <v>104</v>
      </c>
    </row>
    <row r="317" spans="1:14">
      <c r="A317" s="9"/>
      <c r="B317" s="17" t="s">
        <v>4</v>
      </c>
      <c r="C317" s="24">
        <f>SUM(D317:J317)</f>
        <v>6063</v>
      </c>
      <c r="D317" s="102">
        <f>SUM(D323+D326)</f>
        <v>1301.9000000000001</v>
      </c>
      <c r="E317" s="102">
        <f t="shared" ref="E317:J317" si="134">SUM(E323+E326)</f>
        <v>1761.1</v>
      </c>
      <c r="F317" s="102">
        <f t="shared" si="134"/>
        <v>3000</v>
      </c>
      <c r="G317" s="102">
        <f t="shared" si="134"/>
        <v>0</v>
      </c>
      <c r="H317" s="102">
        <f t="shared" si="134"/>
        <v>0</v>
      </c>
      <c r="I317" s="102">
        <f t="shared" si="134"/>
        <v>0</v>
      </c>
      <c r="J317" s="102">
        <f t="shared" si="134"/>
        <v>0</v>
      </c>
      <c r="K317" s="109"/>
    </row>
    <row r="318" spans="1:14">
      <c r="A318" s="105" t="s">
        <v>101</v>
      </c>
      <c r="B318" s="111"/>
      <c r="C318" s="111"/>
      <c r="D318" s="111"/>
      <c r="E318" s="111"/>
      <c r="F318" s="111"/>
      <c r="G318" s="111"/>
      <c r="H318" s="111"/>
      <c r="I318" s="111"/>
      <c r="J318" s="111"/>
      <c r="K318" s="112"/>
    </row>
    <row r="319" spans="1:14">
      <c r="A319" s="10"/>
      <c r="B319" s="11" t="s">
        <v>39</v>
      </c>
      <c r="C319" s="28">
        <f>SUM(C320:C320)</f>
        <v>6063</v>
      </c>
      <c r="D319" s="28">
        <f>SUM(D320:D320)</f>
        <v>1301.9000000000001</v>
      </c>
      <c r="E319" s="28">
        <f t="shared" ref="E319:J319" si="135">SUM(E320)</f>
        <v>1761.1</v>
      </c>
      <c r="F319" s="28">
        <f t="shared" si="135"/>
        <v>3000</v>
      </c>
      <c r="G319" s="28">
        <f t="shared" si="135"/>
        <v>0</v>
      </c>
      <c r="H319" s="28">
        <f t="shared" si="135"/>
        <v>0</v>
      </c>
      <c r="I319" s="28">
        <f t="shared" si="135"/>
        <v>0</v>
      </c>
      <c r="J319" s="28">
        <f t="shared" si="135"/>
        <v>0</v>
      </c>
      <c r="K319" s="116" t="s">
        <v>112</v>
      </c>
    </row>
    <row r="320" spans="1:14">
      <c r="A320" s="9"/>
      <c r="B320" s="12" t="s">
        <v>4</v>
      </c>
      <c r="C320" s="27">
        <f>SUM(D320:J320)</f>
        <v>6063</v>
      </c>
      <c r="D320" s="27">
        <f>SUM(D323+D326)</f>
        <v>1301.9000000000001</v>
      </c>
      <c r="E320" s="27">
        <f t="shared" ref="E320:J320" si="136">SUM(E323+E326)</f>
        <v>1761.1</v>
      </c>
      <c r="F320" s="27">
        <f t="shared" si="136"/>
        <v>3000</v>
      </c>
      <c r="G320" s="27">
        <f t="shared" si="136"/>
        <v>0</v>
      </c>
      <c r="H320" s="27">
        <f t="shared" si="136"/>
        <v>0</v>
      </c>
      <c r="I320" s="27">
        <f t="shared" si="136"/>
        <v>0</v>
      </c>
      <c r="J320" s="27">
        <f t="shared" si="136"/>
        <v>0</v>
      </c>
      <c r="K320" s="116"/>
    </row>
    <row r="321" spans="1:13">
      <c r="A321" s="113" t="s">
        <v>72</v>
      </c>
      <c r="B321" s="114"/>
      <c r="C321" s="114"/>
      <c r="D321" s="114"/>
      <c r="E321" s="114"/>
      <c r="F321" s="114"/>
      <c r="G321" s="114"/>
      <c r="H321" s="114"/>
      <c r="I321" s="114"/>
      <c r="J321" s="114"/>
      <c r="K321" s="115"/>
    </row>
    <row r="322" spans="1:13">
      <c r="A322" s="4"/>
      <c r="B322" s="45" t="s">
        <v>53</v>
      </c>
      <c r="C322" s="46">
        <f>SUM(C323)</f>
        <v>3063</v>
      </c>
      <c r="D322" s="47">
        <f>SUM(D323)</f>
        <v>1301.9000000000001</v>
      </c>
      <c r="E322" s="47">
        <f t="shared" ref="E322:J322" si="137">SUM(E323)</f>
        <v>1761.1</v>
      </c>
      <c r="F322" s="47">
        <f t="shared" si="137"/>
        <v>0</v>
      </c>
      <c r="G322" s="47">
        <f t="shared" si="137"/>
        <v>0</v>
      </c>
      <c r="H322" s="47">
        <f t="shared" si="137"/>
        <v>0</v>
      </c>
      <c r="I322" s="47">
        <f t="shared" si="137"/>
        <v>0</v>
      </c>
      <c r="J322" s="47">
        <f t="shared" si="137"/>
        <v>0</v>
      </c>
      <c r="K322" s="108">
        <v>79</v>
      </c>
    </row>
    <row r="323" spans="1:13">
      <c r="A323" s="4"/>
      <c r="B323" s="12" t="s">
        <v>4</v>
      </c>
      <c r="C323" s="25">
        <f>SUM(D323:J323)</f>
        <v>3063</v>
      </c>
      <c r="D323" s="24">
        <v>1301.9000000000001</v>
      </c>
      <c r="E323" s="24">
        <v>1761.1</v>
      </c>
      <c r="F323" s="24">
        <v>0</v>
      </c>
      <c r="G323" s="24">
        <v>0</v>
      </c>
      <c r="H323" s="24">
        <f>SUM(G323)</f>
        <v>0</v>
      </c>
      <c r="I323" s="24">
        <f>SUM(H323)</f>
        <v>0</v>
      </c>
      <c r="J323" s="24">
        <f>SUM(I323)</f>
        <v>0</v>
      </c>
      <c r="K323" s="109"/>
    </row>
    <row r="324" spans="1:13">
      <c r="A324" s="113" t="s">
        <v>102</v>
      </c>
      <c r="B324" s="114"/>
      <c r="C324" s="114"/>
      <c r="D324" s="114"/>
      <c r="E324" s="114"/>
      <c r="F324" s="114"/>
      <c r="G324" s="114"/>
      <c r="H324" s="114"/>
      <c r="I324" s="114"/>
      <c r="J324" s="114"/>
      <c r="K324" s="115"/>
    </row>
    <row r="325" spans="1:13">
      <c r="A325" s="4"/>
      <c r="B325" s="45" t="s">
        <v>53</v>
      </c>
      <c r="C325" s="47">
        <f>SUM(D325:J325)</f>
        <v>3000</v>
      </c>
      <c r="D325" s="47">
        <f t="shared" ref="D325:J325" si="138">SUM(D326)</f>
        <v>0</v>
      </c>
      <c r="E325" s="47">
        <f t="shared" si="138"/>
        <v>0</v>
      </c>
      <c r="F325" s="47">
        <f t="shared" si="138"/>
        <v>3000</v>
      </c>
      <c r="G325" s="47">
        <f t="shared" si="138"/>
        <v>0</v>
      </c>
      <c r="H325" s="47">
        <f t="shared" si="138"/>
        <v>0</v>
      </c>
      <c r="I325" s="47">
        <f t="shared" si="138"/>
        <v>0</v>
      </c>
      <c r="J325" s="47">
        <f t="shared" si="138"/>
        <v>0</v>
      </c>
      <c r="K325" s="108">
        <v>80</v>
      </c>
    </row>
    <row r="326" spans="1:13">
      <c r="A326" s="4"/>
      <c r="B326" s="12" t="s">
        <v>4</v>
      </c>
      <c r="C326" s="24">
        <f>SUM(D326:J326)</f>
        <v>3000</v>
      </c>
      <c r="D326" s="24">
        <v>0</v>
      </c>
      <c r="E326" s="24">
        <v>0</v>
      </c>
      <c r="F326" s="24">
        <v>3000</v>
      </c>
      <c r="G326" s="24">
        <v>0</v>
      </c>
      <c r="H326" s="24">
        <v>0</v>
      </c>
      <c r="I326" s="24">
        <v>0</v>
      </c>
      <c r="J326" s="24">
        <v>0</v>
      </c>
      <c r="K326" s="109"/>
    </row>
    <row r="327" spans="1:13" ht="12.75" customHeight="1">
      <c r="A327" s="128" t="s">
        <v>22</v>
      </c>
      <c r="B327" s="129"/>
      <c r="C327" s="129"/>
      <c r="D327" s="129"/>
      <c r="E327" s="129"/>
      <c r="F327" s="129"/>
      <c r="G327" s="129"/>
      <c r="H327" s="129"/>
      <c r="I327" s="129"/>
      <c r="J327" s="129"/>
      <c r="K327" s="130"/>
    </row>
    <row r="328" spans="1:13">
      <c r="A328" s="73"/>
      <c r="B328" s="62" t="s">
        <v>9</v>
      </c>
      <c r="C328" s="74">
        <f>SUM(C329:C330)</f>
        <v>106397.09999999999</v>
      </c>
      <c r="D328" s="74">
        <f>SUM(D329:D330)</f>
        <v>9698.7999999999993</v>
      </c>
      <c r="E328" s="74">
        <f t="shared" ref="E328:J328" si="139">SUM(E329:E330)</f>
        <v>21703.5</v>
      </c>
      <c r="F328" s="74">
        <f t="shared" si="139"/>
        <v>23048</v>
      </c>
      <c r="G328" s="74">
        <f t="shared" si="139"/>
        <v>12986.699999999999</v>
      </c>
      <c r="H328" s="74">
        <f t="shared" si="139"/>
        <v>12986.699999999999</v>
      </c>
      <c r="I328" s="74">
        <f t="shared" si="139"/>
        <v>12986.699999999999</v>
      </c>
      <c r="J328" s="74">
        <f t="shared" si="139"/>
        <v>12986.699999999999</v>
      </c>
      <c r="K328" s="122" t="s">
        <v>104</v>
      </c>
      <c r="M328" s="5"/>
    </row>
    <row r="329" spans="1:13">
      <c r="A329" s="73"/>
      <c r="B329" s="78" t="s">
        <v>65</v>
      </c>
      <c r="C329" s="60">
        <f>SUM(D329:J329)</f>
        <v>21</v>
      </c>
      <c r="D329" s="60">
        <f>SUM(D342)</f>
        <v>0</v>
      </c>
      <c r="E329" s="60">
        <f t="shared" ref="E329:J329" si="140">SUM(E342)</f>
        <v>21</v>
      </c>
      <c r="F329" s="60">
        <f t="shared" si="140"/>
        <v>0</v>
      </c>
      <c r="G329" s="60">
        <f t="shared" si="140"/>
        <v>0</v>
      </c>
      <c r="H329" s="60">
        <f t="shared" si="140"/>
        <v>0</v>
      </c>
      <c r="I329" s="60">
        <f t="shared" si="140"/>
        <v>0</v>
      </c>
      <c r="J329" s="60">
        <f t="shared" si="140"/>
        <v>0</v>
      </c>
      <c r="K329" s="123"/>
      <c r="M329" s="5"/>
    </row>
    <row r="330" spans="1:13">
      <c r="A330" s="63"/>
      <c r="B330" s="77" t="s">
        <v>4</v>
      </c>
      <c r="C330" s="60">
        <f>SUM(D330:J330)</f>
        <v>106376.09999999999</v>
      </c>
      <c r="D330" s="60">
        <f>SUM(D333+D336)</f>
        <v>9698.7999999999993</v>
      </c>
      <c r="E330" s="60">
        <f t="shared" ref="E330:J330" si="141">SUM(E333+E336)</f>
        <v>21682.5</v>
      </c>
      <c r="F330" s="60">
        <f t="shared" si="141"/>
        <v>23048</v>
      </c>
      <c r="G330" s="60">
        <f t="shared" si="141"/>
        <v>12986.699999999999</v>
      </c>
      <c r="H330" s="60">
        <f t="shared" si="141"/>
        <v>12986.699999999999</v>
      </c>
      <c r="I330" s="60">
        <f t="shared" si="141"/>
        <v>12986.699999999999</v>
      </c>
      <c r="J330" s="60">
        <f t="shared" si="141"/>
        <v>12986.699999999999</v>
      </c>
      <c r="K330" s="124"/>
      <c r="M330" s="5"/>
    </row>
    <row r="331" spans="1:13" ht="28.5" customHeight="1">
      <c r="A331" s="105" t="s">
        <v>100</v>
      </c>
      <c r="B331" s="111"/>
      <c r="C331" s="111"/>
      <c r="D331" s="111"/>
      <c r="E331" s="111"/>
      <c r="F331" s="111"/>
      <c r="G331" s="111"/>
      <c r="H331" s="111"/>
      <c r="I331" s="111"/>
      <c r="J331" s="111"/>
      <c r="K331" s="112"/>
    </row>
    <row r="332" spans="1:13">
      <c r="A332" s="10"/>
      <c r="B332" s="30" t="s">
        <v>19</v>
      </c>
      <c r="C332" s="40">
        <f t="shared" ref="C332:J332" si="142">SUM(C333:C333)</f>
        <v>101317.40000000001</v>
      </c>
      <c r="D332" s="28">
        <f t="shared" si="142"/>
        <v>9048.7999999999993</v>
      </c>
      <c r="E332" s="28">
        <f t="shared" si="142"/>
        <v>21000</v>
      </c>
      <c r="F332" s="28">
        <f t="shared" si="142"/>
        <v>22331.4</v>
      </c>
      <c r="G332" s="28">
        <f t="shared" si="142"/>
        <v>12234.3</v>
      </c>
      <c r="H332" s="28">
        <f t="shared" si="142"/>
        <v>12234.3</v>
      </c>
      <c r="I332" s="28">
        <f t="shared" si="142"/>
        <v>12234.3</v>
      </c>
      <c r="J332" s="28">
        <f t="shared" si="142"/>
        <v>12234.3</v>
      </c>
      <c r="K332" s="108" t="s">
        <v>111</v>
      </c>
    </row>
    <row r="333" spans="1:13">
      <c r="A333" s="9"/>
      <c r="B333" s="31" t="s">
        <v>4</v>
      </c>
      <c r="C333" s="27">
        <f>SUM(D333:J333)</f>
        <v>101317.40000000001</v>
      </c>
      <c r="D333" s="27">
        <v>9048.7999999999993</v>
      </c>
      <c r="E333" s="27">
        <v>21000</v>
      </c>
      <c r="F333" s="27">
        <v>22331.4</v>
      </c>
      <c r="G333" s="27">
        <v>12234.3</v>
      </c>
      <c r="H333" s="27">
        <f>SUM(G333)</f>
        <v>12234.3</v>
      </c>
      <c r="I333" s="27">
        <f>SUM(H333)</f>
        <v>12234.3</v>
      </c>
      <c r="J333" s="27">
        <f>SUM(I333)</f>
        <v>12234.3</v>
      </c>
      <c r="K333" s="110"/>
    </row>
    <row r="334" spans="1:13" ht="14.25" customHeight="1">
      <c r="A334" s="105" t="s">
        <v>101</v>
      </c>
      <c r="B334" s="111"/>
      <c r="C334" s="111"/>
      <c r="D334" s="111"/>
      <c r="E334" s="111"/>
      <c r="F334" s="111"/>
      <c r="G334" s="111"/>
      <c r="H334" s="111"/>
      <c r="I334" s="111"/>
      <c r="J334" s="111"/>
      <c r="K334" s="112"/>
    </row>
    <row r="335" spans="1:13">
      <c r="A335" s="10"/>
      <c r="B335" s="11" t="s">
        <v>39</v>
      </c>
      <c r="C335" s="28">
        <f>SUM(C336:C336)</f>
        <v>5058.7</v>
      </c>
      <c r="D335" s="28">
        <f>SUM(D336:D336)</f>
        <v>650</v>
      </c>
      <c r="E335" s="28">
        <f t="shared" ref="E335:J335" si="143">SUM(E336)</f>
        <v>682.5</v>
      </c>
      <c r="F335" s="28">
        <f t="shared" si="143"/>
        <v>716.6</v>
      </c>
      <c r="G335" s="28">
        <f t="shared" si="143"/>
        <v>752.4</v>
      </c>
      <c r="H335" s="28">
        <f t="shared" si="143"/>
        <v>752.4</v>
      </c>
      <c r="I335" s="28">
        <f t="shared" si="143"/>
        <v>752.4</v>
      </c>
      <c r="J335" s="28">
        <f t="shared" si="143"/>
        <v>752.4</v>
      </c>
      <c r="K335" s="116" t="s">
        <v>112</v>
      </c>
    </row>
    <row r="336" spans="1:13">
      <c r="A336" s="9"/>
      <c r="B336" s="12" t="s">
        <v>4</v>
      </c>
      <c r="C336" s="27">
        <f>SUM(D336:J336)</f>
        <v>5058.7</v>
      </c>
      <c r="D336" s="27">
        <f>SUM(D338)</f>
        <v>650</v>
      </c>
      <c r="E336" s="27">
        <f t="shared" ref="E336:J336" si="144">SUM(E338)</f>
        <v>682.5</v>
      </c>
      <c r="F336" s="27">
        <f t="shared" si="144"/>
        <v>716.6</v>
      </c>
      <c r="G336" s="27">
        <f t="shared" si="144"/>
        <v>752.4</v>
      </c>
      <c r="H336" s="27">
        <f t="shared" si="144"/>
        <v>752.4</v>
      </c>
      <c r="I336" s="27">
        <f t="shared" si="144"/>
        <v>752.4</v>
      </c>
      <c r="J336" s="27">
        <f t="shared" si="144"/>
        <v>752.4</v>
      </c>
      <c r="K336" s="116"/>
    </row>
    <row r="337" spans="1:11" ht="12" customHeight="1">
      <c r="A337" s="113" t="s">
        <v>63</v>
      </c>
      <c r="B337" s="114"/>
      <c r="C337" s="114"/>
      <c r="D337" s="114"/>
      <c r="E337" s="114"/>
      <c r="F337" s="114"/>
      <c r="G337" s="114"/>
      <c r="H337" s="114"/>
      <c r="I337" s="114"/>
      <c r="J337" s="114"/>
      <c r="K337" s="115"/>
    </row>
    <row r="338" spans="1:11">
      <c r="A338" s="4"/>
      <c r="B338" s="45" t="s">
        <v>53</v>
      </c>
      <c r="C338" s="46">
        <f>SUM(C339)</f>
        <v>5058.7</v>
      </c>
      <c r="D338" s="47">
        <f>SUM(D339)</f>
        <v>650</v>
      </c>
      <c r="E338" s="47">
        <f t="shared" ref="E338:J338" si="145">SUM(E339)</f>
        <v>682.5</v>
      </c>
      <c r="F338" s="47">
        <f t="shared" si="145"/>
        <v>716.6</v>
      </c>
      <c r="G338" s="47">
        <f t="shared" si="145"/>
        <v>752.4</v>
      </c>
      <c r="H338" s="47">
        <f t="shared" si="145"/>
        <v>752.4</v>
      </c>
      <c r="I338" s="47">
        <f t="shared" si="145"/>
        <v>752.4</v>
      </c>
      <c r="J338" s="47">
        <f t="shared" si="145"/>
        <v>752.4</v>
      </c>
      <c r="K338" s="108">
        <v>77</v>
      </c>
    </row>
    <row r="339" spans="1:11">
      <c r="A339" s="4"/>
      <c r="B339" s="12" t="s">
        <v>4</v>
      </c>
      <c r="C339" s="25">
        <f>SUM(D339:J339)</f>
        <v>5058.7</v>
      </c>
      <c r="D339" s="24">
        <v>650</v>
      </c>
      <c r="E339" s="24">
        <v>682.5</v>
      </c>
      <c r="F339" s="24">
        <v>716.6</v>
      </c>
      <c r="G339" s="24">
        <v>752.4</v>
      </c>
      <c r="H339" s="24">
        <f>SUM(G339)</f>
        <v>752.4</v>
      </c>
      <c r="I339" s="24">
        <f>SUM(H339)</f>
        <v>752.4</v>
      </c>
      <c r="J339" s="24">
        <f>SUM(I339)</f>
        <v>752.4</v>
      </c>
      <c r="K339" s="109"/>
    </row>
    <row r="340" spans="1:11" ht="28.5" customHeight="1">
      <c r="A340" s="105" t="s">
        <v>103</v>
      </c>
      <c r="B340" s="106"/>
      <c r="C340" s="106"/>
      <c r="D340" s="106"/>
      <c r="E340" s="106"/>
      <c r="F340" s="106"/>
      <c r="G340" s="106"/>
      <c r="H340" s="106"/>
      <c r="I340" s="106"/>
      <c r="J340" s="106"/>
      <c r="K340" s="107"/>
    </row>
    <row r="341" spans="1:11">
      <c r="A341" s="56"/>
      <c r="B341" s="30" t="s">
        <v>39</v>
      </c>
      <c r="C341" s="27">
        <f t="shared" ref="C341:J341" si="146">SUM(C342)</f>
        <v>21</v>
      </c>
      <c r="D341" s="27">
        <f t="shared" si="146"/>
        <v>0</v>
      </c>
      <c r="E341" s="27">
        <f t="shared" si="146"/>
        <v>21</v>
      </c>
      <c r="F341" s="27">
        <f t="shared" si="146"/>
        <v>0</v>
      </c>
      <c r="G341" s="27">
        <f t="shared" si="146"/>
        <v>0</v>
      </c>
      <c r="H341" s="27">
        <f t="shared" si="146"/>
        <v>0</v>
      </c>
      <c r="I341" s="27">
        <f t="shared" si="146"/>
        <v>0</v>
      </c>
      <c r="J341" s="27">
        <f t="shared" si="146"/>
        <v>0</v>
      </c>
      <c r="K341" s="116">
        <v>81</v>
      </c>
    </row>
    <row r="342" spans="1:11">
      <c r="A342" s="55"/>
      <c r="B342" s="31" t="s">
        <v>65</v>
      </c>
      <c r="C342" s="27">
        <f>SUM(D342:J342)</f>
        <v>21</v>
      </c>
      <c r="D342" s="27">
        <v>0</v>
      </c>
      <c r="E342" s="27">
        <v>21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116"/>
    </row>
    <row r="343" spans="1:11" ht="12.75" customHeight="1"/>
    <row r="352" spans="1:11" ht="12.75" customHeight="1"/>
    <row r="358" ht="14.25" customHeight="1"/>
  </sheetData>
  <mergeCells count="216">
    <mergeCell ref="K89:K92"/>
    <mergeCell ref="A102:K102"/>
    <mergeCell ref="A107:K107"/>
    <mergeCell ref="A138:K138"/>
    <mergeCell ref="K126:K128"/>
    <mergeCell ref="K108:K111"/>
    <mergeCell ref="A112:K112"/>
    <mergeCell ref="A120:K120"/>
    <mergeCell ref="A93:K93"/>
    <mergeCell ref="K133:K134"/>
    <mergeCell ref="K10:K13"/>
    <mergeCell ref="A31:K31"/>
    <mergeCell ref="K14:K17"/>
    <mergeCell ref="A22:K22"/>
    <mergeCell ref="G23:G24"/>
    <mergeCell ref="H23:H24"/>
    <mergeCell ref="K23:K26"/>
    <mergeCell ref="K28:K30"/>
    <mergeCell ref="A27:K27"/>
    <mergeCell ref="D23:D24"/>
    <mergeCell ref="A23:A24"/>
    <mergeCell ref="C23:C24"/>
    <mergeCell ref="K18:K21"/>
    <mergeCell ref="E23:E24"/>
    <mergeCell ref="I23:I24"/>
    <mergeCell ref="J23:J24"/>
    <mergeCell ref="K86:K87"/>
    <mergeCell ref="A76:K76"/>
    <mergeCell ref="A38:K38"/>
    <mergeCell ref="K39:K41"/>
    <mergeCell ref="A55:K55"/>
    <mergeCell ref="K56:K57"/>
    <mergeCell ref="A49:K49"/>
    <mergeCell ref="K50:K51"/>
    <mergeCell ref="A5:K5"/>
    <mergeCell ref="C8:J8"/>
    <mergeCell ref="A8:A9"/>
    <mergeCell ref="K53:K54"/>
    <mergeCell ref="A45:K45"/>
    <mergeCell ref="K46:K48"/>
    <mergeCell ref="K43:K44"/>
    <mergeCell ref="K32:K33"/>
    <mergeCell ref="A34:K34"/>
    <mergeCell ref="F23:F24"/>
    <mergeCell ref="K59:K60"/>
    <mergeCell ref="K62:K63"/>
    <mergeCell ref="A58:K58"/>
    <mergeCell ref="A42:K42"/>
    <mergeCell ref="I1:K1"/>
    <mergeCell ref="K8:K9"/>
    <mergeCell ref="A3:K3"/>
    <mergeCell ref="A4:K4"/>
    <mergeCell ref="A2:K2"/>
    <mergeCell ref="A6:K6"/>
    <mergeCell ref="K74:K75"/>
    <mergeCell ref="K71:K72"/>
    <mergeCell ref="A79:K79"/>
    <mergeCell ref="B8:B9"/>
    <mergeCell ref="A67:K67"/>
    <mergeCell ref="A61:K61"/>
    <mergeCell ref="A52:K52"/>
    <mergeCell ref="K35:K37"/>
    <mergeCell ref="A64:K64"/>
    <mergeCell ref="K65:K66"/>
    <mergeCell ref="K99:K101"/>
    <mergeCell ref="K117:K119"/>
    <mergeCell ref="A166:K166"/>
    <mergeCell ref="A82:K82"/>
    <mergeCell ref="K77:K78"/>
    <mergeCell ref="K68:K69"/>
    <mergeCell ref="K83:K84"/>
    <mergeCell ref="K80:K81"/>
    <mergeCell ref="A70:K70"/>
    <mergeCell ref="A73:K73"/>
    <mergeCell ref="K145:K146"/>
    <mergeCell ref="K154:K155"/>
    <mergeCell ref="K151:K152"/>
    <mergeCell ref="A85:K85"/>
    <mergeCell ref="K167:K168"/>
    <mergeCell ref="K121:K123"/>
    <mergeCell ref="K94:K97"/>
    <mergeCell ref="A88:K88"/>
    <mergeCell ref="K113:K115"/>
    <mergeCell ref="K103:K106"/>
    <mergeCell ref="K195:K196"/>
    <mergeCell ref="K189:K190"/>
    <mergeCell ref="A169:K169"/>
    <mergeCell ref="K180:K181"/>
    <mergeCell ref="K175:K178"/>
    <mergeCell ref="A185:K185"/>
    <mergeCell ref="A182:K182"/>
    <mergeCell ref="A179:K179"/>
    <mergeCell ref="A188:K188"/>
    <mergeCell ref="K186:K187"/>
    <mergeCell ref="A116:K116"/>
    <mergeCell ref="K142:K143"/>
    <mergeCell ref="K192:K193"/>
    <mergeCell ref="K157:K160"/>
    <mergeCell ref="A153:K153"/>
    <mergeCell ref="A141:K141"/>
    <mergeCell ref="A135:K135"/>
    <mergeCell ref="A98:K98"/>
    <mergeCell ref="A144:K144"/>
    <mergeCell ref="K148:K149"/>
    <mergeCell ref="A132:K132"/>
    <mergeCell ref="A125:K125"/>
    <mergeCell ref="A161:K161"/>
    <mergeCell ref="A156:K156"/>
    <mergeCell ref="A150:K150"/>
    <mergeCell ref="A147:K147"/>
    <mergeCell ref="K139:K140"/>
    <mergeCell ref="A129:K129"/>
    <mergeCell ref="K130:K131"/>
    <mergeCell ref="K136:K137"/>
    <mergeCell ref="A197:K197"/>
    <mergeCell ref="K170:K173"/>
    <mergeCell ref="A174:K174"/>
    <mergeCell ref="K162:K165"/>
    <mergeCell ref="K183:K184"/>
    <mergeCell ref="A194:K194"/>
    <mergeCell ref="A191:K191"/>
    <mergeCell ref="A215:K215"/>
    <mergeCell ref="K210:K211"/>
    <mergeCell ref="K213:K214"/>
    <mergeCell ref="A212:K212"/>
    <mergeCell ref="A227:K227"/>
    <mergeCell ref="K222:K223"/>
    <mergeCell ref="A224:K224"/>
    <mergeCell ref="A218:K218"/>
    <mergeCell ref="K219:K220"/>
    <mergeCell ref="K225:K226"/>
    <mergeCell ref="A251:K251"/>
    <mergeCell ref="K198:K199"/>
    <mergeCell ref="A200:K200"/>
    <mergeCell ref="A203:K203"/>
    <mergeCell ref="A209:K209"/>
    <mergeCell ref="K201:K202"/>
    <mergeCell ref="K204:K205"/>
    <mergeCell ref="A206:K206"/>
    <mergeCell ref="K207:K208"/>
    <mergeCell ref="K216:K217"/>
    <mergeCell ref="K234:K235"/>
    <mergeCell ref="A233:K233"/>
    <mergeCell ref="A236:K236"/>
    <mergeCell ref="K240:K241"/>
    <mergeCell ref="K243:K244"/>
    <mergeCell ref="A248:K248"/>
    <mergeCell ref="A245:K245"/>
    <mergeCell ref="K228:K229"/>
    <mergeCell ref="A221:K221"/>
    <mergeCell ref="K252:K253"/>
    <mergeCell ref="K249:K250"/>
    <mergeCell ref="A242:K242"/>
    <mergeCell ref="K237:K238"/>
    <mergeCell ref="K231:K232"/>
    <mergeCell ref="A239:K239"/>
    <mergeCell ref="A230:K230"/>
    <mergeCell ref="K246:K247"/>
    <mergeCell ref="K297:K298"/>
    <mergeCell ref="A296:K296"/>
    <mergeCell ref="A260:K260"/>
    <mergeCell ref="A266:K266"/>
    <mergeCell ref="A287:K287"/>
    <mergeCell ref="K291:K292"/>
    <mergeCell ref="A269:K269"/>
    <mergeCell ref="A284:K284"/>
    <mergeCell ref="K279:K280"/>
    <mergeCell ref="A281:K281"/>
    <mergeCell ref="K255:K256"/>
    <mergeCell ref="A254:K254"/>
    <mergeCell ref="K267:K268"/>
    <mergeCell ref="K270:K271"/>
    <mergeCell ref="A257:K257"/>
    <mergeCell ref="K258:K259"/>
    <mergeCell ref="K261:K262"/>
    <mergeCell ref="A263:K263"/>
    <mergeCell ref="K264:K265"/>
    <mergeCell ref="A327:K327"/>
    <mergeCell ref="K303:K304"/>
    <mergeCell ref="A315:K315"/>
    <mergeCell ref="K322:K323"/>
    <mergeCell ref="A312:K312"/>
    <mergeCell ref="K313:K314"/>
    <mergeCell ref="A305:K305"/>
    <mergeCell ref="A309:K309"/>
    <mergeCell ref="K316:K317"/>
    <mergeCell ref="A299:K299"/>
    <mergeCell ref="K300:K301"/>
    <mergeCell ref="K285:K286"/>
    <mergeCell ref="A272:K272"/>
    <mergeCell ref="K282:K283"/>
    <mergeCell ref="K294:K295"/>
    <mergeCell ref="A290:K290"/>
    <mergeCell ref="A293:K293"/>
    <mergeCell ref="K288:K289"/>
    <mergeCell ref="K273:K274"/>
    <mergeCell ref="A278:K278"/>
    <mergeCell ref="K276:K277"/>
    <mergeCell ref="A275:K275"/>
    <mergeCell ref="K341:K342"/>
    <mergeCell ref="A302:K302"/>
    <mergeCell ref="K325:K326"/>
    <mergeCell ref="K335:K336"/>
    <mergeCell ref="K328:K330"/>
    <mergeCell ref="K306:K308"/>
    <mergeCell ref="K310:K311"/>
    <mergeCell ref="A340:K340"/>
    <mergeCell ref="K338:K339"/>
    <mergeCell ref="K332:K333"/>
    <mergeCell ref="A318:K318"/>
    <mergeCell ref="A337:K337"/>
    <mergeCell ref="A334:K334"/>
    <mergeCell ref="A321:K321"/>
    <mergeCell ref="A324:K324"/>
    <mergeCell ref="K319:K320"/>
    <mergeCell ref="A331:K331"/>
  </mergeCells>
  <phoneticPr fontId="0" type="noConversion"/>
  <pageMargins left="0.39370078740157483" right="0.39370078740157483" top="0.39370078740157483" bottom="0" header="0.51181102362204722" footer="0.31496062992125984"/>
  <pageSetup paperSize="9" scale="91" orientation="landscape" r:id="rId1"/>
  <headerFooter differentFirst="1">
    <oddHeader>&amp;C&amp;P</oddHeader>
  </headerFooter>
  <cellWatches>
    <cellWatch r="H32"/>
    <cellWatch r="L17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Лилу</cp:lastModifiedBy>
  <cp:lastPrinted>2015-05-20T09:24:06Z</cp:lastPrinted>
  <dcterms:created xsi:type="dcterms:W3CDTF">2013-09-11T09:57:45Z</dcterms:created>
  <dcterms:modified xsi:type="dcterms:W3CDTF">2015-05-20T09:40:21Z</dcterms:modified>
</cp:coreProperties>
</file>