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555" yWindow="120" windowWidth="19440" windowHeight="95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calcId="152511"/>
</workbook>
</file>

<file path=xl/sharedStrings.xml><?xml version="1.0" encoding="utf-8"?>
<sst xmlns="http://schemas.openxmlformats.org/spreadsheetml/2006/main" count="964" uniqueCount="580">
  <si>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</si>
  <si>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</si>
  <si>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</si>
  <si>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</si>
  <si>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</si>
  <si>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</si>
  <si>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</si>
  <si>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</si>
  <si>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</si>
  <si>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</si>
  <si>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</si>
  <si>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</si>
  <si>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</si>
  <si>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</si>
  <si>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</si>
  <si>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</si>
  <si>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</si>
  <si>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</si>
  <si>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</si>
  <si>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</si>
  <si>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</si>
  <si>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</si>
  <si>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</si>
  <si>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</si>
  <si>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</si>
  <si>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</si>
  <si>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</si>
  <si>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</si>
  <si>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</si>
  <si>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</si>
  <si>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</si>
  <si>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</si>
  <si>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</si>
  <si>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</si>
  <si>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</si>
  <si>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</si>
  <si>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</si>
  <si>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</si>
  <si>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</si>
  <si>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</si>
  <si>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</si>
  <si>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</si>
  <si>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</si>
  <si>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</si>
  <si>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</si>
  <si>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</si>
  <si>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</si>
  <si>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</si>
  <si>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</si>
  <si>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</si>
  <si>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</si>
  <si>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</si>
  <si>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</si>
  <si>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</si>
  <si>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федеральный бюджет </t>
  </si>
  <si>
    <t>федеральный бюджет</t>
  </si>
  <si>
    <t xml:space="preserve"> - Приобретение грунта плодородного (земли садовой)</t>
  </si>
  <si>
    <t xml:space="preserve"> - Приобретение декоративного освещения для улиц города Североуральска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</si>
  <si>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</si>
  <si>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</si>
  <si>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- Изготовление, установка информационных стендов, щитов, табличек и типографские услуги</t>
  </si>
  <si>
    <t>Х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</si>
  <si>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</si>
  <si>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</si>
  <si>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</si>
  <si>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</si>
  <si>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 - Благоустройство мест общего пользования территории Североуральского городского округа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</si>
  <si>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</si>
  <si>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 - Обслуживание декоративного освещения для улиц города Североуральска</t>
  </si>
  <si>
    <t xml:space="preserve"> - Приобретение и установка металлических урн и скамеек</t>
  </si>
  <si>
    <t xml:space="preserve"> Мероприятие 1-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</si>
  <si>
    <t xml:space="preserve">Мероприятие 2 -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</si>
  <si>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Мероприятие 3 -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</t>
  </si>
  <si>
    <t>Мероприятие 4- Разработка схемы водоснабжения Североуральского городского округа</t>
  </si>
  <si>
    <t>Мероприятие 5 - Разработка, экспертиза  проектно-сметной документации на строительство сетей водоснабжения в Североуральском городском округе</t>
  </si>
  <si>
    <t>Мероприятие 1-  Развитие лесного хозяйства на территории Североуральского городского округа</t>
  </si>
  <si>
    <t xml:space="preserve">Мероприятие 1 - Переселение граждан на территории Североуральского городского округа из аварийного жилищного фонда </t>
  </si>
  <si>
    <t>Мероприятие 2- Осуществление сноса аварийных домов и высвобождение земельных участков под новое жилищное строительство</t>
  </si>
  <si>
    <t>Мероприятие 3 - Обследование жилищного фонда на предмет признания его аварийным</t>
  </si>
  <si>
    <t xml:space="preserve"> Мероприятие 1 - Взнос региональному оператору на капитальный ремонт общего имущества в многоквартирном доме за муниципальные жилые и нежилые помещения</t>
  </si>
  <si>
    <t xml:space="preserve"> Мероприятие 2 -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</si>
  <si>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 xml:space="preserve"> Мероприятие 3-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</si>
  <si>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4 -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</si>
  <si>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>Мероприятие 5-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</si>
  <si>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 xml:space="preserve">Мероприятие 6-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</si>
  <si>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2 -  Работы по выполнению оценки риска для здоровья населения при обосновании санитарно-защитной зоны полигона твердых бытовых отходов города Североуральска</t>
  </si>
  <si>
    <t xml:space="preserve"> Мероприятие 3-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</si>
  <si>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4 -  Мероприятия , направленные на экологическую  безопасность территории Североуральского городского округа</t>
  </si>
  <si>
    <t>Мероприятие 5 -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</si>
  <si>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1 - Разработка проектно-сметной документации для развития газификации Североуральского городского округа</t>
  </si>
  <si>
    <t xml:space="preserve"> Мероприятие 1 -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</si>
  <si>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 xml:space="preserve">Мероприятие 3- Уличное освещение          </t>
  </si>
  <si>
    <t xml:space="preserve">Мероприятие 4 - Озеленение (цветники, валка сухих деревьев)  </t>
  </si>
  <si>
    <t>Мероприятие 5 - Организация и содержание мест захоронения</t>
  </si>
  <si>
    <t>Мероприятие 6 -  Прочие мероприятия по благоустройству</t>
  </si>
  <si>
    <t>Мероприятие 7 - Разработка, экспертиза  проектно-сметной документации на строительство котельных в Североуральском городском округе</t>
  </si>
  <si>
    <t>Мероприятие 9- Прочие мероприятия в области энергосбережения (разработка технических заданий, топливно-энерготехнического баланса и т.п.)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</si>
  <si>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</si>
  <si>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</si>
  <si>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</si>
  <si>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</si>
  <si>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</si>
  <si>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</si>
  <si>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</si>
  <si>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 Мероприятие 2  Благоустройство парков и скверов в городе Североуральске             </t>
  </si>
  <si>
    <t>Мероприятие 6  - Строительство сетей водоснабжения в Североуральском городском округе</t>
  </si>
  <si>
    <t>Мероприятие 8 - Строительство котельных в Североуральском городском округе</t>
  </si>
  <si>
    <t xml:space="preserve"> Мероприятие 7 -  Регулирование численности безнадзорных животных</t>
  </si>
  <si>
    <t>Мероприятие 1 -  Разработка проектно-сметной документации для строительства нового городского кладбища</t>
  </si>
  <si>
    <t xml:space="preserve"> Мероприятие 2 - Строительство нового городского кладбища</t>
  </si>
  <si>
    <t xml:space="preserve"> Мероприятие 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</si>
  <si>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4 -Оказание гарантированного перечня услуг по захоронению умерших граждан</t>
  </si>
  <si>
    <t>Мероприятие 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</si>
  <si>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 xml:space="preserve"> - Регулирование численности безнадзорных животных</t>
  </si>
  <si>
    <t xml:space="preserve"> - Приобретение и установка остановочных комплексов на территории Североуральского городского округа</t>
  </si>
  <si>
    <t xml:space="preserve"> - Строительство сетей уличного освещения микрорайона Южный</t>
  </si>
  <si>
    <t xml:space="preserve"> - Разработка ПСД на строительство сетей уличного освещения микрорайона Южный</t>
  </si>
  <si>
    <t xml:space="preserve"> Мероприятие 2 - Первичный пуск газа в сеть газопотребления муниципальных квартир жилого дома</t>
  </si>
  <si>
    <t xml:space="preserve"> -  Обеспечение бесперебойной подачи электроэнергии</t>
  </si>
  <si>
    <t xml:space="preserve"> -  Содержание и ремонт сетей уличного освещения</t>
  </si>
  <si>
    <t>8, 9</t>
  </si>
  <si>
    <t>33</t>
  </si>
  <si>
    <t>22,23,24,25,26</t>
  </si>
  <si>
    <t>58,59,60,65</t>
  </si>
  <si>
    <t>80,81,82</t>
  </si>
  <si>
    <t>Мероприятие 1 -  Разработка и экспертиза проекта санитарно-защитной зоны полигона твердых бытовых отходов города Североуральска</t>
  </si>
  <si>
    <t>1.</t>
  </si>
  <si>
    <t>1.1.</t>
  </si>
  <si>
    <t>1.2.</t>
  </si>
  <si>
    <t>1.3.</t>
  </si>
  <si>
    <t>2.</t>
  </si>
  <si>
    <t>2.1.</t>
  </si>
  <si>
    <t>2.2.</t>
  </si>
  <si>
    <t>2.3.</t>
  </si>
  <si>
    <t>3.</t>
  </si>
  <si>
    <t>3.1.</t>
  </si>
  <si>
    <t>3.2.</t>
  </si>
  <si>
    <t>3.3.</t>
  </si>
  <si>
    <t>4.</t>
  </si>
  <si>
    <t>4.1.</t>
  </si>
  <si>
    <t>4.2.</t>
  </si>
  <si>
    <t>4.3.</t>
  </si>
  <si>
    <t>5.</t>
  </si>
  <si>
    <t>5.1.</t>
  </si>
  <si>
    <t>5.2.</t>
  </si>
  <si>
    <t>5.3.</t>
  </si>
  <si>
    <t>6.</t>
  </si>
  <si>
    <t>6.1.</t>
  </si>
  <si>
    <t>6.2.</t>
  </si>
  <si>
    <t>7.</t>
  </si>
  <si>
    <t>7.1.</t>
  </si>
  <si>
    <t>7.2.</t>
  </si>
  <si>
    <t>7.3.</t>
  </si>
  <si>
    <t>8.</t>
  </si>
  <si>
    <t>8.1.</t>
  </si>
  <si>
    <t>8.2.</t>
  </si>
  <si>
    <t>8.3.</t>
  </si>
  <si>
    <t>9.</t>
  </si>
  <si>
    <t>9.1.</t>
  </si>
  <si>
    <t>9.2.</t>
  </si>
  <si>
    <t>9.3.</t>
  </si>
  <si>
    <t>10.</t>
  </si>
  <si>
    <t>10.1.</t>
  </si>
  <si>
    <t>10.2.</t>
  </si>
  <si>
    <t>10.3.</t>
  </si>
  <si>
    <t>11.</t>
  </si>
  <si>
    <t>11.1.</t>
  </si>
  <si>
    <t>11.2.</t>
  </si>
  <si>
    <t>12.</t>
  </si>
  <si>
    <t>12.1.</t>
  </si>
  <si>
    <t>12.2.</t>
  </si>
  <si>
    <t>13.</t>
  </si>
  <si>
    <t>13.1.</t>
  </si>
  <si>
    <t>13.2.</t>
  </si>
  <si>
    <t>14.</t>
  </si>
  <si>
    <t>14.1.</t>
  </si>
  <si>
    <t>14.2.</t>
  </si>
  <si>
    <t>15.</t>
  </si>
  <si>
    <t>15.1.</t>
  </si>
  <si>
    <t>15.2.</t>
  </si>
  <si>
    <t>16.</t>
  </si>
  <si>
    <t>16.1.</t>
  </si>
  <si>
    <t>16.2.</t>
  </si>
  <si>
    <t>16.3.</t>
  </si>
  <si>
    <t>17.</t>
  </si>
  <si>
    <t>17.1.</t>
  </si>
  <si>
    <t>17.2.</t>
  </si>
  <si>
    <t>17.3.</t>
  </si>
  <si>
    <t>18.</t>
  </si>
  <si>
    <t>18.1.</t>
  </si>
  <si>
    <t>18.2.</t>
  </si>
  <si>
    <t>18.3.</t>
  </si>
  <si>
    <t>19.</t>
  </si>
  <si>
    <t>19.1.</t>
  </si>
  <si>
    <t>19.2.</t>
  </si>
  <si>
    <t>19.3.</t>
  </si>
  <si>
    <t>20.</t>
  </si>
  <si>
    <t>20.1.</t>
  </si>
  <si>
    <t>20.2.</t>
  </si>
  <si>
    <t>20.3.</t>
  </si>
  <si>
    <t>21.</t>
  </si>
  <si>
    <t>21.1.</t>
  </si>
  <si>
    <t>21.2.</t>
  </si>
  <si>
    <t>22.</t>
  </si>
  <si>
    <t>22.1.</t>
  </si>
  <si>
    <t>22.2.</t>
  </si>
  <si>
    <t>23.</t>
  </si>
  <si>
    <t>23.1.</t>
  </si>
  <si>
    <t>23.2.</t>
  </si>
  <si>
    <t>24.</t>
  </si>
  <si>
    <t>24.1.</t>
  </si>
  <si>
    <t>24.2.</t>
  </si>
  <si>
    <t>25.</t>
  </si>
  <si>
    <t>25.1.</t>
  </si>
  <si>
    <t>25.2.</t>
  </si>
  <si>
    <t>25.3.</t>
  </si>
  <si>
    <t>26.</t>
  </si>
  <si>
    <t>26.1.</t>
  </si>
  <si>
    <t>26.2.</t>
  </si>
  <si>
    <t>26.3.</t>
  </si>
  <si>
    <t>27.</t>
  </si>
  <si>
    <t>27.1.</t>
  </si>
  <si>
    <t>27.2.</t>
  </si>
  <si>
    <t>27.3.</t>
  </si>
  <si>
    <t>28.</t>
  </si>
  <si>
    <t>28.1.</t>
  </si>
  <si>
    <t>28.2.</t>
  </si>
  <si>
    <t>28.3.</t>
  </si>
  <si>
    <t>29.</t>
  </si>
  <si>
    <t>29.1.</t>
  </si>
  <si>
    <t>29.2.</t>
  </si>
  <si>
    <t>29.3.</t>
  </si>
  <si>
    <t>30.</t>
  </si>
  <si>
    <t>30.1.</t>
  </si>
  <si>
    <t>30.2.</t>
  </si>
  <si>
    <t>30.3.</t>
  </si>
  <si>
    <t>31.</t>
  </si>
  <si>
    <t>32.</t>
  </si>
  <si>
    <t>35.</t>
  </si>
  <si>
    <t>31.1.</t>
  </si>
  <si>
    <t>31.2.</t>
  </si>
  <si>
    <t>32.1.</t>
  </si>
  <si>
    <t>32.2.</t>
  </si>
  <si>
    <t>35.1.</t>
  </si>
  <si>
    <t>36.</t>
  </si>
  <si>
    <t>36.1.</t>
  </si>
  <si>
    <t>37.</t>
  </si>
  <si>
    <t>37.1.</t>
  </si>
  <si>
    <t>37.2.</t>
  </si>
  <si>
    <t>38.</t>
  </si>
  <si>
    <t>38.1.</t>
  </si>
  <si>
    <t>38.2.</t>
  </si>
  <si>
    <t>39.</t>
  </si>
  <si>
    <t>39.1.</t>
  </si>
  <si>
    <t>39.2.</t>
  </si>
  <si>
    <t>40.</t>
  </si>
  <si>
    <t>40.1.</t>
  </si>
  <si>
    <t>40.2.</t>
  </si>
  <si>
    <t>41.</t>
  </si>
  <si>
    <t>41.1.</t>
  </si>
  <si>
    <t>41.2.</t>
  </si>
  <si>
    <t>42.</t>
  </si>
  <si>
    <t>42.1.</t>
  </si>
  <si>
    <t>42.2.</t>
  </si>
  <si>
    <t>43.</t>
  </si>
  <si>
    <t>43.1.</t>
  </si>
  <si>
    <t>43.2.</t>
  </si>
  <si>
    <t>44.</t>
  </si>
  <si>
    <t>44.1.</t>
  </si>
  <si>
    <t>44.2.</t>
  </si>
  <si>
    <t>45.</t>
  </si>
  <si>
    <t>45.1.</t>
  </si>
  <si>
    <t>45.2.</t>
  </si>
  <si>
    <t>46.</t>
  </si>
  <si>
    <t>46.1.</t>
  </si>
  <si>
    <t>46.2.</t>
  </si>
  <si>
    <t>47.</t>
  </si>
  <si>
    <t>47.1.</t>
  </si>
  <si>
    <t>47.2.</t>
  </si>
  <si>
    <t>48.</t>
  </si>
  <si>
    <t>48.1.</t>
  </si>
  <si>
    <t>48.2.</t>
  </si>
  <si>
    <t>49.</t>
  </si>
  <si>
    <t>49.1.</t>
  </si>
  <si>
    <t>49.2.</t>
  </si>
  <si>
    <t>50.</t>
  </si>
  <si>
    <t>50.1.</t>
  </si>
  <si>
    <t>50.2.</t>
  </si>
  <si>
    <t>51.</t>
  </si>
  <si>
    <t>51.1.</t>
  </si>
  <si>
    <t>51.2.</t>
  </si>
  <si>
    <t>52.</t>
  </si>
  <si>
    <t>52.1.</t>
  </si>
  <si>
    <t>52.2.</t>
  </si>
  <si>
    <t>53.</t>
  </si>
  <si>
    <t>53.1.</t>
  </si>
  <si>
    <t>54.</t>
  </si>
  <si>
    <t>54.1.</t>
  </si>
  <si>
    <t>54.2.</t>
  </si>
  <si>
    <t>55.</t>
  </si>
  <si>
    <t>55.1.</t>
  </si>
  <si>
    <t>55.2.</t>
  </si>
  <si>
    <t>56.</t>
  </si>
  <si>
    <t>56.1.</t>
  </si>
  <si>
    <t>56.2.</t>
  </si>
  <si>
    <t>57.</t>
  </si>
  <si>
    <t>57.2.</t>
  </si>
  <si>
    <t>58.</t>
  </si>
  <si>
    <t>58.1.</t>
  </si>
  <si>
    <t>58.2.</t>
  </si>
  <si>
    <t>59.</t>
  </si>
  <si>
    <t>59.1.</t>
  </si>
  <si>
    <t>59.2.</t>
  </si>
  <si>
    <t>60.</t>
  </si>
  <si>
    <t>60.1.</t>
  </si>
  <si>
    <t>60.2.</t>
  </si>
  <si>
    <t>61.</t>
  </si>
  <si>
    <t>61.1.</t>
  </si>
  <si>
    <t>61.2.</t>
  </si>
  <si>
    <t>62.</t>
  </si>
  <si>
    <t>62.1.</t>
  </si>
  <si>
    <t>62.2.</t>
  </si>
  <si>
    <t>63.</t>
  </si>
  <si>
    <t>63.1.</t>
  </si>
  <si>
    <t>63.2.</t>
  </si>
  <si>
    <t>64.</t>
  </si>
  <si>
    <t>64.1.</t>
  </si>
  <si>
    <t>64.2.</t>
  </si>
  <si>
    <t>65.</t>
  </si>
  <si>
    <t>65.1.</t>
  </si>
  <si>
    <t>65.2.</t>
  </si>
  <si>
    <t>66.</t>
  </si>
  <si>
    <t>66.1.</t>
  </si>
  <si>
    <t>66.2.</t>
  </si>
  <si>
    <t>67.</t>
  </si>
  <si>
    <t>67.1.</t>
  </si>
  <si>
    <t>67.2.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</si>
  <si>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</si>
  <si>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</si>
  <si>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</si>
  <si>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</si>
  <si>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</si>
  <si>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</si>
  <si>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</si>
  <si>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</si>
  <si>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</si>
  <si>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</si>
  <si>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</si>
  <si>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</si>
  <si>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</si>
  <si>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</si>
  <si>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</si>
  <si>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</si>
  <si>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</si>
  <si>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</si>
  <si>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</si>
  <si>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</si>
  <si>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36.2.</t>
  </si>
  <si>
    <t>41.3.</t>
  </si>
  <si>
    <t>41.4.</t>
  </si>
  <si>
    <t>44.3.</t>
  </si>
  <si>
    <t>44.4.</t>
  </si>
  <si>
    <t>57.1.</t>
  </si>
  <si>
    <t>68.3</t>
  </si>
  <si>
    <t>68.4</t>
  </si>
  <si>
    <t>68.5</t>
  </si>
  <si>
    <t>68.6</t>
  </si>
  <si>
    <t>68.7</t>
  </si>
  <si>
    <t>68.8</t>
  </si>
  <si>
    <t>71.1</t>
  </si>
  <si>
    <t>71.2</t>
  </si>
  <si>
    <t>72.1</t>
  </si>
  <si>
    <t>72.2</t>
  </si>
  <si>
    <t>73.1</t>
  </si>
  <si>
    <t>73.2</t>
  </si>
  <si>
    <t>74.1</t>
  </si>
  <si>
    <t>74.2</t>
  </si>
  <si>
    <t>75.1</t>
  </si>
  <si>
    <t>75.2</t>
  </si>
  <si>
    <t>78.1</t>
  </si>
  <si>
    <t>78.2</t>
  </si>
  <si>
    <t>79.1</t>
  </si>
  <si>
    <t>79.2</t>
  </si>
  <si>
    <t>80.1</t>
  </si>
  <si>
    <t>80.2</t>
  </si>
  <si>
    <t>81.1</t>
  </si>
  <si>
    <t>81.2</t>
  </si>
  <si>
    <t>82.1</t>
  </si>
  <si>
    <t>82.2</t>
  </si>
  <si>
    <t>83.1</t>
  </si>
  <si>
    <t>83.2</t>
  </si>
  <si>
    <t>84.1</t>
  </si>
  <si>
    <t>84.2</t>
  </si>
  <si>
    <t>85.1</t>
  </si>
  <si>
    <t>85.2</t>
  </si>
  <si>
    <t>86.1</t>
  </si>
  <si>
    <t>86.2</t>
  </si>
  <si>
    <t>87.1</t>
  </si>
  <si>
    <t>87.2</t>
  </si>
  <si>
    <t>88.1</t>
  </si>
  <si>
    <t>88.2</t>
  </si>
  <si>
    <t>89.1</t>
  </si>
  <si>
    <t>89.2</t>
  </si>
  <si>
    <t>90.1</t>
  </si>
  <si>
    <t>90.2</t>
  </si>
  <si>
    <t>91.1</t>
  </si>
  <si>
    <t>91.2</t>
  </si>
  <si>
    <t>Подпрограмма 10: Формирование современной городской среды в Североуральском городском округе</t>
  </si>
  <si>
    <t xml:space="preserve">Всего по подпрограмме 10, </t>
  </si>
  <si>
    <t>12.3.</t>
  </si>
  <si>
    <t>12.4.</t>
  </si>
  <si>
    <t>12.5.</t>
  </si>
  <si>
    <t>12.6.</t>
  </si>
  <si>
    <t>12.7.</t>
  </si>
  <si>
    <t>12.8.</t>
  </si>
  <si>
    <t>15.3.</t>
  </si>
  <si>
    <t>15.4.</t>
  </si>
  <si>
    <t>15.5.</t>
  </si>
  <si>
    <t>15.6.</t>
  </si>
  <si>
    <t>15.7.</t>
  </si>
  <si>
    <t>15.8.</t>
  </si>
  <si>
    <t>15.9.</t>
  </si>
  <si>
    <t>15.10.</t>
  </si>
  <si>
    <t>15.11.</t>
  </si>
  <si>
    <t>15.12.</t>
  </si>
  <si>
    <t>15.13.</t>
  </si>
  <si>
    <t>15.14.</t>
  </si>
  <si>
    <t>15.15.</t>
  </si>
  <si>
    <t>15.16.</t>
  </si>
  <si>
    <t>15.17.</t>
  </si>
  <si>
    <t>15.18.</t>
  </si>
  <si>
    <t>15.19.</t>
  </si>
  <si>
    <t>15.20.</t>
  </si>
  <si>
    <t>15.21.</t>
  </si>
  <si>
    <t>15.22.</t>
  </si>
  <si>
    <t>15.23.</t>
  </si>
  <si>
    <t>15.24.</t>
  </si>
  <si>
    <t>15.25.</t>
  </si>
  <si>
    <t>15.26.</t>
  </si>
  <si>
    <t>15.27.</t>
  </si>
  <si>
    <t>15.28.</t>
  </si>
  <si>
    <t>15.29.</t>
  </si>
  <si>
    <t>15.30.</t>
  </si>
  <si>
    <t>15.31.</t>
  </si>
  <si>
    <t>15.32.</t>
  </si>
  <si>
    <t>15.33.</t>
  </si>
  <si>
    <t>15.34.</t>
  </si>
  <si>
    <t>15.35.</t>
  </si>
  <si>
    <t>15.36.</t>
  </si>
  <si>
    <t>15.37.</t>
  </si>
  <si>
    <t>15.38.</t>
  </si>
  <si>
    <t>15.39.</t>
  </si>
  <si>
    <t>15.40.</t>
  </si>
  <si>
    <t>20.4.</t>
  </si>
  <si>
    <t>20.5.</t>
  </si>
  <si>
    <t>20.6.</t>
  </si>
  <si>
    <t>20.7.</t>
  </si>
  <si>
    <t>20.8.</t>
  </si>
  <si>
    <t>20.9.</t>
  </si>
  <si>
    <t>20.10.</t>
  </si>
  <si>
    <t>20.11.</t>
  </si>
  <si>
    <t>22.3.</t>
  </si>
  <si>
    <t>24.3.</t>
  </si>
  <si>
    <t>29.4.</t>
  </si>
  <si>
    <t>35.2</t>
  </si>
  <si>
    <t>42.3.</t>
  </si>
  <si>
    <t>42.4.</t>
  </si>
  <si>
    <t>45.3.</t>
  </si>
  <si>
    <t>45.4.</t>
  </si>
  <si>
    <t>53.2.</t>
  </si>
  <si>
    <t>68.</t>
  </si>
  <si>
    <t>68.1.</t>
  </si>
  <si>
    <t>68.2.</t>
  </si>
  <si>
    <t>68.9</t>
  </si>
  <si>
    <t>68.10</t>
  </si>
  <si>
    <t>68.11</t>
  </si>
  <si>
    <t>68.12</t>
  </si>
  <si>
    <t>68.13</t>
  </si>
  <si>
    <t>68.14</t>
  </si>
  <si>
    <t>69.1</t>
  </si>
  <si>
    <t>69.2</t>
  </si>
  <si>
    <t>69.3</t>
  </si>
  <si>
    <t>69.4</t>
  </si>
  <si>
    <t>69.5</t>
  </si>
  <si>
    <t>69.6</t>
  </si>
  <si>
    <t>69.7</t>
  </si>
  <si>
    <t>69.8</t>
  </si>
  <si>
    <t>70.1.</t>
  </si>
  <si>
    <t>70.2.</t>
  </si>
  <si>
    <t>76.1</t>
  </si>
  <si>
    <t>76.2</t>
  </si>
  <si>
    <t>77.1.</t>
  </si>
  <si>
    <t>83.3</t>
  </si>
  <si>
    <t>89.3</t>
  </si>
  <si>
    <t>90.</t>
  </si>
  <si>
    <t>92.</t>
  </si>
  <si>
    <t>92.1</t>
  </si>
  <si>
    <t>92.2</t>
  </si>
  <si>
    <t>93.</t>
  </si>
  <si>
    <t>93.1</t>
  </si>
  <si>
    <t>93.2</t>
  </si>
  <si>
    <t>93.3</t>
  </si>
  <si>
    <t>93.4</t>
  </si>
  <si>
    <t>94.</t>
  </si>
  <si>
    <t>94.1</t>
  </si>
  <si>
    <t>94.2</t>
  </si>
  <si>
    <t>94.3</t>
  </si>
  <si>
    <t>95.</t>
  </si>
  <si>
    <t>95.1</t>
  </si>
  <si>
    <t>95.2</t>
  </si>
  <si>
    <t>95.3</t>
  </si>
  <si>
    <t>96.</t>
  </si>
  <si>
    <t>96.1</t>
  </si>
  <si>
    <t>96.2</t>
  </si>
  <si>
    <t>96.3</t>
  </si>
  <si>
    <t>97.</t>
  </si>
  <si>
    <t>97.1</t>
  </si>
  <si>
    <t>97.2</t>
  </si>
  <si>
    <t>97.3</t>
  </si>
  <si>
    <t>98.</t>
  </si>
  <si>
    <t>98.1</t>
  </si>
  <si>
    <t>98.2</t>
  </si>
  <si>
    <t>98.3</t>
  </si>
  <si>
    <t xml:space="preserve"> Мероприятие 1 - Благоустройство дворовых территорий Североуральского городского округа (г. Североуральск, ул. Ленина,42,43; п.Черемухово, квартал 13)                    </t>
  </si>
  <si>
    <t>внебюджетные источники</t>
  </si>
  <si>
    <t>97.4</t>
  </si>
  <si>
    <t>97.5</t>
  </si>
  <si>
    <t>93.5</t>
  </si>
  <si>
    <t>93.6</t>
  </si>
  <si>
    <t>94.4</t>
  </si>
  <si>
    <t>95.4</t>
  </si>
  <si>
    <t>96.4</t>
  </si>
  <si>
    <t>98.4</t>
  </si>
  <si>
    <t>98.5</t>
  </si>
  <si>
    <t xml:space="preserve"> - г. Североуральск, ул. Ленина д.42</t>
  </si>
  <si>
    <t xml:space="preserve"> - г. Североуральск, ул. Ленина д.43</t>
  </si>
  <si>
    <t xml:space="preserve"> - п. Черемухово (13 квартал), ул. Ленина д.30,32,34,36,38,40,42,44,46,48, ул. Иванова д. 5,7,9,11,13,15,17</t>
  </si>
  <si>
    <t>99.</t>
  </si>
  <si>
    <t>99.1</t>
  </si>
  <si>
    <t>99.2</t>
  </si>
  <si>
    <t>99.3</t>
  </si>
  <si>
    <t>99.4</t>
  </si>
  <si>
    <t>100.</t>
  </si>
  <si>
    <t>100.1</t>
  </si>
  <si>
    <t>100.2</t>
  </si>
  <si>
    <t>100.3</t>
  </si>
  <si>
    <t>100.4</t>
  </si>
  <si>
    <t>101.</t>
  </si>
  <si>
    <t>101.1</t>
  </si>
  <si>
    <t>101.2</t>
  </si>
  <si>
    <t>101.3</t>
  </si>
  <si>
    <t>101.4</t>
  </si>
  <si>
    <t>102.</t>
  </si>
  <si>
    <t>102.1</t>
  </si>
  <si>
    <t>102.2</t>
  </si>
  <si>
    <t>102.3</t>
  </si>
  <si>
    <t>102.4</t>
  </si>
  <si>
    <t xml:space="preserve"> - Аллея по ул. Молодежная</t>
  </si>
  <si>
    <t>103.</t>
  </si>
  <si>
    <t>103.1</t>
  </si>
  <si>
    <t>103.2</t>
  </si>
  <si>
    <t>103.3</t>
  </si>
  <si>
    <t xml:space="preserve"> Мероприятие 2 -   Благоустройство общественных территории Североуральского городского округа, аллея по ул. Молодежная</t>
  </si>
  <si>
    <t>Объем расходов на выполнение мероприятия за счет всех источников ресурсного обеспечения,  тыс. руб.</t>
  </si>
  <si>
    <t>внебюджетные источники в т.ч.:</t>
  </si>
  <si>
    <t xml:space="preserve"> - внебюджетные источники </t>
  </si>
  <si>
    <t xml:space="preserve"> - средства заинтересованных лиц</t>
  </si>
  <si>
    <t xml:space="preserve"> - внебюджетные источники</t>
  </si>
  <si>
    <t>внебюджетные источники, в т.ч.:</t>
  </si>
  <si>
    <t xml:space="preserve"> - Разработка проектно-сметной документации городского сквера по ул. Ленина г. Североуральска</t>
  </si>
  <si>
    <t>1.4.</t>
  </si>
  <si>
    <t>1.5.</t>
  </si>
  <si>
    <t>1.6.</t>
  </si>
  <si>
    <t>3.4.</t>
  </si>
  <si>
    <t>3.5.</t>
  </si>
  <si>
    <t>3.6.</t>
  </si>
  <si>
    <t>15.41.</t>
  </si>
  <si>
    <t>15.42.</t>
  </si>
  <si>
    <t>15.43.</t>
  </si>
  <si>
    <t>5,5.1.,6,11,13,14,15,17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</si>
</sst>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00"/>
    <numFmt numFmtId="168" formatCode="0.00000"/>
    <numFmt numFmtId="169" formatCode="0.000000"/>
    <numFmt numFmtId="170" formatCode="#,##0.00000_ ;\-#,##0.000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2" fillId="3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2" fillId="3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7" fontId="2" fillId="3" borderId="5" xfId="0" applyNumberFormat="1" applyFont="1" applyFill="1" applyBorder="1" applyAlignment="1">
      <alignment horizontal="right" vertical="center" wrapText="1"/>
    </xf>
    <xf numFmtId="167" fontId="2" fillId="0" borderId="5" xfId="0" applyNumberFormat="1" applyFont="1" applyFill="1" applyBorder="1" applyAlignment="1">
      <alignment horizontal="right" vertical="center" wrapText="1"/>
    </xf>
    <xf numFmtId="167" fontId="2" fillId="0" borderId="6" xfId="0" applyNumberFormat="1" applyFont="1" applyFill="1" applyBorder="1" applyAlignment="1">
      <alignment horizontal="right" vertical="center" wrapText="1"/>
    </xf>
    <xf numFmtId="168" fontId="2" fillId="0" borderId="6" xfId="0" applyNumberFormat="1" applyFont="1" applyFill="1" applyBorder="1" applyAlignment="1">
      <alignment horizontal="right" vertical="center" wrapText="1"/>
    </xf>
    <xf numFmtId="167" fontId="2" fillId="0" borderId="7" xfId="0" applyNumberFormat="1" applyFont="1" applyFill="1" applyBorder="1" applyAlignment="1">
      <alignment horizontal="right" vertical="center" wrapText="1"/>
    </xf>
    <xf numFmtId="167" fontId="2" fillId="3" borderId="1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168" fontId="0" fillId="0" borderId="0" xfId="0" applyNumberFormat="1"/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167" fontId="2" fillId="3" borderId="6" xfId="0" applyNumberFormat="1" applyFont="1" applyFill="1" applyBorder="1" applyAlignment="1">
      <alignment horizontal="right" vertical="center" wrapText="1"/>
    </xf>
    <xf numFmtId="167" fontId="2" fillId="3" borderId="8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8" fontId="2" fillId="0" borderId="11" xfId="0" applyNumberFormat="1" applyFont="1" applyFill="1" applyBorder="1" applyAlignment="1">
      <alignment horizontal="right" vertical="center" wrapText="1"/>
    </xf>
    <xf numFmtId="167" fontId="2" fillId="0" borderId="6" xfId="0" applyNumberFormat="1" applyFont="1" applyFill="1" applyBorder="1" applyAlignment="1">
      <alignment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70" fontId="2" fillId="3" borderId="1" xfId="0" applyNumberFormat="1" applyFont="1" applyFill="1" applyBorder="1" applyAlignment="1">
      <alignment horizontal="right" vertical="center" wrapText="1"/>
    </xf>
    <xf numFmtId="166" fontId="2" fillId="3" borderId="6" xfId="0" applyNumberFormat="1" applyFont="1" applyFill="1" applyBorder="1" applyAlignment="1">
      <alignment horizontal="center" vertical="center" wrapText="1"/>
    </xf>
    <xf numFmtId="170" fontId="2" fillId="3" borderId="5" xfId="20" applyNumberFormat="1" applyFont="1" applyFill="1" applyBorder="1" applyAlignment="1">
      <alignment horizontal="right" vertical="center" wrapText="1"/>
    </xf>
    <xf numFmtId="170" fontId="2" fillId="3" borderId="1" xfId="20" applyNumberFormat="1" applyFont="1" applyFill="1" applyBorder="1" applyAlignment="1">
      <alignment horizontal="right" vertical="center" wrapText="1"/>
    </xf>
    <xf numFmtId="166" fontId="2" fillId="3" borderId="9" xfId="0" applyNumberFormat="1" applyFont="1" applyFill="1" applyBorder="1" applyAlignment="1">
      <alignment horizontal="center" vertical="center" wrapText="1"/>
    </xf>
    <xf numFmtId="166" fontId="2" fillId="3" borderId="8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167" fontId="2" fillId="0" borderId="1" xfId="20" applyNumberFormat="1" applyFont="1" applyFill="1" applyBorder="1" applyAlignment="1">
      <alignment horizontal="right" vertical="center" wrapText="1"/>
    </xf>
    <xf numFmtId="167" fontId="2" fillId="0" borderId="6" xfId="20" applyNumberFormat="1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70" fontId="2" fillId="0" borderId="1" xfId="20" applyNumberFormat="1" applyFont="1" applyFill="1" applyBorder="1" applyAlignment="1">
      <alignment horizontal="right" vertical="center" wrapText="1"/>
    </xf>
    <xf numFmtId="168" fontId="2" fillId="0" borderId="1" xfId="20" applyNumberFormat="1" applyFont="1" applyFill="1" applyBorder="1" applyAlignment="1">
      <alignment horizontal="right" vertical="center" wrapText="1"/>
    </xf>
    <xf numFmtId="168" fontId="2" fillId="0" borderId="6" xfId="20" applyNumberFormat="1" applyFont="1" applyFill="1" applyBorder="1" applyAlignment="1">
      <alignment horizontal="right" vertical="center" wrapText="1"/>
    </xf>
    <xf numFmtId="168" fontId="2" fillId="3" borderId="1" xfId="0" applyNumberFormat="1" applyFont="1" applyFill="1" applyBorder="1" applyAlignment="1">
      <alignment horizontal="right" vertical="center" wrapText="1"/>
    </xf>
    <xf numFmtId="168" fontId="2" fillId="3" borderId="8" xfId="0" applyNumberFormat="1" applyFont="1" applyFill="1" applyBorder="1" applyAlignment="1">
      <alignment horizontal="right" vertical="center" wrapText="1"/>
    </xf>
    <xf numFmtId="168" fontId="2" fillId="0" borderId="8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167" fontId="2" fillId="3" borderId="8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vertical="center" wrapText="1"/>
    </xf>
    <xf numFmtId="168" fontId="2" fillId="0" borderId="8" xfId="0" applyNumberFormat="1" applyFont="1" applyFill="1" applyBorder="1" applyAlignment="1">
      <alignment horizontal="right" vertical="center" wrapText="1"/>
    </xf>
    <xf numFmtId="167" fontId="2" fillId="0" borderId="8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 wrapText="1"/>
    </xf>
    <xf numFmtId="169" fontId="2" fillId="0" borderId="6" xfId="0" applyNumberFormat="1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456"/>
  <sheetViews>
    <sheetView tabSelected="1" view="pageLayout" zoomScaleSheetLayoutView="30" workbookViewId="0" topLeftCell="A443">
      <selection activeCell="A1" sqref="A1:K457"/>
    </sheetView>
  </sheetViews>
  <sheetFormatPr defaultColWidth="9.140625" defaultRowHeight="15"/>
  <cols>
    <col min="1" max="1" width="5.421875" style="0" customWidth="1"/>
    <col min="2" max="2" width="26.8515625" style="0" customWidth="1"/>
    <col min="3" max="4" width="14.28125" style="0" customWidth="1"/>
    <col min="5" max="5" width="13.57421875" style="0" customWidth="1"/>
    <col min="6" max="6" width="12.7109375" style="0" customWidth="1"/>
    <col min="7" max="7" width="12.8515625" style="0" customWidth="1"/>
    <col min="8" max="9" width="12.140625" style="0" customWidth="1"/>
    <col min="10" max="10" width="12.57421875" style="0" customWidth="1"/>
    <col min="11" max="11" width="15.421875" style="0" customWidth="1"/>
    <col min="12" max="13" width="11.57421875" style="0" bestFit="1" customWidth="1"/>
    <col min="14" max="14" width="13.28125" style="0" customWidth="1"/>
    <col min="15" max="16" width="11.57421875" style="0" bestFit="1" customWidth="1"/>
  </cols>
  <sheetData>
    <row r="1" spans="1:13" ht="116.25" customHeight="1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9"/>
      <c r="M1" s="9"/>
    </row>
    <row r="2" spans="1:11" ht="28.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>
      <c r="A3" s="42" t="s">
        <v>39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5.75">
      <c r="A4" s="42" t="s">
        <v>38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5.75">
      <c r="A5" s="43" t="s">
        <v>48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0"/>
    </row>
    <row r="7" spans="1:11" ht="61.5" customHeight="1">
      <c r="A7" s="37" t="s">
        <v>1</v>
      </c>
      <c r="B7" s="38" t="s">
        <v>16</v>
      </c>
      <c r="C7" s="49" t="s">
        <v>563</v>
      </c>
      <c r="D7" s="50"/>
      <c r="E7" s="50"/>
      <c r="F7" s="50"/>
      <c r="G7" s="50"/>
      <c r="H7" s="50"/>
      <c r="I7" s="50"/>
      <c r="J7" s="51"/>
      <c r="K7" s="38" t="s">
        <v>15</v>
      </c>
    </row>
    <row r="8" spans="1:16" ht="30" customHeight="1">
      <c r="A8" s="38"/>
      <c r="B8" s="39"/>
      <c r="C8" s="34" t="s">
        <v>2</v>
      </c>
      <c r="D8" s="52" t="s">
        <v>97</v>
      </c>
      <c r="E8" s="34" t="s">
        <v>98</v>
      </c>
      <c r="F8" s="34" t="s">
        <v>99</v>
      </c>
      <c r="G8" s="34" t="s">
        <v>100</v>
      </c>
      <c r="H8" s="34" t="s">
        <v>101</v>
      </c>
      <c r="I8" s="34" t="s">
        <v>102</v>
      </c>
      <c r="J8" s="34" t="s">
        <v>103</v>
      </c>
      <c r="K8" s="39"/>
      <c r="L8" s="1"/>
      <c r="M8" s="1"/>
      <c r="N8" s="13"/>
      <c r="P8" s="1"/>
    </row>
    <row r="9" spans="1:16" ht="12" customHeight="1">
      <c r="A9" s="18"/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"/>
      <c r="M9" s="1"/>
      <c r="N9" s="13"/>
      <c r="P9" s="1"/>
    </row>
    <row r="10" spans="1:16" ht="28.5" customHeight="1">
      <c r="A10" s="36" t="s">
        <v>126</v>
      </c>
      <c r="B10" s="14" t="s">
        <v>3</v>
      </c>
      <c r="C10" s="21">
        <f aca="true" t="shared" si="0" ref="C10:C16">SUM(D10:J10)</f>
        <v>1175201.4649900002</v>
      </c>
      <c r="D10" s="21">
        <f aca="true" t="shared" si="1" ref="D10:J10">SUM(D11:D13)</f>
        <v>283826.9</v>
      </c>
      <c r="E10" s="21">
        <f>SUM(E11:E13)</f>
        <v>348239.16000000003</v>
      </c>
      <c r="F10" s="21">
        <f>SUM(F11:F13)</f>
        <v>216622.58758</v>
      </c>
      <c r="G10" s="21">
        <f>SUM(G11+G12+G13+G14)</f>
        <v>116568.31740999999</v>
      </c>
      <c r="H10" s="21">
        <f>SUM(H11+H12+H13+H14)</f>
        <v>81380.99999999999</v>
      </c>
      <c r="I10" s="21">
        <f t="shared" si="1"/>
        <v>64762.4</v>
      </c>
      <c r="J10" s="21">
        <f t="shared" si="1"/>
        <v>63801.1</v>
      </c>
      <c r="K10" s="44" t="s">
        <v>61</v>
      </c>
      <c r="L10" s="1"/>
      <c r="M10" s="1"/>
      <c r="N10" s="1"/>
      <c r="O10" s="1"/>
      <c r="P10" s="1"/>
    </row>
    <row r="11" spans="1:16" ht="15">
      <c r="A11" s="36" t="s">
        <v>127</v>
      </c>
      <c r="B11" s="14" t="s">
        <v>4</v>
      </c>
      <c r="C11" s="21">
        <f t="shared" si="0"/>
        <v>635366.8788099999</v>
      </c>
      <c r="D11" s="21">
        <f aca="true" t="shared" si="2" ref="D11:F12">SUM(D18+D22)</f>
        <v>92792.8</v>
      </c>
      <c r="E11" s="21">
        <f t="shared" si="2"/>
        <v>126635.26</v>
      </c>
      <c r="F11" s="21">
        <f t="shared" si="2"/>
        <v>117147.57339</v>
      </c>
      <c r="G11" s="21">
        <f>SUM(G18+G22)</f>
        <v>90780.94542</v>
      </c>
      <c r="H11" s="21">
        <f aca="true" t="shared" si="3" ref="H11:J12">SUM(H18+H22)</f>
        <v>80408.09999999999</v>
      </c>
      <c r="I11" s="21">
        <f t="shared" si="3"/>
        <v>63801.1</v>
      </c>
      <c r="J11" s="21">
        <f t="shared" si="3"/>
        <v>63801.1</v>
      </c>
      <c r="K11" s="45"/>
      <c r="L11" s="1"/>
      <c r="M11" s="1"/>
      <c r="N11" s="1"/>
      <c r="O11" s="1"/>
      <c r="P11" s="1"/>
    </row>
    <row r="12" spans="1:16" ht="15">
      <c r="A12" s="36" t="s">
        <v>128</v>
      </c>
      <c r="B12" s="14" t="s">
        <v>5</v>
      </c>
      <c r="C12" s="21">
        <f t="shared" si="0"/>
        <v>336367.1132600001</v>
      </c>
      <c r="D12" s="21">
        <f t="shared" si="2"/>
        <v>109216.09999999999</v>
      </c>
      <c r="E12" s="21">
        <f t="shared" si="2"/>
        <v>135104.30000000002</v>
      </c>
      <c r="F12" s="21">
        <f t="shared" si="2"/>
        <v>81477.35126000001</v>
      </c>
      <c r="G12" s="21">
        <f>SUM(G19+G23)</f>
        <v>8635.162</v>
      </c>
      <c r="H12" s="21">
        <f t="shared" si="3"/>
        <v>972.9</v>
      </c>
      <c r="I12" s="21">
        <f t="shared" si="3"/>
        <v>961.3</v>
      </c>
      <c r="J12" s="21">
        <f t="shared" si="3"/>
        <v>0</v>
      </c>
      <c r="K12" s="45"/>
      <c r="L12" s="1"/>
      <c r="M12" s="1"/>
      <c r="N12" s="1"/>
      <c r="O12" s="1"/>
      <c r="P12" s="1"/>
    </row>
    <row r="13" spans="1:16" ht="15">
      <c r="A13" s="36" t="s">
        <v>129</v>
      </c>
      <c r="B13" s="14" t="s">
        <v>54</v>
      </c>
      <c r="C13" s="21">
        <f t="shared" si="0"/>
        <v>187456.27052</v>
      </c>
      <c r="D13" s="21">
        <f aca="true" t="shared" si="4" ref="D13:J13">SUM(D24+D20)</f>
        <v>81818</v>
      </c>
      <c r="E13" s="21">
        <f t="shared" si="4"/>
        <v>86499.6</v>
      </c>
      <c r="F13" s="21">
        <f t="shared" si="4"/>
        <v>17997.66293</v>
      </c>
      <c r="G13" s="21">
        <f t="shared" si="4"/>
        <v>1141.00759</v>
      </c>
      <c r="H13" s="21">
        <f t="shared" si="4"/>
        <v>0</v>
      </c>
      <c r="I13" s="21">
        <f t="shared" si="4"/>
        <v>0</v>
      </c>
      <c r="J13" s="21">
        <f t="shared" si="4"/>
        <v>0</v>
      </c>
      <c r="K13" s="45"/>
      <c r="L13" s="1"/>
      <c r="M13" s="1"/>
      <c r="N13" s="33">
        <f>SUM(G11:G13)</f>
        <v>100557.11501</v>
      </c>
      <c r="O13" s="1"/>
      <c r="P13" s="1"/>
    </row>
    <row r="14" spans="1:16" ht="13.5" customHeight="1">
      <c r="A14" s="36" t="s">
        <v>570</v>
      </c>
      <c r="B14" s="14" t="s">
        <v>568</v>
      </c>
      <c r="C14" s="21">
        <f t="shared" si="0"/>
        <v>16011.2024</v>
      </c>
      <c r="D14" s="21">
        <v>0</v>
      </c>
      <c r="E14" s="21">
        <v>0</v>
      </c>
      <c r="F14" s="21">
        <v>0</v>
      </c>
      <c r="G14" s="29">
        <f>SUM(G15:G16)</f>
        <v>16011.2024</v>
      </c>
      <c r="H14" s="21">
        <v>0</v>
      </c>
      <c r="I14" s="21">
        <v>0</v>
      </c>
      <c r="J14" s="21">
        <v>0</v>
      </c>
      <c r="K14" s="45"/>
      <c r="L14" s="1"/>
      <c r="M14" s="1"/>
      <c r="N14" s="1"/>
      <c r="O14" s="1"/>
      <c r="P14" s="1"/>
    </row>
    <row r="15" spans="1:16" ht="15">
      <c r="A15" s="36" t="s">
        <v>571</v>
      </c>
      <c r="B15" s="14" t="s">
        <v>567</v>
      </c>
      <c r="C15" s="21">
        <f t="shared" si="0"/>
        <v>15815.9368</v>
      </c>
      <c r="D15" s="21">
        <v>0</v>
      </c>
      <c r="E15" s="21">
        <v>0</v>
      </c>
      <c r="F15" s="21">
        <v>0</v>
      </c>
      <c r="G15" s="29">
        <f>SUM(G26)</f>
        <v>15815.9368</v>
      </c>
      <c r="H15" s="21">
        <v>0</v>
      </c>
      <c r="I15" s="21">
        <v>0</v>
      </c>
      <c r="J15" s="21">
        <v>0</v>
      </c>
      <c r="K15" s="45"/>
      <c r="L15" s="1"/>
      <c r="M15" s="1"/>
      <c r="N15" s="1"/>
      <c r="O15" s="1"/>
      <c r="P15" s="1"/>
    </row>
    <row r="16" spans="1:16" ht="25.5">
      <c r="A16" s="36" t="s">
        <v>572</v>
      </c>
      <c r="B16" s="14" t="s">
        <v>566</v>
      </c>
      <c r="C16" s="21">
        <f t="shared" si="0"/>
        <v>195.2656</v>
      </c>
      <c r="D16" s="21">
        <v>0</v>
      </c>
      <c r="E16" s="21">
        <v>0</v>
      </c>
      <c r="F16" s="21">
        <v>0</v>
      </c>
      <c r="G16" s="29">
        <f>SUM(G27)</f>
        <v>195.2656</v>
      </c>
      <c r="H16" s="21">
        <v>0</v>
      </c>
      <c r="I16" s="21">
        <v>0</v>
      </c>
      <c r="J16" s="21">
        <v>0</v>
      </c>
      <c r="K16" s="46"/>
      <c r="L16" s="1"/>
      <c r="M16" s="1"/>
      <c r="N16" s="1"/>
      <c r="O16" s="1"/>
      <c r="P16" s="1"/>
    </row>
    <row r="17" spans="1:11" ht="16.5" customHeight="1">
      <c r="A17" s="36" t="s">
        <v>130</v>
      </c>
      <c r="B17" s="14" t="s">
        <v>6</v>
      </c>
      <c r="C17" s="21">
        <f>SUM(C18:C20)</f>
        <v>710006.79971</v>
      </c>
      <c r="D17" s="21">
        <f>SUM(D18:D20)</f>
        <v>232761.9</v>
      </c>
      <c r="E17" s="21">
        <f aca="true" t="shared" si="5" ref="E17:J17">SUM(E18:E20)</f>
        <v>271669</v>
      </c>
      <c r="F17" s="21">
        <f t="shared" si="5"/>
        <v>133207.8847</v>
      </c>
      <c r="G17" s="21">
        <f t="shared" si="5"/>
        <v>29070.215010000004</v>
      </c>
      <c r="H17" s="21">
        <f t="shared" si="5"/>
        <v>23522.3</v>
      </c>
      <c r="I17" s="21">
        <f t="shared" si="5"/>
        <v>19775.5</v>
      </c>
      <c r="J17" s="21">
        <f t="shared" si="5"/>
        <v>0</v>
      </c>
      <c r="K17" s="44" t="s">
        <v>61</v>
      </c>
    </row>
    <row r="18" spans="1:12" ht="15">
      <c r="A18" s="36" t="s">
        <v>131</v>
      </c>
      <c r="B18" s="14" t="s">
        <v>4</v>
      </c>
      <c r="C18" s="29">
        <f aca="true" t="shared" si="6" ref="C18:C24">SUM(D18:J18)</f>
        <v>193402.41593</v>
      </c>
      <c r="D18" s="29">
        <f>D35+D128+D196+D216+D246+D279+D348+D367</f>
        <v>44727.8</v>
      </c>
      <c r="E18" s="29">
        <f>E35+E128+E196+E216+E246+E279+E348+E367</f>
        <v>50411.3</v>
      </c>
      <c r="F18" s="29">
        <f>F35+F128+F196+F216+F246+F279+F348+F367</f>
        <v>34707.97051</v>
      </c>
      <c r="G18" s="29">
        <f>G35+G128+G196+G216+G246+G279+G348+G367+G403</f>
        <v>20257.545420000002</v>
      </c>
      <c r="H18" s="29">
        <f>H35+H128+H196+H216+H246+H279+H348+H367</f>
        <v>23522.3</v>
      </c>
      <c r="I18" s="29">
        <f>I35+I128+I196+I216+I246+I279+I348+I367</f>
        <v>19775.5</v>
      </c>
      <c r="J18" s="29">
        <f>J35+J128+J196+J216+J246+J279+J348+J367</f>
        <v>0</v>
      </c>
      <c r="K18" s="45"/>
      <c r="L18" s="13"/>
    </row>
    <row r="19" spans="1:11" ht="15">
      <c r="A19" s="36" t="s">
        <v>132</v>
      </c>
      <c r="B19" s="14" t="s">
        <v>5</v>
      </c>
      <c r="C19" s="29">
        <f t="shared" si="6"/>
        <v>329148.11326</v>
      </c>
      <c r="D19" s="29">
        <f>D129+D217+D36</f>
        <v>106216.09999999999</v>
      </c>
      <c r="E19" s="29">
        <f>E129+E217+E36</f>
        <v>134758.1</v>
      </c>
      <c r="F19" s="29">
        <f>F129+F217</f>
        <v>80502.25126</v>
      </c>
      <c r="G19" s="29">
        <f>G129+G217+G404</f>
        <v>7671.662</v>
      </c>
      <c r="H19" s="29">
        <f>H129+H217</f>
        <v>0</v>
      </c>
      <c r="I19" s="29">
        <f>I129+I217</f>
        <v>0</v>
      </c>
      <c r="J19" s="29">
        <f>J129+J217</f>
        <v>0</v>
      </c>
      <c r="K19" s="45"/>
    </row>
    <row r="20" spans="1:13" ht="15">
      <c r="A20" s="36" t="s">
        <v>133</v>
      </c>
      <c r="B20" s="14" t="s">
        <v>54</v>
      </c>
      <c r="C20" s="29">
        <f t="shared" si="6"/>
        <v>187456.27052</v>
      </c>
      <c r="D20" s="29">
        <f>D218</f>
        <v>81818</v>
      </c>
      <c r="E20" s="29">
        <f aca="true" t="shared" si="7" ref="E20:J20">E218</f>
        <v>86499.6</v>
      </c>
      <c r="F20" s="29">
        <f t="shared" si="7"/>
        <v>17997.66293</v>
      </c>
      <c r="G20" s="29">
        <f t="shared" si="7"/>
        <v>1141.00759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46"/>
      <c r="M20" s="13"/>
    </row>
    <row r="21" spans="1:12" ht="15">
      <c r="A21" s="31" t="s">
        <v>134</v>
      </c>
      <c r="B21" s="14" t="s">
        <v>7</v>
      </c>
      <c r="C21" s="21">
        <f t="shared" si="6"/>
        <v>465194.66528</v>
      </c>
      <c r="D21" s="21">
        <f>SUM(D22:D23)</f>
        <v>51065</v>
      </c>
      <c r="E21" s="21">
        <f>SUM(E22:E23)</f>
        <v>76570.15999999999</v>
      </c>
      <c r="F21" s="21">
        <f>SUM(F22:F23)</f>
        <v>83414.70288000001</v>
      </c>
      <c r="G21" s="21">
        <f>SUM(G25+G24+G23+G22)</f>
        <v>87498.1024</v>
      </c>
      <c r="H21" s="21">
        <f>SUM(H25+H24+H23+H22)</f>
        <v>57858.7</v>
      </c>
      <c r="I21" s="21">
        <f>SUM(I25+I24+I23+I22)</f>
        <v>44986.9</v>
      </c>
      <c r="J21" s="21">
        <f>SUM(J25+J24+J23+J22)</f>
        <v>63801.1</v>
      </c>
      <c r="K21" s="44" t="s">
        <v>61</v>
      </c>
      <c r="L21" s="13"/>
    </row>
    <row r="22" spans="1:11" ht="15">
      <c r="A22" s="31" t="s">
        <v>135</v>
      </c>
      <c r="B22" s="14" t="s">
        <v>4</v>
      </c>
      <c r="C22" s="21">
        <f t="shared" si="6"/>
        <v>441964.46287999995</v>
      </c>
      <c r="D22" s="21">
        <f aca="true" t="shared" si="8" ref="D22:J22">D50+D174+D205+D234+D288+D357+D383+D255+D336</f>
        <v>48065</v>
      </c>
      <c r="E22" s="21">
        <f t="shared" si="8"/>
        <v>76223.95999999999</v>
      </c>
      <c r="F22" s="21">
        <f t="shared" si="8"/>
        <v>82439.60288</v>
      </c>
      <c r="G22" s="21">
        <f>G50+G174+G205+G234+G288+G357+G383+G255+G336+G418</f>
        <v>70523.40000000001</v>
      </c>
      <c r="H22" s="21">
        <f t="shared" si="8"/>
        <v>56885.799999999996</v>
      </c>
      <c r="I22" s="21">
        <f t="shared" si="8"/>
        <v>44025.6</v>
      </c>
      <c r="J22" s="21">
        <f t="shared" si="8"/>
        <v>63801.1</v>
      </c>
      <c r="K22" s="45"/>
    </row>
    <row r="23" spans="1:11" ht="15">
      <c r="A23" s="31" t="s">
        <v>136</v>
      </c>
      <c r="B23" s="14" t="s">
        <v>5</v>
      </c>
      <c r="C23" s="21">
        <f t="shared" si="6"/>
        <v>7219</v>
      </c>
      <c r="D23" s="21">
        <f aca="true" t="shared" si="9" ref="D23:J23">SUM(D175+D382+D51)</f>
        <v>3000</v>
      </c>
      <c r="E23" s="21">
        <f t="shared" si="9"/>
        <v>346.2</v>
      </c>
      <c r="F23" s="21">
        <f t="shared" si="9"/>
        <v>975.1</v>
      </c>
      <c r="G23" s="21">
        <f>SUM(G175+G382+G51+G419)</f>
        <v>963.5</v>
      </c>
      <c r="H23" s="21">
        <f t="shared" si="9"/>
        <v>972.9</v>
      </c>
      <c r="I23" s="21">
        <f t="shared" si="9"/>
        <v>961.3</v>
      </c>
      <c r="J23" s="21">
        <f t="shared" si="9"/>
        <v>0</v>
      </c>
      <c r="K23" s="45"/>
    </row>
    <row r="24" spans="1:15" ht="12" customHeight="1">
      <c r="A24" s="31" t="s">
        <v>137</v>
      </c>
      <c r="B24" s="14" t="s">
        <v>54</v>
      </c>
      <c r="C24" s="21">
        <f t="shared" si="6"/>
        <v>0</v>
      </c>
      <c r="D24" s="29">
        <v>0</v>
      </c>
      <c r="E24" s="29">
        <f aca="true" t="shared" si="10" ref="E24:J24">E175</f>
        <v>0</v>
      </c>
      <c r="F24" s="29">
        <f t="shared" si="10"/>
        <v>0</v>
      </c>
      <c r="G24" s="29">
        <f t="shared" si="10"/>
        <v>0</v>
      </c>
      <c r="H24" s="29">
        <f t="shared" si="10"/>
        <v>0</v>
      </c>
      <c r="I24" s="29">
        <f t="shared" si="10"/>
        <v>0</v>
      </c>
      <c r="J24" s="29">
        <f t="shared" si="10"/>
        <v>0</v>
      </c>
      <c r="K24" s="45"/>
      <c r="O24" s="1"/>
    </row>
    <row r="25" spans="1:15" ht="12" customHeight="1">
      <c r="A25" s="31" t="s">
        <v>573</v>
      </c>
      <c r="B25" s="14" t="s">
        <v>568</v>
      </c>
      <c r="C25" s="29">
        <f aca="true" t="shared" si="11" ref="C25:J25">SUM(C26:C27)</f>
        <v>16011.2024</v>
      </c>
      <c r="D25" s="29">
        <f t="shared" si="11"/>
        <v>0</v>
      </c>
      <c r="E25" s="29">
        <f t="shared" si="11"/>
        <v>0</v>
      </c>
      <c r="F25" s="29">
        <f t="shared" si="11"/>
        <v>0</v>
      </c>
      <c r="G25" s="29">
        <f>SUM(G26:G27)</f>
        <v>16011.2024</v>
      </c>
      <c r="H25" s="29">
        <f t="shared" si="11"/>
        <v>0</v>
      </c>
      <c r="I25" s="29">
        <f t="shared" si="11"/>
        <v>0</v>
      </c>
      <c r="J25" s="29">
        <f t="shared" si="11"/>
        <v>0</v>
      </c>
      <c r="K25" s="45"/>
      <c r="O25" s="1"/>
    </row>
    <row r="26" spans="1:15" ht="12" customHeight="1">
      <c r="A26" s="31" t="s">
        <v>574</v>
      </c>
      <c r="B26" s="14" t="s">
        <v>567</v>
      </c>
      <c r="C26" s="21">
        <f>SUM(D26:J26)</f>
        <v>15815.9368</v>
      </c>
      <c r="D26" s="29">
        <v>0</v>
      </c>
      <c r="E26" s="29">
        <v>0</v>
      </c>
      <c r="F26" s="29">
        <v>0</v>
      </c>
      <c r="G26" s="29">
        <f>SUM(G399)</f>
        <v>15815.9368</v>
      </c>
      <c r="H26" s="29">
        <v>0</v>
      </c>
      <c r="I26" s="29">
        <v>0</v>
      </c>
      <c r="J26" s="29">
        <v>0</v>
      </c>
      <c r="K26" s="45"/>
      <c r="O26" s="1"/>
    </row>
    <row r="27" spans="1:15" ht="24" customHeight="1">
      <c r="A27" s="31" t="s">
        <v>575</v>
      </c>
      <c r="B27" s="14" t="s">
        <v>566</v>
      </c>
      <c r="C27" s="21">
        <f>SUM(D27:J27)</f>
        <v>195.2656</v>
      </c>
      <c r="D27" s="29">
        <v>0</v>
      </c>
      <c r="E27" s="29">
        <v>0</v>
      </c>
      <c r="F27" s="29">
        <v>0</v>
      </c>
      <c r="G27" s="29">
        <f>SUM(G400)</f>
        <v>195.2656</v>
      </c>
      <c r="H27" s="29">
        <v>0</v>
      </c>
      <c r="I27" s="29">
        <v>0</v>
      </c>
      <c r="J27" s="29">
        <v>0</v>
      </c>
      <c r="K27" s="46"/>
      <c r="O27" s="1"/>
    </row>
    <row r="28" spans="1:11" ht="15.75" customHeight="1">
      <c r="A28" s="31" t="s">
        <v>138</v>
      </c>
      <c r="B28" s="53" t="s">
        <v>18</v>
      </c>
      <c r="C28" s="54"/>
      <c r="D28" s="54"/>
      <c r="E28" s="54"/>
      <c r="F28" s="54"/>
      <c r="G28" s="54"/>
      <c r="H28" s="54"/>
      <c r="I28" s="54"/>
      <c r="J28" s="54"/>
      <c r="K28" s="55"/>
    </row>
    <row r="29" spans="1:11" ht="15">
      <c r="A29" s="31" t="s">
        <v>139</v>
      </c>
      <c r="B29" s="14" t="s">
        <v>8</v>
      </c>
      <c r="C29" s="56">
        <f>SUM(C31+C32)</f>
        <v>184638.6913</v>
      </c>
      <c r="D29" s="56">
        <f aca="true" t="shared" si="12" ref="D29:J29">SUM(D31:D32)</f>
        <v>25725.200000000004</v>
      </c>
      <c r="E29" s="56">
        <f t="shared" si="12"/>
        <v>29762.200000000004</v>
      </c>
      <c r="F29" s="56">
        <f t="shared" si="12"/>
        <v>47222.84145</v>
      </c>
      <c r="G29" s="56">
        <f t="shared" si="12"/>
        <v>30630.64985</v>
      </c>
      <c r="H29" s="56">
        <f t="shared" si="12"/>
        <v>21980</v>
      </c>
      <c r="I29" s="56">
        <f t="shared" si="12"/>
        <v>5241.3</v>
      </c>
      <c r="J29" s="56">
        <f t="shared" si="12"/>
        <v>24076.5</v>
      </c>
      <c r="K29" s="44" t="s">
        <v>61</v>
      </c>
    </row>
    <row r="30" spans="1:12" ht="15">
      <c r="A30" s="31"/>
      <c r="B30" s="14" t="s">
        <v>9</v>
      </c>
      <c r="C30" s="57"/>
      <c r="D30" s="57"/>
      <c r="E30" s="57"/>
      <c r="F30" s="57"/>
      <c r="G30" s="57"/>
      <c r="H30" s="57"/>
      <c r="I30" s="57"/>
      <c r="J30" s="57"/>
      <c r="K30" s="45"/>
      <c r="L30" s="4"/>
    </row>
    <row r="31" spans="1:14" ht="15">
      <c r="A31" s="31" t="s">
        <v>140</v>
      </c>
      <c r="B31" s="14" t="s">
        <v>4</v>
      </c>
      <c r="C31" s="21">
        <f>SUM(D31:J31)</f>
        <v>175933.2913</v>
      </c>
      <c r="D31" s="21">
        <f aca="true" t="shared" si="13" ref="D31:J32">SUM(D35+D50)</f>
        <v>24510.500000000004</v>
      </c>
      <c r="E31" s="21">
        <f t="shared" si="13"/>
        <v>26102.300000000003</v>
      </c>
      <c r="F31" s="21">
        <f t="shared" si="13"/>
        <v>46247.74145</v>
      </c>
      <c r="G31" s="21">
        <f>SUM(G35+G50)</f>
        <v>29667.14985</v>
      </c>
      <c r="H31" s="21">
        <f t="shared" si="13"/>
        <v>21028.1</v>
      </c>
      <c r="I31" s="21">
        <f t="shared" si="13"/>
        <v>4301</v>
      </c>
      <c r="J31" s="21">
        <f t="shared" si="13"/>
        <v>24076.5</v>
      </c>
      <c r="K31" s="45"/>
      <c r="M31" s="1"/>
      <c r="N31" s="1"/>
    </row>
    <row r="32" spans="1:14" ht="15">
      <c r="A32" s="31" t="s">
        <v>141</v>
      </c>
      <c r="B32" s="14" t="s">
        <v>5</v>
      </c>
      <c r="C32" s="21">
        <f>SUM(D32:J32)</f>
        <v>8705.4</v>
      </c>
      <c r="D32" s="21">
        <f t="shared" si="13"/>
        <v>1214.7</v>
      </c>
      <c r="E32" s="21">
        <f t="shared" si="13"/>
        <v>3659.8999999999996</v>
      </c>
      <c r="F32" s="21">
        <f t="shared" si="13"/>
        <v>975.1</v>
      </c>
      <c r="G32" s="21">
        <f t="shared" si="13"/>
        <v>963.5</v>
      </c>
      <c r="H32" s="21">
        <f t="shared" si="13"/>
        <v>951.9</v>
      </c>
      <c r="I32" s="21">
        <f t="shared" si="13"/>
        <v>940.3</v>
      </c>
      <c r="J32" s="21">
        <f t="shared" si="13"/>
        <v>0</v>
      </c>
      <c r="K32" s="46"/>
      <c r="M32" s="1"/>
      <c r="N32" s="1"/>
    </row>
    <row r="33" spans="1:11" ht="15.75" customHeight="1">
      <c r="A33" s="31" t="s">
        <v>142</v>
      </c>
      <c r="B33" s="58" t="s">
        <v>10</v>
      </c>
      <c r="C33" s="59"/>
      <c r="D33" s="59"/>
      <c r="E33" s="59"/>
      <c r="F33" s="59"/>
      <c r="G33" s="59"/>
      <c r="H33" s="59"/>
      <c r="I33" s="59"/>
      <c r="J33" s="59"/>
      <c r="K33" s="60"/>
    </row>
    <row r="34" spans="1:11" ht="38.25">
      <c r="A34" s="31" t="s">
        <v>143</v>
      </c>
      <c r="B34" s="14" t="s">
        <v>23</v>
      </c>
      <c r="C34" s="21">
        <f>SUM(D34:J34)</f>
        <v>19351.899999999998</v>
      </c>
      <c r="D34" s="21">
        <f>SUM(D35+D36)</f>
        <v>3536.3999999999996</v>
      </c>
      <c r="E34" s="21">
        <f>SUM(E35+E36)</f>
        <v>3674.7</v>
      </c>
      <c r="F34" s="21">
        <f>SUM(F35)</f>
        <v>4819</v>
      </c>
      <c r="G34" s="21">
        <f>SUM(G35)</f>
        <v>3575</v>
      </c>
      <c r="H34" s="21">
        <f>SUM(H35)</f>
        <v>3746.8</v>
      </c>
      <c r="I34" s="21">
        <f>SUM(I35)</f>
        <v>0</v>
      </c>
      <c r="J34" s="21">
        <f>SUM(J35)</f>
        <v>0</v>
      </c>
      <c r="K34" s="44" t="s">
        <v>61</v>
      </c>
    </row>
    <row r="35" spans="1:11" ht="15">
      <c r="A35" s="31" t="s">
        <v>144</v>
      </c>
      <c r="B35" s="14" t="s">
        <v>4</v>
      </c>
      <c r="C35" s="21">
        <f>SUM(D35:J35)</f>
        <v>14823.5</v>
      </c>
      <c r="D35" s="21">
        <f>SUM(D46)</f>
        <v>2321.7</v>
      </c>
      <c r="E35" s="21">
        <f aca="true" t="shared" si="14" ref="E35:J35">SUM(E46)</f>
        <v>361</v>
      </c>
      <c r="F35" s="21">
        <f>SUM(F46)</f>
        <v>4819</v>
      </c>
      <c r="G35" s="21">
        <f>SUM(G39+G42)</f>
        <v>3575</v>
      </c>
      <c r="H35" s="21">
        <f t="shared" si="14"/>
        <v>3746.8</v>
      </c>
      <c r="I35" s="21">
        <f t="shared" si="14"/>
        <v>0</v>
      </c>
      <c r="J35" s="21">
        <f t="shared" si="14"/>
        <v>0</v>
      </c>
      <c r="K35" s="45"/>
    </row>
    <row r="36" spans="1:11" ht="15">
      <c r="A36" s="31" t="s">
        <v>145</v>
      </c>
      <c r="B36" s="14" t="s">
        <v>5</v>
      </c>
      <c r="C36" s="21">
        <f>SUM(D36:J36)</f>
        <v>4528.4</v>
      </c>
      <c r="D36" s="21">
        <f>SUM(D43)</f>
        <v>1214.7</v>
      </c>
      <c r="E36" s="21">
        <f aca="true" t="shared" si="15" ref="E36:J36">SUM(E43)</f>
        <v>3313.7</v>
      </c>
      <c r="F36" s="21">
        <f t="shared" si="15"/>
        <v>0</v>
      </c>
      <c r="G36" s="21">
        <f>SUM(G43)</f>
        <v>0</v>
      </c>
      <c r="H36" s="21">
        <f t="shared" si="15"/>
        <v>0</v>
      </c>
      <c r="I36" s="21">
        <f t="shared" si="15"/>
        <v>0</v>
      </c>
      <c r="J36" s="21">
        <f t="shared" si="15"/>
        <v>0</v>
      </c>
      <c r="K36" s="46"/>
    </row>
    <row r="37" spans="1:11" ht="15" customHeight="1">
      <c r="A37" s="31" t="s">
        <v>146</v>
      </c>
      <c r="B37" s="61" t="s">
        <v>11</v>
      </c>
      <c r="C37" s="62"/>
      <c r="D37" s="62"/>
      <c r="E37" s="62"/>
      <c r="F37" s="62"/>
      <c r="G37" s="62"/>
      <c r="H37" s="62"/>
      <c r="I37" s="62"/>
      <c r="J37" s="62"/>
      <c r="K37" s="63"/>
    </row>
    <row r="38" spans="1:11" ht="51">
      <c r="A38" s="31" t="s">
        <v>147</v>
      </c>
      <c r="B38" s="32" t="s">
        <v>21</v>
      </c>
      <c r="C38" s="64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38" t="s">
        <v>61</v>
      </c>
    </row>
    <row r="39" spans="1:11" ht="15">
      <c r="A39" s="31" t="s">
        <v>148</v>
      </c>
      <c r="B39" s="8" t="s">
        <v>4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39"/>
    </row>
    <row r="40" spans="1:11" ht="15" customHeight="1">
      <c r="A40" s="31" t="s">
        <v>149</v>
      </c>
      <c r="B40" s="61" t="s">
        <v>12</v>
      </c>
      <c r="C40" s="62"/>
      <c r="D40" s="62"/>
      <c r="E40" s="62"/>
      <c r="F40" s="62"/>
      <c r="G40" s="62"/>
      <c r="H40" s="62"/>
      <c r="I40" s="62"/>
      <c r="J40" s="62"/>
      <c r="K40" s="63"/>
    </row>
    <row r="41" spans="1:11" ht="18.75" customHeight="1">
      <c r="A41" s="31" t="s">
        <v>150</v>
      </c>
      <c r="B41" s="104" t="s">
        <v>2</v>
      </c>
      <c r="C41" s="65">
        <f>SUM(D41:J41)</f>
        <v>19351.899999999998</v>
      </c>
      <c r="D41" s="65">
        <f>SUM(D42:D43)</f>
        <v>3536.3999999999996</v>
      </c>
      <c r="E41" s="65">
        <f aca="true" t="shared" si="16" ref="E41:J41">SUM(E42:E43)</f>
        <v>3674.7</v>
      </c>
      <c r="F41" s="65">
        <f t="shared" si="16"/>
        <v>4819</v>
      </c>
      <c r="G41" s="65">
        <f t="shared" si="16"/>
        <v>3575</v>
      </c>
      <c r="H41" s="65">
        <f t="shared" si="16"/>
        <v>3746.8</v>
      </c>
      <c r="I41" s="65">
        <f t="shared" si="16"/>
        <v>0</v>
      </c>
      <c r="J41" s="65">
        <f t="shared" si="16"/>
        <v>0</v>
      </c>
      <c r="K41" s="38" t="s">
        <v>61</v>
      </c>
    </row>
    <row r="42" spans="1:11" ht="11.25" customHeight="1">
      <c r="A42" s="31" t="s">
        <v>151</v>
      </c>
      <c r="B42" s="8" t="s">
        <v>4</v>
      </c>
      <c r="C42" s="20">
        <f>SUM(D42:J42)</f>
        <v>14823.5</v>
      </c>
      <c r="D42" s="20">
        <f aca="true" t="shared" si="17" ref="D42:I42">SUM(D46)</f>
        <v>2321.7</v>
      </c>
      <c r="E42" s="20">
        <f t="shared" si="17"/>
        <v>361</v>
      </c>
      <c r="F42" s="20">
        <f t="shared" si="17"/>
        <v>4819</v>
      </c>
      <c r="G42" s="20">
        <f t="shared" si="17"/>
        <v>3575</v>
      </c>
      <c r="H42" s="20">
        <f t="shared" si="17"/>
        <v>3746.8</v>
      </c>
      <c r="I42" s="20">
        <f t="shared" si="17"/>
        <v>0</v>
      </c>
      <c r="J42" s="20">
        <v>0</v>
      </c>
      <c r="K42" s="40"/>
    </row>
    <row r="43" spans="1:11" ht="11.25" customHeight="1">
      <c r="A43" s="31" t="s">
        <v>152</v>
      </c>
      <c r="B43" s="14" t="s">
        <v>5</v>
      </c>
      <c r="C43" s="20">
        <f>SUM(D43:J43)</f>
        <v>4528.4</v>
      </c>
      <c r="D43" s="20">
        <f>SUM(D47)</f>
        <v>1214.7</v>
      </c>
      <c r="E43" s="20">
        <f aca="true" t="shared" si="18" ref="E43:J43">SUM(E47)</f>
        <v>3313.7</v>
      </c>
      <c r="F43" s="20">
        <f t="shared" si="18"/>
        <v>0</v>
      </c>
      <c r="G43" s="20">
        <f>SUM(G47)</f>
        <v>0</v>
      </c>
      <c r="H43" s="20">
        <f t="shared" si="18"/>
        <v>0</v>
      </c>
      <c r="I43" s="20">
        <f t="shared" si="18"/>
        <v>0</v>
      </c>
      <c r="J43" s="20">
        <f t="shared" si="18"/>
        <v>0</v>
      </c>
      <c r="K43" s="39"/>
    </row>
    <row r="44" spans="1:11" ht="15" customHeight="1">
      <c r="A44" s="31" t="s">
        <v>153</v>
      </c>
      <c r="B44" s="61" t="s">
        <v>24</v>
      </c>
      <c r="C44" s="62"/>
      <c r="D44" s="62"/>
      <c r="E44" s="62"/>
      <c r="F44" s="62"/>
      <c r="G44" s="62"/>
      <c r="H44" s="62"/>
      <c r="I44" s="62"/>
      <c r="J44" s="62"/>
      <c r="K44" s="63"/>
    </row>
    <row r="45" spans="1:11" ht="15" customHeight="1">
      <c r="A45" s="31" t="s">
        <v>154</v>
      </c>
      <c r="B45" s="8" t="s">
        <v>17</v>
      </c>
      <c r="C45" s="20">
        <f>SUM(D45:J45)</f>
        <v>19351.899999999998</v>
      </c>
      <c r="D45" s="20">
        <f>D46+D47</f>
        <v>3536.3999999999996</v>
      </c>
      <c r="E45" s="20">
        <f>SUM(E46:E47)</f>
        <v>3674.7</v>
      </c>
      <c r="F45" s="20">
        <f>SUM(F46)</f>
        <v>4819</v>
      </c>
      <c r="G45" s="20">
        <f>SUM(G46)</f>
        <v>3575</v>
      </c>
      <c r="H45" s="20">
        <f>SUM(H46)</f>
        <v>3746.8</v>
      </c>
      <c r="I45" s="20">
        <f>SUM(I46)</f>
        <v>0</v>
      </c>
      <c r="J45" s="20">
        <f>SUM(J46)</f>
        <v>0</v>
      </c>
      <c r="K45" s="38">
        <v>4</v>
      </c>
    </row>
    <row r="46" spans="1:11" ht="15">
      <c r="A46" s="31" t="s">
        <v>155</v>
      </c>
      <c r="B46" s="32" t="s">
        <v>4</v>
      </c>
      <c r="C46" s="26">
        <f>SUM(D46:J46)</f>
        <v>14823.5</v>
      </c>
      <c r="D46" s="26">
        <v>2321.7</v>
      </c>
      <c r="E46" s="26">
        <v>361</v>
      </c>
      <c r="F46" s="26">
        <v>4819</v>
      </c>
      <c r="G46" s="26">
        <v>3575</v>
      </c>
      <c r="H46" s="26">
        <v>3746.8</v>
      </c>
      <c r="I46" s="26">
        <v>0</v>
      </c>
      <c r="J46" s="26">
        <v>0</v>
      </c>
      <c r="K46" s="40"/>
    </row>
    <row r="47" spans="1:11" ht="15">
      <c r="A47" s="31" t="s">
        <v>156</v>
      </c>
      <c r="B47" s="8" t="s">
        <v>5</v>
      </c>
      <c r="C47" s="20">
        <f>D47+E47+F47+G47+H47+I47+J47</f>
        <v>4528.4</v>
      </c>
      <c r="D47" s="20">
        <v>1214.7</v>
      </c>
      <c r="E47" s="20">
        <v>3313.7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39"/>
    </row>
    <row r="48" spans="1:11" ht="15" customHeight="1">
      <c r="A48" s="31" t="s">
        <v>157</v>
      </c>
      <c r="B48" s="61" t="s">
        <v>13</v>
      </c>
      <c r="C48" s="62"/>
      <c r="D48" s="62"/>
      <c r="E48" s="62"/>
      <c r="F48" s="62"/>
      <c r="G48" s="62"/>
      <c r="H48" s="62"/>
      <c r="I48" s="62"/>
      <c r="J48" s="62"/>
      <c r="K48" s="63"/>
    </row>
    <row r="49" spans="1:14" ht="38.25">
      <c r="A49" s="31" t="s">
        <v>158</v>
      </c>
      <c r="B49" s="14" t="s">
        <v>14</v>
      </c>
      <c r="C49" s="21">
        <f>SUM(D49:J49)</f>
        <v>165286.79129999998</v>
      </c>
      <c r="D49" s="21">
        <f aca="true" t="shared" si="19" ref="D49:J49">SUM(D50:D51)</f>
        <v>22188.800000000003</v>
      </c>
      <c r="E49" s="21">
        <f t="shared" si="19"/>
        <v>26087.500000000004</v>
      </c>
      <c r="F49" s="21">
        <f t="shared" si="19"/>
        <v>42403.84145</v>
      </c>
      <c r="G49" s="21">
        <f t="shared" si="19"/>
        <v>27055.64985</v>
      </c>
      <c r="H49" s="21">
        <f t="shared" si="19"/>
        <v>18233.2</v>
      </c>
      <c r="I49" s="21">
        <f t="shared" si="19"/>
        <v>5241.3</v>
      </c>
      <c r="J49" s="21">
        <f t="shared" si="19"/>
        <v>24076.5</v>
      </c>
      <c r="K49" s="66" t="s">
        <v>61</v>
      </c>
      <c r="N49" s="13">
        <f>SUM(E46+E54)</f>
        <v>797</v>
      </c>
    </row>
    <row r="50" spans="1:14" ht="15">
      <c r="A50" s="31" t="s">
        <v>159</v>
      </c>
      <c r="B50" s="14" t="s">
        <v>4</v>
      </c>
      <c r="C50" s="21">
        <f>SUM(D50:J50)</f>
        <v>161109.7913</v>
      </c>
      <c r="D50" s="21">
        <f>SUM(D61+D70+D73+D76+D54+D120)</f>
        <v>22188.800000000003</v>
      </c>
      <c r="E50" s="21">
        <f aca="true" t="shared" si="20" ref="E50:J50">SUM(E61+E70+E73+E76+E54+E120)</f>
        <v>25741.300000000003</v>
      </c>
      <c r="F50" s="21">
        <f>SUM(F61+F70+F73+F76+F54+F120)</f>
        <v>41428.74145</v>
      </c>
      <c r="G50" s="21">
        <f t="shared" si="20"/>
        <v>26092.14985</v>
      </c>
      <c r="H50" s="21">
        <f t="shared" si="20"/>
        <v>17281.3</v>
      </c>
      <c r="I50" s="21">
        <f t="shared" si="20"/>
        <v>4301</v>
      </c>
      <c r="J50" s="21">
        <f t="shared" si="20"/>
        <v>24076.5</v>
      </c>
      <c r="K50" s="67"/>
      <c r="M50" s="16"/>
      <c r="N50" s="16"/>
    </row>
    <row r="51" spans="1:14" ht="15">
      <c r="A51" s="31" t="s">
        <v>160</v>
      </c>
      <c r="B51" s="8" t="s">
        <v>5</v>
      </c>
      <c r="C51" s="21">
        <f>SUM(D51:J51)</f>
        <v>4177</v>
      </c>
      <c r="D51" s="21">
        <f>SUM(D77)</f>
        <v>0</v>
      </c>
      <c r="E51" s="21">
        <f>SUM(E77)</f>
        <v>346.2</v>
      </c>
      <c r="F51" s="21">
        <f>SUM(F121)</f>
        <v>975.1</v>
      </c>
      <c r="G51" s="21">
        <f>SUM(G121)</f>
        <v>963.5</v>
      </c>
      <c r="H51" s="21">
        <f>SUM(H121)</f>
        <v>951.9</v>
      </c>
      <c r="I51" s="21">
        <f>SUM(I121)</f>
        <v>940.3</v>
      </c>
      <c r="J51" s="21">
        <f>SUM(J121)</f>
        <v>0</v>
      </c>
      <c r="K51" s="68"/>
      <c r="M51" s="16"/>
      <c r="N51" s="16"/>
    </row>
    <row r="52" spans="1:14" ht="15" customHeight="1">
      <c r="A52" s="31" t="s">
        <v>161</v>
      </c>
      <c r="B52" s="61" t="s">
        <v>24</v>
      </c>
      <c r="C52" s="62"/>
      <c r="D52" s="62"/>
      <c r="E52" s="62"/>
      <c r="F52" s="62"/>
      <c r="G52" s="62"/>
      <c r="H52" s="62"/>
      <c r="I52" s="62"/>
      <c r="J52" s="62"/>
      <c r="K52" s="63"/>
      <c r="M52" s="16"/>
      <c r="N52" s="16"/>
    </row>
    <row r="53" spans="1:14" ht="15">
      <c r="A53" s="31" t="s">
        <v>162</v>
      </c>
      <c r="B53" s="8" t="s">
        <v>17</v>
      </c>
      <c r="C53" s="20">
        <f>SUM(D53:J53)</f>
        <v>3927.9</v>
      </c>
      <c r="D53" s="20">
        <f>D54+D55</f>
        <v>310.9</v>
      </c>
      <c r="E53" s="20">
        <f aca="true" t="shared" si="21" ref="E53:J53">SUM(E54)</f>
        <v>436</v>
      </c>
      <c r="F53" s="20">
        <f t="shared" si="21"/>
        <v>2681</v>
      </c>
      <c r="G53" s="20">
        <f t="shared" si="21"/>
        <v>500</v>
      </c>
      <c r="H53" s="20">
        <f t="shared" si="21"/>
        <v>0</v>
      </c>
      <c r="I53" s="20">
        <f t="shared" si="21"/>
        <v>0</v>
      </c>
      <c r="J53" s="20">
        <f t="shared" si="21"/>
        <v>0</v>
      </c>
      <c r="K53" s="38">
        <v>4</v>
      </c>
      <c r="M53" s="16"/>
      <c r="N53" s="16"/>
    </row>
    <row r="54" spans="1:14" ht="15">
      <c r="A54" s="31" t="s">
        <v>163</v>
      </c>
      <c r="B54" s="32" t="s">
        <v>4</v>
      </c>
      <c r="C54" s="26">
        <f>SUM(D54:J54)</f>
        <v>3927.9</v>
      </c>
      <c r="D54" s="26">
        <v>310.9</v>
      </c>
      <c r="E54" s="26">
        <v>436</v>
      </c>
      <c r="F54" s="26">
        <v>2681</v>
      </c>
      <c r="G54" s="26">
        <v>500</v>
      </c>
      <c r="H54" s="26">
        <v>0</v>
      </c>
      <c r="I54" s="26">
        <f>SUM(H54)</f>
        <v>0</v>
      </c>
      <c r="J54" s="26">
        <f>SUM(I54)</f>
        <v>0</v>
      </c>
      <c r="K54" s="40"/>
      <c r="M54" s="16"/>
      <c r="N54" s="16"/>
    </row>
    <row r="55" spans="1:14" ht="15">
      <c r="A55" s="31" t="s">
        <v>164</v>
      </c>
      <c r="B55" s="8" t="s">
        <v>5</v>
      </c>
      <c r="C55" s="20">
        <f>D55+E55+F55+G55+H55+I55+J55</f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39"/>
      <c r="M55" s="16"/>
      <c r="N55" s="16"/>
    </row>
    <row r="56" spans="1:14" ht="16.5" customHeight="1">
      <c r="A56" s="31" t="s">
        <v>165</v>
      </c>
      <c r="B56" s="61" t="s">
        <v>104</v>
      </c>
      <c r="C56" s="62"/>
      <c r="D56" s="62"/>
      <c r="E56" s="62"/>
      <c r="F56" s="62"/>
      <c r="G56" s="62"/>
      <c r="H56" s="62"/>
      <c r="I56" s="62"/>
      <c r="J56" s="62"/>
      <c r="K56" s="63"/>
      <c r="M56" s="16"/>
      <c r="N56" s="16"/>
    </row>
    <row r="57" spans="1:14" ht="15">
      <c r="A57" s="31" t="s">
        <v>166</v>
      </c>
      <c r="B57" s="8" t="s">
        <v>17</v>
      </c>
      <c r="C57" s="20">
        <f>SUM(D57:J57)</f>
        <v>0</v>
      </c>
      <c r="D57" s="20">
        <f>D58+D59</f>
        <v>0</v>
      </c>
      <c r="E57" s="20">
        <f aca="true" t="shared" si="22" ref="E57:J57">SUM(E58)</f>
        <v>0</v>
      </c>
      <c r="F57" s="20">
        <f t="shared" si="22"/>
        <v>0</v>
      </c>
      <c r="G57" s="20">
        <f t="shared" si="22"/>
        <v>0</v>
      </c>
      <c r="H57" s="20">
        <f t="shared" si="22"/>
        <v>0</v>
      </c>
      <c r="I57" s="20">
        <f t="shared" si="22"/>
        <v>0</v>
      </c>
      <c r="J57" s="20">
        <f t="shared" si="22"/>
        <v>0</v>
      </c>
      <c r="K57" s="38">
        <v>5</v>
      </c>
      <c r="M57" s="16"/>
      <c r="N57" s="16"/>
    </row>
    <row r="58" spans="1:14" ht="15">
      <c r="A58" s="31" t="s">
        <v>167</v>
      </c>
      <c r="B58" s="32" t="s">
        <v>4</v>
      </c>
      <c r="C58" s="26">
        <f>SUM(D58:J58)</f>
        <v>0</v>
      </c>
      <c r="D58" s="26">
        <v>0</v>
      </c>
      <c r="E58" s="26">
        <v>0</v>
      </c>
      <c r="F58" s="26">
        <v>0</v>
      </c>
      <c r="G58" s="26">
        <v>0</v>
      </c>
      <c r="H58" s="26">
        <f>SUM(G58)</f>
        <v>0</v>
      </c>
      <c r="I58" s="26">
        <f>SUM(H58)</f>
        <v>0</v>
      </c>
      <c r="J58" s="26">
        <f>SUM(I58)</f>
        <v>0</v>
      </c>
      <c r="K58" s="39"/>
      <c r="M58" s="16"/>
      <c r="N58" s="16"/>
    </row>
    <row r="59" spans="1:14" ht="15" customHeight="1">
      <c r="A59" s="31" t="s">
        <v>168</v>
      </c>
      <c r="B59" s="61" t="s">
        <v>91</v>
      </c>
      <c r="C59" s="62"/>
      <c r="D59" s="62"/>
      <c r="E59" s="62"/>
      <c r="F59" s="62"/>
      <c r="G59" s="62"/>
      <c r="H59" s="62"/>
      <c r="I59" s="62"/>
      <c r="J59" s="62"/>
      <c r="K59" s="63"/>
      <c r="M59" s="2"/>
      <c r="N59" s="2"/>
    </row>
    <row r="60" spans="1:14" ht="15">
      <c r="A60" s="31" t="s">
        <v>169</v>
      </c>
      <c r="B60" s="8" t="s">
        <v>29</v>
      </c>
      <c r="C60" s="20">
        <f>SUM(D60:J60)</f>
        <v>74956.4908</v>
      </c>
      <c r="D60" s="20">
        <f aca="true" t="shared" si="23" ref="D60:J60">SUM(D61)</f>
        <v>12001</v>
      </c>
      <c r="E60" s="20">
        <f t="shared" si="23"/>
        <v>12600</v>
      </c>
      <c r="F60" s="20">
        <f t="shared" si="23"/>
        <v>18150.6908</v>
      </c>
      <c r="G60" s="20">
        <f t="shared" si="23"/>
        <v>12600</v>
      </c>
      <c r="H60" s="20">
        <f t="shared" si="23"/>
        <v>6404.8</v>
      </c>
      <c r="I60" s="20">
        <f t="shared" si="23"/>
        <v>0</v>
      </c>
      <c r="J60" s="20">
        <f t="shared" si="23"/>
        <v>13200</v>
      </c>
      <c r="K60" s="38" t="s">
        <v>120</v>
      </c>
      <c r="M60" s="2"/>
      <c r="N60" s="2"/>
    </row>
    <row r="61" spans="1:14" ht="15">
      <c r="A61" s="31" t="s">
        <v>170</v>
      </c>
      <c r="B61" s="8" t="s">
        <v>4</v>
      </c>
      <c r="C61" s="20">
        <f>SUM(D61:J61)</f>
        <v>74956.4908</v>
      </c>
      <c r="D61" s="20">
        <f aca="true" t="shared" si="24" ref="D61:J61">SUM(D64+D67)</f>
        <v>12001</v>
      </c>
      <c r="E61" s="20">
        <f t="shared" si="24"/>
        <v>12600</v>
      </c>
      <c r="F61" s="20">
        <f t="shared" si="24"/>
        <v>18150.6908</v>
      </c>
      <c r="G61" s="20">
        <f t="shared" si="24"/>
        <v>12600</v>
      </c>
      <c r="H61" s="20">
        <f t="shared" si="24"/>
        <v>6404.8</v>
      </c>
      <c r="I61" s="20">
        <f t="shared" si="24"/>
        <v>0</v>
      </c>
      <c r="J61" s="20">
        <f t="shared" si="24"/>
        <v>13200</v>
      </c>
      <c r="K61" s="39"/>
      <c r="M61" s="2"/>
      <c r="N61" s="2"/>
    </row>
    <row r="62" spans="1:14" ht="15" customHeight="1">
      <c r="A62" s="31" t="s">
        <v>409</v>
      </c>
      <c r="B62" s="61" t="s">
        <v>118</v>
      </c>
      <c r="C62" s="62"/>
      <c r="D62" s="62"/>
      <c r="E62" s="62"/>
      <c r="F62" s="62"/>
      <c r="G62" s="62"/>
      <c r="H62" s="62"/>
      <c r="I62" s="62"/>
      <c r="J62" s="62"/>
      <c r="K62" s="63"/>
      <c r="M62" s="2"/>
      <c r="N62" s="2"/>
    </row>
    <row r="63" spans="1:14" ht="15">
      <c r="A63" s="31" t="s">
        <v>410</v>
      </c>
      <c r="B63" s="8" t="s">
        <v>41</v>
      </c>
      <c r="C63" s="20">
        <f>SUM(D63:J63)</f>
        <v>48709.590800000005</v>
      </c>
      <c r="D63" s="20">
        <f>SUM(D64)</f>
        <v>8644.1</v>
      </c>
      <c r="E63" s="20">
        <f aca="true" t="shared" si="25" ref="E63:J63">SUM(E64)</f>
        <v>8800</v>
      </c>
      <c r="F63" s="20">
        <f t="shared" si="25"/>
        <v>10660.6908</v>
      </c>
      <c r="G63" s="20">
        <f t="shared" si="25"/>
        <v>9000</v>
      </c>
      <c r="H63" s="20">
        <f t="shared" si="25"/>
        <v>2404.8</v>
      </c>
      <c r="I63" s="20">
        <f t="shared" si="25"/>
        <v>0</v>
      </c>
      <c r="J63" s="20">
        <f t="shared" si="25"/>
        <v>9200</v>
      </c>
      <c r="K63" s="38" t="s">
        <v>120</v>
      </c>
      <c r="M63" s="2"/>
      <c r="N63" s="2"/>
    </row>
    <row r="64" spans="1:14" ht="15">
      <c r="A64" s="31" t="s">
        <v>411</v>
      </c>
      <c r="B64" s="8" t="s">
        <v>4</v>
      </c>
      <c r="C64" s="20">
        <f>SUM(D64:J64)</f>
        <v>48709.590800000005</v>
      </c>
      <c r="D64" s="20">
        <v>8644.1</v>
      </c>
      <c r="E64" s="20">
        <v>8800</v>
      </c>
      <c r="F64" s="20">
        <v>10660.6908</v>
      </c>
      <c r="G64" s="20">
        <v>9000</v>
      </c>
      <c r="H64" s="20">
        <v>2404.8</v>
      </c>
      <c r="I64" s="20">
        <v>0</v>
      </c>
      <c r="J64" s="20">
        <v>9200</v>
      </c>
      <c r="K64" s="39"/>
      <c r="M64" s="2"/>
      <c r="N64" s="2"/>
    </row>
    <row r="65" spans="1:14" ht="15" customHeight="1">
      <c r="A65" s="31" t="s">
        <v>412</v>
      </c>
      <c r="B65" s="61" t="s">
        <v>119</v>
      </c>
      <c r="C65" s="62"/>
      <c r="D65" s="62"/>
      <c r="E65" s="62"/>
      <c r="F65" s="62"/>
      <c r="G65" s="62"/>
      <c r="H65" s="62"/>
      <c r="I65" s="62"/>
      <c r="J65" s="62"/>
      <c r="K65" s="63"/>
      <c r="M65" s="2"/>
      <c r="N65" s="2"/>
    </row>
    <row r="66" spans="1:14" ht="15">
      <c r="A66" s="31" t="s">
        <v>413</v>
      </c>
      <c r="B66" s="8" t="s">
        <v>41</v>
      </c>
      <c r="C66" s="20">
        <f>SUM(D66:J66)</f>
        <v>26246.9</v>
      </c>
      <c r="D66" s="20">
        <f>SUM(D67)</f>
        <v>3356.9</v>
      </c>
      <c r="E66" s="20">
        <f aca="true" t="shared" si="26" ref="E66:J66">SUM(E67)</f>
        <v>3800</v>
      </c>
      <c r="F66" s="20">
        <f t="shared" si="26"/>
        <v>7490</v>
      </c>
      <c r="G66" s="20">
        <f t="shared" si="26"/>
        <v>3600</v>
      </c>
      <c r="H66" s="20">
        <f t="shared" si="26"/>
        <v>4000</v>
      </c>
      <c r="I66" s="20">
        <f t="shared" si="26"/>
        <v>0</v>
      </c>
      <c r="J66" s="20">
        <f t="shared" si="26"/>
        <v>4000</v>
      </c>
      <c r="K66" s="38" t="s">
        <v>120</v>
      </c>
      <c r="M66" s="2"/>
      <c r="N66" s="2"/>
    </row>
    <row r="67" spans="1:14" ht="15">
      <c r="A67" s="31" t="s">
        <v>414</v>
      </c>
      <c r="B67" s="8" t="s">
        <v>4</v>
      </c>
      <c r="C67" s="20">
        <f>SUM(D67:J67)</f>
        <v>26246.9</v>
      </c>
      <c r="D67" s="20">
        <v>3356.9</v>
      </c>
      <c r="E67" s="20">
        <v>3800</v>
      </c>
      <c r="F67" s="20">
        <v>7490</v>
      </c>
      <c r="G67" s="20">
        <v>3600</v>
      </c>
      <c r="H67" s="20">
        <v>4000</v>
      </c>
      <c r="I67" s="20">
        <v>0</v>
      </c>
      <c r="J67" s="20">
        <v>4000</v>
      </c>
      <c r="K67" s="39"/>
      <c r="M67" s="2"/>
      <c r="N67" s="2"/>
    </row>
    <row r="68" spans="1:14" ht="15" customHeight="1">
      <c r="A68" s="31" t="s">
        <v>171</v>
      </c>
      <c r="B68" s="61" t="s">
        <v>92</v>
      </c>
      <c r="C68" s="62"/>
      <c r="D68" s="62"/>
      <c r="E68" s="62"/>
      <c r="F68" s="62"/>
      <c r="G68" s="62"/>
      <c r="H68" s="62"/>
      <c r="I68" s="62"/>
      <c r="J68" s="62"/>
      <c r="K68" s="63"/>
      <c r="M68" s="2"/>
      <c r="N68" s="2"/>
    </row>
    <row r="69" spans="1:14" ht="15">
      <c r="A69" s="31" t="s">
        <v>172</v>
      </c>
      <c r="B69" s="8" t="s">
        <v>17</v>
      </c>
      <c r="C69" s="20">
        <f>SUM(D69:J69)</f>
        <v>20007.94386</v>
      </c>
      <c r="D69" s="20">
        <f aca="true" t="shared" si="27" ref="D69:J69">SUM(D70)</f>
        <v>2890.9</v>
      </c>
      <c r="E69" s="20">
        <f t="shared" si="27"/>
        <v>2148</v>
      </c>
      <c r="F69" s="20">
        <f t="shared" si="27"/>
        <v>3923.84386</v>
      </c>
      <c r="G69" s="20">
        <f t="shared" si="27"/>
        <v>3000</v>
      </c>
      <c r="H69" s="20">
        <f t="shared" si="27"/>
        <v>3302.5</v>
      </c>
      <c r="I69" s="20">
        <f t="shared" si="27"/>
        <v>1440.2</v>
      </c>
      <c r="J69" s="20">
        <f t="shared" si="27"/>
        <v>3302.5</v>
      </c>
      <c r="K69" s="38">
        <v>11</v>
      </c>
      <c r="M69" s="2"/>
      <c r="N69" s="2"/>
    </row>
    <row r="70" spans="1:14" ht="15">
      <c r="A70" s="31" t="s">
        <v>173</v>
      </c>
      <c r="B70" s="8" t="s">
        <v>4</v>
      </c>
      <c r="C70" s="20">
        <f>SUM(D70:J70)</f>
        <v>20007.94386</v>
      </c>
      <c r="D70" s="20">
        <v>2890.9</v>
      </c>
      <c r="E70" s="20">
        <v>2148</v>
      </c>
      <c r="F70" s="20">
        <v>3923.84386</v>
      </c>
      <c r="G70" s="20">
        <v>3000</v>
      </c>
      <c r="H70" s="20">
        <v>3302.5</v>
      </c>
      <c r="I70" s="20">
        <v>1440.2</v>
      </c>
      <c r="J70" s="20">
        <v>3302.5</v>
      </c>
      <c r="K70" s="39"/>
      <c r="M70" s="2"/>
      <c r="N70" s="2"/>
    </row>
    <row r="71" spans="1:14" ht="15" customHeight="1">
      <c r="A71" s="31" t="s">
        <v>174</v>
      </c>
      <c r="B71" s="61" t="s">
        <v>93</v>
      </c>
      <c r="C71" s="62"/>
      <c r="D71" s="62"/>
      <c r="E71" s="62"/>
      <c r="F71" s="62"/>
      <c r="G71" s="62"/>
      <c r="H71" s="62"/>
      <c r="I71" s="62"/>
      <c r="J71" s="62"/>
      <c r="K71" s="63"/>
      <c r="M71" s="2"/>
      <c r="N71" s="2"/>
    </row>
    <row r="72" spans="1:14" ht="15">
      <c r="A72" s="31" t="s">
        <v>175</v>
      </c>
      <c r="B72" s="8" t="s">
        <v>17</v>
      </c>
      <c r="C72" s="20">
        <f>SUM(D72:J72)</f>
        <v>19733.498509999998</v>
      </c>
      <c r="D72" s="20">
        <f aca="true" t="shared" si="28" ref="D72:J72">SUM(D73)</f>
        <v>2263.1</v>
      </c>
      <c r="E72" s="20">
        <f t="shared" si="28"/>
        <v>2306.9</v>
      </c>
      <c r="F72" s="20">
        <f t="shared" si="28"/>
        <v>3619.44212</v>
      </c>
      <c r="G72" s="20">
        <f t="shared" si="28"/>
        <v>2961.65639</v>
      </c>
      <c r="H72" s="20">
        <f t="shared" si="28"/>
        <v>2860.8</v>
      </c>
      <c r="I72" s="20">
        <f t="shared" si="28"/>
        <v>2860.8</v>
      </c>
      <c r="J72" s="20">
        <f t="shared" si="28"/>
        <v>2860.8</v>
      </c>
      <c r="K72" s="38">
        <v>16</v>
      </c>
      <c r="M72" s="2"/>
      <c r="N72" s="2"/>
    </row>
    <row r="73" spans="1:14" ht="15">
      <c r="A73" s="31" t="s">
        <v>176</v>
      </c>
      <c r="B73" s="8" t="s">
        <v>4</v>
      </c>
      <c r="C73" s="20">
        <f>SUM(D73:J73)</f>
        <v>19733.498509999998</v>
      </c>
      <c r="D73" s="20">
        <v>2263.1</v>
      </c>
      <c r="E73" s="20">
        <v>2306.9</v>
      </c>
      <c r="F73" s="20">
        <v>3619.44212</v>
      </c>
      <c r="G73" s="20">
        <v>2961.65639</v>
      </c>
      <c r="H73" s="20">
        <v>2860.8</v>
      </c>
      <c r="I73" s="20">
        <f>SUM(H73)</f>
        <v>2860.8</v>
      </c>
      <c r="J73" s="20">
        <f>SUM(I73)</f>
        <v>2860.8</v>
      </c>
      <c r="K73" s="39"/>
      <c r="M73" s="2"/>
      <c r="N73" s="2"/>
    </row>
    <row r="74" spans="1:11" ht="15" customHeight="1">
      <c r="A74" s="31" t="s">
        <v>177</v>
      </c>
      <c r="B74" s="61" t="s">
        <v>94</v>
      </c>
      <c r="C74" s="62"/>
      <c r="D74" s="62"/>
      <c r="E74" s="62"/>
      <c r="F74" s="62"/>
      <c r="G74" s="62"/>
      <c r="H74" s="62"/>
      <c r="I74" s="62"/>
      <c r="J74" s="62"/>
      <c r="K74" s="63"/>
    </row>
    <row r="75" spans="1:11" ht="15">
      <c r="A75" s="31" t="s">
        <v>178</v>
      </c>
      <c r="B75" s="8" t="s">
        <v>29</v>
      </c>
      <c r="C75" s="20">
        <f>SUM(D75:J75)</f>
        <v>41883.35812999999</v>
      </c>
      <c r="D75" s="20">
        <f>SUM(D76:D77)</f>
        <v>4722.9</v>
      </c>
      <c r="E75" s="20">
        <f aca="true" t="shared" si="29" ref="E75:J75">SUM(E76:E77)</f>
        <v>8596.6</v>
      </c>
      <c r="F75" s="20">
        <f t="shared" si="29"/>
        <v>12256.96467</v>
      </c>
      <c r="G75" s="20">
        <f t="shared" si="29"/>
        <v>6880.49346</v>
      </c>
      <c r="H75" s="20">
        <f t="shared" si="29"/>
        <v>4713.200000000001</v>
      </c>
      <c r="I75" s="20">
        <f t="shared" si="29"/>
        <v>0</v>
      </c>
      <c r="J75" s="20">
        <f t="shared" si="29"/>
        <v>4713.200000000001</v>
      </c>
      <c r="K75" s="38" t="s">
        <v>579</v>
      </c>
    </row>
    <row r="76" spans="1:11" ht="15">
      <c r="A76" s="31" t="s">
        <v>179</v>
      </c>
      <c r="B76" s="8" t="s">
        <v>4</v>
      </c>
      <c r="C76" s="20">
        <f>SUM(D76:J76)</f>
        <v>41537.158129999996</v>
      </c>
      <c r="D76" s="20">
        <f>SUM(D80+D83+D90+D93+D102+D96+D105+D111+D99+D108+D86)</f>
        <v>4722.9</v>
      </c>
      <c r="E76" s="20">
        <f aca="true" t="shared" si="30" ref="E76:J76">SUM(E80+E83+E90+E93+E102+E96+E105+E111+E99+E108+E86+E114)</f>
        <v>8250.4</v>
      </c>
      <c r="F76" s="20">
        <f>SUM(F80+F83+F90+F93+F102+F96+F105+F111+F99+F108+F86+F114)</f>
        <v>12256.96467</v>
      </c>
      <c r="G76" s="20">
        <f>SUM(G80+G83+G90+G93+G102+G96+G105+G111+G99+G108+G86+G114+G117)</f>
        <v>6880.49346</v>
      </c>
      <c r="H76" s="20">
        <f>SUM(H80+H83+H90+H93+H102+H96+H105+H111+H99+H108+H86+H114+H117)</f>
        <v>4713.200000000001</v>
      </c>
      <c r="I76" s="20">
        <f t="shared" si="30"/>
        <v>0</v>
      </c>
      <c r="J76" s="20">
        <f t="shared" si="30"/>
        <v>4713.200000000001</v>
      </c>
      <c r="K76" s="40"/>
    </row>
    <row r="77" spans="1:11" ht="15">
      <c r="A77" s="31" t="s">
        <v>415</v>
      </c>
      <c r="B77" s="8" t="s">
        <v>5</v>
      </c>
      <c r="C77" s="20">
        <f>SUM(D77:J77)</f>
        <v>346.2</v>
      </c>
      <c r="D77" s="20">
        <f>SUM(D87)</f>
        <v>0</v>
      </c>
      <c r="E77" s="20">
        <f aca="true" t="shared" si="31" ref="E77:J77">SUM(E87)</f>
        <v>346.2</v>
      </c>
      <c r="F77" s="20">
        <f t="shared" si="31"/>
        <v>0</v>
      </c>
      <c r="G77" s="20">
        <f t="shared" si="31"/>
        <v>0</v>
      </c>
      <c r="H77" s="20">
        <f t="shared" si="31"/>
        <v>0</v>
      </c>
      <c r="I77" s="20">
        <f t="shared" si="31"/>
        <v>0</v>
      </c>
      <c r="J77" s="20">
        <f t="shared" si="31"/>
        <v>0</v>
      </c>
      <c r="K77" s="19"/>
    </row>
    <row r="78" spans="1:11" ht="15" customHeight="1">
      <c r="A78" s="31" t="s">
        <v>416</v>
      </c>
      <c r="B78" s="61" t="s">
        <v>46</v>
      </c>
      <c r="C78" s="62"/>
      <c r="D78" s="62"/>
      <c r="E78" s="62"/>
      <c r="F78" s="62"/>
      <c r="G78" s="62"/>
      <c r="H78" s="62"/>
      <c r="I78" s="62"/>
      <c r="J78" s="62"/>
      <c r="K78" s="63"/>
    </row>
    <row r="79" spans="1:11" ht="15">
      <c r="A79" s="31" t="s">
        <v>417</v>
      </c>
      <c r="B79" s="8" t="s">
        <v>41</v>
      </c>
      <c r="C79" s="20">
        <f aca="true" t="shared" si="32" ref="C79:J79">SUM(C80)</f>
        <v>2440.40006</v>
      </c>
      <c r="D79" s="20">
        <f t="shared" si="32"/>
        <v>369.2</v>
      </c>
      <c r="E79" s="20">
        <f t="shared" si="32"/>
        <v>404.9</v>
      </c>
      <c r="F79" s="20">
        <f t="shared" si="32"/>
        <v>384.30006</v>
      </c>
      <c r="G79" s="20">
        <f t="shared" si="32"/>
        <v>400</v>
      </c>
      <c r="H79" s="20">
        <f t="shared" si="32"/>
        <v>441</v>
      </c>
      <c r="I79" s="20">
        <f t="shared" si="32"/>
        <v>0</v>
      </c>
      <c r="J79" s="20">
        <f t="shared" si="32"/>
        <v>441</v>
      </c>
      <c r="K79" s="38">
        <v>17</v>
      </c>
    </row>
    <row r="80" spans="1:11" ht="15">
      <c r="A80" s="31" t="s">
        <v>418</v>
      </c>
      <c r="B80" s="8" t="s">
        <v>4</v>
      </c>
      <c r="C80" s="20">
        <f>SUM(D80:J80)</f>
        <v>2440.40006</v>
      </c>
      <c r="D80" s="20">
        <v>369.2</v>
      </c>
      <c r="E80" s="20">
        <v>404.9</v>
      </c>
      <c r="F80" s="20">
        <v>384.30006</v>
      </c>
      <c r="G80" s="20">
        <v>400</v>
      </c>
      <c r="H80" s="20">
        <v>441</v>
      </c>
      <c r="I80" s="20">
        <v>0</v>
      </c>
      <c r="J80" s="20">
        <v>441</v>
      </c>
      <c r="K80" s="39"/>
    </row>
    <row r="81" spans="1:11" ht="15" customHeight="1">
      <c r="A81" s="31" t="s">
        <v>419</v>
      </c>
      <c r="B81" s="61" t="s">
        <v>52</v>
      </c>
      <c r="C81" s="62"/>
      <c r="D81" s="62"/>
      <c r="E81" s="62"/>
      <c r="F81" s="62"/>
      <c r="G81" s="62"/>
      <c r="H81" s="62"/>
      <c r="I81" s="62"/>
      <c r="J81" s="62"/>
      <c r="K81" s="63"/>
    </row>
    <row r="82" spans="1:11" ht="15">
      <c r="A82" s="31" t="s">
        <v>420</v>
      </c>
      <c r="B82" s="8" t="s">
        <v>41</v>
      </c>
      <c r="C82" s="20">
        <f>SUM(C83)</f>
        <v>6500.2138</v>
      </c>
      <c r="D82" s="20">
        <f>SUM(D83)</f>
        <v>1098.7</v>
      </c>
      <c r="E82" s="20">
        <f aca="true" t="shared" si="33" ref="E82:J82">SUM(E83)</f>
        <v>976.1</v>
      </c>
      <c r="F82" s="20">
        <f t="shared" si="33"/>
        <v>999.8138</v>
      </c>
      <c r="G82" s="20">
        <f t="shared" si="33"/>
        <v>1000</v>
      </c>
      <c r="H82" s="20">
        <f t="shared" si="33"/>
        <v>1212.8</v>
      </c>
      <c r="I82" s="20">
        <f t="shared" si="33"/>
        <v>0</v>
      </c>
      <c r="J82" s="20">
        <f t="shared" si="33"/>
        <v>1212.8</v>
      </c>
      <c r="K82" s="38">
        <v>5</v>
      </c>
    </row>
    <row r="83" spans="1:11" ht="15">
      <c r="A83" s="31" t="s">
        <v>421</v>
      </c>
      <c r="B83" s="8" t="s">
        <v>4</v>
      </c>
      <c r="C83" s="20">
        <f>SUM(D83:J83)</f>
        <v>6500.2138</v>
      </c>
      <c r="D83" s="20">
        <v>1098.7</v>
      </c>
      <c r="E83" s="20">
        <v>976.1</v>
      </c>
      <c r="F83" s="20">
        <v>999.8138</v>
      </c>
      <c r="G83" s="20">
        <v>1000</v>
      </c>
      <c r="H83" s="20">
        <v>1212.8</v>
      </c>
      <c r="I83" s="20">
        <v>0</v>
      </c>
      <c r="J83" s="20">
        <v>1212.8</v>
      </c>
      <c r="K83" s="39"/>
    </row>
    <row r="84" spans="1:11" ht="15" customHeight="1">
      <c r="A84" s="31" t="s">
        <v>422</v>
      </c>
      <c r="B84" s="61" t="s">
        <v>113</v>
      </c>
      <c r="C84" s="62"/>
      <c r="D84" s="62"/>
      <c r="E84" s="62"/>
      <c r="F84" s="62"/>
      <c r="G84" s="62"/>
      <c r="H84" s="62"/>
      <c r="I84" s="62"/>
      <c r="J84" s="62"/>
      <c r="K84" s="63"/>
    </row>
    <row r="85" spans="1:11" ht="15">
      <c r="A85" s="31" t="s">
        <v>423</v>
      </c>
      <c r="B85" s="8" t="s">
        <v>41</v>
      </c>
      <c r="C85" s="20">
        <f>SUM(D85:J85)</f>
        <v>1677.2</v>
      </c>
      <c r="D85" s="20">
        <f>SUM(D86:D87)</f>
        <v>500</v>
      </c>
      <c r="E85" s="20">
        <f aca="true" t="shared" si="34" ref="E85:J85">SUM(E86:E87)</f>
        <v>1177.2</v>
      </c>
      <c r="F85" s="20">
        <f t="shared" si="34"/>
        <v>0</v>
      </c>
      <c r="G85" s="20">
        <f t="shared" si="34"/>
        <v>0</v>
      </c>
      <c r="H85" s="20">
        <f t="shared" si="34"/>
        <v>0</v>
      </c>
      <c r="I85" s="20">
        <f t="shared" si="34"/>
        <v>0</v>
      </c>
      <c r="J85" s="20">
        <f t="shared" si="34"/>
        <v>0</v>
      </c>
      <c r="K85" s="38">
        <v>13</v>
      </c>
    </row>
    <row r="86" spans="1:11" ht="15">
      <c r="A86" s="31" t="s">
        <v>424</v>
      </c>
      <c r="B86" s="8" t="s">
        <v>4</v>
      </c>
      <c r="C86" s="20">
        <f>SUM(D86:J86)</f>
        <v>1331</v>
      </c>
      <c r="D86" s="20">
        <v>500</v>
      </c>
      <c r="E86" s="20">
        <v>831</v>
      </c>
      <c r="F86" s="20">
        <v>0</v>
      </c>
      <c r="G86" s="20">
        <v>0</v>
      </c>
      <c r="H86" s="20">
        <v>0</v>
      </c>
      <c r="I86" s="20">
        <f>SUM(H86)</f>
        <v>0</v>
      </c>
      <c r="J86" s="20">
        <f>SUM(I86)</f>
        <v>0</v>
      </c>
      <c r="K86" s="40"/>
    </row>
    <row r="87" spans="1:11" ht="15">
      <c r="A87" s="31" t="s">
        <v>425</v>
      </c>
      <c r="B87" s="8" t="s">
        <v>5</v>
      </c>
      <c r="C87" s="20">
        <f>SUM(D87:J87)</f>
        <v>346.2</v>
      </c>
      <c r="D87" s="20"/>
      <c r="E87" s="20">
        <v>346.2</v>
      </c>
      <c r="F87" s="20"/>
      <c r="G87" s="20"/>
      <c r="H87" s="20"/>
      <c r="I87" s="20"/>
      <c r="J87" s="20"/>
      <c r="K87" s="39"/>
    </row>
    <row r="88" spans="1:11" ht="15" customHeight="1">
      <c r="A88" s="31" t="s">
        <v>426</v>
      </c>
      <c r="B88" s="61" t="s">
        <v>47</v>
      </c>
      <c r="C88" s="62"/>
      <c r="D88" s="62"/>
      <c r="E88" s="62"/>
      <c r="F88" s="62"/>
      <c r="G88" s="62"/>
      <c r="H88" s="62"/>
      <c r="I88" s="62"/>
      <c r="J88" s="62"/>
      <c r="K88" s="63"/>
    </row>
    <row r="89" spans="1:11" ht="15">
      <c r="A89" s="31" t="s">
        <v>427</v>
      </c>
      <c r="B89" s="8" t="s">
        <v>41</v>
      </c>
      <c r="C89" s="20">
        <f>SUM(C90)</f>
        <v>667.98218</v>
      </c>
      <c r="D89" s="20">
        <f>SUM(D90)</f>
        <v>116.1</v>
      </c>
      <c r="E89" s="20">
        <f aca="true" t="shared" si="35" ref="E89:J89">SUM(E90)</f>
        <v>69.3</v>
      </c>
      <c r="F89" s="20">
        <f t="shared" si="35"/>
        <v>77.02912</v>
      </c>
      <c r="G89" s="20">
        <f t="shared" si="35"/>
        <v>74.75306</v>
      </c>
      <c r="H89" s="20">
        <f t="shared" si="35"/>
        <v>165.4</v>
      </c>
      <c r="I89" s="20">
        <f t="shared" si="35"/>
        <v>0</v>
      </c>
      <c r="J89" s="20">
        <f t="shared" si="35"/>
        <v>165.4</v>
      </c>
      <c r="K89" s="38">
        <v>15</v>
      </c>
    </row>
    <row r="90" spans="1:11" ht="15">
      <c r="A90" s="31" t="s">
        <v>428</v>
      </c>
      <c r="B90" s="8" t="s">
        <v>4</v>
      </c>
      <c r="C90" s="20">
        <f>SUM(D90:J90)</f>
        <v>667.98218</v>
      </c>
      <c r="D90" s="20">
        <v>116.1</v>
      </c>
      <c r="E90" s="20">
        <v>69.3</v>
      </c>
      <c r="F90" s="20">
        <v>77.02912</v>
      </c>
      <c r="G90" s="20">
        <v>74.75306</v>
      </c>
      <c r="H90" s="20">
        <v>165.4</v>
      </c>
      <c r="I90" s="20">
        <v>0</v>
      </c>
      <c r="J90" s="20">
        <v>165.4</v>
      </c>
      <c r="K90" s="39"/>
    </row>
    <row r="91" spans="1:11" ht="15" customHeight="1">
      <c r="A91" s="31" t="s">
        <v>429</v>
      </c>
      <c r="B91" s="61" t="s">
        <v>59</v>
      </c>
      <c r="C91" s="62"/>
      <c r="D91" s="62"/>
      <c r="E91" s="62"/>
      <c r="F91" s="62"/>
      <c r="G91" s="62"/>
      <c r="H91" s="62"/>
      <c r="I91" s="62"/>
      <c r="J91" s="62"/>
      <c r="K91" s="63"/>
    </row>
    <row r="92" spans="1:11" ht="15">
      <c r="A92" s="31" t="s">
        <v>430</v>
      </c>
      <c r="B92" s="8" t="s">
        <v>41</v>
      </c>
      <c r="C92" s="20">
        <f>SUM(C93)</f>
        <v>14561.900000000001</v>
      </c>
      <c r="D92" s="20">
        <f>SUM(D93)</f>
        <v>1685.5</v>
      </c>
      <c r="E92" s="20">
        <f aca="true" t="shared" si="36" ref="E92:J92">SUM(E93)</f>
        <v>2669.2</v>
      </c>
      <c r="F92" s="20">
        <f t="shared" si="36"/>
        <v>2900</v>
      </c>
      <c r="G92" s="20">
        <f t="shared" si="36"/>
        <v>2600</v>
      </c>
      <c r="H92" s="20">
        <f t="shared" si="36"/>
        <v>2353.6</v>
      </c>
      <c r="I92" s="20">
        <f t="shared" si="36"/>
        <v>0</v>
      </c>
      <c r="J92" s="20">
        <f t="shared" si="36"/>
        <v>2353.6</v>
      </c>
      <c r="K92" s="38">
        <v>5</v>
      </c>
    </row>
    <row r="93" spans="1:11" ht="15">
      <c r="A93" s="31" t="s">
        <v>431</v>
      </c>
      <c r="B93" s="8" t="s">
        <v>4</v>
      </c>
      <c r="C93" s="20">
        <f>SUM(D93:J93)</f>
        <v>14561.900000000001</v>
      </c>
      <c r="D93" s="20">
        <v>1685.5</v>
      </c>
      <c r="E93" s="20">
        <v>2669.2</v>
      </c>
      <c r="F93" s="20">
        <v>2900</v>
      </c>
      <c r="G93" s="20">
        <v>2600</v>
      </c>
      <c r="H93" s="20">
        <v>2353.6</v>
      </c>
      <c r="I93" s="20">
        <v>0</v>
      </c>
      <c r="J93" s="20">
        <v>2353.6</v>
      </c>
      <c r="K93" s="39"/>
    </row>
    <row r="94" spans="1:11" ht="15" customHeight="1">
      <c r="A94" s="31" t="s">
        <v>432</v>
      </c>
      <c r="B94" s="61" t="s">
        <v>57</v>
      </c>
      <c r="C94" s="62"/>
      <c r="D94" s="62"/>
      <c r="E94" s="62"/>
      <c r="F94" s="62"/>
      <c r="G94" s="62"/>
      <c r="H94" s="62"/>
      <c r="I94" s="62"/>
      <c r="J94" s="62"/>
      <c r="K94" s="63"/>
    </row>
    <row r="95" spans="1:11" ht="15">
      <c r="A95" s="31" t="s">
        <v>433</v>
      </c>
      <c r="B95" s="8" t="s">
        <v>41</v>
      </c>
      <c r="C95" s="20">
        <f>SUM(C96)</f>
        <v>2474.4</v>
      </c>
      <c r="D95" s="20">
        <f>SUM(D96)</f>
        <v>773.4</v>
      </c>
      <c r="E95" s="20">
        <f aca="true" t="shared" si="37" ref="E95:J95">SUM(E96)</f>
        <v>1701</v>
      </c>
      <c r="F95" s="20">
        <f t="shared" si="37"/>
        <v>0</v>
      </c>
      <c r="G95" s="20">
        <f t="shared" si="37"/>
        <v>0</v>
      </c>
      <c r="H95" s="20">
        <f t="shared" si="37"/>
        <v>0</v>
      </c>
      <c r="I95" s="20">
        <f t="shared" si="37"/>
        <v>0</v>
      </c>
      <c r="J95" s="20">
        <f t="shared" si="37"/>
        <v>0</v>
      </c>
      <c r="K95" s="38">
        <v>5</v>
      </c>
    </row>
    <row r="96" spans="1:11" ht="15">
      <c r="A96" s="31" t="s">
        <v>434</v>
      </c>
      <c r="B96" s="8" t="s">
        <v>4</v>
      </c>
      <c r="C96" s="20">
        <f>SUM(D96:J96)</f>
        <v>2474.4</v>
      </c>
      <c r="D96" s="20">
        <v>773.4</v>
      </c>
      <c r="E96" s="20">
        <v>1701</v>
      </c>
      <c r="F96" s="20">
        <v>0</v>
      </c>
      <c r="G96" s="20">
        <v>0</v>
      </c>
      <c r="H96" s="20">
        <v>0</v>
      </c>
      <c r="I96" s="20">
        <f>SUM(H96)</f>
        <v>0</v>
      </c>
      <c r="J96" s="20">
        <f>SUM(I96)</f>
        <v>0</v>
      </c>
      <c r="K96" s="39"/>
    </row>
    <row r="97" spans="1:11" ht="15" customHeight="1">
      <c r="A97" s="31" t="s">
        <v>435</v>
      </c>
      <c r="B97" s="61" t="s">
        <v>68</v>
      </c>
      <c r="C97" s="62"/>
      <c r="D97" s="62"/>
      <c r="E97" s="62"/>
      <c r="F97" s="62"/>
      <c r="G97" s="62"/>
      <c r="H97" s="62"/>
      <c r="I97" s="62"/>
      <c r="J97" s="62"/>
      <c r="K97" s="63"/>
    </row>
    <row r="98" spans="1:11" ht="15">
      <c r="A98" s="31" t="s">
        <v>436</v>
      </c>
      <c r="B98" s="8" t="s">
        <v>41</v>
      </c>
      <c r="C98" s="20">
        <f>SUM(C99)</f>
        <v>300</v>
      </c>
      <c r="D98" s="20">
        <f>SUM(D99)</f>
        <v>0</v>
      </c>
      <c r="E98" s="20">
        <f aca="true" t="shared" si="38" ref="E98:J98">SUM(E99)</f>
        <v>0</v>
      </c>
      <c r="F98" s="20">
        <f t="shared" si="38"/>
        <v>0</v>
      </c>
      <c r="G98" s="20">
        <f t="shared" si="38"/>
        <v>300</v>
      </c>
      <c r="H98" s="20">
        <f t="shared" si="38"/>
        <v>0</v>
      </c>
      <c r="I98" s="20">
        <f t="shared" si="38"/>
        <v>0</v>
      </c>
      <c r="J98" s="20">
        <f t="shared" si="38"/>
        <v>0</v>
      </c>
      <c r="K98" s="38">
        <v>5</v>
      </c>
    </row>
    <row r="99" spans="1:11" ht="15">
      <c r="A99" s="31" t="s">
        <v>437</v>
      </c>
      <c r="B99" s="8" t="s">
        <v>4</v>
      </c>
      <c r="C99" s="20">
        <f>SUM(D99:J99)</f>
        <v>300</v>
      </c>
      <c r="D99" s="20">
        <v>0</v>
      </c>
      <c r="E99" s="20">
        <v>0</v>
      </c>
      <c r="F99" s="20">
        <v>0</v>
      </c>
      <c r="G99" s="20">
        <v>300</v>
      </c>
      <c r="H99" s="20">
        <v>0</v>
      </c>
      <c r="I99" s="20">
        <f>SUM(H99)</f>
        <v>0</v>
      </c>
      <c r="J99" s="20">
        <f>SUM(I99)</f>
        <v>0</v>
      </c>
      <c r="K99" s="39"/>
    </row>
    <row r="100" spans="1:11" ht="15" customHeight="1">
      <c r="A100" s="31" t="s">
        <v>438</v>
      </c>
      <c r="B100" s="61" t="s">
        <v>51</v>
      </c>
      <c r="C100" s="62"/>
      <c r="D100" s="62"/>
      <c r="E100" s="62"/>
      <c r="F100" s="62"/>
      <c r="G100" s="62"/>
      <c r="H100" s="62"/>
      <c r="I100" s="62"/>
      <c r="J100" s="62"/>
      <c r="K100" s="63"/>
    </row>
    <row r="101" spans="1:11" ht="15">
      <c r="A101" s="31" t="s">
        <v>439</v>
      </c>
      <c r="B101" s="8" t="s">
        <v>41</v>
      </c>
      <c r="C101" s="20">
        <f>SUM(C102)</f>
        <v>998.4899</v>
      </c>
      <c r="D101" s="20">
        <f>SUM(D102)</f>
        <v>92</v>
      </c>
      <c r="E101" s="20">
        <f aca="true" t="shared" si="39" ref="E101:J101">SUM(E102)</f>
        <v>99.9</v>
      </c>
      <c r="F101" s="20">
        <f t="shared" si="39"/>
        <v>99.9899</v>
      </c>
      <c r="G101" s="20">
        <f t="shared" si="39"/>
        <v>45</v>
      </c>
      <c r="H101" s="20">
        <f t="shared" si="39"/>
        <v>330.8</v>
      </c>
      <c r="I101" s="20">
        <f t="shared" si="39"/>
        <v>0</v>
      </c>
      <c r="J101" s="20">
        <f t="shared" si="39"/>
        <v>330.8</v>
      </c>
      <c r="K101" s="38">
        <v>14</v>
      </c>
    </row>
    <row r="102" spans="1:11" ht="15">
      <c r="A102" s="31" t="s">
        <v>440</v>
      </c>
      <c r="B102" s="8" t="s">
        <v>4</v>
      </c>
      <c r="C102" s="20">
        <f>SUM(D102:J102)</f>
        <v>998.4899</v>
      </c>
      <c r="D102" s="20">
        <v>92</v>
      </c>
      <c r="E102" s="20">
        <v>99.9</v>
      </c>
      <c r="F102" s="20">
        <v>99.9899</v>
      </c>
      <c r="G102" s="20">
        <v>45</v>
      </c>
      <c r="H102" s="20">
        <v>330.8</v>
      </c>
      <c r="I102" s="20">
        <v>0</v>
      </c>
      <c r="J102" s="20">
        <v>330.8</v>
      </c>
      <c r="K102" s="39"/>
    </row>
    <row r="103" spans="1:11" ht="15" customHeight="1">
      <c r="A103" s="31" t="s">
        <v>441</v>
      </c>
      <c r="B103" s="61" t="s">
        <v>56</v>
      </c>
      <c r="C103" s="62"/>
      <c r="D103" s="62"/>
      <c r="E103" s="62"/>
      <c r="F103" s="62"/>
      <c r="G103" s="62"/>
      <c r="H103" s="62"/>
      <c r="I103" s="62"/>
      <c r="J103" s="62"/>
      <c r="K103" s="63"/>
    </row>
    <row r="104" spans="1:11" ht="15">
      <c r="A104" s="31" t="s">
        <v>442</v>
      </c>
      <c r="B104" s="8" t="s">
        <v>41</v>
      </c>
      <c r="C104" s="20">
        <f>SUM(C105)</f>
        <v>707.2</v>
      </c>
      <c r="D104" s="20">
        <f>SUM(D105)</f>
        <v>88</v>
      </c>
      <c r="E104" s="20">
        <f aca="true" t="shared" si="40" ref="E104:J104">SUM(E105)</f>
        <v>0</v>
      </c>
      <c r="F104" s="20">
        <f t="shared" si="40"/>
        <v>150</v>
      </c>
      <c r="G104" s="20">
        <f t="shared" si="40"/>
        <v>50</v>
      </c>
      <c r="H104" s="20">
        <f t="shared" si="40"/>
        <v>209.6</v>
      </c>
      <c r="I104" s="20">
        <f t="shared" si="40"/>
        <v>0</v>
      </c>
      <c r="J104" s="20">
        <f t="shared" si="40"/>
        <v>209.6</v>
      </c>
      <c r="K104" s="38">
        <v>11</v>
      </c>
    </row>
    <row r="105" spans="1:11" ht="15">
      <c r="A105" s="31" t="s">
        <v>443</v>
      </c>
      <c r="B105" s="8" t="s">
        <v>4</v>
      </c>
      <c r="C105" s="20">
        <f>SUM(D105:J105)</f>
        <v>707.2</v>
      </c>
      <c r="D105" s="20">
        <v>88</v>
      </c>
      <c r="E105" s="20">
        <v>0</v>
      </c>
      <c r="F105" s="20">
        <v>150</v>
      </c>
      <c r="G105" s="20">
        <v>50</v>
      </c>
      <c r="H105" s="20">
        <v>209.6</v>
      </c>
      <c r="I105" s="20">
        <v>0</v>
      </c>
      <c r="J105" s="20">
        <v>209.6</v>
      </c>
      <c r="K105" s="39"/>
    </row>
    <row r="106" spans="1:11" ht="15" customHeight="1">
      <c r="A106" s="31" t="s">
        <v>444</v>
      </c>
      <c r="B106" s="61" t="s">
        <v>69</v>
      </c>
      <c r="C106" s="62"/>
      <c r="D106" s="62"/>
      <c r="E106" s="62"/>
      <c r="F106" s="62"/>
      <c r="G106" s="62"/>
      <c r="H106" s="62"/>
      <c r="I106" s="62"/>
      <c r="J106" s="62"/>
      <c r="K106" s="63"/>
    </row>
    <row r="107" spans="1:11" ht="15">
      <c r="A107" s="31" t="s">
        <v>445</v>
      </c>
      <c r="B107" s="8" t="s">
        <v>41</v>
      </c>
      <c r="C107" s="20">
        <f>SUM(C108)</f>
        <v>1710.25802</v>
      </c>
      <c r="D107" s="20">
        <f>SUM(D108)</f>
        <v>0</v>
      </c>
      <c r="E107" s="20">
        <f aca="true" t="shared" si="41" ref="E107:J107">SUM(E108)</f>
        <v>0</v>
      </c>
      <c r="F107" s="20">
        <f t="shared" si="41"/>
        <v>1710.25802</v>
      </c>
      <c r="G107" s="20">
        <f t="shared" si="41"/>
        <v>0</v>
      </c>
      <c r="H107" s="20">
        <f t="shared" si="41"/>
        <v>0</v>
      </c>
      <c r="I107" s="20">
        <f t="shared" si="41"/>
        <v>0</v>
      </c>
      <c r="J107" s="20">
        <f t="shared" si="41"/>
        <v>0</v>
      </c>
      <c r="K107" s="38">
        <v>6</v>
      </c>
    </row>
    <row r="108" spans="1:11" ht="15">
      <c r="A108" s="31" t="s">
        <v>446</v>
      </c>
      <c r="B108" s="8" t="s">
        <v>4</v>
      </c>
      <c r="C108" s="20">
        <f>SUM(D108:J108)</f>
        <v>1710.25802</v>
      </c>
      <c r="D108" s="20">
        <v>0</v>
      </c>
      <c r="E108" s="20">
        <v>0</v>
      </c>
      <c r="F108" s="20">
        <v>1710.25802</v>
      </c>
      <c r="G108" s="20">
        <v>0</v>
      </c>
      <c r="H108" s="20">
        <v>0</v>
      </c>
      <c r="I108" s="20">
        <f>SUM(H108)</f>
        <v>0</v>
      </c>
      <c r="J108" s="20">
        <f>SUM(I108)</f>
        <v>0</v>
      </c>
      <c r="K108" s="39"/>
    </row>
    <row r="109" spans="1:11" ht="15" customHeight="1">
      <c r="A109" s="31" t="s">
        <v>447</v>
      </c>
      <c r="B109" s="61" t="s">
        <v>66</v>
      </c>
      <c r="C109" s="62"/>
      <c r="D109" s="62"/>
      <c r="E109" s="62"/>
      <c r="F109" s="62"/>
      <c r="G109" s="62"/>
      <c r="H109" s="62"/>
      <c r="I109" s="62"/>
      <c r="J109" s="62"/>
      <c r="K109" s="63"/>
    </row>
    <row r="110" spans="1:11" ht="15">
      <c r="A110" s="31" t="s">
        <v>448</v>
      </c>
      <c r="B110" s="8" t="s">
        <v>41</v>
      </c>
      <c r="C110" s="20">
        <f>SUM(C111)</f>
        <v>9545.31417</v>
      </c>
      <c r="D110" s="20">
        <f>SUM(D111)</f>
        <v>0</v>
      </c>
      <c r="E110" s="20">
        <f aca="true" t="shared" si="42" ref="E110:J110">SUM(E111)</f>
        <v>1499</v>
      </c>
      <c r="F110" s="20">
        <f t="shared" si="42"/>
        <v>5935.57377</v>
      </c>
      <c r="G110" s="20">
        <f t="shared" si="42"/>
        <v>2110.7404</v>
      </c>
      <c r="H110" s="20">
        <f t="shared" si="42"/>
        <v>0</v>
      </c>
      <c r="I110" s="20">
        <f t="shared" si="42"/>
        <v>0</v>
      </c>
      <c r="J110" s="20">
        <f t="shared" si="42"/>
        <v>0</v>
      </c>
      <c r="K110" s="38">
        <v>5</v>
      </c>
    </row>
    <row r="111" spans="1:11" ht="15">
      <c r="A111" s="31" t="s">
        <v>449</v>
      </c>
      <c r="B111" s="8" t="s">
        <v>4</v>
      </c>
      <c r="C111" s="20">
        <f>SUM(D111:J111)</f>
        <v>9545.31417</v>
      </c>
      <c r="D111" s="20">
        <v>0</v>
      </c>
      <c r="E111" s="20">
        <v>1499</v>
      </c>
      <c r="F111" s="20">
        <v>5935.57377</v>
      </c>
      <c r="G111" s="20">
        <v>2110.7404</v>
      </c>
      <c r="H111" s="20">
        <v>0</v>
      </c>
      <c r="I111" s="20">
        <f>SUM(H111)</f>
        <v>0</v>
      </c>
      <c r="J111" s="20">
        <f>SUM(I111)</f>
        <v>0</v>
      </c>
      <c r="K111" s="39"/>
    </row>
    <row r="112" spans="1:11" ht="15" customHeight="1">
      <c r="A112" s="31" t="s">
        <v>450</v>
      </c>
      <c r="B112" s="61" t="s">
        <v>114</v>
      </c>
      <c r="C112" s="62"/>
      <c r="D112" s="62"/>
      <c r="E112" s="62"/>
      <c r="F112" s="62"/>
      <c r="G112" s="62"/>
      <c r="H112" s="62"/>
      <c r="I112" s="62"/>
      <c r="J112" s="62"/>
      <c r="K112" s="63"/>
    </row>
    <row r="113" spans="1:11" ht="15">
      <c r="A113" s="31" t="s">
        <v>451</v>
      </c>
      <c r="B113" s="8" t="s">
        <v>41</v>
      </c>
      <c r="C113" s="20">
        <f>SUM(C114)</f>
        <v>0</v>
      </c>
      <c r="D113" s="20">
        <f>SUM(D114)</f>
        <v>0</v>
      </c>
      <c r="E113" s="20">
        <f aca="true" t="shared" si="43" ref="E113:J113">SUM(E114)</f>
        <v>0</v>
      </c>
      <c r="F113" s="20">
        <f t="shared" si="43"/>
        <v>0</v>
      </c>
      <c r="G113" s="20">
        <f t="shared" si="43"/>
        <v>0</v>
      </c>
      <c r="H113" s="20">
        <f t="shared" si="43"/>
        <v>0</v>
      </c>
      <c r="I113" s="20">
        <f t="shared" si="43"/>
        <v>0</v>
      </c>
      <c r="J113" s="20">
        <f t="shared" si="43"/>
        <v>0</v>
      </c>
      <c r="K113" s="38">
        <v>5</v>
      </c>
    </row>
    <row r="114" spans="1:11" ht="15">
      <c r="A114" s="31" t="s">
        <v>452</v>
      </c>
      <c r="B114" s="8" t="s">
        <v>4</v>
      </c>
      <c r="C114" s="20">
        <f>SUM(D114:J114)</f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f>SUM(H114)</f>
        <v>0</v>
      </c>
      <c r="J114" s="20">
        <f>SUM(I114)</f>
        <v>0</v>
      </c>
      <c r="K114" s="39"/>
    </row>
    <row r="115" spans="1:11" ht="15">
      <c r="A115" s="31" t="s">
        <v>576</v>
      </c>
      <c r="B115" s="61" t="s">
        <v>569</v>
      </c>
      <c r="C115" s="62"/>
      <c r="D115" s="62"/>
      <c r="E115" s="62"/>
      <c r="F115" s="62"/>
      <c r="G115" s="62"/>
      <c r="H115" s="62"/>
      <c r="I115" s="62"/>
      <c r="J115" s="62"/>
      <c r="K115" s="63"/>
    </row>
    <row r="116" spans="1:11" ht="15">
      <c r="A116" s="31" t="s">
        <v>577</v>
      </c>
      <c r="B116" s="8" t="s">
        <v>41</v>
      </c>
      <c r="C116" s="20">
        <f>SUM(C117)</f>
        <v>300</v>
      </c>
      <c r="D116" s="20">
        <f>SUM(D117)</f>
        <v>0</v>
      </c>
      <c r="E116" s="20">
        <f aca="true" t="shared" si="44" ref="E116:J116">SUM(E117)</f>
        <v>0</v>
      </c>
      <c r="F116" s="20">
        <f t="shared" si="44"/>
        <v>0</v>
      </c>
      <c r="G116" s="20">
        <f t="shared" si="44"/>
        <v>300</v>
      </c>
      <c r="H116" s="20">
        <f t="shared" si="44"/>
        <v>0</v>
      </c>
      <c r="I116" s="20">
        <f t="shared" si="44"/>
        <v>0</v>
      </c>
      <c r="J116" s="20">
        <f t="shared" si="44"/>
        <v>0</v>
      </c>
      <c r="K116" s="38" t="s">
        <v>143</v>
      </c>
    </row>
    <row r="117" spans="1:11" ht="15">
      <c r="A117" s="31" t="s">
        <v>578</v>
      </c>
      <c r="B117" s="8" t="s">
        <v>4</v>
      </c>
      <c r="C117" s="20">
        <f>SUM(D117:J117)</f>
        <v>300</v>
      </c>
      <c r="D117" s="20">
        <v>0</v>
      </c>
      <c r="E117" s="20">
        <v>0</v>
      </c>
      <c r="F117" s="20">
        <v>0</v>
      </c>
      <c r="G117" s="20">
        <v>300</v>
      </c>
      <c r="H117" s="20">
        <v>0</v>
      </c>
      <c r="I117" s="20">
        <f>SUM(H117)</f>
        <v>0</v>
      </c>
      <c r="J117" s="20">
        <f>SUM(I117)</f>
        <v>0</v>
      </c>
      <c r="K117" s="39"/>
    </row>
    <row r="118" spans="1:11" ht="15" customHeight="1">
      <c r="A118" s="31" t="s">
        <v>180</v>
      </c>
      <c r="B118" s="61" t="s">
        <v>107</v>
      </c>
      <c r="C118" s="62"/>
      <c r="D118" s="62"/>
      <c r="E118" s="62"/>
      <c r="F118" s="62"/>
      <c r="G118" s="62"/>
      <c r="H118" s="62"/>
      <c r="I118" s="62"/>
      <c r="J118" s="62"/>
      <c r="K118" s="63"/>
    </row>
    <row r="119" spans="1:11" ht="15">
      <c r="A119" s="31" t="s">
        <v>181</v>
      </c>
      <c r="B119" s="8" t="s">
        <v>17</v>
      </c>
      <c r="C119" s="22">
        <f>SUM(D119:J119)</f>
        <v>4777.6</v>
      </c>
      <c r="D119" s="22">
        <f>SUM(D120:D121)</f>
        <v>0</v>
      </c>
      <c r="E119" s="22">
        <f aca="true" t="shared" si="45" ref="E119:J119">SUM(E120:E121)</f>
        <v>0</v>
      </c>
      <c r="F119" s="22">
        <f t="shared" si="45"/>
        <v>1771.9</v>
      </c>
      <c r="G119" s="22">
        <f t="shared" si="45"/>
        <v>1113.5</v>
      </c>
      <c r="H119" s="22">
        <f t="shared" si="45"/>
        <v>951.9</v>
      </c>
      <c r="I119" s="22">
        <f t="shared" si="45"/>
        <v>940.3</v>
      </c>
      <c r="J119" s="22">
        <f t="shared" si="45"/>
        <v>0</v>
      </c>
      <c r="K119" s="38">
        <v>13</v>
      </c>
    </row>
    <row r="120" spans="1:11" ht="15">
      <c r="A120" s="31" t="s">
        <v>182</v>
      </c>
      <c r="B120" s="8" t="s">
        <v>4</v>
      </c>
      <c r="C120" s="22">
        <f>SUM(D120:J120)</f>
        <v>946.8</v>
      </c>
      <c r="D120" s="22">
        <v>0</v>
      </c>
      <c r="E120" s="22">
        <v>0</v>
      </c>
      <c r="F120" s="22">
        <v>796.8</v>
      </c>
      <c r="G120" s="22">
        <v>150</v>
      </c>
      <c r="H120" s="22">
        <v>0</v>
      </c>
      <c r="I120" s="22">
        <f>SUM(H120)</f>
        <v>0</v>
      </c>
      <c r="J120" s="22">
        <f>SUM(I120)</f>
        <v>0</v>
      </c>
      <c r="K120" s="40"/>
    </row>
    <row r="121" spans="1:11" ht="15">
      <c r="A121" s="31" t="s">
        <v>183</v>
      </c>
      <c r="B121" s="8" t="s">
        <v>5</v>
      </c>
      <c r="C121" s="22">
        <f>SUM(D121:J121)</f>
        <v>3830.8</v>
      </c>
      <c r="D121" s="22"/>
      <c r="E121" s="22">
        <v>0</v>
      </c>
      <c r="F121" s="22">
        <v>975.1</v>
      </c>
      <c r="G121" s="22">
        <v>963.5</v>
      </c>
      <c r="H121" s="22">
        <v>951.9</v>
      </c>
      <c r="I121" s="22">
        <v>940.3</v>
      </c>
      <c r="J121" s="22"/>
      <c r="K121" s="39"/>
    </row>
    <row r="122" spans="1:11" ht="30.75" customHeight="1">
      <c r="A122" s="31" t="s">
        <v>184</v>
      </c>
      <c r="B122" s="53" t="s">
        <v>22</v>
      </c>
      <c r="C122" s="54"/>
      <c r="D122" s="54"/>
      <c r="E122" s="54"/>
      <c r="F122" s="54"/>
      <c r="G122" s="54"/>
      <c r="H122" s="54"/>
      <c r="I122" s="54"/>
      <c r="J122" s="54"/>
      <c r="K122" s="55"/>
    </row>
    <row r="123" spans="1:12" ht="25.5">
      <c r="A123" s="31" t="s">
        <v>185</v>
      </c>
      <c r="B123" s="14" t="s">
        <v>25</v>
      </c>
      <c r="C123" s="69">
        <f>SUM(D123:J123)</f>
        <v>89471.16847</v>
      </c>
      <c r="D123" s="69">
        <f aca="true" t="shared" si="46" ref="D123:J123">SUM(D124:D125)</f>
        <v>9165.5</v>
      </c>
      <c r="E123" s="69">
        <f t="shared" si="46"/>
        <v>2961.6</v>
      </c>
      <c r="F123" s="69">
        <f t="shared" si="46"/>
        <v>15455.86781</v>
      </c>
      <c r="G123" s="69">
        <f t="shared" si="46"/>
        <v>16337.20066</v>
      </c>
      <c r="H123" s="69">
        <f t="shared" si="46"/>
        <v>21775.5</v>
      </c>
      <c r="I123" s="69">
        <f t="shared" si="46"/>
        <v>21775.5</v>
      </c>
      <c r="J123" s="69">
        <f t="shared" si="46"/>
        <v>2000</v>
      </c>
      <c r="K123" s="70" t="s">
        <v>61</v>
      </c>
      <c r="L123" s="12"/>
    </row>
    <row r="124" spans="1:11" ht="15">
      <c r="A124" s="31" t="s">
        <v>186</v>
      </c>
      <c r="B124" s="14" t="s">
        <v>4</v>
      </c>
      <c r="C124" s="71">
        <f>SUM(D124:J124)</f>
        <v>83126.76847000001</v>
      </c>
      <c r="D124" s="72">
        <f>SUM(D128+D174)</f>
        <v>2821.1000000000004</v>
      </c>
      <c r="E124" s="72">
        <f>SUM(E128+E174)</f>
        <v>2961.6</v>
      </c>
      <c r="F124" s="72">
        <f>F128+F174</f>
        <v>15455.86781</v>
      </c>
      <c r="G124" s="72">
        <f aca="true" t="shared" si="47" ref="G124:J125">SUM(G128+G174)</f>
        <v>16337.20066</v>
      </c>
      <c r="H124" s="72">
        <f t="shared" si="47"/>
        <v>21775.5</v>
      </c>
      <c r="I124" s="72">
        <f>SUM(I128+I174)</f>
        <v>21775.5</v>
      </c>
      <c r="J124" s="72">
        <f t="shared" si="47"/>
        <v>2000</v>
      </c>
      <c r="K124" s="73"/>
    </row>
    <row r="125" spans="1:11" ht="15">
      <c r="A125" s="31" t="s">
        <v>187</v>
      </c>
      <c r="B125" s="14" t="s">
        <v>5</v>
      </c>
      <c r="C125" s="71">
        <f>SUM(D125:J125)</f>
        <v>6344.4</v>
      </c>
      <c r="D125" s="72">
        <f>SUM(D129+D175)</f>
        <v>6344.4</v>
      </c>
      <c r="E125" s="72">
        <f>SUM(E129+E175)</f>
        <v>0</v>
      </c>
      <c r="F125" s="72">
        <f>SUM(F129+F175)</f>
        <v>0</v>
      </c>
      <c r="G125" s="72">
        <f t="shared" si="47"/>
        <v>0</v>
      </c>
      <c r="H125" s="72">
        <f t="shared" si="47"/>
        <v>0</v>
      </c>
      <c r="I125" s="72">
        <f t="shared" si="47"/>
        <v>0</v>
      </c>
      <c r="J125" s="72">
        <f t="shared" si="47"/>
        <v>0</v>
      </c>
      <c r="K125" s="74"/>
    </row>
    <row r="126" spans="1:11" ht="15" customHeight="1">
      <c r="A126" s="31" t="s">
        <v>188</v>
      </c>
      <c r="B126" s="75" t="s">
        <v>10</v>
      </c>
      <c r="C126" s="76"/>
      <c r="D126" s="76"/>
      <c r="E126" s="76"/>
      <c r="F126" s="76"/>
      <c r="G126" s="76"/>
      <c r="H126" s="76"/>
      <c r="I126" s="76"/>
      <c r="J126" s="76"/>
      <c r="K126" s="77"/>
    </row>
    <row r="127" spans="1:11" ht="38.25">
      <c r="A127" s="31" t="s">
        <v>189</v>
      </c>
      <c r="B127" s="14" t="s">
        <v>26</v>
      </c>
      <c r="C127" s="21">
        <f aca="true" t="shared" si="48" ref="C127:J127">SUM(C128:C129)</f>
        <v>75004.40985999999</v>
      </c>
      <c r="D127" s="21">
        <f t="shared" si="48"/>
        <v>4173.6</v>
      </c>
      <c r="E127" s="21">
        <f t="shared" si="48"/>
        <v>1420</v>
      </c>
      <c r="F127" s="21">
        <f t="shared" si="48"/>
        <v>14122.6092</v>
      </c>
      <c r="G127" s="21">
        <f t="shared" si="48"/>
        <v>15737.20066</v>
      </c>
      <c r="H127" s="21">
        <f t="shared" si="48"/>
        <v>19775.5</v>
      </c>
      <c r="I127" s="21">
        <f t="shared" si="48"/>
        <v>19775.5</v>
      </c>
      <c r="J127" s="21">
        <f t="shared" si="48"/>
        <v>0</v>
      </c>
      <c r="K127" s="44" t="s">
        <v>61</v>
      </c>
    </row>
    <row r="128" spans="1:11" ht="15">
      <c r="A128" s="31" t="s">
        <v>190</v>
      </c>
      <c r="B128" s="14" t="s">
        <v>4</v>
      </c>
      <c r="C128" s="21">
        <f>SUM(D128:J128)</f>
        <v>71660.00985999999</v>
      </c>
      <c r="D128" s="21">
        <f aca="true" t="shared" si="49" ref="D128:J129">SUM(D162+D132)</f>
        <v>829.2</v>
      </c>
      <c r="E128" s="21">
        <f t="shared" si="49"/>
        <v>1420</v>
      </c>
      <c r="F128" s="21">
        <f t="shared" si="49"/>
        <v>14122.6092</v>
      </c>
      <c r="G128" s="21">
        <f t="shared" si="49"/>
        <v>15737.20066</v>
      </c>
      <c r="H128" s="21">
        <f t="shared" si="49"/>
        <v>19775.5</v>
      </c>
      <c r="I128" s="21">
        <f t="shared" si="49"/>
        <v>19775.5</v>
      </c>
      <c r="J128" s="21">
        <f t="shared" si="49"/>
        <v>0</v>
      </c>
      <c r="K128" s="45"/>
    </row>
    <row r="129" spans="1:11" ht="15">
      <c r="A129" s="31" t="s">
        <v>191</v>
      </c>
      <c r="B129" s="14" t="s">
        <v>5</v>
      </c>
      <c r="C129" s="21">
        <f>SUM(D129:J129)</f>
        <v>3344.4</v>
      </c>
      <c r="D129" s="21">
        <f t="shared" si="49"/>
        <v>3344.4</v>
      </c>
      <c r="E129" s="21">
        <f t="shared" si="49"/>
        <v>0</v>
      </c>
      <c r="F129" s="21">
        <f t="shared" si="49"/>
        <v>0</v>
      </c>
      <c r="G129" s="21">
        <f t="shared" si="49"/>
        <v>0</v>
      </c>
      <c r="H129" s="21">
        <f t="shared" si="49"/>
        <v>0</v>
      </c>
      <c r="I129" s="21">
        <f t="shared" si="49"/>
        <v>0</v>
      </c>
      <c r="J129" s="21">
        <f t="shared" si="49"/>
        <v>0</v>
      </c>
      <c r="K129" s="46"/>
    </row>
    <row r="130" spans="1:11" ht="18.75" customHeight="1">
      <c r="A130" s="31" t="s">
        <v>192</v>
      </c>
      <c r="B130" s="61" t="s">
        <v>11</v>
      </c>
      <c r="C130" s="62"/>
      <c r="D130" s="62"/>
      <c r="E130" s="62"/>
      <c r="F130" s="62"/>
      <c r="G130" s="62"/>
      <c r="H130" s="62"/>
      <c r="I130" s="62"/>
      <c r="J130" s="62"/>
      <c r="K130" s="63"/>
    </row>
    <row r="131" spans="1:11" ht="39" customHeight="1">
      <c r="A131" s="31" t="s">
        <v>193</v>
      </c>
      <c r="B131" s="8" t="s">
        <v>21</v>
      </c>
      <c r="C131" s="20">
        <f>SUM(D131:J131)</f>
        <v>16859.80986</v>
      </c>
      <c r="D131" s="20">
        <f>SUM(D132:D133)</f>
        <v>0</v>
      </c>
      <c r="E131" s="20">
        <f aca="true" t="shared" si="50" ref="E131:J131">SUM(E132:E133)</f>
        <v>0</v>
      </c>
      <c r="F131" s="20">
        <f t="shared" si="50"/>
        <v>14122.6092</v>
      </c>
      <c r="G131" s="20">
        <f t="shared" si="50"/>
        <v>2737.20066</v>
      </c>
      <c r="H131" s="20">
        <f t="shared" si="50"/>
        <v>0</v>
      </c>
      <c r="I131" s="20">
        <f t="shared" si="50"/>
        <v>0</v>
      </c>
      <c r="J131" s="20">
        <f t="shared" si="50"/>
        <v>0</v>
      </c>
      <c r="K131" s="38" t="s">
        <v>61</v>
      </c>
    </row>
    <row r="132" spans="1:11" ht="12.75" customHeight="1">
      <c r="A132" s="31" t="s">
        <v>194</v>
      </c>
      <c r="B132" s="8" t="s">
        <v>4</v>
      </c>
      <c r="C132" s="20">
        <f>SUM(D132:J132)</f>
        <v>16859.80986</v>
      </c>
      <c r="D132" s="20">
        <f aca="true" t="shared" si="51" ref="D132:I132">SUM(D136+D148+D151+D155+D158)</f>
        <v>0</v>
      </c>
      <c r="E132" s="20">
        <f t="shared" si="51"/>
        <v>0</v>
      </c>
      <c r="F132" s="20">
        <f t="shared" si="51"/>
        <v>14122.6092</v>
      </c>
      <c r="G132" s="20">
        <f t="shared" si="51"/>
        <v>2737.20066</v>
      </c>
      <c r="H132" s="20">
        <f t="shared" si="51"/>
        <v>0</v>
      </c>
      <c r="I132" s="20">
        <f t="shared" si="51"/>
        <v>0</v>
      </c>
      <c r="J132" s="20">
        <v>0</v>
      </c>
      <c r="K132" s="40"/>
    </row>
    <row r="133" spans="1:11" ht="12.75" customHeight="1">
      <c r="A133" s="31" t="s">
        <v>195</v>
      </c>
      <c r="B133" s="8" t="s">
        <v>5</v>
      </c>
      <c r="C133" s="20">
        <f>SUM(D133:J133)</f>
        <v>0</v>
      </c>
      <c r="D133" s="20">
        <f>SUM(D137+D152+D159)</f>
        <v>0</v>
      </c>
      <c r="E133" s="20">
        <f aca="true" t="shared" si="52" ref="E133:J133">SUM(E137+E152+E159)</f>
        <v>0</v>
      </c>
      <c r="F133" s="20">
        <f t="shared" si="52"/>
        <v>0</v>
      </c>
      <c r="G133" s="20">
        <f t="shared" si="52"/>
        <v>0</v>
      </c>
      <c r="H133" s="20">
        <f t="shared" si="52"/>
        <v>0</v>
      </c>
      <c r="I133" s="20">
        <f t="shared" si="52"/>
        <v>0</v>
      </c>
      <c r="J133" s="20">
        <f t="shared" si="52"/>
        <v>0</v>
      </c>
      <c r="K133" s="39"/>
    </row>
    <row r="134" spans="1:11" ht="28.5" customHeight="1">
      <c r="A134" s="31" t="s">
        <v>196</v>
      </c>
      <c r="B134" s="61" t="s">
        <v>72</v>
      </c>
      <c r="C134" s="62"/>
      <c r="D134" s="62"/>
      <c r="E134" s="62"/>
      <c r="F134" s="62"/>
      <c r="G134" s="62"/>
      <c r="H134" s="62"/>
      <c r="I134" s="62"/>
      <c r="J134" s="62"/>
      <c r="K134" s="63"/>
    </row>
    <row r="135" spans="1:11" ht="12.75" customHeight="1">
      <c r="A135" s="31" t="s">
        <v>197</v>
      </c>
      <c r="B135" s="8" t="s">
        <v>17</v>
      </c>
      <c r="C135" s="78">
        <f>SUM(C136:C137)</f>
        <v>14458.20066</v>
      </c>
      <c r="D135" s="78">
        <f>SUM(D136:D137)</f>
        <v>0</v>
      </c>
      <c r="E135" s="78">
        <f aca="true" t="shared" si="53" ref="E135:J135">SUM(E136:E137)</f>
        <v>0</v>
      </c>
      <c r="F135" s="78">
        <f t="shared" si="53"/>
        <v>12330</v>
      </c>
      <c r="G135" s="78">
        <f t="shared" si="53"/>
        <v>2128.20066</v>
      </c>
      <c r="H135" s="78">
        <f t="shared" si="53"/>
        <v>0</v>
      </c>
      <c r="I135" s="78">
        <f t="shared" si="53"/>
        <v>0</v>
      </c>
      <c r="J135" s="78">
        <f t="shared" si="53"/>
        <v>0</v>
      </c>
      <c r="K135" s="38">
        <v>28</v>
      </c>
    </row>
    <row r="136" spans="1:11" ht="12.75" customHeight="1">
      <c r="A136" s="31" t="s">
        <v>198</v>
      </c>
      <c r="B136" s="8" t="s">
        <v>4</v>
      </c>
      <c r="C136" s="78">
        <f>SUM(D136:J136)</f>
        <v>14458.20066</v>
      </c>
      <c r="D136" s="78">
        <v>0</v>
      </c>
      <c r="E136" s="78">
        <v>0</v>
      </c>
      <c r="F136" s="20">
        <f>SUM(F144+F140)</f>
        <v>12330</v>
      </c>
      <c r="G136" s="20">
        <f>SUM(G144+G140)</f>
        <v>2128.20066</v>
      </c>
      <c r="H136" s="20">
        <v>0</v>
      </c>
      <c r="I136" s="20">
        <f aca="true" t="shared" si="54" ref="H136:J137">SUM(H136)</f>
        <v>0</v>
      </c>
      <c r="J136" s="20">
        <f t="shared" si="54"/>
        <v>0</v>
      </c>
      <c r="K136" s="40"/>
    </row>
    <row r="137" spans="1:11" ht="12.75" customHeight="1">
      <c r="A137" s="31" t="s">
        <v>199</v>
      </c>
      <c r="B137" s="8" t="s">
        <v>5</v>
      </c>
      <c r="C137" s="78">
        <f>SUM(D137:J137)</f>
        <v>0</v>
      </c>
      <c r="D137" s="78">
        <v>0</v>
      </c>
      <c r="E137" s="78">
        <v>0</v>
      </c>
      <c r="F137" s="20">
        <v>0</v>
      </c>
      <c r="G137" s="20">
        <v>0</v>
      </c>
      <c r="H137" s="20">
        <f t="shared" si="54"/>
        <v>0</v>
      </c>
      <c r="I137" s="20">
        <f t="shared" si="54"/>
        <v>0</v>
      </c>
      <c r="J137" s="20">
        <f t="shared" si="54"/>
        <v>0</v>
      </c>
      <c r="K137" s="39"/>
    </row>
    <row r="138" spans="1:11" ht="12.75" customHeight="1">
      <c r="A138" s="31" t="s">
        <v>453</v>
      </c>
      <c r="B138" s="61" t="s">
        <v>116</v>
      </c>
      <c r="C138" s="62"/>
      <c r="D138" s="62"/>
      <c r="E138" s="62"/>
      <c r="F138" s="62"/>
      <c r="G138" s="62"/>
      <c r="H138" s="62"/>
      <c r="I138" s="62"/>
      <c r="J138" s="62"/>
      <c r="K138" s="63"/>
    </row>
    <row r="139" spans="1:11" ht="12.75" customHeight="1">
      <c r="A139" s="31" t="s">
        <v>454</v>
      </c>
      <c r="B139" s="8" t="s">
        <v>41</v>
      </c>
      <c r="C139" s="22">
        <f aca="true" t="shared" si="55" ref="C139:J139">SUM(C140)</f>
        <v>283.20066</v>
      </c>
      <c r="D139" s="22">
        <f t="shared" si="55"/>
        <v>0</v>
      </c>
      <c r="E139" s="22">
        <f t="shared" si="55"/>
        <v>0</v>
      </c>
      <c r="F139" s="22">
        <f t="shared" si="55"/>
        <v>283.20066</v>
      </c>
      <c r="G139" s="22">
        <f t="shared" si="55"/>
        <v>0</v>
      </c>
      <c r="H139" s="22">
        <f t="shared" si="55"/>
        <v>0</v>
      </c>
      <c r="I139" s="22">
        <f t="shared" si="55"/>
        <v>0</v>
      </c>
      <c r="J139" s="22">
        <f t="shared" si="55"/>
        <v>0</v>
      </c>
      <c r="K139" s="38">
        <v>28</v>
      </c>
    </row>
    <row r="140" spans="1:11" ht="12.75" customHeight="1">
      <c r="A140" s="31" t="s">
        <v>455</v>
      </c>
      <c r="B140" s="8" t="s">
        <v>4</v>
      </c>
      <c r="C140" s="22">
        <f>SUM(D140:J140)</f>
        <v>283.20066</v>
      </c>
      <c r="D140" s="22">
        <v>0</v>
      </c>
      <c r="E140" s="22">
        <v>0</v>
      </c>
      <c r="F140" s="22">
        <v>283.20066</v>
      </c>
      <c r="G140" s="22">
        <v>0</v>
      </c>
      <c r="H140" s="22">
        <v>0</v>
      </c>
      <c r="I140" s="22">
        <f>SUM(H140)</f>
        <v>0</v>
      </c>
      <c r="J140" s="22">
        <f>SUM(I140)</f>
        <v>0</v>
      </c>
      <c r="K140" s="40"/>
    </row>
    <row r="141" spans="1:11" ht="12.75" customHeight="1">
      <c r="A141" s="31" t="s">
        <v>456</v>
      </c>
      <c r="B141" s="8" t="s">
        <v>5</v>
      </c>
      <c r="C141" s="22">
        <f>SUM(D141:J141)</f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39"/>
    </row>
    <row r="142" spans="1:11" ht="12.75" customHeight="1">
      <c r="A142" s="31" t="s">
        <v>457</v>
      </c>
      <c r="B142" s="61" t="s">
        <v>115</v>
      </c>
      <c r="C142" s="62"/>
      <c r="D142" s="62"/>
      <c r="E142" s="62"/>
      <c r="F142" s="62"/>
      <c r="G142" s="62"/>
      <c r="H142" s="62"/>
      <c r="I142" s="62"/>
      <c r="J142" s="62"/>
      <c r="K142" s="63"/>
    </row>
    <row r="143" spans="1:11" ht="12.75" customHeight="1">
      <c r="A143" s="31" t="s">
        <v>458</v>
      </c>
      <c r="B143" s="8" t="s">
        <v>41</v>
      </c>
      <c r="C143" s="20">
        <f aca="true" t="shared" si="56" ref="C143:J143">SUM(C144)</f>
        <v>14175</v>
      </c>
      <c r="D143" s="20">
        <f t="shared" si="56"/>
        <v>0</v>
      </c>
      <c r="E143" s="20">
        <f t="shared" si="56"/>
        <v>0</v>
      </c>
      <c r="F143" s="20">
        <f t="shared" si="56"/>
        <v>12046.79934</v>
      </c>
      <c r="G143" s="20">
        <f t="shared" si="56"/>
        <v>2128.20066</v>
      </c>
      <c r="H143" s="20">
        <f t="shared" si="56"/>
        <v>0</v>
      </c>
      <c r="I143" s="20">
        <f t="shared" si="56"/>
        <v>0</v>
      </c>
      <c r="J143" s="20">
        <f t="shared" si="56"/>
        <v>0</v>
      </c>
      <c r="K143" s="38">
        <v>28</v>
      </c>
    </row>
    <row r="144" spans="1:11" ht="12.75" customHeight="1">
      <c r="A144" s="31" t="s">
        <v>459</v>
      </c>
      <c r="B144" s="8" t="s">
        <v>4</v>
      </c>
      <c r="C144" s="20">
        <f>SUM(D144:J144)</f>
        <v>14175</v>
      </c>
      <c r="D144" s="20">
        <v>0</v>
      </c>
      <c r="E144" s="20">
        <v>0</v>
      </c>
      <c r="F144" s="20">
        <v>12046.79934</v>
      </c>
      <c r="G144" s="20">
        <v>2128.20066</v>
      </c>
      <c r="H144" s="20">
        <v>0</v>
      </c>
      <c r="I144" s="20">
        <f>SUM(H144)</f>
        <v>0</v>
      </c>
      <c r="J144" s="20">
        <f>SUM(I144)</f>
        <v>0</v>
      </c>
      <c r="K144" s="40"/>
    </row>
    <row r="145" spans="1:11" ht="12.75" customHeight="1">
      <c r="A145" s="31" t="s">
        <v>460</v>
      </c>
      <c r="B145" s="8" t="s">
        <v>5</v>
      </c>
      <c r="C145" s="20">
        <f>SUM(D145:J145)</f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39"/>
    </row>
    <row r="146" spans="1:11" ht="12.75" customHeight="1">
      <c r="A146" s="31" t="s">
        <v>200</v>
      </c>
      <c r="B146" s="61" t="s">
        <v>74</v>
      </c>
      <c r="C146" s="62"/>
      <c r="D146" s="62"/>
      <c r="E146" s="62"/>
      <c r="F146" s="62"/>
      <c r="G146" s="62"/>
      <c r="H146" s="62"/>
      <c r="I146" s="62"/>
      <c r="J146" s="62"/>
      <c r="K146" s="63"/>
    </row>
    <row r="147" spans="1:11" ht="12.75" customHeight="1">
      <c r="A147" s="31" t="s">
        <v>201</v>
      </c>
      <c r="B147" s="8" t="s">
        <v>17</v>
      </c>
      <c r="C147" s="20">
        <f>SUM(D147:J147)</f>
        <v>0</v>
      </c>
      <c r="D147" s="78">
        <f>SUM(D148)</f>
        <v>0</v>
      </c>
      <c r="E147" s="78">
        <f aca="true" t="shared" si="57" ref="E147:J147">SUM(E148)</f>
        <v>0</v>
      </c>
      <c r="F147" s="78">
        <f t="shared" si="57"/>
        <v>0</v>
      </c>
      <c r="G147" s="78">
        <f t="shared" si="57"/>
        <v>0</v>
      </c>
      <c r="H147" s="78">
        <f t="shared" si="57"/>
        <v>0</v>
      </c>
      <c r="I147" s="78">
        <f t="shared" si="57"/>
        <v>0</v>
      </c>
      <c r="J147" s="78">
        <f t="shared" si="57"/>
        <v>0</v>
      </c>
      <c r="K147" s="38">
        <v>31</v>
      </c>
    </row>
    <row r="148" spans="1:11" ht="12.75" customHeight="1">
      <c r="A148" s="31" t="s">
        <v>202</v>
      </c>
      <c r="B148" s="32" t="s">
        <v>4</v>
      </c>
      <c r="C148" s="26">
        <f>SUM(D148:J148)</f>
        <v>0</v>
      </c>
      <c r="D148" s="79">
        <v>0</v>
      </c>
      <c r="E148" s="79">
        <v>0</v>
      </c>
      <c r="F148" s="26">
        <v>0</v>
      </c>
      <c r="G148" s="26">
        <v>0</v>
      </c>
      <c r="H148" s="26">
        <f>SUM(G148)</f>
        <v>0</v>
      </c>
      <c r="I148" s="26">
        <f>SUM(H148)</f>
        <v>0</v>
      </c>
      <c r="J148" s="26">
        <f>SUM(I148)</f>
        <v>0</v>
      </c>
      <c r="K148" s="39"/>
    </row>
    <row r="149" spans="1:11" ht="12.75" customHeight="1">
      <c r="A149" s="31" t="s">
        <v>203</v>
      </c>
      <c r="B149" s="61" t="s">
        <v>105</v>
      </c>
      <c r="C149" s="62"/>
      <c r="D149" s="62"/>
      <c r="E149" s="62"/>
      <c r="F149" s="62"/>
      <c r="G149" s="62"/>
      <c r="H149" s="62"/>
      <c r="I149" s="62"/>
      <c r="J149" s="62"/>
      <c r="K149" s="63"/>
    </row>
    <row r="150" spans="1:11" ht="12.75" customHeight="1">
      <c r="A150" s="31" t="s">
        <v>204</v>
      </c>
      <c r="B150" s="8" t="s">
        <v>17</v>
      </c>
      <c r="C150" s="78">
        <f>SUM(C151:C152)</f>
        <v>0</v>
      </c>
      <c r="D150" s="78">
        <f>SUM(D151:D152)</f>
        <v>0</v>
      </c>
      <c r="E150" s="78">
        <f aca="true" t="shared" si="58" ref="E150:J150">SUM(E151:E152)</f>
        <v>0</v>
      </c>
      <c r="F150" s="78">
        <f t="shared" si="58"/>
        <v>0</v>
      </c>
      <c r="G150" s="78">
        <f t="shared" si="58"/>
        <v>0</v>
      </c>
      <c r="H150" s="78">
        <f t="shared" si="58"/>
        <v>0</v>
      </c>
      <c r="I150" s="78">
        <f t="shared" si="58"/>
        <v>0</v>
      </c>
      <c r="J150" s="78">
        <f t="shared" si="58"/>
        <v>0</v>
      </c>
      <c r="K150" s="38">
        <v>32</v>
      </c>
    </row>
    <row r="151" spans="1:11" ht="12.75" customHeight="1">
      <c r="A151" s="31" t="s">
        <v>205</v>
      </c>
      <c r="B151" s="8" t="s">
        <v>4</v>
      </c>
      <c r="C151" s="78">
        <f>SUM(D151:J151)</f>
        <v>0</v>
      </c>
      <c r="D151" s="78">
        <v>0</v>
      </c>
      <c r="E151" s="78">
        <v>0</v>
      </c>
      <c r="F151" s="20">
        <v>0</v>
      </c>
      <c r="G151" s="20">
        <v>0</v>
      </c>
      <c r="H151" s="20">
        <f aca="true" t="shared" si="59" ref="H151:J152">SUM(G151)</f>
        <v>0</v>
      </c>
      <c r="I151" s="20">
        <f t="shared" si="59"/>
        <v>0</v>
      </c>
      <c r="J151" s="20">
        <f t="shared" si="59"/>
        <v>0</v>
      </c>
      <c r="K151" s="40"/>
    </row>
    <row r="152" spans="1:11" ht="12.75" customHeight="1">
      <c r="A152" s="31" t="s">
        <v>461</v>
      </c>
      <c r="B152" s="8" t="s">
        <v>5</v>
      </c>
      <c r="C152" s="78">
        <f>SUM(D152:J152)</f>
        <v>0</v>
      </c>
      <c r="D152" s="78">
        <v>0</v>
      </c>
      <c r="E152" s="78">
        <v>0</v>
      </c>
      <c r="F152" s="20">
        <v>0</v>
      </c>
      <c r="G152" s="20">
        <v>0</v>
      </c>
      <c r="H152" s="20">
        <f t="shared" si="59"/>
        <v>0</v>
      </c>
      <c r="I152" s="20">
        <f t="shared" si="59"/>
        <v>0</v>
      </c>
      <c r="J152" s="20">
        <f t="shared" si="59"/>
        <v>0</v>
      </c>
      <c r="K152" s="39"/>
    </row>
    <row r="153" spans="1:11" ht="12.75" customHeight="1">
      <c r="A153" s="31" t="s">
        <v>206</v>
      </c>
      <c r="B153" s="61" t="s">
        <v>95</v>
      </c>
      <c r="C153" s="62"/>
      <c r="D153" s="62"/>
      <c r="E153" s="62"/>
      <c r="F153" s="62"/>
      <c r="G153" s="62"/>
      <c r="H153" s="62"/>
      <c r="I153" s="62"/>
      <c r="J153" s="62"/>
      <c r="K153" s="63"/>
    </row>
    <row r="154" spans="1:11" ht="12.75" customHeight="1">
      <c r="A154" s="31" t="s">
        <v>207</v>
      </c>
      <c r="B154" s="8" t="s">
        <v>17</v>
      </c>
      <c r="C154" s="20">
        <f>SUM(D154:J154)</f>
        <v>2401.6092</v>
      </c>
      <c r="D154" s="78">
        <f>SUM(D155)</f>
        <v>0</v>
      </c>
      <c r="E154" s="78">
        <f aca="true" t="shared" si="60" ref="E154:J154">SUM(E155)</f>
        <v>0</v>
      </c>
      <c r="F154" s="78">
        <f t="shared" si="60"/>
        <v>1792.6092</v>
      </c>
      <c r="G154" s="78">
        <f t="shared" si="60"/>
        <v>609</v>
      </c>
      <c r="H154" s="78">
        <f t="shared" si="60"/>
        <v>0</v>
      </c>
      <c r="I154" s="78">
        <f t="shared" si="60"/>
        <v>0</v>
      </c>
      <c r="J154" s="78">
        <f t="shared" si="60"/>
        <v>0</v>
      </c>
      <c r="K154" s="80" t="s">
        <v>121</v>
      </c>
    </row>
    <row r="155" spans="1:11" ht="12.75" customHeight="1">
      <c r="A155" s="31" t="s">
        <v>208</v>
      </c>
      <c r="B155" s="32" t="s">
        <v>4</v>
      </c>
      <c r="C155" s="26">
        <f>SUM(D155:J155)</f>
        <v>2401.6092</v>
      </c>
      <c r="D155" s="79">
        <v>0</v>
      </c>
      <c r="E155" s="79">
        <v>0</v>
      </c>
      <c r="F155" s="26">
        <v>1792.6092</v>
      </c>
      <c r="G155" s="26">
        <v>609</v>
      </c>
      <c r="H155" s="26">
        <v>0</v>
      </c>
      <c r="I155" s="26">
        <f>SUM(H155)</f>
        <v>0</v>
      </c>
      <c r="J155" s="26">
        <f>SUM(I155)</f>
        <v>0</v>
      </c>
      <c r="K155" s="81"/>
    </row>
    <row r="156" spans="1:11" ht="12.75" customHeight="1">
      <c r="A156" s="31" t="s">
        <v>209</v>
      </c>
      <c r="B156" s="61" t="s">
        <v>106</v>
      </c>
      <c r="C156" s="62"/>
      <c r="D156" s="62"/>
      <c r="E156" s="62"/>
      <c r="F156" s="62"/>
      <c r="G156" s="62"/>
      <c r="H156" s="62"/>
      <c r="I156" s="62"/>
      <c r="J156" s="62"/>
      <c r="K156" s="63"/>
    </row>
    <row r="157" spans="1:11" ht="12.75" customHeight="1">
      <c r="A157" s="31" t="s">
        <v>210</v>
      </c>
      <c r="B157" s="8" t="s">
        <v>17</v>
      </c>
      <c r="C157" s="78">
        <f>SUM(C158:C159)</f>
        <v>0</v>
      </c>
      <c r="D157" s="78">
        <f>SUM(D158:D159)</f>
        <v>0</v>
      </c>
      <c r="E157" s="78">
        <f aca="true" t="shared" si="61" ref="E157:J157">SUM(E158:E159)</f>
        <v>0</v>
      </c>
      <c r="F157" s="78">
        <f t="shared" si="61"/>
        <v>0</v>
      </c>
      <c r="G157" s="78">
        <f t="shared" si="61"/>
        <v>0</v>
      </c>
      <c r="H157" s="78">
        <f t="shared" si="61"/>
        <v>0</v>
      </c>
      <c r="I157" s="78">
        <f t="shared" si="61"/>
        <v>0</v>
      </c>
      <c r="J157" s="78">
        <f t="shared" si="61"/>
        <v>0</v>
      </c>
      <c r="K157" s="38">
        <v>34</v>
      </c>
    </row>
    <row r="158" spans="1:11" ht="12.75" customHeight="1">
      <c r="A158" s="31" t="s">
        <v>211</v>
      </c>
      <c r="B158" s="8" t="s">
        <v>4</v>
      </c>
      <c r="C158" s="78">
        <f>SUM(D158:J158)</f>
        <v>0</v>
      </c>
      <c r="D158" s="78">
        <v>0</v>
      </c>
      <c r="E158" s="78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f>SUM(I158)</f>
        <v>0</v>
      </c>
      <c r="K158" s="40"/>
    </row>
    <row r="159" spans="1:11" ht="12.75" customHeight="1">
      <c r="A159" s="31" t="s">
        <v>462</v>
      </c>
      <c r="B159" s="8" t="s">
        <v>5</v>
      </c>
      <c r="C159" s="78">
        <f>SUM(D159:J159)</f>
        <v>0</v>
      </c>
      <c r="D159" s="78">
        <v>0</v>
      </c>
      <c r="E159" s="78">
        <v>0</v>
      </c>
      <c r="F159" s="20">
        <v>0</v>
      </c>
      <c r="G159" s="20">
        <v>0</v>
      </c>
      <c r="H159" s="20">
        <f>SUM(G159)</f>
        <v>0</v>
      </c>
      <c r="I159" s="20">
        <f>SUM(H159)</f>
        <v>0</v>
      </c>
      <c r="J159" s="20">
        <f>SUM(I159)</f>
        <v>0</v>
      </c>
      <c r="K159" s="39"/>
    </row>
    <row r="160" spans="1:11" ht="15" customHeight="1">
      <c r="A160" s="31" t="s">
        <v>212</v>
      </c>
      <c r="B160" s="61" t="s">
        <v>12</v>
      </c>
      <c r="C160" s="62"/>
      <c r="D160" s="62"/>
      <c r="E160" s="62"/>
      <c r="F160" s="62"/>
      <c r="G160" s="62"/>
      <c r="H160" s="62"/>
      <c r="I160" s="62"/>
      <c r="J160" s="62"/>
      <c r="K160" s="63"/>
    </row>
    <row r="161" spans="1:11" ht="15">
      <c r="A161" s="31" t="s">
        <v>213</v>
      </c>
      <c r="B161" s="8" t="s">
        <v>27</v>
      </c>
      <c r="C161" s="82">
        <f aca="true" t="shared" si="62" ref="C161:J161">SUM(C162:C163)</f>
        <v>58144.6</v>
      </c>
      <c r="D161" s="82">
        <f t="shared" si="62"/>
        <v>4173.6</v>
      </c>
      <c r="E161" s="82">
        <f t="shared" si="62"/>
        <v>1420</v>
      </c>
      <c r="F161" s="82">
        <f t="shared" si="62"/>
        <v>0</v>
      </c>
      <c r="G161" s="82">
        <f t="shared" si="62"/>
        <v>13000</v>
      </c>
      <c r="H161" s="82">
        <f t="shared" si="62"/>
        <v>19775.5</v>
      </c>
      <c r="I161" s="82">
        <f t="shared" si="62"/>
        <v>19775.5</v>
      </c>
      <c r="J161" s="82">
        <f t="shared" si="62"/>
        <v>0</v>
      </c>
      <c r="K161" s="38" t="s">
        <v>61</v>
      </c>
    </row>
    <row r="162" spans="1:11" ht="15">
      <c r="A162" s="31" t="s">
        <v>214</v>
      </c>
      <c r="B162" s="8" t="s">
        <v>4</v>
      </c>
      <c r="C162" s="82">
        <f>SUM(D162:J162)</f>
        <v>54800.2</v>
      </c>
      <c r="D162" s="82">
        <f>SUM(D166+D170)</f>
        <v>829.2</v>
      </c>
      <c r="E162" s="82">
        <f aca="true" t="shared" si="63" ref="E162:J162">SUM(E166+E170)</f>
        <v>1420</v>
      </c>
      <c r="F162" s="82">
        <f t="shared" si="63"/>
        <v>0</v>
      </c>
      <c r="G162" s="82">
        <f t="shared" si="63"/>
        <v>13000</v>
      </c>
      <c r="H162" s="82">
        <f t="shared" si="63"/>
        <v>19775.5</v>
      </c>
      <c r="I162" s="82">
        <f t="shared" si="63"/>
        <v>19775.5</v>
      </c>
      <c r="J162" s="82">
        <f t="shared" si="63"/>
        <v>0</v>
      </c>
      <c r="K162" s="40"/>
    </row>
    <row r="163" spans="1:11" ht="15">
      <c r="A163" s="31" t="s">
        <v>215</v>
      </c>
      <c r="B163" s="8" t="s">
        <v>5</v>
      </c>
      <c r="C163" s="82">
        <f>SUM(D163:J163)</f>
        <v>3344.4</v>
      </c>
      <c r="D163" s="82">
        <f>SUM(D167+D171)</f>
        <v>3344.4</v>
      </c>
      <c r="E163" s="82">
        <f aca="true" t="shared" si="64" ref="E163:J163">SUM(E167+E171)</f>
        <v>0</v>
      </c>
      <c r="F163" s="82">
        <f t="shared" si="64"/>
        <v>0</v>
      </c>
      <c r="G163" s="82">
        <f t="shared" si="64"/>
        <v>0</v>
      </c>
      <c r="H163" s="82">
        <f t="shared" si="64"/>
        <v>0</v>
      </c>
      <c r="I163" s="82">
        <f t="shared" si="64"/>
        <v>0</v>
      </c>
      <c r="J163" s="82">
        <f t="shared" si="64"/>
        <v>0</v>
      </c>
      <c r="K163" s="39"/>
    </row>
    <row r="164" spans="1:11" ht="29.25" customHeight="1">
      <c r="A164" s="31" t="s">
        <v>216</v>
      </c>
      <c r="B164" s="61" t="s">
        <v>70</v>
      </c>
      <c r="C164" s="62"/>
      <c r="D164" s="62"/>
      <c r="E164" s="62"/>
      <c r="F164" s="62"/>
      <c r="G164" s="62"/>
      <c r="H164" s="62"/>
      <c r="I164" s="62"/>
      <c r="J164" s="62"/>
      <c r="K164" s="63"/>
    </row>
    <row r="165" spans="1:11" ht="15">
      <c r="A165" s="31" t="s">
        <v>217</v>
      </c>
      <c r="B165" s="8" t="s">
        <v>29</v>
      </c>
      <c r="C165" s="78">
        <f aca="true" t="shared" si="65" ref="C165:J165">SUM(C166:C167)</f>
        <v>55588.4</v>
      </c>
      <c r="D165" s="78">
        <f t="shared" si="65"/>
        <v>3037.4</v>
      </c>
      <c r="E165" s="78">
        <f t="shared" si="65"/>
        <v>0</v>
      </c>
      <c r="F165" s="78">
        <f t="shared" si="65"/>
        <v>0</v>
      </c>
      <c r="G165" s="78">
        <f t="shared" si="65"/>
        <v>13000</v>
      </c>
      <c r="H165" s="78">
        <f t="shared" si="65"/>
        <v>19775.5</v>
      </c>
      <c r="I165" s="78">
        <f t="shared" si="65"/>
        <v>19775.5</v>
      </c>
      <c r="J165" s="78">
        <f t="shared" si="65"/>
        <v>0</v>
      </c>
      <c r="K165" s="38">
        <v>29</v>
      </c>
    </row>
    <row r="166" spans="1:11" ht="15">
      <c r="A166" s="31" t="s">
        <v>218</v>
      </c>
      <c r="B166" s="8" t="s">
        <v>4</v>
      </c>
      <c r="C166" s="78">
        <f>SUM(D166:J166)</f>
        <v>52832</v>
      </c>
      <c r="D166" s="78">
        <v>281</v>
      </c>
      <c r="E166" s="78">
        <v>0</v>
      </c>
      <c r="F166" s="78">
        <v>0</v>
      </c>
      <c r="G166" s="78">
        <v>13000</v>
      </c>
      <c r="H166" s="20">
        <v>19775.5</v>
      </c>
      <c r="I166" s="20">
        <v>19775.5</v>
      </c>
      <c r="J166" s="20">
        <v>0</v>
      </c>
      <c r="K166" s="40"/>
    </row>
    <row r="167" spans="1:11" ht="15">
      <c r="A167" s="31" t="s">
        <v>219</v>
      </c>
      <c r="B167" s="8" t="s">
        <v>5</v>
      </c>
      <c r="C167" s="78">
        <f>SUM(D167:J167)</f>
        <v>2756.4</v>
      </c>
      <c r="D167" s="78">
        <v>2756.4</v>
      </c>
      <c r="E167" s="78">
        <v>0</v>
      </c>
      <c r="F167" s="78">
        <v>0</v>
      </c>
      <c r="G167" s="78">
        <v>0</v>
      </c>
      <c r="H167" s="20">
        <f>SUM(G167)</f>
        <v>0</v>
      </c>
      <c r="I167" s="20">
        <f>SUM(H167)</f>
        <v>0</v>
      </c>
      <c r="J167" s="20">
        <f>SUM(I167)</f>
        <v>0</v>
      </c>
      <c r="K167" s="39"/>
    </row>
    <row r="168" spans="1:11" ht="30" customHeight="1">
      <c r="A168" s="31" t="s">
        <v>220</v>
      </c>
      <c r="B168" s="61" t="s">
        <v>72</v>
      </c>
      <c r="C168" s="62"/>
      <c r="D168" s="62"/>
      <c r="E168" s="62"/>
      <c r="F168" s="62"/>
      <c r="G168" s="62"/>
      <c r="H168" s="62"/>
      <c r="I168" s="62"/>
      <c r="J168" s="62"/>
      <c r="K168" s="63"/>
    </row>
    <row r="169" spans="1:11" ht="15">
      <c r="A169" s="31" t="s">
        <v>221</v>
      </c>
      <c r="B169" s="8" t="s">
        <v>17</v>
      </c>
      <c r="C169" s="78">
        <f>SUM(C170:C171)</f>
        <v>2556.2</v>
      </c>
      <c r="D169" s="78">
        <f>SUM(D170:D171)</f>
        <v>1136.2</v>
      </c>
      <c r="E169" s="78">
        <f aca="true" t="shared" si="66" ref="E169:J169">SUM(E170:E171)</f>
        <v>1420</v>
      </c>
      <c r="F169" s="78">
        <f t="shared" si="66"/>
        <v>0</v>
      </c>
      <c r="G169" s="78">
        <f t="shared" si="66"/>
        <v>0</v>
      </c>
      <c r="H169" s="78">
        <f t="shared" si="66"/>
        <v>0</v>
      </c>
      <c r="I169" s="78">
        <f t="shared" si="66"/>
        <v>0</v>
      </c>
      <c r="J169" s="78">
        <f t="shared" si="66"/>
        <v>0</v>
      </c>
      <c r="K169" s="38">
        <v>28</v>
      </c>
    </row>
    <row r="170" spans="1:11" ht="15">
      <c r="A170" s="31" t="s">
        <v>222</v>
      </c>
      <c r="B170" s="8" t="s">
        <v>4</v>
      </c>
      <c r="C170" s="78">
        <f>SUM(D170:J170)</f>
        <v>1968.2</v>
      </c>
      <c r="D170" s="78">
        <v>548.2</v>
      </c>
      <c r="E170" s="78">
        <v>1420</v>
      </c>
      <c r="F170" s="20">
        <v>0</v>
      </c>
      <c r="G170" s="20">
        <v>0</v>
      </c>
      <c r="H170" s="20">
        <v>0</v>
      </c>
      <c r="I170" s="20">
        <f aca="true" t="shared" si="67" ref="H170:J171">SUM(H170)</f>
        <v>0</v>
      </c>
      <c r="J170" s="20">
        <f t="shared" si="67"/>
        <v>0</v>
      </c>
      <c r="K170" s="40"/>
    </row>
    <row r="171" spans="1:11" ht="15">
      <c r="A171" s="31" t="s">
        <v>223</v>
      </c>
      <c r="B171" s="8" t="s">
        <v>5</v>
      </c>
      <c r="C171" s="78">
        <f>SUM(D171:J171)</f>
        <v>588</v>
      </c>
      <c r="D171" s="78">
        <v>588</v>
      </c>
      <c r="E171" s="78">
        <v>0</v>
      </c>
      <c r="F171" s="20">
        <v>0</v>
      </c>
      <c r="G171" s="20">
        <v>0</v>
      </c>
      <c r="H171" s="20">
        <f t="shared" si="67"/>
        <v>0</v>
      </c>
      <c r="I171" s="20">
        <f t="shared" si="67"/>
        <v>0</v>
      </c>
      <c r="J171" s="20">
        <f t="shared" si="67"/>
        <v>0</v>
      </c>
      <c r="K171" s="39"/>
    </row>
    <row r="172" spans="1:11" ht="17.25" customHeight="1">
      <c r="A172" s="31" t="s">
        <v>224</v>
      </c>
      <c r="B172" s="75" t="s">
        <v>13</v>
      </c>
      <c r="C172" s="76"/>
      <c r="D172" s="76"/>
      <c r="E172" s="76"/>
      <c r="F172" s="76"/>
      <c r="G172" s="76"/>
      <c r="H172" s="76"/>
      <c r="I172" s="76"/>
      <c r="J172" s="76"/>
      <c r="K172" s="77"/>
    </row>
    <row r="173" spans="1:11" ht="37.5" customHeight="1">
      <c r="A173" s="31" t="s">
        <v>225</v>
      </c>
      <c r="B173" s="14" t="s">
        <v>14</v>
      </c>
      <c r="C173" s="69">
        <f>SUM(D173:J173)</f>
        <v>14466.75861</v>
      </c>
      <c r="D173" s="69">
        <f>SUM(D174:D175)</f>
        <v>4991.9</v>
      </c>
      <c r="E173" s="69">
        <f aca="true" t="shared" si="68" ref="E173:J173">SUM(E174:E175)</f>
        <v>1541.6</v>
      </c>
      <c r="F173" s="69">
        <f t="shared" si="68"/>
        <v>1333.2586099999999</v>
      </c>
      <c r="G173" s="69">
        <f t="shared" si="68"/>
        <v>600</v>
      </c>
      <c r="H173" s="69">
        <f t="shared" si="68"/>
        <v>2000</v>
      </c>
      <c r="I173" s="69">
        <f t="shared" si="68"/>
        <v>2000</v>
      </c>
      <c r="J173" s="69">
        <f t="shared" si="68"/>
        <v>2000</v>
      </c>
      <c r="K173" s="70" t="s">
        <v>61</v>
      </c>
    </row>
    <row r="174" spans="1:11" ht="15">
      <c r="A174" s="31" t="s">
        <v>226</v>
      </c>
      <c r="B174" s="14" t="s">
        <v>4</v>
      </c>
      <c r="C174" s="72">
        <f>SUM(D174:J174)</f>
        <v>11466.75861</v>
      </c>
      <c r="D174" s="72">
        <f>SUM(D178+D183+D187+D190)</f>
        <v>1991.9</v>
      </c>
      <c r="E174" s="72">
        <f aca="true" t="shared" si="69" ref="E174:J174">SUM(E178+E183+E187+E190)</f>
        <v>1541.6</v>
      </c>
      <c r="F174" s="72">
        <f t="shared" si="69"/>
        <v>1333.2586099999999</v>
      </c>
      <c r="G174" s="72">
        <f t="shared" si="69"/>
        <v>600</v>
      </c>
      <c r="H174" s="72">
        <f t="shared" si="69"/>
        <v>2000</v>
      </c>
      <c r="I174" s="72">
        <f t="shared" si="69"/>
        <v>2000</v>
      </c>
      <c r="J174" s="72">
        <f t="shared" si="69"/>
        <v>2000</v>
      </c>
      <c r="K174" s="73"/>
    </row>
    <row r="175" spans="1:11" ht="15">
      <c r="A175" s="31" t="s">
        <v>227</v>
      </c>
      <c r="B175" s="14" t="s">
        <v>5</v>
      </c>
      <c r="C175" s="72">
        <f>SUM(D175:J175)</f>
        <v>3000</v>
      </c>
      <c r="D175" s="72">
        <f>SUM(D179+D184)</f>
        <v>3000</v>
      </c>
      <c r="E175" s="72">
        <f aca="true" t="shared" si="70" ref="E175:J175">SUM(E179+E184)</f>
        <v>0</v>
      </c>
      <c r="F175" s="72">
        <f t="shared" si="70"/>
        <v>0</v>
      </c>
      <c r="G175" s="72">
        <f t="shared" si="70"/>
        <v>0</v>
      </c>
      <c r="H175" s="72">
        <f t="shared" si="70"/>
        <v>0</v>
      </c>
      <c r="I175" s="72">
        <f t="shared" si="70"/>
        <v>0</v>
      </c>
      <c r="J175" s="72">
        <f t="shared" si="70"/>
        <v>0</v>
      </c>
      <c r="K175" s="74"/>
    </row>
    <row r="176" spans="1:11" ht="31.5" customHeight="1">
      <c r="A176" s="31" t="s">
        <v>228</v>
      </c>
      <c r="B176" s="61" t="s">
        <v>71</v>
      </c>
      <c r="C176" s="62"/>
      <c r="D176" s="62"/>
      <c r="E176" s="62"/>
      <c r="F176" s="62"/>
      <c r="G176" s="62"/>
      <c r="H176" s="62"/>
      <c r="I176" s="62"/>
      <c r="J176" s="62"/>
      <c r="K176" s="63"/>
    </row>
    <row r="177" spans="1:11" ht="15">
      <c r="A177" s="31" t="s">
        <v>229</v>
      </c>
      <c r="B177" s="8" t="s">
        <v>17</v>
      </c>
      <c r="C177" s="20">
        <f>SUM(D177:J177)</f>
        <v>9977.55861</v>
      </c>
      <c r="D177" s="78">
        <f aca="true" t="shared" si="71" ref="D177:J177">SUM(D178:D179)</f>
        <v>4200</v>
      </c>
      <c r="E177" s="78">
        <f t="shared" si="71"/>
        <v>1100</v>
      </c>
      <c r="F177" s="78">
        <f t="shared" si="71"/>
        <v>1250.40861</v>
      </c>
      <c r="G177" s="78">
        <f t="shared" si="71"/>
        <v>427.15</v>
      </c>
      <c r="H177" s="78">
        <f t="shared" si="71"/>
        <v>1000</v>
      </c>
      <c r="I177" s="78">
        <f t="shared" si="71"/>
        <v>1000</v>
      </c>
      <c r="J177" s="78">
        <f t="shared" si="71"/>
        <v>1000</v>
      </c>
      <c r="K177" s="38" t="s">
        <v>122</v>
      </c>
    </row>
    <row r="178" spans="1:11" ht="15">
      <c r="A178" s="31" t="s">
        <v>230</v>
      </c>
      <c r="B178" s="8" t="s">
        <v>4</v>
      </c>
      <c r="C178" s="20">
        <f>SUM(D178:J178)</f>
        <v>6977.55861</v>
      </c>
      <c r="D178" s="78">
        <v>1200</v>
      </c>
      <c r="E178" s="78">
        <v>1100</v>
      </c>
      <c r="F178" s="78">
        <v>1250.40861</v>
      </c>
      <c r="G178" s="78">
        <v>427.15</v>
      </c>
      <c r="H178" s="20">
        <v>1000</v>
      </c>
      <c r="I178" s="20">
        <f>SUM(H178)</f>
        <v>1000</v>
      </c>
      <c r="J178" s="20">
        <v>1000</v>
      </c>
      <c r="K178" s="40"/>
    </row>
    <row r="179" spans="1:11" ht="15">
      <c r="A179" s="31" t="s">
        <v>231</v>
      </c>
      <c r="B179" s="8" t="s">
        <v>5</v>
      </c>
      <c r="C179" s="20">
        <f>SUM(D179:J179)</f>
        <v>3000</v>
      </c>
      <c r="D179" s="78">
        <v>3000</v>
      </c>
      <c r="E179" s="78">
        <f aca="true" t="shared" si="72" ref="E179:J179">SUM(E180)</f>
        <v>0</v>
      </c>
      <c r="F179" s="78">
        <f t="shared" si="72"/>
        <v>0</v>
      </c>
      <c r="G179" s="78">
        <f t="shared" si="72"/>
        <v>0</v>
      </c>
      <c r="H179" s="78">
        <f t="shared" si="72"/>
        <v>0</v>
      </c>
      <c r="I179" s="78">
        <f t="shared" si="72"/>
        <v>0</v>
      </c>
      <c r="J179" s="78">
        <f t="shared" si="72"/>
        <v>0</v>
      </c>
      <c r="K179" s="39"/>
    </row>
    <row r="180" spans="1:11" ht="15">
      <c r="A180" s="31" t="s">
        <v>463</v>
      </c>
      <c r="B180" s="14" t="s">
        <v>55</v>
      </c>
      <c r="C180" s="20">
        <f>SUM(D180:J180)</f>
        <v>0</v>
      </c>
      <c r="D180" s="28">
        <v>0</v>
      </c>
      <c r="E180" s="20">
        <v>0</v>
      </c>
      <c r="F180" s="20">
        <v>0</v>
      </c>
      <c r="G180" s="20">
        <f>SUM(F180)</f>
        <v>0</v>
      </c>
      <c r="H180" s="20">
        <f>SUM(G180)</f>
        <v>0</v>
      </c>
      <c r="I180" s="20">
        <f>SUM(H180)</f>
        <v>0</v>
      </c>
      <c r="J180" s="20">
        <f>SUM(I180)</f>
        <v>0</v>
      </c>
      <c r="K180" s="11"/>
    </row>
    <row r="181" spans="1:11" ht="28.5" customHeight="1">
      <c r="A181" s="31" t="s">
        <v>232</v>
      </c>
      <c r="B181" s="61" t="s">
        <v>72</v>
      </c>
      <c r="C181" s="62"/>
      <c r="D181" s="62"/>
      <c r="E181" s="62"/>
      <c r="F181" s="62"/>
      <c r="G181" s="62"/>
      <c r="H181" s="62"/>
      <c r="I181" s="62"/>
      <c r="J181" s="62"/>
      <c r="K181" s="63"/>
    </row>
    <row r="182" spans="1:11" ht="15">
      <c r="A182" s="31" t="s">
        <v>233</v>
      </c>
      <c r="B182" s="8" t="s">
        <v>17</v>
      </c>
      <c r="C182" s="78">
        <f>SUM(C183:C184)</f>
        <v>3591.9</v>
      </c>
      <c r="D182" s="78">
        <f>SUM(D183:D184)</f>
        <v>411.9</v>
      </c>
      <c r="E182" s="78">
        <f aca="true" t="shared" si="73" ref="E182:J182">SUM(E183:E184)</f>
        <v>180</v>
      </c>
      <c r="F182" s="78">
        <f t="shared" si="73"/>
        <v>0</v>
      </c>
      <c r="G182" s="78">
        <f t="shared" si="73"/>
        <v>0</v>
      </c>
      <c r="H182" s="78">
        <f t="shared" si="73"/>
        <v>1000</v>
      </c>
      <c r="I182" s="78">
        <f t="shared" si="73"/>
        <v>1000</v>
      </c>
      <c r="J182" s="78">
        <f t="shared" si="73"/>
        <v>1000</v>
      </c>
      <c r="K182" s="38">
        <v>28</v>
      </c>
    </row>
    <row r="183" spans="1:11" ht="15">
      <c r="A183" s="31" t="s">
        <v>234</v>
      </c>
      <c r="B183" s="8" t="s">
        <v>4</v>
      </c>
      <c r="C183" s="78">
        <f>SUM(D183:J183)</f>
        <v>3591.9</v>
      </c>
      <c r="D183" s="78">
        <v>411.9</v>
      </c>
      <c r="E183" s="78">
        <v>180</v>
      </c>
      <c r="F183" s="20">
        <v>0</v>
      </c>
      <c r="G183" s="20">
        <v>0</v>
      </c>
      <c r="H183" s="20">
        <v>1000</v>
      </c>
      <c r="I183" s="20">
        <f aca="true" t="shared" si="74" ref="H183:J184">SUM(H183)</f>
        <v>1000</v>
      </c>
      <c r="J183" s="20">
        <v>1000</v>
      </c>
      <c r="K183" s="40"/>
    </row>
    <row r="184" spans="1:11" ht="15">
      <c r="A184" s="31" t="s">
        <v>235</v>
      </c>
      <c r="B184" s="8" t="s">
        <v>5</v>
      </c>
      <c r="C184" s="78">
        <f>SUM(D184:J184)</f>
        <v>0</v>
      </c>
      <c r="D184" s="78">
        <v>0</v>
      </c>
      <c r="E184" s="78">
        <v>0</v>
      </c>
      <c r="F184" s="20">
        <v>0</v>
      </c>
      <c r="G184" s="20">
        <v>0</v>
      </c>
      <c r="H184" s="20">
        <f t="shared" si="74"/>
        <v>0</v>
      </c>
      <c r="I184" s="20">
        <f t="shared" si="74"/>
        <v>0</v>
      </c>
      <c r="J184" s="20">
        <f t="shared" si="74"/>
        <v>0</v>
      </c>
      <c r="K184" s="39"/>
    </row>
    <row r="185" spans="1:11" ht="15" customHeight="1">
      <c r="A185" s="31" t="s">
        <v>236</v>
      </c>
      <c r="B185" s="61" t="s">
        <v>73</v>
      </c>
      <c r="C185" s="62"/>
      <c r="D185" s="62"/>
      <c r="E185" s="62"/>
      <c r="F185" s="62"/>
      <c r="G185" s="62"/>
      <c r="H185" s="62"/>
      <c r="I185" s="62"/>
      <c r="J185" s="62"/>
      <c r="K185" s="63"/>
    </row>
    <row r="186" spans="1:11" ht="15">
      <c r="A186" s="31" t="s">
        <v>239</v>
      </c>
      <c r="B186" s="8" t="s">
        <v>17</v>
      </c>
      <c r="C186" s="22">
        <f>SUM(D186:J186)</f>
        <v>380</v>
      </c>
      <c r="D186" s="83">
        <f>SUM(D187)</f>
        <v>380</v>
      </c>
      <c r="E186" s="83">
        <f aca="true" t="shared" si="75" ref="E186:J186">SUM(E187)</f>
        <v>0</v>
      </c>
      <c r="F186" s="83">
        <f t="shared" si="75"/>
        <v>0</v>
      </c>
      <c r="G186" s="83">
        <f t="shared" si="75"/>
        <v>0</v>
      </c>
      <c r="H186" s="83">
        <f t="shared" si="75"/>
        <v>0</v>
      </c>
      <c r="I186" s="83">
        <f t="shared" si="75"/>
        <v>0</v>
      </c>
      <c r="J186" s="83">
        <f t="shared" si="75"/>
        <v>0</v>
      </c>
      <c r="K186" s="38">
        <v>30</v>
      </c>
    </row>
    <row r="187" spans="1:11" ht="15">
      <c r="A187" s="31" t="s">
        <v>240</v>
      </c>
      <c r="B187" s="32" t="s">
        <v>4</v>
      </c>
      <c r="C187" s="27">
        <f>SUM(D187:J187)</f>
        <v>380</v>
      </c>
      <c r="D187" s="84">
        <v>380</v>
      </c>
      <c r="E187" s="84">
        <v>0</v>
      </c>
      <c r="F187" s="27">
        <v>0</v>
      </c>
      <c r="G187" s="27">
        <f>SUM(F187)</f>
        <v>0</v>
      </c>
      <c r="H187" s="27">
        <f>SUM(G187)</f>
        <v>0</v>
      </c>
      <c r="I187" s="27">
        <f>SUM(H187)</f>
        <v>0</v>
      </c>
      <c r="J187" s="27">
        <f>SUM(I187)</f>
        <v>0</v>
      </c>
      <c r="K187" s="39"/>
    </row>
    <row r="188" spans="1:11" ht="15" customHeight="1">
      <c r="A188" s="31" t="s">
        <v>237</v>
      </c>
      <c r="B188" s="61" t="s">
        <v>96</v>
      </c>
      <c r="C188" s="62"/>
      <c r="D188" s="62"/>
      <c r="E188" s="62"/>
      <c r="F188" s="62"/>
      <c r="G188" s="62"/>
      <c r="H188" s="62"/>
      <c r="I188" s="62"/>
      <c r="J188" s="62"/>
      <c r="K188" s="63"/>
    </row>
    <row r="189" spans="1:11" ht="15">
      <c r="A189" s="31" t="s">
        <v>241</v>
      </c>
      <c r="B189" s="8" t="s">
        <v>17</v>
      </c>
      <c r="C189" s="22">
        <f>SUM(D189:J189)</f>
        <v>517.3000000000001</v>
      </c>
      <c r="D189" s="83">
        <f>SUM(D190)</f>
        <v>0</v>
      </c>
      <c r="E189" s="83">
        <f aca="true" t="shared" si="76" ref="E189:J189">SUM(E190)</f>
        <v>261.6</v>
      </c>
      <c r="F189" s="83">
        <f t="shared" si="76"/>
        <v>82.85</v>
      </c>
      <c r="G189" s="83">
        <f t="shared" si="76"/>
        <v>172.85</v>
      </c>
      <c r="H189" s="83">
        <f t="shared" si="76"/>
        <v>0</v>
      </c>
      <c r="I189" s="83">
        <f t="shared" si="76"/>
        <v>0</v>
      </c>
      <c r="J189" s="83">
        <f t="shared" si="76"/>
        <v>0</v>
      </c>
      <c r="K189" s="38">
        <v>35.36</v>
      </c>
    </row>
    <row r="190" spans="1:11" ht="15">
      <c r="A190" s="31" t="s">
        <v>242</v>
      </c>
      <c r="B190" s="8" t="s">
        <v>4</v>
      </c>
      <c r="C190" s="22">
        <f>SUM(D190:J190)</f>
        <v>517.3000000000001</v>
      </c>
      <c r="D190" s="83">
        <v>0</v>
      </c>
      <c r="E190" s="83">
        <v>261.6</v>
      </c>
      <c r="F190" s="22">
        <v>82.85</v>
      </c>
      <c r="G190" s="22">
        <v>172.85</v>
      </c>
      <c r="H190" s="22">
        <v>0</v>
      </c>
      <c r="I190" s="22">
        <f>SUM(H190)</f>
        <v>0</v>
      </c>
      <c r="J190" s="22">
        <f>SUM(I190)</f>
        <v>0</v>
      </c>
      <c r="K190" s="39"/>
    </row>
    <row r="191" spans="1:11" ht="14.25" customHeight="1">
      <c r="A191" s="31" t="s">
        <v>238</v>
      </c>
      <c r="B191" s="53" t="s">
        <v>19</v>
      </c>
      <c r="C191" s="54"/>
      <c r="D191" s="54"/>
      <c r="E191" s="54"/>
      <c r="F191" s="54"/>
      <c r="G191" s="54"/>
      <c r="H191" s="54"/>
      <c r="I191" s="54"/>
      <c r="J191" s="54"/>
      <c r="K191" s="55"/>
    </row>
    <row r="192" spans="1:11" ht="25.5">
      <c r="A192" s="31" t="s">
        <v>243</v>
      </c>
      <c r="B192" s="14" t="s">
        <v>30</v>
      </c>
      <c r="C192" s="21">
        <f>SUM(C193:C193)</f>
        <v>3728.2</v>
      </c>
      <c r="D192" s="21">
        <f>SUM(D193)</f>
        <v>774.1</v>
      </c>
      <c r="E192" s="21">
        <f aca="true" t="shared" si="77" ref="E192:J192">SUM(E193)</f>
        <v>881.1</v>
      </c>
      <c r="F192" s="21">
        <f t="shared" si="77"/>
        <v>0</v>
      </c>
      <c r="G192" s="21">
        <f t="shared" si="77"/>
        <v>573</v>
      </c>
      <c r="H192" s="21">
        <f t="shared" si="77"/>
        <v>500</v>
      </c>
      <c r="I192" s="21">
        <f t="shared" si="77"/>
        <v>500</v>
      </c>
      <c r="J192" s="21">
        <f t="shared" si="77"/>
        <v>500</v>
      </c>
      <c r="K192" s="44" t="s">
        <v>61</v>
      </c>
    </row>
    <row r="193" spans="1:11" ht="15">
      <c r="A193" s="31" t="s">
        <v>464</v>
      </c>
      <c r="B193" s="14" t="s">
        <v>4</v>
      </c>
      <c r="C193" s="21">
        <f>SUM(D193:J193)</f>
        <v>3728.2</v>
      </c>
      <c r="D193" s="21">
        <f>SUM(D205)</f>
        <v>774.1</v>
      </c>
      <c r="E193" s="21">
        <f aca="true" t="shared" si="78" ref="E193:J193">SUM(E205)</f>
        <v>881.1</v>
      </c>
      <c r="F193" s="21">
        <f t="shared" si="78"/>
        <v>0</v>
      </c>
      <c r="G193" s="21">
        <f t="shared" si="78"/>
        <v>573</v>
      </c>
      <c r="H193" s="21">
        <f t="shared" si="78"/>
        <v>500</v>
      </c>
      <c r="I193" s="21">
        <f t="shared" si="78"/>
        <v>500</v>
      </c>
      <c r="J193" s="21">
        <f t="shared" si="78"/>
        <v>500</v>
      </c>
      <c r="K193" s="46"/>
    </row>
    <row r="194" spans="1:11" ht="15" customHeight="1">
      <c r="A194" s="31" t="s">
        <v>244</v>
      </c>
      <c r="B194" s="58" t="s">
        <v>10</v>
      </c>
      <c r="C194" s="59"/>
      <c r="D194" s="59"/>
      <c r="E194" s="59"/>
      <c r="F194" s="59"/>
      <c r="G194" s="59"/>
      <c r="H194" s="59"/>
      <c r="I194" s="59"/>
      <c r="J194" s="59"/>
      <c r="K194" s="60"/>
    </row>
    <row r="195" spans="1:11" ht="38.25">
      <c r="A195" s="31" t="s">
        <v>245</v>
      </c>
      <c r="B195" s="14" t="s">
        <v>26</v>
      </c>
      <c r="C195" s="85">
        <v>0</v>
      </c>
      <c r="D195" s="85">
        <v>0</v>
      </c>
      <c r="E195" s="85">
        <v>0</v>
      </c>
      <c r="F195" s="85">
        <v>0</v>
      </c>
      <c r="G195" s="85">
        <v>0</v>
      </c>
      <c r="H195" s="85">
        <v>0</v>
      </c>
      <c r="I195" s="86">
        <v>0</v>
      </c>
      <c r="J195" s="86">
        <v>0</v>
      </c>
      <c r="K195" s="47" t="s">
        <v>61</v>
      </c>
    </row>
    <row r="196" spans="1:11" ht="15">
      <c r="A196" s="31" t="s">
        <v>357</v>
      </c>
      <c r="B196" s="14" t="s">
        <v>4</v>
      </c>
      <c r="C196" s="85">
        <v>0</v>
      </c>
      <c r="D196" s="85">
        <v>0</v>
      </c>
      <c r="E196" s="85">
        <v>0</v>
      </c>
      <c r="F196" s="85">
        <v>0</v>
      </c>
      <c r="G196" s="85">
        <v>0</v>
      </c>
      <c r="H196" s="85">
        <v>0</v>
      </c>
      <c r="I196" s="85">
        <v>0</v>
      </c>
      <c r="J196" s="85">
        <v>0</v>
      </c>
      <c r="K196" s="48"/>
    </row>
    <row r="197" spans="1:11" ht="15" customHeight="1">
      <c r="A197" s="31" t="s">
        <v>246</v>
      </c>
      <c r="B197" s="61" t="s">
        <v>11</v>
      </c>
      <c r="C197" s="62"/>
      <c r="D197" s="62"/>
      <c r="E197" s="62"/>
      <c r="F197" s="62"/>
      <c r="G197" s="62"/>
      <c r="H197" s="62"/>
      <c r="I197" s="62"/>
      <c r="J197" s="62"/>
      <c r="K197" s="63"/>
    </row>
    <row r="198" spans="1:11" ht="51" customHeight="1">
      <c r="A198" s="31" t="s">
        <v>247</v>
      </c>
      <c r="B198" s="8" t="s">
        <v>28</v>
      </c>
      <c r="C198" s="87">
        <f>SUM(C199)</f>
        <v>0</v>
      </c>
      <c r="D198" s="87">
        <f aca="true" t="shared" si="79" ref="D198:J198">SUM(D199)</f>
        <v>0</v>
      </c>
      <c r="E198" s="87">
        <f t="shared" si="79"/>
        <v>0</v>
      </c>
      <c r="F198" s="87">
        <f t="shared" si="79"/>
        <v>0</v>
      </c>
      <c r="G198" s="87">
        <f t="shared" si="79"/>
        <v>0</v>
      </c>
      <c r="H198" s="87">
        <f t="shared" si="79"/>
        <v>0</v>
      </c>
      <c r="I198" s="87">
        <f t="shared" si="79"/>
        <v>0</v>
      </c>
      <c r="J198" s="87">
        <f t="shared" si="79"/>
        <v>0</v>
      </c>
      <c r="K198" s="38" t="s">
        <v>61</v>
      </c>
    </row>
    <row r="199" spans="1:11" ht="15">
      <c r="A199" s="31" t="s">
        <v>248</v>
      </c>
      <c r="B199" s="88" t="s">
        <v>4</v>
      </c>
      <c r="C199" s="22"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39"/>
    </row>
    <row r="200" spans="1:11" ht="12" customHeight="1">
      <c r="A200" s="31" t="s">
        <v>249</v>
      </c>
      <c r="B200" s="89" t="s">
        <v>12</v>
      </c>
      <c r="C200" s="90"/>
      <c r="D200" s="90"/>
      <c r="E200" s="90"/>
      <c r="F200" s="90"/>
      <c r="G200" s="90"/>
      <c r="H200" s="90"/>
      <c r="I200" s="90"/>
      <c r="J200" s="90"/>
      <c r="K200" s="91"/>
    </row>
    <row r="201" spans="1:11" ht="15">
      <c r="A201" s="31" t="s">
        <v>250</v>
      </c>
      <c r="B201" s="8" t="s">
        <v>29</v>
      </c>
      <c r="C201" s="22">
        <f>SUM(B203)</f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38" t="s">
        <v>61</v>
      </c>
    </row>
    <row r="202" spans="1:11" ht="15">
      <c r="A202" s="31" t="s">
        <v>251</v>
      </c>
      <c r="B202" s="88" t="s">
        <v>4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39"/>
    </row>
    <row r="203" spans="1:11" ht="12" customHeight="1">
      <c r="A203" s="31" t="s">
        <v>252</v>
      </c>
      <c r="B203" s="89" t="s">
        <v>13</v>
      </c>
      <c r="C203" s="90"/>
      <c r="D203" s="90"/>
      <c r="E203" s="90"/>
      <c r="F203" s="90"/>
      <c r="G203" s="90"/>
      <c r="H203" s="90"/>
      <c r="I203" s="90"/>
      <c r="J203" s="90"/>
      <c r="K203" s="91"/>
    </row>
    <row r="204" spans="1:11" ht="15">
      <c r="A204" s="31" t="s">
        <v>253</v>
      </c>
      <c r="B204" s="14" t="s">
        <v>17</v>
      </c>
      <c r="C204" s="21">
        <f aca="true" t="shared" si="80" ref="C204:J204">SUM(C205:C205)</f>
        <v>3728.2</v>
      </c>
      <c r="D204" s="21">
        <f t="shared" si="80"/>
        <v>774.1</v>
      </c>
      <c r="E204" s="21">
        <f t="shared" si="80"/>
        <v>881.1</v>
      </c>
      <c r="F204" s="21">
        <f t="shared" si="80"/>
        <v>0</v>
      </c>
      <c r="G204" s="21">
        <f t="shared" si="80"/>
        <v>573</v>
      </c>
      <c r="H204" s="21">
        <f t="shared" si="80"/>
        <v>500</v>
      </c>
      <c r="I204" s="21">
        <f t="shared" si="80"/>
        <v>500</v>
      </c>
      <c r="J204" s="21">
        <f t="shared" si="80"/>
        <v>500</v>
      </c>
      <c r="K204" s="47" t="s">
        <v>61</v>
      </c>
    </row>
    <row r="205" spans="1:11" ht="15">
      <c r="A205" s="31" t="s">
        <v>254</v>
      </c>
      <c r="B205" s="14" t="s">
        <v>4</v>
      </c>
      <c r="C205" s="21">
        <f>SUM(D205:J205)</f>
        <v>3728.2</v>
      </c>
      <c r="D205" s="21">
        <f>SUM(D208)</f>
        <v>774.1</v>
      </c>
      <c r="E205" s="21">
        <f aca="true" t="shared" si="81" ref="E205:J205">SUM(E208)</f>
        <v>881.1</v>
      </c>
      <c r="F205" s="21">
        <f t="shared" si="81"/>
        <v>0</v>
      </c>
      <c r="G205" s="21">
        <f t="shared" si="81"/>
        <v>573</v>
      </c>
      <c r="H205" s="21">
        <f t="shared" si="81"/>
        <v>500</v>
      </c>
      <c r="I205" s="21">
        <f t="shared" si="81"/>
        <v>500</v>
      </c>
      <c r="J205" s="21">
        <f t="shared" si="81"/>
        <v>500</v>
      </c>
      <c r="K205" s="48"/>
    </row>
    <row r="206" spans="1:11" ht="12.75" customHeight="1">
      <c r="A206" s="31" t="s">
        <v>255</v>
      </c>
      <c r="B206" s="61" t="s">
        <v>75</v>
      </c>
      <c r="C206" s="62"/>
      <c r="D206" s="62"/>
      <c r="E206" s="62"/>
      <c r="F206" s="62"/>
      <c r="G206" s="62"/>
      <c r="H206" s="62"/>
      <c r="I206" s="62"/>
      <c r="J206" s="62"/>
      <c r="K206" s="63"/>
    </row>
    <row r="207" spans="1:11" ht="15">
      <c r="A207" s="31" t="s">
        <v>256</v>
      </c>
      <c r="B207" s="8" t="s">
        <v>29</v>
      </c>
      <c r="C207" s="20">
        <f>SUM(D207:J207)</f>
        <v>3728.2</v>
      </c>
      <c r="D207" s="20">
        <f>SUM(D208)</f>
        <v>774.1</v>
      </c>
      <c r="E207" s="20">
        <f aca="true" t="shared" si="82" ref="E207:J207">SUM(E208)</f>
        <v>881.1</v>
      </c>
      <c r="F207" s="20">
        <f t="shared" si="82"/>
        <v>0</v>
      </c>
      <c r="G207" s="20">
        <f t="shared" si="82"/>
        <v>573</v>
      </c>
      <c r="H207" s="20">
        <f t="shared" si="82"/>
        <v>500</v>
      </c>
      <c r="I207" s="20">
        <f t="shared" si="82"/>
        <v>500</v>
      </c>
      <c r="J207" s="20">
        <f t="shared" si="82"/>
        <v>500</v>
      </c>
      <c r="K207" s="38">
        <v>40</v>
      </c>
    </row>
    <row r="208" spans="1:11" ht="15">
      <c r="A208" s="31" t="s">
        <v>257</v>
      </c>
      <c r="B208" s="32" t="s">
        <v>4</v>
      </c>
      <c r="C208" s="26">
        <f>SUM(D208:J208)</f>
        <v>3728.2</v>
      </c>
      <c r="D208" s="20">
        <v>774.1</v>
      </c>
      <c r="E208" s="20">
        <v>881.1</v>
      </c>
      <c r="F208" s="20">
        <v>0</v>
      </c>
      <c r="G208" s="20">
        <v>573</v>
      </c>
      <c r="H208" s="20">
        <v>500</v>
      </c>
      <c r="I208" s="20">
        <f>SUM(H208)</f>
        <v>500</v>
      </c>
      <c r="J208" s="20">
        <f>SUM(I208)</f>
        <v>500</v>
      </c>
      <c r="K208" s="39"/>
    </row>
    <row r="209" spans="1:11" ht="18" customHeight="1">
      <c r="A209" s="31" t="s">
        <v>258</v>
      </c>
      <c r="B209" s="53" t="s">
        <v>67</v>
      </c>
      <c r="C209" s="54"/>
      <c r="D209" s="54"/>
      <c r="E209" s="54"/>
      <c r="F209" s="54"/>
      <c r="G209" s="54"/>
      <c r="H209" s="54"/>
      <c r="I209" s="54"/>
      <c r="J209" s="54"/>
      <c r="K209" s="55"/>
    </row>
    <row r="210" spans="1:11" ht="25.5">
      <c r="A210" s="31" t="s">
        <v>259</v>
      </c>
      <c r="B210" s="14" t="s">
        <v>31</v>
      </c>
      <c r="C210" s="21">
        <f>SUM(C211:C213)</f>
        <v>618577.02985</v>
      </c>
      <c r="D210" s="21">
        <f aca="true" t="shared" si="83" ref="D210:J210">SUM(D211:D213)</f>
        <v>223750</v>
      </c>
      <c r="E210" s="21">
        <f t="shared" si="83"/>
        <v>267296.1</v>
      </c>
      <c r="F210" s="21">
        <f t="shared" si="83"/>
        <v>116065.27549999999</v>
      </c>
      <c r="G210" s="21">
        <f t="shared" si="83"/>
        <v>11465.654349999999</v>
      </c>
      <c r="H210" s="21">
        <f t="shared" si="83"/>
        <v>0</v>
      </c>
      <c r="I210" s="21">
        <f t="shared" si="83"/>
        <v>0</v>
      </c>
      <c r="J210" s="21">
        <f t="shared" si="83"/>
        <v>0</v>
      </c>
      <c r="K210" s="44" t="s">
        <v>61</v>
      </c>
    </row>
    <row r="211" spans="1:11" ht="15">
      <c r="A211" s="31" t="s">
        <v>260</v>
      </c>
      <c r="B211" s="14" t="s">
        <v>4</v>
      </c>
      <c r="C211" s="21">
        <f>SUM(D211:J211)</f>
        <v>109845.44607000002</v>
      </c>
      <c r="D211" s="21">
        <f aca="true" t="shared" si="84" ref="D211:J211">SUM(D216+D234)</f>
        <v>40275</v>
      </c>
      <c r="E211" s="21">
        <f t="shared" si="84"/>
        <v>49352.100000000006</v>
      </c>
      <c r="F211" s="21">
        <f t="shared" si="84"/>
        <v>17565.36131</v>
      </c>
      <c r="G211" s="21">
        <f t="shared" si="84"/>
        <v>2652.9847600000003</v>
      </c>
      <c r="H211" s="21">
        <f t="shared" si="84"/>
        <v>0</v>
      </c>
      <c r="I211" s="21">
        <f t="shared" si="84"/>
        <v>0</v>
      </c>
      <c r="J211" s="21">
        <f t="shared" si="84"/>
        <v>0</v>
      </c>
      <c r="K211" s="45"/>
    </row>
    <row r="212" spans="1:11" ht="15">
      <c r="A212" s="31" t="s">
        <v>358</v>
      </c>
      <c r="B212" s="14" t="s">
        <v>5</v>
      </c>
      <c r="C212" s="21">
        <f>SUM(D212:J212)</f>
        <v>321275.31326</v>
      </c>
      <c r="D212" s="21">
        <f>SUM(D217)</f>
        <v>101657</v>
      </c>
      <c r="E212" s="21">
        <f aca="true" t="shared" si="85" ref="E212:J212">SUM(E217)</f>
        <v>131444.4</v>
      </c>
      <c r="F212" s="21">
        <f t="shared" si="85"/>
        <v>80502.25126</v>
      </c>
      <c r="G212" s="21">
        <f t="shared" si="85"/>
        <v>7671.662</v>
      </c>
      <c r="H212" s="21">
        <f t="shared" si="85"/>
        <v>0</v>
      </c>
      <c r="I212" s="21">
        <f t="shared" si="85"/>
        <v>0</v>
      </c>
      <c r="J212" s="21">
        <f t="shared" si="85"/>
        <v>0</v>
      </c>
      <c r="K212" s="45"/>
    </row>
    <row r="213" spans="1:11" ht="15">
      <c r="A213" s="31" t="s">
        <v>359</v>
      </c>
      <c r="B213" s="14" t="s">
        <v>55</v>
      </c>
      <c r="C213" s="21">
        <f>SUM(D213:J213)</f>
        <v>187456.27052</v>
      </c>
      <c r="D213" s="21">
        <f>SUM(D218)</f>
        <v>81818</v>
      </c>
      <c r="E213" s="21">
        <f aca="true" t="shared" si="86" ref="E213:J213">SUM(E218)</f>
        <v>86499.6</v>
      </c>
      <c r="F213" s="21">
        <f t="shared" si="86"/>
        <v>17997.66293</v>
      </c>
      <c r="G213" s="21">
        <f t="shared" si="86"/>
        <v>1141.00759</v>
      </c>
      <c r="H213" s="21">
        <f t="shared" si="86"/>
        <v>0</v>
      </c>
      <c r="I213" s="21">
        <f t="shared" si="86"/>
        <v>0</v>
      </c>
      <c r="J213" s="21">
        <f t="shared" si="86"/>
        <v>0</v>
      </c>
      <c r="K213" s="46"/>
    </row>
    <row r="214" spans="1:11" ht="15" customHeight="1">
      <c r="A214" s="31" t="s">
        <v>261</v>
      </c>
      <c r="B214" s="58" t="s">
        <v>10</v>
      </c>
      <c r="C214" s="59"/>
      <c r="D214" s="59"/>
      <c r="E214" s="59"/>
      <c r="F214" s="59"/>
      <c r="G214" s="59"/>
      <c r="H214" s="59"/>
      <c r="I214" s="59"/>
      <c r="J214" s="59"/>
      <c r="K214" s="60"/>
    </row>
    <row r="215" spans="1:11" ht="38.25">
      <c r="A215" s="31" t="s">
        <v>262</v>
      </c>
      <c r="B215" s="14" t="s">
        <v>26</v>
      </c>
      <c r="C215" s="21">
        <f>SUM(C216:C218)</f>
        <v>613231.22985</v>
      </c>
      <c r="D215" s="21">
        <f>SUM(D216:D218)</f>
        <v>223750</v>
      </c>
      <c r="E215" s="21">
        <f aca="true" t="shared" si="87" ref="E215:J215">SUM(E216:E218)</f>
        <v>265785.30000000005</v>
      </c>
      <c r="F215" s="21">
        <f t="shared" si="87"/>
        <v>114266.27549999999</v>
      </c>
      <c r="G215" s="21">
        <f t="shared" si="87"/>
        <v>9429.654349999999</v>
      </c>
      <c r="H215" s="21">
        <f t="shared" si="87"/>
        <v>0</v>
      </c>
      <c r="I215" s="21">
        <f t="shared" si="87"/>
        <v>0</v>
      </c>
      <c r="J215" s="21">
        <f t="shared" si="87"/>
        <v>0</v>
      </c>
      <c r="K215" s="47" t="s">
        <v>61</v>
      </c>
    </row>
    <row r="216" spans="1:11" ht="15">
      <c r="A216" s="31" t="s">
        <v>263</v>
      </c>
      <c r="B216" s="14" t="s">
        <v>4</v>
      </c>
      <c r="C216" s="21">
        <f>SUM(D216:J216)</f>
        <v>104499.64607</v>
      </c>
      <c r="D216" s="21">
        <f>SUM(D229)</f>
        <v>40275</v>
      </c>
      <c r="E216" s="21">
        <f aca="true" t="shared" si="88" ref="E216:J216">SUM(E229)</f>
        <v>47841.3</v>
      </c>
      <c r="F216" s="21">
        <f t="shared" si="88"/>
        <v>15766.36131</v>
      </c>
      <c r="G216" s="21">
        <f t="shared" si="88"/>
        <v>616.98476</v>
      </c>
      <c r="H216" s="21">
        <f t="shared" si="88"/>
        <v>0</v>
      </c>
      <c r="I216" s="21">
        <f t="shared" si="88"/>
        <v>0</v>
      </c>
      <c r="J216" s="21">
        <f t="shared" si="88"/>
        <v>0</v>
      </c>
      <c r="K216" s="92"/>
    </row>
    <row r="217" spans="1:11" ht="15">
      <c r="A217" s="31" t="s">
        <v>465</v>
      </c>
      <c r="B217" s="14" t="s">
        <v>5</v>
      </c>
      <c r="C217" s="21">
        <f>SUM(D217:J217)</f>
        <v>321275.31326</v>
      </c>
      <c r="D217" s="21">
        <f>SUM(D230)</f>
        <v>101657</v>
      </c>
      <c r="E217" s="21">
        <f aca="true" t="shared" si="89" ref="E217:J217">SUM(E230)</f>
        <v>131444.4</v>
      </c>
      <c r="F217" s="21">
        <f t="shared" si="89"/>
        <v>80502.25126</v>
      </c>
      <c r="G217" s="21">
        <f t="shared" si="89"/>
        <v>7671.662</v>
      </c>
      <c r="H217" s="21">
        <f t="shared" si="89"/>
        <v>0</v>
      </c>
      <c r="I217" s="21">
        <f t="shared" si="89"/>
        <v>0</v>
      </c>
      <c r="J217" s="21">
        <f t="shared" si="89"/>
        <v>0</v>
      </c>
      <c r="K217" s="92"/>
    </row>
    <row r="218" spans="1:11" ht="15">
      <c r="A218" s="31" t="s">
        <v>466</v>
      </c>
      <c r="B218" s="14" t="s">
        <v>55</v>
      </c>
      <c r="C218" s="21">
        <f>SUM(D218:J218)</f>
        <v>187456.27052</v>
      </c>
      <c r="D218" s="21">
        <f>SUM(D231)</f>
        <v>81818</v>
      </c>
      <c r="E218" s="21">
        <f aca="true" t="shared" si="90" ref="E218:J218">SUM(E231)</f>
        <v>86499.6</v>
      </c>
      <c r="F218" s="21">
        <f t="shared" si="90"/>
        <v>17997.66293</v>
      </c>
      <c r="G218" s="21">
        <f t="shared" si="90"/>
        <v>1141.00759</v>
      </c>
      <c r="H218" s="21">
        <f t="shared" si="90"/>
        <v>0</v>
      </c>
      <c r="I218" s="21">
        <f t="shared" si="90"/>
        <v>0</v>
      </c>
      <c r="J218" s="21">
        <f t="shared" si="90"/>
        <v>0</v>
      </c>
      <c r="K218" s="48"/>
    </row>
    <row r="219" spans="1:11" ht="15" customHeight="1">
      <c r="A219" s="31" t="s">
        <v>264</v>
      </c>
      <c r="B219" s="61" t="s">
        <v>11</v>
      </c>
      <c r="C219" s="62"/>
      <c r="D219" s="62"/>
      <c r="E219" s="62"/>
      <c r="F219" s="62"/>
      <c r="G219" s="62"/>
      <c r="H219" s="62"/>
      <c r="I219" s="62"/>
      <c r="J219" s="62"/>
      <c r="K219" s="63"/>
    </row>
    <row r="220" spans="1:11" ht="51">
      <c r="A220" s="31" t="s">
        <v>265</v>
      </c>
      <c r="B220" s="8" t="s">
        <v>28</v>
      </c>
      <c r="C220" s="87">
        <f>SUM(C221)</f>
        <v>0</v>
      </c>
      <c r="D220" s="87">
        <f aca="true" t="shared" si="91" ref="D220:J220">SUM(D221)</f>
        <v>0</v>
      </c>
      <c r="E220" s="87">
        <f t="shared" si="91"/>
        <v>0</v>
      </c>
      <c r="F220" s="87">
        <f t="shared" si="91"/>
        <v>0</v>
      </c>
      <c r="G220" s="87">
        <f t="shared" si="91"/>
        <v>0</v>
      </c>
      <c r="H220" s="87">
        <f t="shared" si="91"/>
        <v>0</v>
      </c>
      <c r="I220" s="87">
        <f t="shared" si="91"/>
        <v>0</v>
      </c>
      <c r="J220" s="87">
        <f t="shared" si="91"/>
        <v>0</v>
      </c>
      <c r="K220" s="38" t="s">
        <v>61</v>
      </c>
    </row>
    <row r="221" spans="1:11" ht="15">
      <c r="A221" s="31" t="s">
        <v>266</v>
      </c>
      <c r="B221" s="88" t="s">
        <v>4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39"/>
    </row>
    <row r="222" spans="1:11" ht="15" customHeight="1">
      <c r="A222" s="31" t="s">
        <v>267</v>
      </c>
      <c r="B222" s="61" t="s">
        <v>12</v>
      </c>
      <c r="C222" s="62"/>
      <c r="D222" s="62"/>
      <c r="E222" s="62"/>
      <c r="F222" s="62"/>
      <c r="G222" s="62"/>
      <c r="H222" s="62"/>
      <c r="I222" s="62"/>
      <c r="J222" s="62"/>
      <c r="K222" s="63"/>
    </row>
    <row r="223" spans="1:11" ht="15">
      <c r="A223" s="31" t="s">
        <v>268</v>
      </c>
      <c r="B223" s="8" t="s">
        <v>29</v>
      </c>
      <c r="C223" s="20">
        <f>SUM(D223:J223)</f>
        <v>613231.22985</v>
      </c>
      <c r="D223" s="20">
        <f>SUM(D224:D226)</f>
        <v>223750</v>
      </c>
      <c r="E223" s="20">
        <f aca="true" t="shared" si="92" ref="E223:J223">SUM(E224:E226)</f>
        <v>265785.30000000005</v>
      </c>
      <c r="F223" s="20">
        <f>SUM(F224:F226)</f>
        <v>114266.27549999999</v>
      </c>
      <c r="G223" s="20">
        <f t="shared" si="92"/>
        <v>9429.654349999999</v>
      </c>
      <c r="H223" s="20">
        <f t="shared" si="92"/>
        <v>0</v>
      </c>
      <c r="I223" s="20">
        <f t="shared" si="92"/>
        <v>0</v>
      </c>
      <c r="J223" s="20">
        <f t="shared" si="92"/>
        <v>0</v>
      </c>
      <c r="K223" s="38" t="s">
        <v>61</v>
      </c>
    </row>
    <row r="224" spans="1:11" ht="15">
      <c r="A224" s="31" t="s">
        <v>269</v>
      </c>
      <c r="B224" s="14" t="s">
        <v>4</v>
      </c>
      <c r="C224" s="20">
        <f>SUM(D224:J224)</f>
        <v>104499.64607</v>
      </c>
      <c r="D224" s="20">
        <f aca="true" t="shared" si="93" ref="D224:J224">SUM(D229)</f>
        <v>40275</v>
      </c>
      <c r="E224" s="20">
        <f t="shared" si="93"/>
        <v>47841.3</v>
      </c>
      <c r="F224" s="20">
        <f t="shared" si="93"/>
        <v>15766.36131</v>
      </c>
      <c r="G224" s="20">
        <f t="shared" si="93"/>
        <v>616.98476</v>
      </c>
      <c r="H224" s="20">
        <f t="shared" si="93"/>
        <v>0</v>
      </c>
      <c r="I224" s="20">
        <f t="shared" si="93"/>
        <v>0</v>
      </c>
      <c r="J224" s="20">
        <f t="shared" si="93"/>
        <v>0</v>
      </c>
      <c r="K224" s="40"/>
    </row>
    <row r="225" spans="1:11" ht="15">
      <c r="A225" s="31" t="s">
        <v>360</v>
      </c>
      <c r="B225" s="14" t="s">
        <v>5</v>
      </c>
      <c r="C225" s="20">
        <f>SUM(D225:J225)</f>
        <v>321275.31326</v>
      </c>
      <c r="D225" s="20">
        <f>SUM(D230)</f>
        <v>101657</v>
      </c>
      <c r="E225" s="20">
        <f aca="true" t="shared" si="94" ref="E225:J225">SUM(E230)</f>
        <v>131444.4</v>
      </c>
      <c r="F225" s="20">
        <f t="shared" si="94"/>
        <v>80502.25126</v>
      </c>
      <c r="G225" s="20">
        <f t="shared" si="94"/>
        <v>7671.662</v>
      </c>
      <c r="H225" s="20">
        <f t="shared" si="94"/>
        <v>0</v>
      </c>
      <c r="I225" s="20">
        <f t="shared" si="94"/>
        <v>0</v>
      </c>
      <c r="J225" s="20">
        <f t="shared" si="94"/>
        <v>0</v>
      </c>
      <c r="K225" s="40"/>
    </row>
    <row r="226" spans="1:11" ht="15">
      <c r="A226" s="31" t="s">
        <v>361</v>
      </c>
      <c r="B226" s="14" t="s">
        <v>55</v>
      </c>
      <c r="C226" s="20">
        <f>SUM(D226:J226)</f>
        <v>187456.27052</v>
      </c>
      <c r="D226" s="20">
        <f>SUM(D231)</f>
        <v>81818</v>
      </c>
      <c r="E226" s="20">
        <f aca="true" t="shared" si="95" ref="E226:J226">SUM(E231)</f>
        <v>86499.6</v>
      </c>
      <c r="F226" s="20">
        <f t="shared" si="95"/>
        <v>17997.66293</v>
      </c>
      <c r="G226" s="20">
        <f t="shared" si="95"/>
        <v>1141.00759</v>
      </c>
      <c r="H226" s="20">
        <f t="shared" si="95"/>
        <v>0</v>
      </c>
      <c r="I226" s="20">
        <f t="shared" si="95"/>
        <v>0</v>
      </c>
      <c r="J226" s="20">
        <f t="shared" si="95"/>
        <v>0</v>
      </c>
      <c r="K226" s="39"/>
    </row>
    <row r="227" spans="1:11" ht="15" customHeight="1">
      <c r="A227" s="31" t="s">
        <v>270</v>
      </c>
      <c r="B227" s="61" t="s">
        <v>76</v>
      </c>
      <c r="C227" s="62"/>
      <c r="D227" s="62"/>
      <c r="E227" s="62"/>
      <c r="F227" s="62"/>
      <c r="G227" s="62"/>
      <c r="H227" s="62"/>
      <c r="I227" s="62"/>
      <c r="J227" s="62"/>
      <c r="K227" s="63"/>
    </row>
    <row r="228" spans="1:11" ht="38.25">
      <c r="A228" s="31" t="s">
        <v>271</v>
      </c>
      <c r="B228" s="8" t="s">
        <v>26</v>
      </c>
      <c r="C228" s="20">
        <f>SUM(D228:J228)</f>
        <v>613231.22985</v>
      </c>
      <c r="D228" s="20">
        <f>SUM(D229:D231)</f>
        <v>223750</v>
      </c>
      <c r="E228" s="20">
        <f aca="true" t="shared" si="96" ref="E228:J228">SUM(E229:E231)</f>
        <v>265785.30000000005</v>
      </c>
      <c r="F228" s="20">
        <f t="shared" si="96"/>
        <v>114266.27549999999</v>
      </c>
      <c r="G228" s="20">
        <f t="shared" si="96"/>
        <v>9429.654349999999</v>
      </c>
      <c r="H228" s="20">
        <f t="shared" si="96"/>
        <v>0</v>
      </c>
      <c r="I228" s="20">
        <f t="shared" si="96"/>
        <v>0</v>
      </c>
      <c r="J228" s="20">
        <f t="shared" si="96"/>
        <v>0</v>
      </c>
      <c r="K228" s="93">
        <v>44.46</v>
      </c>
    </row>
    <row r="229" spans="1:11" ht="15">
      <c r="A229" s="31" t="s">
        <v>272</v>
      </c>
      <c r="B229" s="8" t="s">
        <v>4</v>
      </c>
      <c r="C229" s="20">
        <f>SUM(D229:J229)</f>
        <v>104499.64607</v>
      </c>
      <c r="D229" s="20">
        <v>40275</v>
      </c>
      <c r="E229" s="20">
        <v>47841.3</v>
      </c>
      <c r="F229" s="20">
        <v>15766.36131</v>
      </c>
      <c r="G229" s="20">
        <v>616.98476</v>
      </c>
      <c r="H229" s="20">
        <v>0</v>
      </c>
      <c r="I229" s="20">
        <v>0</v>
      </c>
      <c r="J229" s="20">
        <v>0</v>
      </c>
      <c r="K229" s="94"/>
    </row>
    <row r="230" spans="1:11" ht="15">
      <c r="A230" s="31" t="s">
        <v>467</v>
      </c>
      <c r="B230" s="8" t="s">
        <v>5</v>
      </c>
      <c r="C230" s="20">
        <f>SUM(D230:J230)</f>
        <v>321275.31326</v>
      </c>
      <c r="D230" s="20">
        <v>101657</v>
      </c>
      <c r="E230" s="20">
        <v>131444.4</v>
      </c>
      <c r="F230" s="20">
        <v>80502.25126</v>
      </c>
      <c r="G230" s="20">
        <v>7671.662</v>
      </c>
      <c r="H230" s="20">
        <v>0</v>
      </c>
      <c r="I230" s="20">
        <v>0</v>
      </c>
      <c r="J230" s="20">
        <v>0</v>
      </c>
      <c r="K230" s="94"/>
    </row>
    <row r="231" spans="1:11" ht="15">
      <c r="A231" s="31" t="s">
        <v>468</v>
      </c>
      <c r="B231" s="8" t="s">
        <v>55</v>
      </c>
      <c r="C231" s="20">
        <f>SUM(D231:J231)</f>
        <v>187456.27052</v>
      </c>
      <c r="D231" s="20">
        <v>81818</v>
      </c>
      <c r="E231" s="20">
        <v>86499.6</v>
      </c>
      <c r="F231" s="20">
        <v>17997.66293</v>
      </c>
      <c r="G231" s="20">
        <v>1141.00759</v>
      </c>
      <c r="H231" s="20">
        <v>0</v>
      </c>
      <c r="I231" s="20">
        <v>0</v>
      </c>
      <c r="J231" s="20">
        <v>0</v>
      </c>
      <c r="K231" s="95"/>
    </row>
    <row r="232" spans="1:11" ht="15" customHeight="1">
      <c r="A232" s="31" t="s">
        <v>273</v>
      </c>
      <c r="B232" s="58" t="s">
        <v>13</v>
      </c>
      <c r="C232" s="59"/>
      <c r="D232" s="59"/>
      <c r="E232" s="59"/>
      <c r="F232" s="59"/>
      <c r="G232" s="59"/>
      <c r="H232" s="59"/>
      <c r="I232" s="59"/>
      <c r="J232" s="59"/>
      <c r="K232" s="60"/>
    </row>
    <row r="233" spans="1:11" ht="15">
      <c r="A233" s="31" t="s">
        <v>274</v>
      </c>
      <c r="B233" s="14" t="s">
        <v>32</v>
      </c>
      <c r="C233" s="25">
        <f>SUM(D233:J233)</f>
        <v>5345.8</v>
      </c>
      <c r="D233" s="21">
        <f>SUM(D234)</f>
        <v>0</v>
      </c>
      <c r="E233" s="21">
        <f aca="true" t="shared" si="97" ref="E233:J233">SUM(E234)</f>
        <v>1510.8</v>
      </c>
      <c r="F233" s="21">
        <f t="shared" si="97"/>
        <v>1799</v>
      </c>
      <c r="G233" s="21">
        <f t="shared" si="97"/>
        <v>2036</v>
      </c>
      <c r="H233" s="21">
        <f t="shared" si="97"/>
        <v>0</v>
      </c>
      <c r="I233" s="21">
        <f t="shared" si="97"/>
        <v>0</v>
      </c>
      <c r="J233" s="21">
        <f t="shared" si="97"/>
        <v>0</v>
      </c>
      <c r="K233" s="47" t="s">
        <v>61</v>
      </c>
    </row>
    <row r="234" spans="1:11" ht="15">
      <c r="A234" s="31" t="s">
        <v>275</v>
      </c>
      <c r="B234" s="96" t="s">
        <v>4</v>
      </c>
      <c r="C234" s="21">
        <f aca="true" t="shared" si="98" ref="C234:J234">SUM(C237+C240)</f>
        <v>5345.8</v>
      </c>
      <c r="D234" s="21">
        <f t="shared" si="98"/>
        <v>0</v>
      </c>
      <c r="E234" s="21">
        <f t="shared" si="98"/>
        <v>1510.8</v>
      </c>
      <c r="F234" s="21">
        <f t="shared" si="98"/>
        <v>1799</v>
      </c>
      <c r="G234" s="21">
        <f t="shared" si="98"/>
        <v>2036</v>
      </c>
      <c r="H234" s="21">
        <f t="shared" si="98"/>
        <v>0</v>
      </c>
      <c r="I234" s="21">
        <f t="shared" si="98"/>
        <v>0</v>
      </c>
      <c r="J234" s="21">
        <f t="shared" si="98"/>
        <v>0</v>
      </c>
      <c r="K234" s="48"/>
    </row>
    <row r="235" spans="1:12" ht="15.75" customHeight="1">
      <c r="A235" s="31" t="s">
        <v>276</v>
      </c>
      <c r="B235" s="61" t="s">
        <v>77</v>
      </c>
      <c r="C235" s="62"/>
      <c r="D235" s="62"/>
      <c r="E235" s="62"/>
      <c r="F235" s="62"/>
      <c r="G235" s="62"/>
      <c r="H235" s="62"/>
      <c r="I235" s="62"/>
      <c r="J235" s="62"/>
      <c r="K235" s="63"/>
      <c r="L235" s="17"/>
    </row>
    <row r="236" spans="1:12" ht="15.75" customHeight="1">
      <c r="A236" s="31" t="s">
        <v>277</v>
      </c>
      <c r="B236" s="8" t="s">
        <v>17</v>
      </c>
      <c r="C236" s="25">
        <f>SUM(D236:J236)</f>
        <v>5044.3</v>
      </c>
      <c r="D236" s="20">
        <f>SUM(D237)</f>
        <v>0</v>
      </c>
      <c r="E236" s="20">
        <f aca="true" t="shared" si="99" ref="E236:J236">SUM(E237)</f>
        <v>1394.3</v>
      </c>
      <c r="F236" s="20">
        <f t="shared" si="99"/>
        <v>1764</v>
      </c>
      <c r="G236" s="20">
        <f t="shared" si="99"/>
        <v>1886</v>
      </c>
      <c r="H236" s="20">
        <f t="shared" si="99"/>
        <v>0</v>
      </c>
      <c r="I236" s="20">
        <f t="shared" si="99"/>
        <v>0</v>
      </c>
      <c r="J236" s="20">
        <f t="shared" si="99"/>
        <v>0</v>
      </c>
      <c r="K236" s="38">
        <v>47</v>
      </c>
      <c r="L236" s="17"/>
    </row>
    <row r="237" spans="1:12" ht="15.75" customHeight="1">
      <c r="A237" s="31" t="s">
        <v>278</v>
      </c>
      <c r="B237" s="8" t="s">
        <v>4</v>
      </c>
      <c r="C237" s="25">
        <f>SUM(D237:J237)</f>
        <v>5044.3</v>
      </c>
      <c r="D237" s="20">
        <v>0</v>
      </c>
      <c r="E237" s="20">
        <v>1394.3</v>
      </c>
      <c r="F237" s="20">
        <v>1764</v>
      </c>
      <c r="G237" s="20">
        <v>1886</v>
      </c>
      <c r="H237" s="20">
        <v>0</v>
      </c>
      <c r="I237" s="20">
        <v>0</v>
      </c>
      <c r="J237" s="20">
        <v>0</v>
      </c>
      <c r="K237" s="39"/>
      <c r="L237" s="17"/>
    </row>
    <row r="238" spans="1:12" ht="15.75" customHeight="1">
      <c r="A238" s="31" t="s">
        <v>279</v>
      </c>
      <c r="B238" s="61" t="s">
        <v>78</v>
      </c>
      <c r="C238" s="62"/>
      <c r="D238" s="62"/>
      <c r="E238" s="62"/>
      <c r="F238" s="62"/>
      <c r="G238" s="62"/>
      <c r="H238" s="62"/>
      <c r="I238" s="62"/>
      <c r="J238" s="62"/>
      <c r="K238" s="63"/>
      <c r="L238" s="17"/>
    </row>
    <row r="239" spans="1:12" ht="15.75" customHeight="1">
      <c r="A239" s="31" t="s">
        <v>280</v>
      </c>
      <c r="B239" s="8" t="s">
        <v>17</v>
      </c>
      <c r="C239" s="25">
        <f>SUM(D239:J239)</f>
        <v>301.5</v>
      </c>
      <c r="D239" s="20">
        <f aca="true" t="shared" si="100" ref="D239:J239">SUM(D240)</f>
        <v>0</v>
      </c>
      <c r="E239" s="20">
        <f t="shared" si="100"/>
        <v>116.5</v>
      </c>
      <c r="F239" s="20">
        <f t="shared" si="100"/>
        <v>35</v>
      </c>
      <c r="G239" s="20">
        <f t="shared" si="100"/>
        <v>150</v>
      </c>
      <c r="H239" s="20">
        <f t="shared" si="100"/>
        <v>0</v>
      </c>
      <c r="I239" s="20">
        <f t="shared" si="100"/>
        <v>0</v>
      </c>
      <c r="J239" s="20">
        <f t="shared" si="100"/>
        <v>0</v>
      </c>
      <c r="K239" s="38">
        <v>47</v>
      </c>
      <c r="L239" s="17"/>
    </row>
    <row r="240" spans="1:12" ht="15.75" customHeight="1">
      <c r="A240" s="31" t="s">
        <v>281</v>
      </c>
      <c r="B240" s="8" t="s">
        <v>4</v>
      </c>
      <c r="C240" s="25">
        <f>SUM(D240:J240)</f>
        <v>301.5</v>
      </c>
      <c r="D240" s="20">
        <v>0</v>
      </c>
      <c r="E240" s="20">
        <v>116.5</v>
      </c>
      <c r="F240" s="20">
        <v>35</v>
      </c>
      <c r="G240" s="20">
        <v>150</v>
      </c>
      <c r="H240" s="20">
        <v>0</v>
      </c>
      <c r="I240" s="20">
        <v>0</v>
      </c>
      <c r="J240" s="20">
        <v>0</v>
      </c>
      <c r="K240" s="39"/>
      <c r="L240" s="17"/>
    </row>
    <row r="241" spans="1:11" ht="30" customHeight="1">
      <c r="A241" s="31" t="s">
        <v>282</v>
      </c>
      <c r="B241" s="53" t="s">
        <v>40</v>
      </c>
      <c r="C241" s="54"/>
      <c r="D241" s="54"/>
      <c r="E241" s="54"/>
      <c r="F241" s="54"/>
      <c r="G241" s="54"/>
      <c r="H241" s="54"/>
      <c r="I241" s="54"/>
      <c r="J241" s="54"/>
      <c r="K241" s="55"/>
    </row>
    <row r="242" spans="1:11" ht="27" customHeight="1">
      <c r="A242" s="31" t="s">
        <v>283</v>
      </c>
      <c r="B242" s="14" t="s">
        <v>33</v>
      </c>
      <c r="C242" s="21">
        <f>C243</f>
        <v>109622.57159</v>
      </c>
      <c r="D242" s="21">
        <f>D243</f>
        <v>9057</v>
      </c>
      <c r="E242" s="21">
        <f aca="true" t="shared" si="101" ref="E242:J242">E243</f>
        <v>20613.8</v>
      </c>
      <c r="F242" s="21">
        <f t="shared" si="101"/>
        <v>13551.27159</v>
      </c>
      <c r="G242" s="21">
        <f t="shared" si="101"/>
        <v>15000</v>
      </c>
      <c r="H242" s="21">
        <f t="shared" si="101"/>
        <v>17133.5</v>
      </c>
      <c r="I242" s="21">
        <f t="shared" si="101"/>
        <v>17133.5</v>
      </c>
      <c r="J242" s="21">
        <f t="shared" si="101"/>
        <v>17133.5</v>
      </c>
      <c r="K242" s="44" t="s">
        <v>61</v>
      </c>
    </row>
    <row r="243" spans="1:11" ht="14.25" customHeight="1">
      <c r="A243" s="31" t="s">
        <v>284</v>
      </c>
      <c r="B243" s="14" t="s">
        <v>4</v>
      </c>
      <c r="C243" s="21">
        <f>SUM(D243:J243)</f>
        <v>109622.57159</v>
      </c>
      <c r="D243" s="21">
        <f>SUM(D255)</f>
        <v>9057</v>
      </c>
      <c r="E243" s="21">
        <f aca="true" t="shared" si="102" ref="E243:J243">SUM(E255)</f>
        <v>20613.8</v>
      </c>
      <c r="F243" s="21">
        <f t="shared" si="102"/>
        <v>13551.27159</v>
      </c>
      <c r="G243" s="21">
        <f>SUM(G255)</f>
        <v>15000</v>
      </c>
      <c r="H243" s="21">
        <f t="shared" si="102"/>
        <v>17133.5</v>
      </c>
      <c r="I243" s="21">
        <f t="shared" si="102"/>
        <v>17133.5</v>
      </c>
      <c r="J243" s="21">
        <f t="shared" si="102"/>
        <v>17133.5</v>
      </c>
      <c r="K243" s="46"/>
    </row>
    <row r="244" spans="1:11" ht="15" customHeight="1">
      <c r="A244" s="31" t="s">
        <v>285</v>
      </c>
      <c r="B244" s="58" t="s">
        <v>10</v>
      </c>
      <c r="C244" s="59"/>
      <c r="D244" s="59"/>
      <c r="E244" s="59"/>
      <c r="F244" s="59"/>
      <c r="G244" s="59"/>
      <c r="H244" s="59"/>
      <c r="I244" s="59"/>
      <c r="J244" s="59"/>
      <c r="K244" s="60"/>
    </row>
    <row r="245" spans="1:11" ht="38.25">
      <c r="A245" s="31" t="s">
        <v>286</v>
      </c>
      <c r="B245" s="14" t="s">
        <v>26</v>
      </c>
      <c r="C245" s="85">
        <f>SUM(C246)</f>
        <v>0</v>
      </c>
      <c r="D245" s="85">
        <f aca="true" t="shared" si="103" ref="D245:J245">SUM(D246)</f>
        <v>0</v>
      </c>
      <c r="E245" s="85">
        <f t="shared" si="103"/>
        <v>0</v>
      </c>
      <c r="F245" s="85">
        <f t="shared" si="103"/>
        <v>0</v>
      </c>
      <c r="G245" s="85">
        <f t="shared" si="103"/>
        <v>0</v>
      </c>
      <c r="H245" s="85">
        <f t="shared" si="103"/>
        <v>0</v>
      </c>
      <c r="I245" s="85">
        <f t="shared" si="103"/>
        <v>0</v>
      </c>
      <c r="J245" s="85">
        <f t="shared" si="103"/>
        <v>0</v>
      </c>
      <c r="K245" s="47" t="s">
        <v>61</v>
      </c>
    </row>
    <row r="246" spans="1:11" ht="15" customHeight="1">
      <c r="A246" s="31" t="s">
        <v>287</v>
      </c>
      <c r="B246" s="14" t="s">
        <v>4</v>
      </c>
      <c r="C246" s="85">
        <v>0</v>
      </c>
      <c r="D246" s="85">
        <v>0</v>
      </c>
      <c r="E246" s="85">
        <v>0</v>
      </c>
      <c r="F246" s="85">
        <v>0</v>
      </c>
      <c r="G246" s="85">
        <v>0</v>
      </c>
      <c r="H246" s="85">
        <v>0</v>
      </c>
      <c r="I246" s="85">
        <v>0</v>
      </c>
      <c r="J246" s="85">
        <v>0</v>
      </c>
      <c r="K246" s="48"/>
    </row>
    <row r="247" spans="1:11" ht="15" customHeight="1">
      <c r="A247" s="31" t="s">
        <v>288</v>
      </c>
      <c r="B247" s="61" t="s">
        <v>11</v>
      </c>
      <c r="C247" s="62"/>
      <c r="D247" s="62"/>
      <c r="E247" s="62"/>
      <c r="F247" s="62"/>
      <c r="G247" s="62"/>
      <c r="H247" s="62"/>
      <c r="I247" s="62"/>
      <c r="J247" s="62"/>
      <c r="K247" s="63"/>
    </row>
    <row r="248" spans="1:11" ht="51">
      <c r="A248" s="31" t="s">
        <v>289</v>
      </c>
      <c r="B248" s="8" t="s">
        <v>28</v>
      </c>
      <c r="C248" s="87">
        <f>SUM(C249)</f>
        <v>0</v>
      </c>
      <c r="D248" s="87">
        <f aca="true" t="shared" si="104" ref="D248:J248">SUM(D249)</f>
        <v>0</v>
      </c>
      <c r="E248" s="87">
        <f t="shared" si="104"/>
        <v>0</v>
      </c>
      <c r="F248" s="87">
        <f t="shared" si="104"/>
        <v>0</v>
      </c>
      <c r="G248" s="87">
        <f t="shared" si="104"/>
        <v>0</v>
      </c>
      <c r="H248" s="87">
        <f t="shared" si="104"/>
        <v>0</v>
      </c>
      <c r="I248" s="87">
        <f t="shared" si="104"/>
        <v>0</v>
      </c>
      <c r="J248" s="87">
        <f t="shared" si="104"/>
        <v>0</v>
      </c>
      <c r="K248" s="38" t="s">
        <v>61</v>
      </c>
    </row>
    <row r="249" spans="1:11" ht="15">
      <c r="A249" s="31" t="s">
        <v>290</v>
      </c>
      <c r="B249" s="88" t="s">
        <v>4</v>
      </c>
      <c r="C249" s="22">
        <f>SUM(D249:J249)</f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39"/>
    </row>
    <row r="250" spans="1:11" ht="15" customHeight="1">
      <c r="A250" s="31" t="s">
        <v>291</v>
      </c>
      <c r="B250" s="61" t="s">
        <v>12</v>
      </c>
      <c r="C250" s="62"/>
      <c r="D250" s="62"/>
      <c r="E250" s="62"/>
      <c r="F250" s="62"/>
      <c r="G250" s="62"/>
      <c r="H250" s="62"/>
      <c r="I250" s="62"/>
      <c r="J250" s="62"/>
      <c r="K250" s="63"/>
    </row>
    <row r="251" spans="1:11" ht="15">
      <c r="A251" s="31" t="s">
        <v>292</v>
      </c>
      <c r="B251" s="8" t="s">
        <v>32</v>
      </c>
      <c r="C251" s="22">
        <v>0</v>
      </c>
      <c r="D251" s="22">
        <f>SUM(C249)</f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38" t="s">
        <v>61</v>
      </c>
    </row>
    <row r="252" spans="1:11" ht="15">
      <c r="A252" s="31" t="s">
        <v>293</v>
      </c>
      <c r="B252" s="88" t="s">
        <v>4</v>
      </c>
      <c r="C252" s="22">
        <f>SUM(D252:J252)</f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39"/>
    </row>
    <row r="253" spans="1:11" ht="15" customHeight="1">
      <c r="A253" s="31" t="s">
        <v>294</v>
      </c>
      <c r="B253" s="58" t="s">
        <v>20</v>
      </c>
      <c r="C253" s="59"/>
      <c r="D253" s="59"/>
      <c r="E253" s="59"/>
      <c r="F253" s="59"/>
      <c r="G253" s="59"/>
      <c r="H253" s="59"/>
      <c r="I253" s="59"/>
      <c r="J253" s="59"/>
      <c r="K253" s="60"/>
    </row>
    <row r="254" spans="1:11" ht="15" customHeight="1">
      <c r="A254" s="31" t="s">
        <v>295</v>
      </c>
      <c r="B254" s="14" t="s">
        <v>29</v>
      </c>
      <c r="C254" s="21">
        <f aca="true" t="shared" si="105" ref="C254:J254">SUM(C255:C255)</f>
        <v>109622.57159</v>
      </c>
      <c r="D254" s="21">
        <f t="shared" si="105"/>
        <v>9057</v>
      </c>
      <c r="E254" s="21">
        <f t="shared" si="105"/>
        <v>20613.8</v>
      </c>
      <c r="F254" s="21">
        <f t="shared" si="105"/>
        <v>13551.27159</v>
      </c>
      <c r="G254" s="21">
        <f t="shared" si="105"/>
        <v>15000</v>
      </c>
      <c r="H254" s="21">
        <f t="shared" si="105"/>
        <v>17133.5</v>
      </c>
      <c r="I254" s="21">
        <f t="shared" si="105"/>
        <v>17133.5</v>
      </c>
      <c r="J254" s="21">
        <f t="shared" si="105"/>
        <v>17133.5</v>
      </c>
      <c r="K254" s="44" t="s">
        <v>61</v>
      </c>
    </row>
    <row r="255" spans="1:11" ht="15">
      <c r="A255" s="31" t="s">
        <v>469</v>
      </c>
      <c r="B255" s="96" t="s">
        <v>4</v>
      </c>
      <c r="C255" s="21">
        <f>SUM(D255:J255)</f>
        <v>109622.57159</v>
      </c>
      <c r="D255" s="21">
        <f aca="true" t="shared" si="106" ref="D255:J255">D261+D264+D267+D270+D273+D258</f>
        <v>9057</v>
      </c>
      <c r="E255" s="21">
        <f t="shared" si="106"/>
        <v>20613.8</v>
      </c>
      <c r="F255" s="21">
        <f t="shared" si="106"/>
        <v>13551.27159</v>
      </c>
      <c r="G255" s="21">
        <f t="shared" si="106"/>
        <v>15000</v>
      </c>
      <c r="H255" s="21">
        <f t="shared" si="106"/>
        <v>17133.5</v>
      </c>
      <c r="I255" s="21">
        <f t="shared" si="106"/>
        <v>17133.5</v>
      </c>
      <c r="J255" s="21">
        <f t="shared" si="106"/>
        <v>17133.5</v>
      </c>
      <c r="K255" s="46"/>
    </row>
    <row r="256" spans="1:11" ht="16.5" customHeight="1">
      <c r="A256" s="31" t="s">
        <v>296</v>
      </c>
      <c r="B256" s="61" t="s">
        <v>79</v>
      </c>
      <c r="C256" s="62"/>
      <c r="D256" s="62"/>
      <c r="E256" s="62"/>
      <c r="F256" s="62"/>
      <c r="G256" s="62"/>
      <c r="H256" s="62"/>
      <c r="I256" s="62"/>
      <c r="J256" s="62"/>
      <c r="K256" s="63"/>
    </row>
    <row r="257" spans="1:11" ht="15">
      <c r="A257" s="31" t="s">
        <v>297</v>
      </c>
      <c r="B257" s="8" t="s">
        <v>17</v>
      </c>
      <c r="C257" s="20">
        <f>SUM(C258)</f>
        <v>47665.600000000006</v>
      </c>
      <c r="D257" s="21">
        <f>SUM(D258)</f>
        <v>0</v>
      </c>
      <c r="E257" s="21">
        <f aca="true" t="shared" si="107" ref="E257:J257">SUM(E258)</f>
        <v>7187</v>
      </c>
      <c r="F257" s="21">
        <f t="shared" si="107"/>
        <v>6400</v>
      </c>
      <c r="G257" s="21">
        <f t="shared" si="107"/>
        <v>7000</v>
      </c>
      <c r="H257" s="21">
        <f t="shared" si="107"/>
        <v>9026.2</v>
      </c>
      <c r="I257" s="21">
        <f t="shared" si="107"/>
        <v>9026.2</v>
      </c>
      <c r="J257" s="21">
        <f t="shared" si="107"/>
        <v>9026.2</v>
      </c>
      <c r="K257" s="38">
        <v>54</v>
      </c>
    </row>
    <row r="258" spans="1:11" ht="15">
      <c r="A258" s="31" t="s">
        <v>298</v>
      </c>
      <c r="B258" s="8" t="s">
        <v>4</v>
      </c>
      <c r="C258" s="25">
        <f>SUM(D258:J258)</f>
        <v>47665.600000000006</v>
      </c>
      <c r="D258" s="21">
        <v>0</v>
      </c>
      <c r="E258" s="21">
        <v>7187</v>
      </c>
      <c r="F258" s="21">
        <v>6400</v>
      </c>
      <c r="G258" s="21">
        <v>7000</v>
      </c>
      <c r="H258" s="20">
        <v>9026.2</v>
      </c>
      <c r="I258" s="20">
        <f>SUM(H258)</f>
        <v>9026.2</v>
      </c>
      <c r="J258" s="20">
        <f>SUM(I258)</f>
        <v>9026.2</v>
      </c>
      <c r="K258" s="39"/>
    </row>
    <row r="259" spans="1:11" ht="28.5" customHeight="1">
      <c r="A259" s="31" t="s">
        <v>299</v>
      </c>
      <c r="B259" s="61" t="s">
        <v>80</v>
      </c>
      <c r="C259" s="62"/>
      <c r="D259" s="62"/>
      <c r="E259" s="62"/>
      <c r="F259" s="62"/>
      <c r="G259" s="62"/>
      <c r="H259" s="62"/>
      <c r="I259" s="62"/>
      <c r="J259" s="62"/>
      <c r="K259" s="63"/>
    </row>
    <row r="260" spans="1:11" ht="15">
      <c r="A260" s="31" t="s">
        <v>300</v>
      </c>
      <c r="B260" s="8" t="s">
        <v>17</v>
      </c>
      <c r="C260" s="20">
        <f>SUM(C261)</f>
        <v>16231.84182</v>
      </c>
      <c r="D260" s="20">
        <f>SUM(D261)</f>
        <v>1162.9</v>
      </c>
      <c r="E260" s="20">
        <f aca="true" t="shared" si="108" ref="E260:J260">SUM(E261)</f>
        <v>3739</v>
      </c>
      <c r="F260" s="20">
        <f t="shared" si="108"/>
        <v>2338.295</v>
      </c>
      <c r="G260" s="20">
        <f>SUM(G261)</f>
        <v>1053.64682</v>
      </c>
      <c r="H260" s="20">
        <f t="shared" si="108"/>
        <v>2646</v>
      </c>
      <c r="I260" s="20">
        <f t="shared" si="108"/>
        <v>2646</v>
      </c>
      <c r="J260" s="20">
        <f t="shared" si="108"/>
        <v>2646</v>
      </c>
      <c r="K260" s="38">
        <v>51</v>
      </c>
    </row>
    <row r="261" spans="1:11" ht="15">
      <c r="A261" s="31" t="s">
        <v>301</v>
      </c>
      <c r="B261" s="8" t="s">
        <v>4</v>
      </c>
      <c r="C261" s="25">
        <f>SUM(D261:J261)</f>
        <v>16231.84182</v>
      </c>
      <c r="D261" s="20">
        <v>1162.9</v>
      </c>
      <c r="E261" s="20">
        <v>3739</v>
      </c>
      <c r="F261" s="20">
        <v>2338.295</v>
      </c>
      <c r="G261" s="20">
        <v>1053.64682</v>
      </c>
      <c r="H261" s="20">
        <v>2646</v>
      </c>
      <c r="I261" s="20">
        <f>SUM(H261)</f>
        <v>2646</v>
      </c>
      <c r="J261" s="20">
        <f>SUM(I261)</f>
        <v>2646</v>
      </c>
      <c r="K261" s="39"/>
    </row>
    <row r="262" spans="1:11" ht="24.75" customHeight="1">
      <c r="A262" s="31" t="s">
        <v>302</v>
      </c>
      <c r="B262" s="61" t="s">
        <v>81</v>
      </c>
      <c r="C262" s="62"/>
      <c r="D262" s="62"/>
      <c r="E262" s="62"/>
      <c r="F262" s="62"/>
      <c r="G262" s="62"/>
      <c r="H262" s="62"/>
      <c r="I262" s="62"/>
      <c r="J262" s="62"/>
      <c r="K262" s="63"/>
    </row>
    <row r="263" spans="1:11" ht="15">
      <c r="A263" s="31" t="s">
        <v>303</v>
      </c>
      <c r="B263" s="8" t="s">
        <v>17</v>
      </c>
      <c r="C263" s="25">
        <f>SUM(D263:J263)</f>
        <v>4943.700000000001</v>
      </c>
      <c r="D263" s="20">
        <f>SUM(D264)</f>
        <v>2527.4</v>
      </c>
      <c r="E263" s="20">
        <f aca="true" t="shared" si="109" ref="E263:J263">SUM(E264)</f>
        <v>2416.3</v>
      </c>
      <c r="F263" s="20">
        <f t="shared" si="109"/>
        <v>0</v>
      </c>
      <c r="G263" s="20">
        <f t="shared" si="109"/>
        <v>0</v>
      </c>
      <c r="H263" s="20">
        <f t="shared" si="109"/>
        <v>0</v>
      </c>
      <c r="I263" s="20">
        <f t="shared" si="109"/>
        <v>0</v>
      </c>
      <c r="J263" s="20">
        <f t="shared" si="109"/>
        <v>0</v>
      </c>
      <c r="K263" s="38">
        <v>53</v>
      </c>
    </row>
    <row r="264" spans="1:11" ht="15">
      <c r="A264" s="31" t="s">
        <v>304</v>
      </c>
      <c r="B264" s="8" t="s">
        <v>4</v>
      </c>
      <c r="C264" s="25">
        <f>SUM(D264:J264)</f>
        <v>4943.700000000001</v>
      </c>
      <c r="D264" s="20">
        <v>2527.4</v>
      </c>
      <c r="E264" s="20">
        <v>2416.3</v>
      </c>
      <c r="F264" s="20">
        <v>0</v>
      </c>
      <c r="G264" s="20">
        <v>0</v>
      </c>
      <c r="H264" s="20">
        <v>0</v>
      </c>
      <c r="I264" s="20">
        <f>SUM(H264)</f>
        <v>0</v>
      </c>
      <c r="J264" s="20">
        <f>SUM(I264)</f>
        <v>0</v>
      </c>
      <c r="K264" s="39"/>
    </row>
    <row r="265" spans="1:11" ht="28.5" customHeight="1">
      <c r="A265" s="31" t="s">
        <v>305</v>
      </c>
      <c r="B265" s="61" t="s">
        <v>82</v>
      </c>
      <c r="C265" s="62"/>
      <c r="D265" s="62"/>
      <c r="E265" s="62"/>
      <c r="F265" s="62"/>
      <c r="G265" s="62"/>
      <c r="H265" s="62"/>
      <c r="I265" s="62"/>
      <c r="J265" s="62"/>
      <c r="K265" s="63"/>
    </row>
    <row r="266" spans="1:11" ht="15">
      <c r="A266" s="31" t="s">
        <v>362</v>
      </c>
      <c r="B266" s="8" t="s">
        <v>17</v>
      </c>
      <c r="C266" s="25">
        <f>SUM(D266:J266)</f>
        <v>17805.37659</v>
      </c>
      <c r="D266" s="20">
        <f>SUM(D267)</f>
        <v>2054.5</v>
      </c>
      <c r="E266" s="20">
        <f aca="true" t="shared" si="110" ref="E266:J266">SUM(E267)</f>
        <v>2770</v>
      </c>
      <c r="F266" s="20">
        <f t="shared" si="110"/>
        <v>2211.97659</v>
      </c>
      <c r="G266" s="20">
        <f t="shared" si="110"/>
        <v>2500</v>
      </c>
      <c r="H266" s="20">
        <f t="shared" si="110"/>
        <v>2756.3</v>
      </c>
      <c r="I266" s="20">
        <f t="shared" si="110"/>
        <v>2756.3</v>
      </c>
      <c r="J266" s="20">
        <f t="shared" si="110"/>
        <v>2756.3</v>
      </c>
      <c r="K266" s="38">
        <v>53</v>
      </c>
    </row>
    <row r="267" spans="1:11" ht="15">
      <c r="A267" s="31" t="s">
        <v>306</v>
      </c>
      <c r="B267" s="8" t="s">
        <v>4</v>
      </c>
      <c r="C267" s="25">
        <f>SUM(D267:J267)</f>
        <v>17805.37659</v>
      </c>
      <c r="D267" s="20">
        <v>2054.5</v>
      </c>
      <c r="E267" s="20">
        <v>2770</v>
      </c>
      <c r="F267" s="20">
        <v>2211.97659</v>
      </c>
      <c r="G267" s="20">
        <v>2500</v>
      </c>
      <c r="H267" s="20">
        <v>2756.3</v>
      </c>
      <c r="I267" s="20">
        <f>SUM(H267)</f>
        <v>2756.3</v>
      </c>
      <c r="J267" s="20">
        <f>SUM(I267)</f>
        <v>2756.3</v>
      </c>
      <c r="K267" s="39"/>
    </row>
    <row r="268" spans="1:11" ht="24" customHeight="1">
      <c r="A268" s="31" t="s">
        <v>307</v>
      </c>
      <c r="B268" s="61" t="s">
        <v>83</v>
      </c>
      <c r="C268" s="62"/>
      <c r="D268" s="62"/>
      <c r="E268" s="62"/>
      <c r="F268" s="62"/>
      <c r="G268" s="62"/>
      <c r="H268" s="62"/>
      <c r="I268" s="62"/>
      <c r="J268" s="62"/>
      <c r="K268" s="63"/>
    </row>
    <row r="269" spans="1:11" ht="15">
      <c r="A269" s="31" t="s">
        <v>308</v>
      </c>
      <c r="B269" s="8" t="s">
        <v>17</v>
      </c>
      <c r="C269" s="20">
        <f>SUM(C270)</f>
        <v>19411</v>
      </c>
      <c r="D269" s="20">
        <f>SUM(D270)</f>
        <v>2833</v>
      </c>
      <c r="E269" s="20">
        <f aca="true" t="shared" si="111" ref="E269:J269">SUM(E270)</f>
        <v>3963</v>
      </c>
      <c r="F269" s="20">
        <f t="shared" si="111"/>
        <v>2000</v>
      </c>
      <c r="G269" s="20">
        <f t="shared" si="111"/>
        <v>4000</v>
      </c>
      <c r="H269" s="20">
        <f t="shared" si="111"/>
        <v>2205</v>
      </c>
      <c r="I269" s="20">
        <f t="shared" si="111"/>
        <v>2205</v>
      </c>
      <c r="J269" s="20">
        <f t="shared" si="111"/>
        <v>2205</v>
      </c>
      <c r="K269" s="38">
        <v>53</v>
      </c>
    </row>
    <row r="270" spans="1:11" ht="15">
      <c r="A270" s="31" t="s">
        <v>309</v>
      </c>
      <c r="B270" s="8" t="s">
        <v>4</v>
      </c>
      <c r="C270" s="25">
        <f>SUM(D270:J270)</f>
        <v>19411</v>
      </c>
      <c r="D270" s="20">
        <v>2833</v>
      </c>
      <c r="E270" s="20">
        <v>3963</v>
      </c>
      <c r="F270" s="20">
        <v>2000</v>
      </c>
      <c r="G270" s="20">
        <v>4000</v>
      </c>
      <c r="H270" s="20">
        <v>2205</v>
      </c>
      <c r="I270" s="20">
        <f>SUM(H270)</f>
        <v>2205</v>
      </c>
      <c r="J270" s="20">
        <f>SUM(I270)</f>
        <v>2205</v>
      </c>
      <c r="K270" s="39"/>
    </row>
    <row r="271" spans="1:11" ht="28.5" customHeight="1">
      <c r="A271" s="31" t="s">
        <v>310</v>
      </c>
      <c r="B271" s="61" t="s">
        <v>84</v>
      </c>
      <c r="C271" s="62"/>
      <c r="D271" s="62"/>
      <c r="E271" s="62"/>
      <c r="F271" s="62"/>
      <c r="G271" s="62"/>
      <c r="H271" s="62"/>
      <c r="I271" s="62"/>
      <c r="J271" s="62"/>
      <c r="K271" s="63"/>
    </row>
    <row r="272" spans="1:11" ht="15.75" customHeight="1">
      <c r="A272" s="31" t="s">
        <v>311</v>
      </c>
      <c r="B272" s="8" t="s">
        <v>17</v>
      </c>
      <c r="C272" s="20">
        <f aca="true" t="shared" si="112" ref="C272:J272">SUM(C273:C273)</f>
        <v>3565.05318</v>
      </c>
      <c r="D272" s="20">
        <f t="shared" si="112"/>
        <v>479.2</v>
      </c>
      <c r="E272" s="20">
        <f t="shared" si="112"/>
        <v>538.5</v>
      </c>
      <c r="F272" s="20">
        <f t="shared" si="112"/>
        <v>601</v>
      </c>
      <c r="G272" s="20">
        <f t="shared" si="112"/>
        <v>446.35318</v>
      </c>
      <c r="H272" s="20">
        <f t="shared" si="112"/>
        <v>500</v>
      </c>
      <c r="I272" s="20">
        <f t="shared" si="112"/>
        <v>500</v>
      </c>
      <c r="J272" s="20">
        <f t="shared" si="112"/>
        <v>500</v>
      </c>
      <c r="K272" s="38">
        <v>52</v>
      </c>
    </row>
    <row r="273" spans="1:11" ht="15" customHeight="1">
      <c r="A273" s="31" t="s">
        <v>312</v>
      </c>
      <c r="B273" s="8" t="s">
        <v>4</v>
      </c>
      <c r="C273" s="25">
        <f>SUM(D273:J273)</f>
        <v>3565.05318</v>
      </c>
      <c r="D273" s="20">
        <v>479.2</v>
      </c>
      <c r="E273" s="20">
        <v>538.5</v>
      </c>
      <c r="F273" s="20">
        <v>601</v>
      </c>
      <c r="G273" s="20">
        <v>446.35318</v>
      </c>
      <c r="H273" s="20">
        <v>500</v>
      </c>
      <c r="I273" s="20">
        <f>SUM(H273)</f>
        <v>500</v>
      </c>
      <c r="J273" s="20">
        <f>SUM(I273)</f>
        <v>500</v>
      </c>
      <c r="K273" s="39"/>
    </row>
    <row r="274" spans="1:12" ht="12.75" customHeight="1">
      <c r="A274" s="31" t="s">
        <v>313</v>
      </c>
      <c r="B274" s="97" t="s">
        <v>49</v>
      </c>
      <c r="C274" s="98"/>
      <c r="D274" s="98"/>
      <c r="E274" s="98"/>
      <c r="F274" s="98"/>
      <c r="G274" s="98"/>
      <c r="H274" s="98"/>
      <c r="I274" s="98"/>
      <c r="J274" s="98"/>
      <c r="K274" s="99"/>
      <c r="L274" s="30"/>
    </row>
    <row r="275" spans="1:172" s="5" customFormat="1" ht="25.5">
      <c r="A275" s="31" t="s">
        <v>314</v>
      </c>
      <c r="B275" s="14" t="s">
        <v>34</v>
      </c>
      <c r="C275" s="21">
        <f>SUM(C276)</f>
        <v>10868.16317</v>
      </c>
      <c r="D275" s="21">
        <f>SUM(D276)</f>
        <v>1452.3999999999999</v>
      </c>
      <c r="E275" s="21">
        <f aca="true" t="shared" si="113" ref="E275:J275">SUM(E276)</f>
        <v>1425.76</v>
      </c>
      <c r="F275" s="21">
        <f t="shared" si="113"/>
        <v>1788.21262</v>
      </c>
      <c r="G275" s="21">
        <f t="shared" si="113"/>
        <v>1496.89055</v>
      </c>
      <c r="H275" s="21">
        <f t="shared" si="113"/>
        <v>1568.3</v>
      </c>
      <c r="I275" s="21">
        <f t="shared" si="113"/>
        <v>1568.3</v>
      </c>
      <c r="J275" s="21">
        <f t="shared" si="113"/>
        <v>1568.3</v>
      </c>
      <c r="K275" s="44" t="s">
        <v>61</v>
      </c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</row>
    <row r="276" spans="1:172" s="5" customFormat="1" ht="15">
      <c r="A276" s="31" t="s">
        <v>315</v>
      </c>
      <c r="B276" s="14" t="s">
        <v>4</v>
      </c>
      <c r="C276" s="21">
        <f>SUM(D276:J276)</f>
        <v>10868.16317</v>
      </c>
      <c r="D276" s="21">
        <f>SUM(D288)</f>
        <v>1452.3999999999999</v>
      </c>
      <c r="E276" s="21">
        <f aca="true" t="shared" si="114" ref="E276:J276">SUM(E288)</f>
        <v>1425.76</v>
      </c>
      <c r="F276" s="21">
        <f t="shared" si="114"/>
        <v>1788.21262</v>
      </c>
      <c r="G276" s="21">
        <f t="shared" si="114"/>
        <v>1496.89055</v>
      </c>
      <c r="H276" s="21">
        <f t="shared" si="114"/>
        <v>1568.3</v>
      </c>
      <c r="I276" s="21">
        <f t="shared" si="114"/>
        <v>1568.3</v>
      </c>
      <c r="J276" s="21">
        <f t="shared" si="114"/>
        <v>1568.3</v>
      </c>
      <c r="K276" s="46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</row>
    <row r="277" spans="1:11" ht="12.75" customHeight="1">
      <c r="A277" s="31" t="s">
        <v>316</v>
      </c>
      <c r="B277" s="58" t="s">
        <v>10</v>
      </c>
      <c r="C277" s="59"/>
      <c r="D277" s="59"/>
      <c r="E277" s="59"/>
      <c r="F277" s="59"/>
      <c r="G277" s="59"/>
      <c r="H277" s="59"/>
      <c r="I277" s="59"/>
      <c r="J277" s="59"/>
      <c r="K277" s="60"/>
    </row>
    <row r="278" spans="1:11" ht="38.25">
      <c r="A278" s="31" t="s">
        <v>317</v>
      </c>
      <c r="B278" s="14" t="s">
        <v>26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100">
        <v>0</v>
      </c>
      <c r="J278" s="100">
        <v>0</v>
      </c>
      <c r="K278" s="47" t="s">
        <v>61</v>
      </c>
    </row>
    <row r="279" spans="1:11" ht="15">
      <c r="A279" s="31" t="s">
        <v>318</v>
      </c>
      <c r="B279" s="14" t="s">
        <v>4</v>
      </c>
      <c r="C279" s="21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48"/>
    </row>
    <row r="280" spans="1:11" ht="12.75" customHeight="1">
      <c r="A280" s="31" t="s">
        <v>319</v>
      </c>
      <c r="B280" s="61" t="s">
        <v>11</v>
      </c>
      <c r="C280" s="62"/>
      <c r="D280" s="62"/>
      <c r="E280" s="62"/>
      <c r="F280" s="62"/>
      <c r="G280" s="62"/>
      <c r="H280" s="62"/>
      <c r="I280" s="62"/>
      <c r="J280" s="62"/>
      <c r="K280" s="63"/>
    </row>
    <row r="281" spans="1:11" ht="51">
      <c r="A281" s="31" t="s">
        <v>320</v>
      </c>
      <c r="B281" s="8" t="s">
        <v>28</v>
      </c>
      <c r="C281" s="101">
        <f>SUM(C282)</f>
        <v>0</v>
      </c>
      <c r="D281" s="101">
        <f aca="true" t="shared" si="115" ref="D281:J281">SUM(D282)</f>
        <v>0</v>
      </c>
      <c r="E281" s="101">
        <f t="shared" si="115"/>
        <v>0</v>
      </c>
      <c r="F281" s="101">
        <f t="shared" si="115"/>
        <v>0</v>
      </c>
      <c r="G281" s="101">
        <f t="shared" si="115"/>
        <v>0</v>
      </c>
      <c r="H281" s="101">
        <f t="shared" si="115"/>
        <v>0</v>
      </c>
      <c r="I281" s="101">
        <f t="shared" si="115"/>
        <v>0</v>
      </c>
      <c r="J281" s="101">
        <f t="shared" si="115"/>
        <v>0</v>
      </c>
      <c r="K281" s="38" t="s">
        <v>61</v>
      </c>
    </row>
    <row r="282" spans="1:11" ht="15">
      <c r="A282" s="31" t="s">
        <v>321</v>
      </c>
      <c r="B282" s="88" t="s">
        <v>4</v>
      </c>
      <c r="C282" s="20">
        <v>0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39"/>
    </row>
    <row r="283" spans="1:11" ht="12" customHeight="1">
      <c r="A283" s="31" t="s">
        <v>322</v>
      </c>
      <c r="B283" s="89" t="s">
        <v>12</v>
      </c>
      <c r="C283" s="90"/>
      <c r="D283" s="90"/>
      <c r="E283" s="90"/>
      <c r="F283" s="90"/>
      <c r="G283" s="90"/>
      <c r="H283" s="90"/>
      <c r="I283" s="90"/>
      <c r="J283" s="90"/>
      <c r="K283" s="91"/>
    </row>
    <row r="284" spans="1:11" ht="15">
      <c r="A284" s="31" t="s">
        <v>323</v>
      </c>
      <c r="B284" s="8" t="s">
        <v>9</v>
      </c>
      <c r="C284" s="22">
        <v>0</v>
      </c>
      <c r="D284" s="22">
        <v>0</v>
      </c>
      <c r="E284" s="22">
        <v>0</v>
      </c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38" t="s">
        <v>61</v>
      </c>
    </row>
    <row r="285" spans="1:11" ht="15">
      <c r="A285" s="31" t="s">
        <v>324</v>
      </c>
      <c r="B285" s="88" t="s">
        <v>4</v>
      </c>
      <c r="C285" s="22">
        <v>0</v>
      </c>
      <c r="D285" s="22">
        <v>0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39"/>
    </row>
    <row r="286" spans="1:11" ht="15" customHeight="1">
      <c r="A286" s="31" t="s">
        <v>325</v>
      </c>
      <c r="B286" s="58" t="s">
        <v>20</v>
      </c>
      <c r="C286" s="59"/>
      <c r="D286" s="59"/>
      <c r="E286" s="59"/>
      <c r="F286" s="59"/>
      <c r="G286" s="59"/>
      <c r="H286" s="59"/>
      <c r="I286" s="59"/>
      <c r="J286" s="59"/>
      <c r="K286" s="60"/>
    </row>
    <row r="287" spans="1:11" ht="15">
      <c r="A287" s="31" t="s">
        <v>326</v>
      </c>
      <c r="B287" s="14" t="s">
        <v>9</v>
      </c>
      <c r="C287" s="21">
        <f>SUM(C288)</f>
        <v>10868.16317</v>
      </c>
      <c r="D287" s="21">
        <f>SUM(D288)</f>
        <v>1452.3999999999999</v>
      </c>
      <c r="E287" s="21">
        <f aca="true" t="shared" si="116" ref="E287:J287">SUM(E288)</f>
        <v>1425.76</v>
      </c>
      <c r="F287" s="21">
        <f t="shared" si="116"/>
        <v>1788.21262</v>
      </c>
      <c r="G287" s="21">
        <f t="shared" si="116"/>
        <v>1496.89055</v>
      </c>
      <c r="H287" s="21">
        <f t="shared" si="116"/>
        <v>1568.3</v>
      </c>
      <c r="I287" s="21">
        <f t="shared" si="116"/>
        <v>1568.3</v>
      </c>
      <c r="J287" s="21">
        <f t="shared" si="116"/>
        <v>1568.3</v>
      </c>
      <c r="K287" s="44" t="s">
        <v>61</v>
      </c>
    </row>
    <row r="288" spans="1:11" ht="15">
      <c r="A288" s="31" t="s">
        <v>327</v>
      </c>
      <c r="B288" s="96" t="s">
        <v>4</v>
      </c>
      <c r="C288" s="21">
        <f>SUM(D288:J288)</f>
        <v>10868.16317</v>
      </c>
      <c r="D288" s="21">
        <f>SUM(D300+D315+D291+D294+D297)</f>
        <v>1452.3999999999999</v>
      </c>
      <c r="E288" s="21">
        <f aca="true" t="shared" si="117" ref="E288:J288">SUM(E300+E315+E291+E294+E297)</f>
        <v>1425.76</v>
      </c>
      <c r="F288" s="21">
        <f t="shared" si="117"/>
        <v>1788.21262</v>
      </c>
      <c r="G288" s="21">
        <f t="shared" si="117"/>
        <v>1496.89055</v>
      </c>
      <c r="H288" s="21">
        <f t="shared" si="117"/>
        <v>1568.3</v>
      </c>
      <c r="I288" s="21">
        <f t="shared" si="117"/>
        <v>1568.3</v>
      </c>
      <c r="J288" s="21">
        <f t="shared" si="117"/>
        <v>1568.3</v>
      </c>
      <c r="K288" s="46"/>
    </row>
    <row r="289" spans="1:11" ht="11.25" customHeight="1">
      <c r="A289" s="31" t="s">
        <v>328</v>
      </c>
      <c r="B289" s="61" t="s">
        <v>125</v>
      </c>
      <c r="C289" s="62"/>
      <c r="D289" s="62"/>
      <c r="E289" s="62"/>
      <c r="F289" s="62"/>
      <c r="G289" s="62"/>
      <c r="H289" s="62"/>
      <c r="I289" s="62"/>
      <c r="J289" s="62"/>
      <c r="K289" s="63"/>
    </row>
    <row r="290" spans="1:11" ht="15">
      <c r="A290" s="31" t="s">
        <v>329</v>
      </c>
      <c r="B290" s="8" t="s">
        <v>29</v>
      </c>
      <c r="C290" s="21">
        <f>SUM(D290:J290)</f>
        <v>318.4</v>
      </c>
      <c r="D290" s="21">
        <f>SUM(D291)</f>
        <v>200</v>
      </c>
      <c r="E290" s="21">
        <f aca="true" t="shared" si="118" ref="E290:J290">SUM(E291)</f>
        <v>118.4</v>
      </c>
      <c r="F290" s="21">
        <f t="shared" si="118"/>
        <v>0</v>
      </c>
      <c r="G290" s="21">
        <f t="shared" si="118"/>
        <v>0</v>
      </c>
      <c r="H290" s="21">
        <f t="shared" si="118"/>
        <v>0</v>
      </c>
      <c r="I290" s="21">
        <f t="shared" si="118"/>
        <v>0</v>
      </c>
      <c r="J290" s="21">
        <f t="shared" si="118"/>
        <v>0</v>
      </c>
      <c r="K290" s="47">
        <v>61</v>
      </c>
    </row>
    <row r="291" spans="1:11" ht="15">
      <c r="A291" s="31" t="s">
        <v>330</v>
      </c>
      <c r="B291" s="8" t="s">
        <v>4</v>
      </c>
      <c r="C291" s="21">
        <f>SUM(D291:J291)</f>
        <v>318.4</v>
      </c>
      <c r="D291" s="21">
        <v>200</v>
      </c>
      <c r="E291" s="21">
        <v>118.4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48"/>
    </row>
    <row r="292" spans="1:11" ht="24" customHeight="1">
      <c r="A292" s="31" t="s">
        <v>331</v>
      </c>
      <c r="B292" s="61" t="s">
        <v>85</v>
      </c>
      <c r="C292" s="62"/>
      <c r="D292" s="62"/>
      <c r="E292" s="62"/>
      <c r="F292" s="62"/>
      <c r="G292" s="62"/>
      <c r="H292" s="62"/>
      <c r="I292" s="62"/>
      <c r="J292" s="62"/>
      <c r="K292" s="63"/>
    </row>
    <row r="293" spans="1:11" ht="15">
      <c r="A293" s="31" t="s">
        <v>332</v>
      </c>
      <c r="B293" s="8" t="s">
        <v>29</v>
      </c>
      <c r="C293" s="21">
        <f>SUM(D293:J293)</f>
        <v>0</v>
      </c>
      <c r="D293" s="21">
        <f aca="true" t="shared" si="119" ref="D293:J293">SUM(D294)</f>
        <v>0</v>
      </c>
      <c r="E293" s="21">
        <f t="shared" si="119"/>
        <v>0</v>
      </c>
      <c r="F293" s="21">
        <f t="shared" si="119"/>
        <v>0</v>
      </c>
      <c r="G293" s="21">
        <f t="shared" si="119"/>
        <v>0</v>
      </c>
      <c r="H293" s="21">
        <f t="shared" si="119"/>
        <v>0</v>
      </c>
      <c r="I293" s="21">
        <f t="shared" si="119"/>
        <v>0</v>
      </c>
      <c r="J293" s="21">
        <f t="shared" si="119"/>
        <v>0</v>
      </c>
      <c r="K293" s="47">
        <v>62</v>
      </c>
    </row>
    <row r="294" spans="1:11" ht="15">
      <c r="A294" s="31" t="s">
        <v>333</v>
      </c>
      <c r="B294" s="8" t="s">
        <v>4</v>
      </c>
      <c r="C294" s="21">
        <f>SUM(D294:J294)</f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48"/>
    </row>
    <row r="295" spans="1:11" ht="24" customHeight="1">
      <c r="A295" s="31" t="s">
        <v>334</v>
      </c>
      <c r="B295" s="61" t="s">
        <v>86</v>
      </c>
      <c r="C295" s="62"/>
      <c r="D295" s="62"/>
      <c r="E295" s="62"/>
      <c r="F295" s="62"/>
      <c r="G295" s="62"/>
      <c r="H295" s="62"/>
      <c r="I295" s="62"/>
      <c r="J295" s="62"/>
      <c r="K295" s="63"/>
    </row>
    <row r="296" spans="1:11" ht="15">
      <c r="A296" s="31" t="s">
        <v>335</v>
      </c>
      <c r="B296" s="8" t="s">
        <v>29</v>
      </c>
      <c r="C296" s="21">
        <f>SUM(D296:J296)</f>
        <v>0</v>
      </c>
      <c r="D296" s="21">
        <f aca="true" t="shared" si="120" ref="D296:J296">SUM(D297)</f>
        <v>0</v>
      </c>
      <c r="E296" s="21">
        <f t="shared" si="120"/>
        <v>0</v>
      </c>
      <c r="F296" s="21">
        <f t="shared" si="120"/>
        <v>0</v>
      </c>
      <c r="G296" s="21">
        <f t="shared" si="120"/>
        <v>0</v>
      </c>
      <c r="H296" s="21">
        <f t="shared" si="120"/>
        <v>0</v>
      </c>
      <c r="I296" s="21">
        <f t="shared" si="120"/>
        <v>0</v>
      </c>
      <c r="J296" s="21">
        <f t="shared" si="120"/>
        <v>0</v>
      </c>
      <c r="K296" s="47">
        <v>63</v>
      </c>
    </row>
    <row r="297" spans="1:11" ht="15">
      <c r="A297" s="31" t="s">
        <v>336</v>
      </c>
      <c r="B297" s="8" t="s">
        <v>4</v>
      </c>
      <c r="C297" s="21">
        <f>SUM(D297:J297)</f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48"/>
    </row>
    <row r="298" spans="1:11" ht="15" customHeight="1">
      <c r="A298" s="31" t="s">
        <v>470</v>
      </c>
      <c r="B298" s="61" t="s">
        <v>87</v>
      </c>
      <c r="C298" s="62"/>
      <c r="D298" s="62"/>
      <c r="E298" s="62"/>
      <c r="F298" s="62"/>
      <c r="G298" s="62"/>
      <c r="H298" s="62"/>
      <c r="I298" s="62"/>
      <c r="J298" s="62"/>
      <c r="K298" s="63"/>
    </row>
    <row r="299" spans="1:11" ht="15">
      <c r="A299" s="31" t="s">
        <v>471</v>
      </c>
      <c r="B299" s="8" t="s">
        <v>29</v>
      </c>
      <c r="C299" s="20">
        <f>SUM(C300)</f>
        <v>10105.27917</v>
      </c>
      <c r="D299" s="20">
        <f>SUM(D300)</f>
        <v>1202.3999999999999</v>
      </c>
      <c r="E299" s="20">
        <f aca="true" t="shared" si="121" ref="E299:J299">SUM(E300)</f>
        <v>1160.6</v>
      </c>
      <c r="F299" s="20">
        <f t="shared" si="121"/>
        <v>1778.1886200000001</v>
      </c>
      <c r="G299" s="20">
        <f t="shared" si="121"/>
        <v>1432.89055</v>
      </c>
      <c r="H299" s="20">
        <f t="shared" si="121"/>
        <v>1510.3999999999999</v>
      </c>
      <c r="I299" s="20">
        <f t="shared" si="121"/>
        <v>1510.3999999999999</v>
      </c>
      <c r="J299" s="20">
        <f t="shared" si="121"/>
        <v>1510.3999999999999</v>
      </c>
      <c r="K299" s="38" t="s">
        <v>123</v>
      </c>
    </row>
    <row r="300" spans="1:11" ht="15">
      <c r="A300" s="31" t="s">
        <v>472</v>
      </c>
      <c r="B300" s="8" t="s">
        <v>4</v>
      </c>
      <c r="C300" s="20">
        <f>SUM(D300:J300)</f>
        <v>10105.27917</v>
      </c>
      <c r="D300" s="20">
        <f>SUM(D303+D306+D309+D312)</f>
        <v>1202.3999999999999</v>
      </c>
      <c r="E300" s="20">
        <f aca="true" t="shared" si="122" ref="E300:J300">SUM(E303+E306+E309+E312)</f>
        <v>1160.6</v>
      </c>
      <c r="F300" s="20">
        <f t="shared" si="122"/>
        <v>1778.1886200000001</v>
      </c>
      <c r="G300" s="20">
        <f t="shared" si="122"/>
        <v>1432.89055</v>
      </c>
      <c r="H300" s="20">
        <f t="shared" si="122"/>
        <v>1510.3999999999999</v>
      </c>
      <c r="I300" s="20">
        <f t="shared" si="122"/>
        <v>1510.3999999999999</v>
      </c>
      <c r="J300" s="20">
        <f t="shared" si="122"/>
        <v>1510.3999999999999</v>
      </c>
      <c r="K300" s="39"/>
    </row>
    <row r="301" spans="1:11" ht="15" customHeight="1">
      <c r="A301" s="31" t="s">
        <v>363</v>
      </c>
      <c r="B301" s="61" t="s">
        <v>42</v>
      </c>
      <c r="C301" s="62"/>
      <c r="D301" s="62"/>
      <c r="E301" s="62"/>
      <c r="F301" s="62"/>
      <c r="G301" s="62"/>
      <c r="H301" s="62"/>
      <c r="I301" s="62"/>
      <c r="J301" s="62"/>
      <c r="K301" s="63"/>
    </row>
    <row r="302" spans="1:11" ht="15">
      <c r="A302" s="31" t="s">
        <v>364</v>
      </c>
      <c r="B302" s="8" t="s">
        <v>41</v>
      </c>
      <c r="C302" s="20">
        <f>SUM(C303)</f>
        <v>184.70000000000002</v>
      </c>
      <c r="D302" s="20">
        <f>SUM(D303)</f>
        <v>27</v>
      </c>
      <c r="E302" s="20">
        <f aca="true" t="shared" si="123" ref="E302:J302">SUM(E303)</f>
        <v>0</v>
      </c>
      <c r="F302" s="20">
        <f t="shared" si="123"/>
        <v>29.8</v>
      </c>
      <c r="G302" s="20">
        <f t="shared" si="123"/>
        <v>34</v>
      </c>
      <c r="H302" s="20">
        <f t="shared" si="123"/>
        <v>31.3</v>
      </c>
      <c r="I302" s="20">
        <f t="shared" si="123"/>
        <v>31.3</v>
      </c>
      <c r="J302" s="20">
        <f t="shared" si="123"/>
        <v>31.3</v>
      </c>
      <c r="K302" s="38">
        <v>58</v>
      </c>
    </row>
    <row r="303" spans="1:11" ht="15">
      <c r="A303" s="31" t="s">
        <v>365</v>
      </c>
      <c r="B303" s="8" t="s">
        <v>4</v>
      </c>
      <c r="C303" s="20">
        <f>SUM(D303:J303)</f>
        <v>184.70000000000002</v>
      </c>
      <c r="D303" s="20">
        <v>27</v>
      </c>
      <c r="E303" s="20">
        <v>0</v>
      </c>
      <c r="F303" s="20">
        <v>29.8</v>
      </c>
      <c r="G303" s="20">
        <v>34</v>
      </c>
      <c r="H303" s="20">
        <v>31.3</v>
      </c>
      <c r="I303" s="20">
        <f>SUM(H303)</f>
        <v>31.3</v>
      </c>
      <c r="J303" s="20">
        <f>SUM(I303)</f>
        <v>31.3</v>
      </c>
      <c r="K303" s="39"/>
    </row>
    <row r="304" spans="1:11" ht="15" customHeight="1">
      <c r="A304" s="31" t="s">
        <v>366</v>
      </c>
      <c r="B304" s="61" t="s">
        <v>43</v>
      </c>
      <c r="C304" s="62"/>
      <c r="D304" s="62"/>
      <c r="E304" s="62"/>
      <c r="F304" s="62"/>
      <c r="G304" s="62"/>
      <c r="H304" s="62"/>
      <c r="I304" s="62"/>
      <c r="J304" s="62"/>
      <c r="K304" s="63"/>
    </row>
    <row r="305" spans="1:11" ht="15">
      <c r="A305" s="31" t="s">
        <v>367</v>
      </c>
      <c r="B305" s="8" t="s">
        <v>41</v>
      </c>
      <c r="C305" s="20">
        <f>SUM(C306)</f>
        <v>1036.36168</v>
      </c>
      <c r="D305" s="20">
        <f>SUM(D306)</f>
        <v>177.8</v>
      </c>
      <c r="E305" s="20">
        <f aca="true" t="shared" si="124" ref="E305:J305">SUM(E306)</f>
        <v>136.5</v>
      </c>
      <c r="F305" s="20">
        <f t="shared" si="124"/>
        <v>130.7173</v>
      </c>
      <c r="G305" s="20">
        <f t="shared" si="124"/>
        <v>139.84438</v>
      </c>
      <c r="H305" s="20">
        <f t="shared" si="124"/>
        <v>150.5</v>
      </c>
      <c r="I305" s="20">
        <f t="shared" si="124"/>
        <v>150.5</v>
      </c>
      <c r="J305" s="20">
        <f t="shared" si="124"/>
        <v>150.5</v>
      </c>
      <c r="K305" s="38">
        <v>59</v>
      </c>
    </row>
    <row r="306" spans="1:11" ht="15">
      <c r="A306" s="31" t="s">
        <v>368</v>
      </c>
      <c r="B306" s="8" t="s">
        <v>4</v>
      </c>
      <c r="C306" s="20">
        <f>SUM(D306:J306)</f>
        <v>1036.36168</v>
      </c>
      <c r="D306" s="20">
        <v>177.8</v>
      </c>
      <c r="E306" s="20">
        <v>136.5</v>
      </c>
      <c r="F306" s="20">
        <v>130.7173</v>
      </c>
      <c r="G306" s="20">
        <v>139.84438</v>
      </c>
      <c r="H306" s="20">
        <v>150.5</v>
      </c>
      <c r="I306" s="20">
        <f>SUM(H306)</f>
        <v>150.5</v>
      </c>
      <c r="J306" s="20">
        <f>SUM(I306)</f>
        <v>150.5</v>
      </c>
      <c r="K306" s="39"/>
    </row>
    <row r="307" spans="1:11" ht="15" customHeight="1">
      <c r="A307" s="31" t="s">
        <v>473</v>
      </c>
      <c r="B307" s="61" t="s">
        <v>44</v>
      </c>
      <c r="C307" s="62"/>
      <c r="D307" s="62"/>
      <c r="E307" s="62"/>
      <c r="F307" s="62"/>
      <c r="G307" s="62"/>
      <c r="H307" s="62"/>
      <c r="I307" s="62"/>
      <c r="J307" s="62"/>
      <c r="K307" s="63"/>
    </row>
    <row r="308" spans="1:11" ht="15">
      <c r="A308" s="31" t="s">
        <v>474</v>
      </c>
      <c r="B308" s="8" t="s">
        <v>41</v>
      </c>
      <c r="C308" s="20">
        <f>SUM(C309)</f>
        <v>7995.525920000001</v>
      </c>
      <c r="D308" s="20">
        <f>SUM(D309)</f>
        <v>898</v>
      </c>
      <c r="E308" s="20">
        <f aca="true" t="shared" si="125" ref="E308:J308">SUM(E309)</f>
        <v>930.1</v>
      </c>
      <c r="F308" s="20">
        <f t="shared" si="125"/>
        <v>1499.77132</v>
      </c>
      <c r="G308" s="20">
        <f t="shared" si="125"/>
        <v>1029.2546</v>
      </c>
      <c r="H308" s="20">
        <f t="shared" si="125"/>
        <v>1212.8</v>
      </c>
      <c r="I308" s="20">
        <f t="shared" si="125"/>
        <v>1212.8</v>
      </c>
      <c r="J308" s="20">
        <f t="shared" si="125"/>
        <v>1212.8</v>
      </c>
      <c r="K308" s="38">
        <v>60</v>
      </c>
    </row>
    <row r="309" spans="1:11" ht="15">
      <c r="A309" s="31" t="s">
        <v>475</v>
      </c>
      <c r="B309" s="8" t="s">
        <v>4</v>
      </c>
      <c r="C309" s="20">
        <f>SUM(D309:J309)</f>
        <v>7995.525920000001</v>
      </c>
      <c r="D309" s="20">
        <v>898</v>
      </c>
      <c r="E309" s="20">
        <v>930.1</v>
      </c>
      <c r="F309" s="20">
        <v>1499.77132</v>
      </c>
      <c r="G309" s="20">
        <v>1029.2546</v>
      </c>
      <c r="H309" s="20">
        <v>1212.8</v>
      </c>
      <c r="I309" s="20">
        <f>SUM(H309)</f>
        <v>1212.8</v>
      </c>
      <c r="J309" s="20">
        <f>SUM(I309)</f>
        <v>1212.8</v>
      </c>
      <c r="K309" s="39"/>
    </row>
    <row r="310" spans="1:11" ht="15" customHeight="1">
      <c r="A310" s="31" t="s">
        <v>476</v>
      </c>
      <c r="B310" s="61" t="s">
        <v>45</v>
      </c>
      <c r="C310" s="62"/>
      <c r="D310" s="62"/>
      <c r="E310" s="62"/>
      <c r="F310" s="62"/>
      <c r="G310" s="62"/>
      <c r="H310" s="62"/>
      <c r="I310" s="62"/>
      <c r="J310" s="62"/>
      <c r="K310" s="63"/>
    </row>
    <row r="311" spans="1:11" ht="15">
      <c r="A311" s="31" t="s">
        <v>477</v>
      </c>
      <c r="B311" s="8" t="s">
        <v>41</v>
      </c>
      <c r="C311" s="20">
        <f>SUM(C312)</f>
        <v>888.6915699999998</v>
      </c>
      <c r="D311" s="20">
        <f>SUM(D312)</f>
        <v>99.6</v>
      </c>
      <c r="E311" s="20">
        <f aca="true" t="shared" si="126" ref="E311:J311">SUM(E312)</f>
        <v>94</v>
      </c>
      <c r="F311" s="20">
        <f t="shared" si="126"/>
        <v>117.9</v>
      </c>
      <c r="G311" s="20">
        <f t="shared" si="126"/>
        <v>229.79157</v>
      </c>
      <c r="H311" s="20">
        <f t="shared" si="126"/>
        <v>115.8</v>
      </c>
      <c r="I311" s="20">
        <f t="shared" si="126"/>
        <v>115.8</v>
      </c>
      <c r="J311" s="20">
        <f t="shared" si="126"/>
        <v>115.8</v>
      </c>
      <c r="K311" s="38">
        <v>65</v>
      </c>
    </row>
    <row r="312" spans="1:11" ht="15">
      <c r="A312" s="31" t="s">
        <v>478</v>
      </c>
      <c r="B312" s="8" t="s">
        <v>4</v>
      </c>
      <c r="C312" s="20">
        <f>SUM(D312:J312)</f>
        <v>888.6915699999998</v>
      </c>
      <c r="D312" s="20">
        <v>99.6</v>
      </c>
      <c r="E312" s="20">
        <v>94</v>
      </c>
      <c r="F312" s="20">
        <v>117.9</v>
      </c>
      <c r="G312" s="20">
        <v>229.79157</v>
      </c>
      <c r="H312" s="20">
        <v>115.8</v>
      </c>
      <c r="I312" s="20">
        <f>SUM(H312)</f>
        <v>115.8</v>
      </c>
      <c r="J312" s="20">
        <f>SUM(I312)</f>
        <v>115.8</v>
      </c>
      <c r="K312" s="39"/>
    </row>
    <row r="313" spans="1:11" ht="27.75" customHeight="1">
      <c r="A313" s="31">
        <v>69</v>
      </c>
      <c r="B313" s="61" t="s">
        <v>88</v>
      </c>
      <c r="C313" s="62"/>
      <c r="D313" s="62"/>
      <c r="E313" s="62"/>
      <c r="F313" s="62"/>
      <c r="G313" s="62"/>
      <c r="H313" s="62"/>
      <c r="I313" s="62"/>
      <c r="J313" s="62"/>
      <c r="K313" s="63"/>
    </row>
    <row r="314" spans="1:11" ht="15">
      <c r="A314" s="31" t="s">
        <v>479</v>
      </c>
      <c r="B314" s="8" t="s">
        <v>29</v>
      </c>
      <c r="C314" s="20">
        <f>SUM(C315)</f>
        <v>444.4839999999999</v>
      </c>
      <c r="D314" s="20">
        <f>SUM(D315)</f>
        <v>50</v>
      </c>
      <c r="E314" s="20">
        <f aca="true" t="shared" si="127" ref="E314:J314">SUM(E315)</f>
        <v>146.76</v>
      </c>
      <c r="F314" s="20">
        <f t="shared" si="127"/>
        <v>10.024</v>
      </c>
      <c r="G314" s="20">
        <f t="shared" si="127"/>
        <v>64</v>
      </c>
      <c r="H314" s="20">
        <f t="shared" si="127"/>
        <v>57.9</v>
      </c>
      <c r="I314" s="20">
        <f t="shared" si="127"/>
        <v>57.9</v>
      </c>
      <c r="J314" s="20">
        <f t="shared" si="127"/>
        <v>57.9</v>
      </c>
      <c r="K314" s="38">
        <v>66.67</v>
      </c>
    </row>
    <row r="315" spans="1:11" ht="15">
      <c r="A315" s="31" t="s">
        <v>480</v>
      </c>
      <c r="B315" s="32" t="s">
        <v>4</v>
      </c>
      <c r="C315" s="26">
        <f>SUM(D315:J315)</f>
        <v>444.4839999999999</v>
      </c>
      <c r="D315" s="26">
        <f>SUM(D318+D321)</f>
        <v>50</v>
      </c>
      <c r="E315" s="26">
        <f aca="true" t="shared" si="128" ref="E315:J315">SUM(E318+E321)</f>
        <v>146.76</v>
      </c>
      <c r="F315" s="26">
        <f t="shared" si="128"/>
        <v>10.024</v>
      </c>
      <c r="G315" s="26">
        <f t="shared" si="128"/>
        <v>64</v>
      </c>
      <c r="H315" s="26">
        <f t="shared" si="128"/>
        <v>57.9</v>
      </c>
      <c r="I315" s="26">
        <f t="shared" si="128"/>
        <v>57.9</v>
      </c>
      <c r="J315" s="26">
        <f t="shared" si="128"/>
        <v>57.9</v>
      </c>
      <c r="K315" s="39"/>
    </row>
    <row r="316" spans="1:11" ht="15" customHeight="1">
      <c r="A316" s="31" t="s">
        <v>481</v>
      </c>
      <c r="B316" s="61" t="s">
        <v>60</v>
      </c>
      <c r="C316" s="62"/>
      <c r="D316" s="62"/>
      <c r="E316" s="62"/>
      <c r="F316" s="62"/>
      <c r="G316" s="62"/>
      <c r="H316" s="62"/>
      <c r="I316" s="62"/>
      <c r="J316" s="62"/>
      <c r="K316" s="63"/>
    </row>
    <row r="317" spans="1:11" ht="15">
      <c r="A317" s="31" t="s">
        <v>482</v>
      </c>
      <c r="B317" s="32" t="s">
        <v>29</v>
      </c>
      <c r="C317" s="27">
        <f>SUM(C318)</f>
        <v>334.484</v>
      </c>
      <c r="D317" s="27">
        <f>SUM(D318)</f>
        <v>50</v>
      </c>
      <c r="E317" s="27">
        <f aca="true" t="shared" si="129" ref="E317:J317">SUM(E318)</f>
        <v>66.76</v>
      </c>
      <c r="F317" s="27">
        <f t="shared" si="129"/>
        <v>10.024</v>
      </c>
      <c r="G317" s="27">
        <f t="shared" si="129"/>
        <v>34</v>
      </c>
      <c r="H317" s="27">
        <f t="shared" si="129"/>
        <v>57.9</v>
      </c>
      <c r="I317" s="27">
        <f t="shared" si="129"/>
        <v>57.9</v>
      </c>
      <c r="J317" s="27">
        <f t="shared" si="129"/>
        <v>57.9</v>
      </c>
      <c r="K317" s="38">
        <v>66</v>
      </c>
    </row>
    <row r="318" spans="1:11" ht="15">
      <c r="A318" s="31" t="s">
        <v>483</v>
      </c>
      <c r="B318" s="8" t="s">
        <v>4</v>
      </c>
      <c r="C318" s="22">
        <f>SUM(D318:J318)</f>
        <v>334.484</v>
      </c>
      <c r="D318" s="22">
        <v>50</v>
      </c>
      <c r="E318" s="22">
        <v>66.76</v>
      </c>
      <c r="F318" s="22">
        <v>10.024</v>
      </c>
      <c r="G318" s="22">
        <v>34</v>
      </c>
      <c r="H318" s="22">
        <v>57.9</v>
      </c>
      <c r="I318" s="22">
        <f>SUM(H318)</f>
        <v>57.9</v>
      </c>
      <c r="J318" s="22">
        <f>SUM(I318)</f>
        <v>57.9</v>
      </c>
      <c r="K318" s="39"/>
    </row>
    <row r="319" spans="1:11" ht="12" customHeight="1">
      <c r="A319" s="31" t="s">
        <v>484</v>
      </c>
      <c r="B319" s="61" t="s">
        <v>58</v>
      </c>
      <c r="C319" s="62"/>
      <c r="D319" s="62"/>
      <c r="E319" s="62"/>
      <c r="F319" s="62"/>
      <c r="G319" s="62"/>
      <c r="H319" s="62"/>
      <c r="I319" s="62"/>
      <c r="J319" s="62"/>
      <c r="K319" s="63"/>
    </row>
    <row r="320" spans="1:11" ht="15">
      <c r="A320" s="31" t="s">
        <v>485</v>
      </c>
      <c r="B320" s="32" t="s">
        <v>29</v>
      </c>
      <c r="C320" s="27">
        <f>SUM(D320:J320)</f>
        <v>110</v>
      </c>
      <c r="D320" s="27">
        <f aca="true" t="shared" si="130" ref="D320:J320">SUM(D321)</f>
        <v>0</v>
      </c>
      <c r="E320" s="27">
        <f t="shared" si="130"/>
        <v>80</v>
      </c>
      <c r="F320" s="27">
        <f t="shared" si="130"/>
        <v>0</v>
      </c>
      <c r="G320" s="27">
        <f t="shared" si="130"/>
        <v>30</v>
      </c>
      <c r="H320" s="27">
        <f t="shared" si="130"/>
        <v>0</v>
      </c>
      <c r="I320" s="27">
        <f t="shared" si="130"/>
        <v>0</v>
      </c>
      <c r="J320" s="27">
        <f t="shared" si="130"/>
        <v>0</v>
      </c>
      <c r="K320" s="38">
        <v>67</v>
      </c>
    </row>
    <row r="321" spans="1:11" ht="15">
      <c r="A321" s="31" t="s">
        <v>486</v>
      </c>
      <c r="B321" s="8" t="s">
        <v>4</v>
      </c>
      <c r="C321" s="22">
        <f>SUM(D321:J321)</f>
        <v>110</v>
      </c>
      <c r="D321" s="22">
        <v>0</v>
      </c>
      <c r="E321" s="22">
        <v>80</v>
      </c>
      <c r="F321" s="22">
        <v>0</v>
      </c>
      <c r="G321" s="22">
        <v>30</v>
      </c>
      <c r="H321" s="22">
        <v>0</v>
      </c>
      <c r="I321" s="22">
        <f>SUM(H321)</f>
        <v>0</v>
      </c>
      <c r="J321" s="22">
        <f>SUM(I321)</f>
        <v>0</v>
      </c>
      <c r="K321" s="39"/>
    </row>
    <row r="322" spans="1:11" ht="15.75" customHeight="1">
      <c r="A322" s="31" t="s">
        <v>337</v>
      </c>
      <c r="B322" s="53" t="s">
        <v>62</v>
      </c>
      <c r="C322" s="54"/>
      <c r="D322" s="54"/>
      <c r="E322" s="54"/>
      <c r="F322" s="54"/>
      <c r="G322" s="54"/>
      <c r="H322" s="54"/>
      <c r="I322" s="54"/>
      <c r="J322" s="54"/>
      <c r="K322" s="55"/>
    </row>
    <row r="323" spans="1:11" ht="25.5">
      <c r="A323" s="31" t="s">
        <v>487</v>
      </c>
      <c r="B323" s="14" t="s">
        <v>63</v>
      </c>
      <c r="C323" s="24">
        <f aca="true" t="shared" si="131" ref="C323:J323">C326+C335</f>
        <v>0</v>
      </c>
      <c r="D323" s="21">
        <f t="shared" si="131"/>
        <v>0</v>
      </c>
      <c r="E323" s="21">
        <f t="shared" si="131"/>
        <v>0</v>
      </c>
      <c r="F323" s="21">
        <f t="shared" si="131"/>
        <v>0</v>
      </c>
      <c r="G323" s="21">
        <f t="shared" si="131"/>
        <v>0</v>
      </c>
      <c r="H323" s="21">
        <f t="shared" si="131"/>
        <v>0</v>
      </c>
      <c r="I323" s="21">
        <f t="shared" si="131"/>
        <v>0</v>
      </c>
      <c r="J323" s="21">
        <f t="shared" si="131"/>
        <v>0</v>
      </c>
      <c r="K323" s="38" t="s">
        <v>61</v>
      </c>
    </row>
    <row r="324" spans="1:11" ht="15">
      <c r="A324" s="31" t="s">
        <v>488</v>
      </c>
      <c r="B324" s="14" t="s">
        <v>4</v>
      </c>
      <c r="C324" s="24">
        <f aca="true" t="shared" si="132" ref="C324:J324">C327+C336</f>
        <v>0</v>
      </c>
      <c r="D324" s="21">
        <f t="shared" si="132"/>
        <v>0</v>
      </c>
      <c r="E324" s="21">
        <f t="shared" si="132"/>
        <v>0</v>
      </c>
      <c r="F324" s="21">
        <f>F327+F336</f>
        <v>0</v>
      </c>
      <c r="G324" s="21">
        <f t="shared" si="132"/>
        <v>0</v>
      </c>
      <c r="H324" s="21">
        <f t="shared" si="132"/>
        <v>0</v>
      </c>
      <c r="I324" s="21">
        <f t="shared" si="132"/>
        <v>0</v>
      </c>
      <c r="J324" s="21">
        <f t="shared" si="132"/>
        <v>0</v>
      </c>
      <c r="K324" s="39"/>
    </row>
    <row r="325" spans="1:11" ht="15" customHeight="1">
      <c r="A325" s="31" t="s">
        <v>338</v>
      </c>
      <c r="B325" s="58" t="s">
        <v>10</v>
      </c>
      <c r="C325" s="59"/>
      <c r="D325" s="59"/>
      <c r="E325" s="59"/>
      <c r="F325" s="59"/>
      <c r="G325" s="59"/>
      <c r="H325" s="59"/>
      <c r="I325" s="59"/>
      <c r="J325" s="59"/>
      <c r="K325" s="60"/>
    </row>
    <row r="326" spans="1:11" ht="38.25">
      <c r="A326" s="31" t="s">
        <v>369</v>
      </c>
      <c r="B326" s="14" t="s">
        <v>36</v>
      </c>
      <c r="C326" s="85">
        <v>0</v>
      </c>
      <c r="D326" s="85">
        <v>0</v>
      </c>
      <c r="E326" s="85">
        <v>0</v>
      </c>
      <c r="F326" s="85">
        <v>0</v>
      </c>
      <c r="G326" s="85">
        <v>0</v>
      </c>
      <c r="H326" s="85">
        <v>0</v>
      </c>
      <c r="I326" s="86">
        <v>0</v>
      </c>
      <c r="J326" s="86">
        <v>0</v>
      </c>
      <c r="K326" s="47" t="s">
        <v>61</v>
      </c>
    </row>
    <row r="327" spans="1:11" ht="15">
      <c r="A327" s="31" t="s">
        <v>370</v>
      </c>
      <c r="B327" s="14" t="s">
        <v>4</v>
      </c>
      <c r="C327" s="85">
        <v>0</v>
      </c>
      <c r="D327" s="85">
        <v>0</v>
      </c>
      <c r="E327" s="85">
        <v>0</v>
      </c>
      <c r="F327" s="85">
        <v>0</v>
      </c>
      <c r="G327" s="85">
        <v>0</v>
      </c>
      <c r="H327" s="85">
        <v>0</v>
      </c>
      <c r="I327" s="85">
        <v>0</v>
      </c>
      <c r="J327" s="85">
        <v>0</v>
      </c>
      <c r="K327" s="48"/>
    </row>
    <row r="328" spans="1:11" ht="15" customHeight="1">
      <c r="A328" s="31" t="s">
        <v>339</v>
      </c>
      <c r="B328" s="61" t="s">
        <v>11</v>
      </c>
      <c r="C328" s="62"/>
      <c r="D328" s="62"/>
      <c r="E328" s="62"/>
      <c r="F328" s="62"/>
      <c r="G328" s="62"/>
      <c r="H328" s="62"/>
      <c r="I328" s="62"/>
      <c r="J328" s="62"/>
      <c r="K328" s="63"/>
    </row>
    <row r="329" spans="1:11" ht="51">
      <c r="A329" s="31" t="s">
        <v>371</v>
      </c>
      <c r="B329" s="8" t="s">
        <v>28</v>
      </c>
      <c r="C329" s="102">
        <f aca="true" t="shared" si="133" ref="C329:J329">SUM(C330)</f>
        <v>0</v>
      </c>
      <c r="D329" s="102">
        <f t="shared" si="133"/>
        <v>0</v>
      </c>
      <c r="E329" s="102">
        <f t="shared" si="133"/>
        <v>0</v>
      </c>
      <c r="F329" s="102">
        <f t="shared" si="133"/>
        <v>0</v>
      </c>
      <c r="G329" s="102">
        <f t="shared" si="133"/>
        <v>0</v>
      </c>
      <c r="H329" s="102">
        <f t="shared" si="133"/>
        <v>0</v>
      </c>
      <c r="I329" s="102">
        <f t="shared" si="133"/>
        <v>0</v>
      </c>
      <c r="J329" s="102">
        <f t="shared" si="133"/>
        <v>0</v>
      </c>
      <c r="K329" s="38" t="s">
        <v>61</v>
      </c>
    </row>
    <row r="330" spans="1:11" ht="15">
      <c r="A330" s="31" t="s">
        <v>372</v>
      </c>
      <c r="B330" s="88" t="s">
        <v>4</v>
      </c>
      <c r="C330" s="22">
        <f>SUM(D330:J330)</f>
        <v>0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39"/>
    </row>
    <row r="331" spans="1:11" ht="15" customHeight="1">
      <c r="A331" s="31" t="s">
        <v>340</v>
      </c>
      <c r="B331" s="61" t="s">
        <v>12</v>
      </c>
      <c r="C331" s="62"/>
      <c r="D331" s="62"/>
      <c r="E331" s="62"/>
      <c r="F331" s="62"/>
      <c r="G331" s="62"/>
      <c r="H331" s="62"/>
      <c r="I331" s="62"/>
      <c r="J331" s="62"/>
      <c r="K331" s="63"/>
    </row>
    <row r="332" spans="1:11" ht="15">
      <c r="A332" s="31" t="s">
        <v>373</v>
      </c>
      <c r="B332" s="8" t="s">
        <v>9</v>
      </c>
      <c r="C332" s="22">
        <v>0</v>
      </c>
      <c r="D332" s="22">
        <v>0</v>
      </c>
      <c r="E332" s="22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38" t="s">
        <v>61</v>
      </c>
    </row>
    <row r="333" spans="1:11" ht="15">
      <c r="A333" s="31" t="s">
        <v>374</v>
      </c>
      <c r="B333" s="88" t="s">
        <v>4</v>
      </c>
      <c r="C333" s="22">
        <v>0</v>
      </c>
      <c r="D333" s="22">
        <v>0</v>
      </c>
      <c r="E333" s="22">
        <v>0</v>
      </c>
      <c r="F333" s="22">
        <v>0</v>
      </c>
      <c r="G333" s="22">
        <v>0</v>
      </c>
      <c r="H333" s="22">
        <v>0</v>
      </c>
      <c r="I333" s="22">
        <v>0</v>
      </c>
      <c r="J333" s="22">
        <v>0</v>
      </c>
      <c r="K333" s="39"/>
    </row>
    <row r="334" spans="1:11" ht="15" customHeight="1">
      <c r="A334" s="31" t="s">
        <v>341</v>
      </c>
      <c r="B334" s="58" t="s">
        <v>20</v>
      </c>
      <c r="C334" s="59"/>
      <c r="D334" s="59"/>
      <c r="E334" s="59"/>
      <c r="F334" s="59"/>
      <c r="G334" s="59"/>
      <c r="H334" s="59"/>
      <c r="I334" s="59"/>
      <c r="J334" s="59"/>
      <c r="K334" s="60"/>
    </row>
    <row r="335" spans="1:11" ht="15">
      <c r="A335" s="31" t="s">
        <v>375</v>
      </c>
      <c r="B335" s="14" t="s">
        <v>9</v>
      </c>
      <c r="C335" s="21">
        <f aca="true" t="shared" si="134" ref="C335:J335">SUM(C336)</f>
        <v>0</v>
      </c>
      <c r="D335" s="21">
        <f t="shared" si="134"/>
        <v>0</v>
      </c>
      <c r="E335" s="21">
        <f t="shared" si="134"/>
        <v>0</v>
      </c>
      <c r="F335" s="21">
        <f t="shared" si="134"/>
        <v>0</v>
      </c>
      <c r="G335" s="21">
        <f t="shared" si="134"/>
        <v>0</v>
      </c>
      <c r="H335" s="21">
        <f t="shared" si="134"/>
        <v>0</v>
      </c>
      <c r="I335" s="21">
        <f t="shared" si="134"/>
        <v>0</v>
      </c>
      <c r="J335" s="21">
        <f t="shared" si="134"/>
        <v>0</v>
      </c>
      <c r="K335" s="44" t="s">
        <v>61</v>
      </c>
    </row>
    <row r="336" spans="1:11" ht="15">
      <c r="A336" s="31" t="s">
        <v>376</v>
      </c>
      <c r="B336" s="96" t="s">
        <v>4</v>
      </c>
      <c r="C336" s="21">
        <f>SUM(D336:J336)</f>
        <v>0</v>
      </c>
      <c r="D336" s="21">
        <f>SUM(D339)</f>
        <v>0</v>
      </c>
      <c r="E336" s="21">
        <f>SUM(E339)</f>
        <v>0</v>
      </c>
      <c r="F336" s="21">
        <v>0</v>
      </c>
      <c r="G336" s="21">
        <f>SUM(G339+G342)</f>
        <v>0</v>
      </c>
      <c r="H336" s="21">
        <f>SUM(H339+H342)</f>
        <v>0</v>
      </c>
      <c r="I336" s="21">
        <f>SUM(I339+I342)</f>
        <v>0</v>
      </c>
      <c r="J336" s="21">
        <f>SUM(J339+J342)</f>
        <v>0</v>
      </c>
      <c r="K336" s="46"/>
    </row>
    <row r="337" spans="1:11" ht="15" customHeight="1">
      <c r="A337" s="31" t="s">
        <v>342</v>
      </c>
      <c r="B337" s="61" t="s">
        <v>89</v>
      </c>
      <c r="C337" s="62"/>
      <c r="D337" s="62"/>
      <c r="E337" s="62"/>
      <c r="F337" s="62"/>
      <c r="G337" s="62"/>
      <c r="H337" s="62"/>
      <c r="I337" s="62"/>
      <c r="J337" s="62"/>
      <c r="K337" s="63"/>
    </row>
    <row r="338" spans="1:11" ht="15">
      <c r="A338" s="31" t="s">
        <v>377</v>
      </c>
      <c r="B338" s="8" t="s">
        <v>17</v>
      </c>
      <c r="C338" s="20">
        <f aca="true" t="shared" si="135" ref="C338:J338">SUM(C339:C339)</f>
        <v>0</v>
      </c>
      <c r="D338" s="20">
        <f t="shared" si="135"/>
        <v>0</v>
      </c>
      <c r="E338" s="20">
        <f t="shared" si="135"/>
        <v>0</v>
      </c>
      <c r="F338" s="20">
        <f t="shared" si="135"/>
        <v>0</v>
      </c>
      <c r="G338" s="20">
        <f t="shared" si="135"/>
        <v>0</v>
      </c>
      <c r="H338" s="20">
        <f t="shared" si="135"/>
        <v>0</v>
      </c>
      <c r="I338" s="20">
        <f t="shared" si="135"/>
        <v>0</v>
      </c>
      <c r="J338" s="20">
        <f t="shared" si="135"/>
        <v>0</v>
      </c>
      <c r="K338" s="38">
        <v>71</v>
      </c>
    </row>
    <row r="339" spans="1:11" ht="15">
      <c r="A339" s="31" t="s">
        <v>378</v>
      </c>
      <c r="B339" s="8" t="s">
        <v>4</v>
      </c>
      <c r="C339" s="20">
        <f>SUM(D339:J339)</f>
        <v>0</v>
      </c>
      <c r="D339" s="20">
        <v>0</v>
      </c>
      <c r="E339" s="20">
        <v>0</v>
      </c>
      <c r="F339" s="20">
        <v>0</v>
      </c>
      <c r="G339" s="20">
        <v>0</v>
      </c>
      <c r="H339" s="20">
        <f>SUM(G339)</f>
        <v>0</v>
      </c>
      <c r="I339" s="20">
        <f>SUM(H339)</f>
        <v>0</v>
      </c>
      <c r="J339" s="20">
        <f>SUM(I339)</f>
        <v>0</v>
      </c>
      <c r="K339" s="39"/>
    </row>
    <row r="340" spans="1:11" ht="15" customHeight="1">
      <c r="A340" s="31" t="s">
        <v>343</v>
      </c>
      <c r="B340" s="61" t="s">
        <v>117</v>
      </c>
      <c r="C340" s="62"/>
      <c r="D340" s="62"/>
      <c r="E340" s="62"/>
      <c r="F340" s="62"/>
      <c r="G340" s="62"/>
      <c r="H340" s="62"/>
      <c r="I340" s="62"/>
      <c r="J340" s="62"/>
      <c r="K340" s="63"/>
    </row>
    <row r="341" spans="1:11" ht="15">
      <c r="A341" s="31" t="s">
        <v>489</v>
      </c>
      <c r="B341" s="8" t="s">
        <v>17</v>
      </c>
      <c r="C341" s="20">
        <f aca="true" t="shared" si="136" ref="C341:J341">SUM(C342:C342)</f>
        <v>0</v>
      </c>
      <c r="D341" s="20">
        <f t="shared" si="136"/>
        <v>0</v>
      </c>
      <c r="E341" s="20">
        <f t="shared" si="136"/>
        <v>0</v>
      </c>
      <c r="F341" s="20">
        <f t="shared" si="136"/>
        <v>0</v>
      </c>
      <c r="G341" s="20">
        <f t="shared" si="136"/>
        <v>0</v>
      </c>
      <c r="H341" s="20">
        <f t="shared" si="136"/>
        <v>0</v>
      </c>
      <c r="I341" s="20">
        <f t="shared" si="136"/>
        <v>0</v>
      </c>
      <c r="J341" s="20">
        <f t="shared" si="136"/>
        <v>0</v>
      </c>
      <c r="K341" s="38">
        <v>72</v>
      </c>
    </row>
    <row r="342" spans="1:11" ht="15">
      <c r="A342" s="31" t="s">
        <v>490</v>
      </c>
      <c r="B342" s="8" t="s">
        <v>4</v>
      </c>
      <c r="C342" s="20">
        <f>SUM(D342:J342)</f>
        <v>0</v>
      </c>
      <c r="D342" s="20">
        <v>0</v>
      </c>
      <c r="E342" s="20">
        <v>0</v>
      </c>
      <c r="F342" s="20">
        <v>0</v>
      </c>
      <c r="G342" s="20">
        <v>0</v>
      </c>
      <c r="H342" s="20">
        <f>SUM(G342)</f>
        <v>0</v>
      </c>
      <c r="I342" s="20">
        <f>SUM(H342)</f>
        <v>0</v>
      </c>
      <c r="J342" s="20">
        <f>SUM(I342)</f>
        <v>0</v>
      </c>
      <c r="K342" s="39"/>
    </row>
    <row r="343" spans="1:11" ht="15.75" customHeight="1">
      <c r="A343" s="31" t="s">
        <v>344</v>
      </c>
      <c r="B343" s="53" t="s">
        <v>64</v>
      </c>
      <c r="C343" s="54"/>
      <c r="D343" s="54"/>
      <c r="E343" s="54"/>
      <c r="F343" s="54"/>
      <c r="G343" s="54"/>
      <c r="H343" s="54"/>
      <c r="I343" s="54"/>
      <c r="J343" s="54"/>
      <c r="K343" s="55"/>
    </row>
    <row r="344" spans="1:11" ht="25.5">
      <c r="A344" s="31" t="s">
        <v>491</v>
      </c>
      <c r="B344" s="14" t="s">
        <v>35</v>
      </c>
      <c r="C344" s="24">
        <f aca="true" t="shared" si="137" ref="C344:J345">C347+C356</f>
        <v>25193.300000000003</v>
      </c>
      <c r="D344" s="21">
        <f t="shared" si="137"/>
        <v>2902</v>
      </c>
      <c r="E344" s="21">
        <f t="shared" si="137"/>
        <v>3047.1</v>
      </c>
      <c r="F344" s="21">
        <f t="shared" si="137"/>
        <v>3047.1</v>
      </c>
      <c r="G344" s="21">
        <f t="shared" si="137"/>
        <v>4047.1</v>
      </c>
      <c r="H344" s="21">
        <f t="shared" si="137"/>
        <v>4050</v>
      </c>
      <c r="I344" s="21">
        <f t="shared" si="137"/>
        <v>4050</v>
      </c>
      <c r="J344" s="21">
        <f t="shared" si="137"/>
        <v>4050</v>
      </c>
      <c r="K344" s="38" t="s">
        <v>61</v>
      </c>
    </row>
    <row r="345" spans="1:11" ht="15">
      <c r="A345" s="31" t="s">
        <v>491</v>
      </c>
      <c r="B345" s="14" t="s">
        <v>4</v>
      </c>
      <c r="C345" s="24">
        <f t="shared" si="137"/>
        <v>25193.300000000003</v>
      </c>
      <c r="D345" s="21">
        <f t="shared" si="137"/>
        <v>2902</v>
      </c>
      <c r="E345" s="21">
        <f t="shared" si="137"/>
        <v>3047.1</v>
      </c>
      <c r="F345" s="21">
        <f t="shared" si="137"/>
        <v>3047.1</v>
      </c>
      <c r="G345" s="21">
        <f t="shared" si="137"/>
        <v>4047.1</v>
      </c>
      <c r="H345" s="21">
        <f t="shared" si="137"/>
        <v>4050</v>
      </c>
      <c r="I345" s="21">
        <f t="shared" si="137"/>
        <v>4050</v>
      </c>
      <c r="J345" s="21">
        <f t="shared" si="137"/>
        <v>4050</v>
      </c>
      <c r="K345" s="39"/>
    </row>
    <row r="346" spans="1:11" ht="15" customHeight="1">
      <c r="A346" s="31" t="s">
        <v>345</v>
      </c>
      <c r="B346" s="58" t="s">
        <v>10</v>
      </c>
      <c r="C346" s="59"/>
      <c r="D346" s="59"/>
      <c r="E346" s="59"/>
      <c r="F346" s="59"/>
      <c r="G346" s="59"/>
      <c r="H346" s="59"/>
      <c r="I346" s="59"/>
      <c r="J346" s="59"/>
      <c r="K346" s="60"/>
    </row>
    <row r="347" spans="1:11" ht="38.25">
      <c r="A347" s="31" t="s">
        <v>379</v>
      </c>
      <c r="B347" s="14" t="s">
        <v>36</v>
      </c>
      <c r="C347" s="85">
        <v>0</v>
      </c>
      <c r="D347" s="85">
        <v>0</v>
      </c>
      <c r="E347" s="85">
        <v>0</v>
      </c>
      <c r="F347" s="85">
        <v>0</v>
      </c>
      <c r="G347" s="85">
        <v>0</v>
      </c>
      <c r="H347" s="85">
        <v>0</v>
      </c>
      <c r="I347" s="86">
        <v>0</v>
      </c>
      <c r="J347" s="86">
        <v>0</v>
      </c>
      <c r="K347" s="47" t="s">
        <v>61</v>
      </c>
    </row>
    <row r="348" spans="1:11" ht="15">
      <c r="A348" s="31" t="s">
        <v>380</v>
      </c>
      <c r="B348" s="14" t="s">
        <v>4</v>
      </c>
      <c r="C348" s="85">
        <v>0</v>
      </c>
      <c r="D348" s="85">
        <v>0</v>
      </c>
      <c r="E348" s="85">
        <v>0</v>
      </c>
      <c r="F348" s="85">
        <v>0</v>
      </c>
      <c r="G348" s="85">
        <v>0</v>
      </c>
      <c r="H348" s="85">
        <v>0</v>
      </c>
      <c r="I348" s="85">
        <v>0</v>
      </c>
      <c r="J348" s="85">
        <v>0</v>
      </c>
      <c r="K348" s="48"/>
    </row>
    <row r="349" spans="1:11" ht="15" customHeight="1">
      <c r="A349" s="31" t="s">
        <v>346</v>
      </c>
      <c r="B349" s="61" t="s">
        <v>11</v>
      </c>
      <c r="C349" s="62"/>
      <c r="D349" s="62"/>
      <c r="E349" s="62"/>
      <c r="F349" s="62"/>
      <c r="G349" s="62"/>
      <c r="H349" s="62"/>
      <c r="I349" s="62"/>
      <c r="J349" s="62"/>
      <c r="K349" s="63"/>
    </row>
    <row r="350" spans="1:11" ht="51">
      <c r="A350" s="31" t="s">
        <v>381</v>
      </c>
      <c r="B350" s="8" t="s">
        <v>28</v>
      </c>
      <c r="C350" s="102">
        <f aca="true" t="shared" si="138" ref="C350:J350">SUM(C351)</f>
        <v>0</v>
      </c>
      <c r="D350" s="102">
        <f t="shared" si="138"/>
        <v>0</v>
      </c>
      <c r="E350" s="102">
        <f t="shared" si="138"/>
        <v>0</v>
      </c>
      <c r="F350" s="102">
        <f t="shared" si="138"/>
        <v>0</v>
      </c>
      <c r="G350" s="102">
        <f t="shared" si="138"/>
        <v>0</v>
      </c>
      <c r="H350" s="102">
        <f t="shared" si="138"/>
        <v>0</v>
      </c>
      <c r="I350" s="102">
        <f t="shared" si="138"/>
        <v>0</v>
      </c>
      <c r="J350" s="102">
        <f t="shared" si="138"/>
        <v>0</v>
      </c>
      <c r="K350" s="38" t="s">
        <v>61</v>
      </c>
    </row>
    <row r="351" spans="1:11" ht="15">
      <c r="A351" s="31" t="s">
        <v>382</v>
      </c>
      <c r="B351" s="88" t="s">
        <v>4</v>
      </c>
      <c r="C351" s="22">
        <f>SUM(D351:J351)</f>
        <v>0</v>
      </c>
      <c r="D351" s="22">
        <v>0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39"/>
    </row>
    <row r="352" spans="1:11" ht="15" customHeight="1">
      <c r="A352" s="31" t="s">
        <v>347</v>
      </c>
      <c r="B352" s="61" t="s">
        <v>12</v>
      </c>
      <c r="C352" s="62"/>
      <c r="D352" s="62"/>
      <c r="E352" s="62"/>
      <c r="F352" s="62"/>
      <c r="G352" s="62"/>
      <c r="H352" s="62"/>
      <c r="I352" s="62"/>
      <c r="J352" s="62"/>
      <c r="K352" s="63"/>
    </row>
    <row r="353" spans="1:11" ht="15">
      <c r="A353" s="31" t="s">
        <v>383</v>
      </c>
      <c r="B353" s="8" t="s">
        <v>9</v>
      </c>
      <c r="C353" s="22">
        <v>0</v>
      </c>
      <c r="D353" s="22">
        <v>0</v>
      </c>
      <c r="E353" s="22">
        <v>0</v>
      </c>
      <c r="F353" s="22">
        <v>0</v>
      </c>
      <c r="G353" s="22">
        <v>0</v>
      </c>
      <c r="H353" s="22">
        <v>0</v>
      </c>
      <c r="I353" s="22">
        <v>0</v>
      </c>
      <c r="J353" s="22">
        <v>0</v>
      </c>
      <c r="K353" s="38" t="s">
        <v>61</v>
      </c>
    </row>
    <row r="354" spans="1:11" ht="15">
      <c r="A354" s="31" t="s">
        <v>384</v>
      </c>
      <c r="B354" s="88" t="s">
        <v>4</v>
      </c>
      <c r="C354" s="22">
        <v>0</v>
      </c>
      <c r="D354" s="22">
        <v>0</v>
      </c>
      <c r="E354" s="22">
        <v>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39"/>
    </row>
    <row r="355" spans="1:11" ht="15" customHeight="1">
      <c r="A355" s="31" t="s">
        <v>348</v>
      </c>
      <c r="B355" s="58" t="s">
        <v>20</v>
      </c>
      <c r="C355" s="59"/>
      <c r="D355" s="59"/>
      <c r="E355" s="59"/>
      <c r="F355" s="59"/>
      <c r="G355" s="59"/>
      <c r="H355" s="59"/>
      <c r="I355" s="59"/>
      <c r="J355" s="59"/>
      <c r="K355" s="60"/>
    </row>
    <row r="356" spans="1:11" ht="15">
      <c r="A356" s="31" t="s">
        <v>385</v>
      </c>
      <c r="B356" s="14" t="s">
        <v>9</v>
      </c>
      <c r="C356" s="21">
        <f aca="true" t="shared" si="139" ref="C356:J356">SUM(C357)</f>
        <v>25193.300000000003</v>
      </c>
      <c r="D356" s="21">
        <f t="shared" si="139"/>
        <v>2902</v>
      </c>
      <c r="E356" s="21">
        <f t="shared" si="139"/>
        <v>3047.1</v>
      </c>
      <c r="F356" s="21">
        <f t="shared" si="139"/>
        <v>3047.1</v>
      </c>
      <c r="G356" s="21">
        <f t="shared" si="139"/>
        <v>4047.1</v>
      </c>
      <c r="H356" s="21">
        <f t="shared" si="139"/>
        <v>4050</v>
      </c>
      <c r="I356" s="21">
        <f t="shared" si="139"/>
        <v>4050</v>
      </c>
      <c r="J356" s="21">
        <f t="shared" si="139"/>
        <v>4050</v>
      </c>
      <c r="K356" s="44" t="s">
        <v>61</v>
      </c>
    </row>
    <row r="357" spans="1:11" ht="15">
      <c r="A357" s="31" t="s">
        <v>386</v>
      </c>
      <c r="B357" s="96" t="s">
        <v>4</v>
      </c>
      <c r="C357" s="21">
        <f>SUM(D357:J357)</f>
        <v>25193.300000000003</v>
      </c>
      <c r="D357" s="21">
        <f>SUM(D360)</f>
        <v>2902</v>
      </c>
      <c r="E357" s="21">
        <f aca="true" t="shared" si="140" ref="E357:J357">SUM(E360)</f>
        <v>3047.1</v>
      </c>
      <c r="F357" s="21">
        <f t="shared" si="140"/>
        <v>3047.1</v>
      </c>
      <c r="G357" s="21">
        <f t="shared" si="140"/>
        <v>4047.1</v>
      </c>
      <c r="H357" s="21">
        <f t="shared" si="140"/>
        <v>4050</v>
      </c>
      <c r="I357" s="21">
        <f t="shared" si="140"/>
        <v>4050</v>
      </c>
      <c r="J357" s="21">
        <f t="shared" si="140"/>
        <v>4050</v>
      </c>
      <c r="K357" s="46"/>
    </row>
    <row r="358" spans="1:11" ht="27" customHeight="1">
      <c r="A358" s="31" t="s">
        <v>349</v>
      </c>
      <c r="B358" s="61" t="s">
        <v>90</v>
      </c>
      <c r="C358" s="62"/>
      <c r="D358" s="62"/>
      <c r="E358" s="62"/>
      <c r="F358" s="62"/>
      <c r="G358" s="62"/>
      <c r="H358" s="62"/>
      <c r="I358" s="62"/>
      <c r="J358" s="62"/>
      <c r="K358" s="63"/>
    </row>
    <row r="359" spans="1:11" ht="15">
      <c r="A359" s="31" t="s">
        <v>387</v>
      </c>
      <c r="B359" s="8" t="s">
        <v>17</v>
      </c>
      <c r="C359" s="20">
        <f aca="true" t="shared" si="141" ref="C359:J359">SUM(C360:C360)</f>
        <v>25193.300000000003</v>
      </c>
      <c r="D359" s="20">
        <f t="shared" si="141"/>
        <v>2902</v>
      </c>
      <c r="E359" s="20">
        <f t="shared" si="141"/>
        <v>3047.1</v>
      </c>
      <c r="F359" s="20">
        <f t="shared" si="141"/>
        <v>3047.1</v>
      </c>
      <c r="G359" s="20">
        <f t="shared" si="141"/>
        <v>4047.1</v>
      </c>
      <c r="H359" s="20">
        <f t="shared" si="141"/>
        <v>4050</v>
      </c>
      <c r="I359" s="20">
        <f t="shared" si="141"/>
        <v>4050</v>
      </c>
      <c r="J359" s="20">
        <f t="shared" si="141"/>
        <v>4050</v>
      </c>
      <c r="K359" s="38">
        <v>76</v>
      </c>
    </row>
    <row r="360" spans="1:11" ht="15">
      <c r="A360" s="31" t="s">
        <v>388</v>
      </c>
      <c r="B360" s="8" t="s">
        <v>4</v>
      </c>
      <c r="C360" s="20">
        <f>SUM(D360:J360)</f>
        <v>25193.300000000003</v>
      </c>
      <c r="D360" s="20">
        <v>2902</v>
      </c>
      <c r="E360" s="20">
        <v>3047.1</v>
      </c>
      <c r="F360" s="20">
        <v>3047.1</v>
      </c>
      <c r="G360" s="20">
        <v>4047.1</v>
      </c>
      <c r="H360" s="20">
        <v>4050</v>
      </c>
      <c r="I360" s="20">
        <f>SUM(H360)</f>
        <v>4050</v>
      </c>
      <c r="J360" s="20">
        <f>SUM(I360)</f>
        <v>4050</v>
      </c>
      <c r="K360" s="39"/>
    </row>
    <row r="361" spans="1:11" ht="47.25" customHeight="1">
      <c r="A361" s="31" t="s">
        <v>350</v>
      </c>
      <c r="B361" s="53" t="s">
        <v>65</v>
      </c>
      <c r="C361" s="54"/>
      <c r="D361" s="54"/>
      <c r="E361" s="54"/>
      <c r="F361" s="54"/>
      <c r="G361" s="54"/>
      <c r="H361" s="54"/>
      <c r="I361" s="54"/>
      <c r="J361" s="54"/>
      <c r="K361" s="55"/>
    </row>
    <row r="362" spans="1:14" ht="25.5">
      <c r="A362" s="31" t="s">
        <v>389</v>
      </c>
      <c r="B362" s="14" t="s">
        <v>37</v>
      </c>
      <c r="C362" s="21">
        <f>SUM(C363:C364)</f>
        <v>110312.87861</v>
      </c>
      <c r="D362" s="21">
        <f>SUM(D363:D364)</f>
        <v>11000.699999999999</v>
      </c>
      <c r="E362" s="21">
        <f aca="true" t="shared" si="142" ref="E362:J362">SUM(E363:E364)</f>
        <v>22251.5</v>
      </c>
      <c r="F362" s="21">
        <f t="shared" si="142"/>
        <v>19492.01861</v>
      </c>
      <c r="G362" s="21">
        <f>SUM(G363:G364)</f>
        <v>14228.36</v>
      </c>
      <c r="H362" s="21">
        <f t="shared" si="142"/>
        <v>14373.699999999999</v>
      </c>
      <c r="I362" s="21">
        <f t="shared" si="142"/>
        <v>14493.8</v>
      </c>
      <c r="J362" s="21">
        <f t="shared" si="142"/>
        <v>14472.8</v>
      </c>
      <c r="K362" s="47" t="s">
        <v>61</v>
      </c>
      <c r="L362" s="6"/>
      <c r="N362" s="1"/>
    </row>
    <row r="363" spans="1:14" ht="15">
      <c r="A363" s="31" t="s">
        <v>390</v>
      </c>
      <c r="B363" s="14" t="s">
        <v>50</v>
      </c>
      <c r="C363" s="24">
        <f>SUM(D363:J363)</f>
        <v>42</v>
      </c>
      <c r="D363" s="21">
        <f>SUM(D382)</f>
        <v>0</v>
      </c>
      <c r="E363" s="21">
        <f aca="true" t="shared" si="143" ref="E363:J363">SUM(E382)</f>
        <v>0</v>
      </c>
      <c r="F363" s="21">
        <f t="shared" si="143"/>
        <v>0</v>
      </c>
      <c r="G363" s="21">
        <f t="shared" si="143"/>
        <v>0</v>
      </c>
      <c r="H363" s="21">
        <f t="shared" si="143"/>
        <v>21</v>
      </c>
      <c r="I363" s="21">
        <f t="shared" si="143"/>
        <v>21</v>
      </c>
      <c r="J363" s="21">
        <f t="shared" si="143"/>
        <v>0</v>
      </c>
      <c r="K363" s="92"/>
      <c r="L363" s="6"/>
      <c r="N363" s="1"/>
    </row>
    <row r="364" spans="1:14" ht="15">
      <c r="A364" s="31" t="s">
        <v>492</v>
      </c>
      <c r="B364" s="14" t="s">
        <v>4</v>
      </c>
      <c r="C364" s="24">
        <f>SUM(D364:J364)</f>
        <v>110270.87861</v>
      </c>
      <c r="D364" s="21">
        <f aca="true" t="shared" si="144" ref="D364:J364">D367+D383</f>
        <v>11000.699999999999</v>
      </c>
      <c r="E364" s="21">
        <f>E367+E383</f>
        <v>22251.5</v>
      </c>
      <c r="F364" s="21">
        <f t="shared" si="144"/>
        <v>19492.01861</v>
      </c>
      <c r="G364" s="21">
        <f>G367+G383</f>
        <v>14228.36</v>
      </c>
      <c r="H364" s="21">
        <f t="shared" si="144"/>
        <v>14352.699999999999</v>
      </c>
      <c r="I364" s="21">
        <f t="shared" si="144"/>
        <v>14472.8</v>
      </c>
      <c r="J364" s="21">
        <f t="shared" si="144"/>
        <v>14472.8</v>
      </c>
      <c r="K364" s="48"/>
      <c r="L364" s="3"/>
      <c r="N364" s="1"/>
    </row>
    <row r="365" spans="1:12" ht="10.5" customHeight="1">
      <c r="A365" s="31" t="s">
        <v>351</v>
      </c>
      <c r="B365" s="58" t="s">
        <v>10</v>
      </c>
      <c r="C365" s="59"/>
      <c r="D365" s="59"/>
      <c r="E365" s="59"/>
      <c r="F365" s="59"/>
      <c r="G365" s="59"/>
      <c r="H365" s="59"/>
      <c r="I365" s="59"/>
      <c r="J365" s="59"/>
      <c r="K365" s="60"/>
      <c r="L365" s="3"/>
    </row>
    <row r="366" spans="1:12" ht="38.25">
      <c r="A366" s="31" t="s">
        <v>391</v>
      </c>
      <c r="B366" s="14" t="s">
        <v>36</v>
      </c>
      <c r="C366" s="21">
        <f>SUM(D366:J366)</f>
        <v>2419.26</v>
      </c>
      <c r="D366" s="21">
        <f>SUM(D367)</f>
        <v>1301.9</v>
      </c>
      <c r="E366" s="21">
        <f aca="true" t="shared" si="145" ref="E366:J366">SUM(E367)</f>
        <v>789</v>
      </c>
      <c r="F366" s="21">
        <f t="shared" si="145"/>
        <v>0</v>
      </c>
      <c r="G366" s="21">
        <f t="shared" si="145"/>
        <v>328.36</v>
      </c>
      <c r="H366" s="21">
        <f t="shared" si="145"/>
        <v>0</v>
      </c>
      <c r="I366" s="21">
        <f t="shared" si="145"/>
        <v>0</v>
      </c>
      <c r="J366" s="21">
        <f t="shared" si="145"/>
        <v>0</v>
      </c>
      <c r="K366" s="47" t="s">
        <v>61</v>
      </c>
      <c r="L366" s="3"/>
    </row>
    <row r="367" spans="1:12" ht="15">
      <c r="A367" s="31" t="s">
        <v>392</v>
      </c>
      <c r="B367" s="14" t="s">
        <v>4</v>
      </c>
      <c r="C367" s="21">
        <f>SUM(D367:J367)</f>
        <v>2419.26</v>
      </c>
      <c r="D367" s="21">
        <f aca="true" t="shared" si="146" ref="D367:J367">SUM(D370+D379)</f>
        <v>1301.9</v>
      </c>
      <c r="E367" s="21">
        <f t="shared" si="146"/>
        <v>789</v>
      </c>
      <c r="F367" s="21">
        <f t="shared" si="146"/>
        <v>0</v>
      </c>
      <c r="G367" s="21">
        <f t="shared" si="146"/>
        <v>328.36</v>
      </c>
      <c r="H367" s="21">
        <f t="shared" si="146"/>
        <v>0</v>
      </c>
      <c r="I367" s="21">
        <f t="shared" si="146"/>
        <v>0</v>
      </c>
      <c r="J367" s="21">
        <f t="shared" si="146"/>
        <v>0</v>
      </c>
      <c r="K367" s="48"/>
      <c r="L367" s="3"/>
    </row>
    <row r="368" spans="1:12" ht="12.75" customHeight="1">
      <c r="A368" s="31" t="s">
        <v>352</v>
      </c>
      <c r="B368" s="61" t="s">
        <v>11</v>
      </c>
      <c r="C368" s="62"/>
      <c r="D368" s="62"/>
      <c r="E368" s="62"/>
      <c r="F368" s="62"/>
      <c r="G368" s="62"/>
      <c r="H368" s="62"/>
      <c r="I368" s="62"/>
      <c r="J368" s="62"/>
      <c r="K368" s="63"/>
      <c r="L368" s="3"/>
    </row>
    <row r="369" spans="1:12" ht="51">
      <c r="A369" s="31" t="s">
        <v>393</v>
      </c>
      <c r="B369" s="8" t="s">
        <v>28</v>
      </c>
      <c r="C369" s="21">
        <f>SUM(C370)</f>
        <v>2419.26</v>
      </c>
      <c r="D369" s="103">
        <f aca="true" t="shared" si="147" ref="D369:J369">SUM(D370)</f>
        <v>1301.9</v>
      </c>
      <c r="E369" s="103">
        <f t="shared" si="147"/>
        <v>789</v>
      </c>
      <c r="F369" s="103">
        <f t="shared" si="147"/>
        <v>0</v>
      </c>
      <c r="G369" s="103">
        <f t="shared" si="147"/>
        <v>328.36</v>
      </c>
      <c r="H369" s="103">
        <f t="shared" si="147"/>
        <v>0</v>
      </c>
      <c r="I369" s="103">
        <f t="shared" si="147"/>
        <v>0</v>
      </c>
      <c r="J369" s="103">
        <f t="shared" si="147"/>
        <v>0</v>
      </c>
      <c r="K369" s="38" t="s">
        <v>61</v>
      </c>
      <c r="L369" s="3"/>
    </row>
    <row r="370" spans="1:12" ht="15">
      <c r="A370" s="31" t="s">
        <v>394</v>
      </c>
      <c r="B370" s="88" t="s">
        <v>4</v>
      </c>
      <c r="C370" s="21">
        <f>SUM(D370:J370)</f>
        <v>2419.26</v>
      </c>
      <c r="D370" s="20">
        <f aca="true" t="shared" si="148" ref="D370:J370">SUM(D373+D376)</f>
        <v>1301.9</v>
      </c>
      <c r="E370" s="20">
        <f t="shared" si="148"/>
        <v>789</v>
      </c>
      <c r="F370" s="20">
        <f t="shared" si="148"/>
        <v>0</v>
      </c>
      <c r="G370" s="20">
        <f t="shared" si="148"/>
        <v>328.36</v>
      </c>
      <c r="H370" s="20">
        <f t="shared" si="148"/>
        <v>0</v>
      </c>
      <c r="I370" s="20">
        <f t="shared" si="148"/>
        <v>0</v>
      </c>
      <c r="J370" s="20">
        <f t="shared" si="148"/>
        <v>0</v>
      </c>
      <c r="K370" s="39"/>
      <c r="L370" s="3"/>
    </row>
    <row r="371" spans="1:12" ht="15" customHeight="1">
      <c r="A371" s="31" t="s">
        <v>353</v>
      </c>
      <c r="B371" s="61" t="s">
        <v>108</v>
      </c>
      <c r="C371" s="62"/>
      <c r="D371" s="62"/>
      <c r="E371" s="62"/>
      <c r="F371" s="62"/>
      <c r="G371" s="62"/>
      <c r="H371" s="62"/>
      <c r="I371" s="62"/>
      <c r="J371" s="62"/>
      <c r="K371" s="63"/>
      <c r="L371" s="3"/>
    </row>
    <row r="372" spans="1:12" ht="15">
      <c r="A372" s="31" t="s">
        <v>395</v>
      </c>
      <c r="B372" s="8" t="s">
        <v>17</v>
      </c>
      <c r="C372" s="105">
        <f>SUM(C373)</f>
        <v>2419.26</v>
      </c>
      <c r="D372" s="23">
        <f>SUM(D373)</f>
        <v>1301.9</v>
      </c>
      <c r="E372" s="23">
        <f aca="true" t="shared" si="149" ref="E372:J372">SUM(E373)</f>
        <v>789</v>
      </c>
      <c r="F372" s="23">
        <f t="shared" si="149"/>
        <v>0</v>
      </c>
      <c r="G372" s="23">
        <f t="shared" si="149"/>
        <v>328.36</v>
      </c>
      <c r="H372" s="23">
        <f t="shared" si="149"/>
        <v>0</v>
      </c>
      <c r="I372" s="23">
        <f t="shared" si="149"/>
        <v>0</v>
      </c>
      <c r="J372" s="23">
        <f t="shared" si="149"/>
        <v>0</v>
      </c>
      <c r="K372" s="38">
        <v>86</v>
      </c>
      <c r="L372" s="3"/>
    </row>
    <row r="373" spans="1:12" ht="15">
      <c r="A373" s="31" t="s">
        <v>396</v>
      </c>
      <c r="B373" s="8" t="s">
        <v>4</v>
      </c>
      <c r="C373" s="23">
        <f>SUM(D373:J373)</f>
        <v>2419.26</v>
      </c>
      <c r="D373" s="23">
        <v>1301.9</v>
      </c>
      <c r="E373" s="23">
        <v>789</v>
      </c>
      <c r="F373" s="23">
        <v>0</v>
      </c>
      <c r="G373" s="23">
        <v>328.36</v>
      </c>
      <c r="H373" s="23">
        <v>0</v>
      </c>
      <c r="I373" s="23">
        <f>SUM(H373)</f>
        <v>0</v>
      </c>
      <c r="J373" s="23">
        <f>SUM(I373)</f>
        <v>0</v>
      </c>
      <c r="K373" s="39"/>
      <c r="L373" s="3"/>
    </row>
    <row r="374" spans="1:12" ht="15" customHeight="1">
      <c r="A374" s="31" t="s">
        <v>354</v>
      </c>
      <c r="B374" s="61" t="s">
        <v>109</v>
      </c>
      <c r="C374" s="62"/>
      <c r="D374" s="62"/>
      <c r="E374" s="62"/>
      <c r="F374" s="62"/>
      <c r="G374" s="62"/>
      <c r="H374" s="62"/>
      <c r="I374" s="62"/>
      <c r="J374" s="62"/>
      <c r="K374" s="63"/>
      <c r="L374" s="3"/>
    </row>
    <row r="375" spans="1:12" ht="15">
      <c r="A375" s="31" t="s">
        <v>397</v>
      </c>
      <c r="B375" s="8" t="s">
        <v>17</v>
      </c>
      <c r="C375" s="22">
        <f>SUM(D375:J375)</f>
        <v>0</v>
      </c>
      <c r="D375" s="22">
        <f aca="true" t="shared" si="150" ref="D375:J375">SUM(D376)</f>
        <v>0</v>
      </c>
      <c r="E375" s="22">
        <f t="shared" si="150"/>
        <v>0</v>
      </c>
      <c r="F375" s="22">
        <f t="shared" si="150"/>
        <v>0</v>
      </c>
      <c r="G375" s="22">
        <f t="shared" si="150"/>
        <v>0</v>
      </c>
      <c r="H375" s="22">
        <f t="shared" si="150"/>
        <v>0</v>
      </c>
      <c r="I375" s="22">
        <f t="shared" si="150"/>
        <v>0</v>
      </c>
      <c r="J375" s="22">
        <f t="shared" si="150"/>
        <v>0</v>
      </c>
      <c r="K375" s="38">
        <v>87</v>
      </c>
      <c r="L375" s="3"/>
    </row>
    <row r="376" spans="1:12" ht="15">
      <c r="A376" s="31" t="s">
        <v>398</v>
      </c>
      <c r="B376" s="8" t="s">
        <v>4</v>
      </c>
      <c r="C376" s="22">
        <f>SUM(D376:J376)</f>
        <v>0</v>
      </c>
      <c r="D376" s="22">
        <v>0</v>
      </c>
      <c r="E376" s="22">
        <v>0</v>
      </c>
      <c r="F376" s="22">
        <v>0</v>
      </c>
      <c r="G376" s="22">
        <v>0</v>
      </c>
      <c r="H376" s="22">
        <v>0</v>
      </c>
      <c r="I376" s="22">
        <f>SUM(H376)</f>
        <v>0</v>
      </c>
      <c r="J376" s="22">
        <f>SUM(I376)</f>
        <v>0</v>
      </c>
      <c r="K376" s="39"/>
      <c r="L376" s="3"/>
    </row>
    <row r="377" spans="1:11" ht="12.75" customHeight="1">
      <c r="A377" s="31" t="s">
        <v>355</v>
      </c>
      <c r="B377" s="89" t="s">
        <v>12</v>
      </c>
      <c r="C377" s="90"/>
      <c r="D377" s="90"/>
      <c r="E377" s="90"/>
      <c r="F377" s="90"/>
      <c r="G377" s="90"/>
      <c r="H377" s="90"/>
      <c r="I377" s="90"/>
      <c r="J377" s="90"/>
      <c r="K377" s="91"/>
    </row>
    <row r="378" spans="1:11" ht="15">
      <c r="A378" s="31" t="s">
        <v>399</v>
      </c>
      <c r="B378" s="8" t="s">
        <v>9</v>
      </c>
      <c r="C378" s="20">
        <f>SUM(D378:J378)</f>
        <v>0</v>
      </c>
      <c r="D378" s="20">
        <f>SUM(D379)</f>
        <v>0</v>
      </c>
      <c r="E378" s="20">
        <f aca="true" t="shared" si="151" ref="E378:J378">SUM(E379)</f>
        <v>0</v>
      </c>
      <c r="F378" s="20">
        <f t="shared" si="151"/>
        <v>0</v>
      </c>
      <c r="G378" s="20">
        <f t="shared" si="151"/>
        <v>0</v>
      </c>
      <c r="H378" s="20">
        <f t="shared" si="151"/>
        <v>0</v>
      </c>
      <c r="I378" s="20">
        <f t="shared" si="151"/>
        <v>0</v>
      </c>
      <c r="J378" s="20">
        <f t="shared" si="151"/>
        <v>0</v>
      </c>
      <c r="K378" s="38" t="s">
        <v>61</v>
      </c>
    </row>
    <row r="379" spans="1:11" ht="15">
      <c r="A379" s="31" t="s">
        <v>400</v>
      </c>
      <c r="B379" s="88" t="s">
        <v>4</v>
      </c>
      <c r="C379" s="20">
        <f>SUM(D379:J379)</f>
        <v>0</v>
      </c>
      <c r="D379" s="20">
        <v>0</v>
      </c>
      <c r="E379" s="20">
        <v>0</v>
      </c>
      <c r="F379" s="20">
        <v>0</v>
      </c>
      <c r="G379" s="20">
        <v>0</v>
      </c>
      <c r="H379" s="20">
        <f>SUM(H373+H376)</f>
        <v>0</v>
      </c>
      <c r="I379" s="20">
        <f>SUM(I373+I376)</f>
        <v>0</v>
      </c>
      <c r="J379" s="20">
        <f>SUM(J373+J376)</f>
        <v>0</v>
      </c>
      <c r="K379" s="39"/>
    </row>
    <row r="380" spans="1:11" ht="12.75" customHeight="1">
      <c r="A380" s="31" t="s">
        <v>356</v>
      </c>
      <c r="B380" s="58" t="s">
        <v>20</v>
      </c>
      <c r="C380" s="59"/>
      <c r="D380" s="59"/>
      <c r="E380" s="59"/>
      <c r="F380" s="59"/>
      <c r="G380" s="59"/>
      <c r="H380" s="59"/>
      <c r="I380" s="59"/>
      <c r="J380" s="59"/>
      <c r="K380" s="60"/>
    </row>
    <row r="381" spans="1:13" ht="15">
      <c r="A381" s="31" t="s">
        <v>401</v>
      </c>
      <c r="B381" s="14" t="s">
        <v>9</v>
      </c>
      <c r="C381" s="21">
        <f>SUM(C382:C383)</f>
        <v>107893.61861</v>
      </c>
      <c r="D381" s="21">
        <f>SUM(D382:D383)</f>
        <v>9698.8</v>
      </c>
      <c r="E381" s="21">
        <f aca="true" t="shared" si="152" ref="E381:J381">SUM(E382:E383)</f>
        <v>21462.5</v>
      </c>
      <c r="F381" s="21">
        <f t="shared" si="152"/>
        <v>19492.01861</v>
      </c>
      <c r="G381" s="21">
        <f t="shared" si="152"/>
        <v>13900</v>
      </c>
      <c r="H381" s="21">
        <f t="shared" si="152"/>
        <v>14373.699999999999</v>
      </c>
      <c r="I381" s="21">
        <f t="shared" si="152"/>
        <v>14493.8</v>
      </c>
      <c r="J381" s="21">
        <f t="shared" si="152"/>
        <v>14472.8</v>
      </c>
      <c r="K381" s="44" t="s">
        <v>61</v>
      </c>
      <c r="M381" s="4"/>
    </row>
    <row r="382" spans="1:13" ht="15">
      <c r="A382" s="31" t="s">
        <v>402</v>
      </c>
      <c r="B382" s="14" t="s">
        <v>50</v>
      </c>
      <c r="C382" s="21">
        <f>SUM(D382:J382)</f>
        <v>42</v>
      </c>
      <c r="D382" s="21">
        <f>SUM(D392)</f>
        <v>0</v>
      </c>
      <c r="E382" s="21">
        <f aca="true" t="shared" si="153" ref="E382:J382">SUM(E392)</f>
        <v>0</v>
      </c>
      <c r="F382" s="21">
        <f t="shared" si="153"/>
        <v>0</v>
      </c>
      <c r="G382" s="21">
        <f t="shared" si="153"/>
        <v>0</v>
      </c>
      <c r="H382" s="21">
        <f t="shared" si="153"/>
        <v>21</v>
      </c>
      <c r="I382" s="21">
        <f t="shared" si="153"/>
        <v>21</v>
      </c>
      <c r="J382" s="21">
        <f t="shared" si="153"/>
        <v>0</v>
      </c>
      <c r="K382" s="45"/>
      <c r="M382" s="4"/>
    </row>
    <row r="383" spans="1:13" ht="15">
      <c r="A383" s="31" t="s">
        <v>493</v>
      </c>
      <c r="B383" s="96" t="s">
        <v>4</v>
      </c>
      <c r="C383" s="21">
        <f>SUM(D383:J383)</f>
        <v>107851.61861</v>
      </c>
      <c r="D383" s="21">
        <f>SUM(D386+D389)</f>
        <v>9698.8</v>
      </c>
      <c r="E383" s="21">
        <f aca="true" t="shared" si="154" ref="E383:J383">SUM(E386+E389)</f>
        <v>21462.5</v>
      </c>
      <c r="F383" s="21">
        <f t="shared" si="154"/>
        <v>19492.01861</v>
      </c>
      <c r="G383" s="21">
        <f t="shared" si="154"/>
        <v>13900</v>
      </c>
      <c r="H383" s="21">
        <f t="shared" si="154"/>
        <v>14352.699999999999</v>
      </c>
      <c r="I383" s="21">
        <f t="shared" si="154"/>
        <v>14472.8</v>
      </c>
      <c r="J383" s="21">
        <f t="shared" si="154"/>
        <v>14472.8</v>
      </c>
      <c r="K383" s="46"/>
      <c r="M383" s="4"/>
    </row>
    <row r="384" spans="1:11" ht="28.5" customHeight="1">
      <c r="A384" s="31" t="s">
        <v>494</v>
      </c>
      <c r="B384" s="61" t="s">
        <v>110</v>
      </c>
      <c r="C384" s="62"/>
      <c r="D384" s="62"/>
      <c r="E384" s="62"/>
      <c r="F384" s="62"/>
      <c r="G384" s="62"/>
      <c r="H384" s="62"/>
      <c r="I384" s="62"/>
      <c r="J384" s="62"/>
      <c r="K384" s="63"/>
    </row>
    <row r="385" spans="1:11" ht="15">
      <c r="A385" s="31" t="s">
        <v>403</v>
      </c>
      <c r="B385" s="8" t="s">
        <v>17</v>
      </c>
      <c r="C385" s="20">
        <f aca="true" t="shared" si="155" ref="C385:J385">SUM(C386:C386)</f>
        <v>103145.31860999999</v>
      </c>
      <c r="D385" s="20">
        <f t="shared" si="155"/>
        <v>9048.8</v>
      </c>
      <c r="E385" s="20">
        <f t="shared" si="155"/>
        <v>20780</v>
      </c>
      <c r="F385" s="20">
        <f t="shared" si="155"/>
        <v>18975.41861</v>
      </c>
      <c r="G385" s="20">
        <f t="shared" si="155"/>
        <v>13300</v>
      </c>
      <c r="H385" s="20">
        <f t="shared" si="155"/>
        <v>13600.3</v>
      </c>
      <c r="I385" s="20">
        <f t="shared" si="155"/>
        <v>13720.4</v>
      </c>
      <c r="J385" s="20">
        <f t="shared" si="155"/>
        <v>13720.4</v>
      </c>
      <c r="K385" s="38" t="s">
        <v>124</v>
      </c>
    </row>
    <row r="386" spans="1:11" ht="15">
      <c r="A386" s="31" t="s">
        <v>404</v>
      </c>
      <c r="B386" s="8" t="s">
        <v>4</v>
      </c>
      <c r="C386" s="20">
        <f>SUM(D386:J386)</f>
        <v>103145.31860999999</v>
      </c>
      <c r="D386" s="20">
        <v>9048.8</v>
      </c>
      <c r="E386" s="20">
        <v>20780</v>
      </c>
      <c r="F386" s="20">
        <v>18975.41861</v>
      </c>
      <c r="G386" s="20">
        <v>13300</v>
      </c>
      <c r="H386" s="20">
        <v>13600.3</v>
      </c>
      <c r="I386" s="20">
        <v>13720.4</v>
      </c>
      <c r="J386" s="20">
        <f>SUM(I386)</f>
        <v>13720.4</v>
      </c>
      <c r="K386" s="39"/>
    </row>
    <row r="387" spans="1:11" ht="12" customHeight="1">
      <c r="A387" s="31">
        <v>91</v>
      </c>
      <c r="B387" s="61" t="s">
        <v>111</v>
      </c>
      <c r="C387" s="62"/>
      <c r="D387" s="62"/>
      <c r="E387" s="62"/>
      <c r="F387" s="62"/>
      <c r="G387" s="62"/>
      <c r="H387" s="62"/>
      <c r="I387" s="62"/>
      <c r="J387" s="62"/>
      <c r="K387" s="63"/>
    </row>
    <row r="388" spans="1:11" ht="15">
      <c r="A388" s="31" t="s">
        <v>405</v>
      </c>
      <c r="B388" s="8" t="s">
        <v>17</v>
      </c>
      <c r="C388" s="20">
        <f>SUM(C389)</f>
        <v>4706.3</v>
      </c>
      <c r="D388" s="20">
        <f>SUM(D389)</f>
        <v>650</v>
      </c>
      <c r="E388" s="20">
        <f aca="true" t="shared" si="156" ref="E388:J388">SUM(E389)</f>
        <v>682.5</v>
      </c>
      <c r="F388" s="20">
        <f t="shared" si="156"/>
        <v>516.6</v>
      </c>
      <c r="G388" s="20">
        <f t="shared" si="156"/>
        <v>600</v>
      </c>
      <c r="H388" s="20">
        <f t="shared" si="156"/>
        <v>752.4</v>
      </c>
      <c r="I388" s="20">
        <f t="shared" si="156"/>
        <v>752.4</v>
      </c>
      <c r="J388" s="20">
        <f t="shared" si="156"/>
        <v>752.4</v>
      </c>
      <c r="K388" s="38">
        <v>84</v>
      </c>
    </row>
    <row r="389" spans="1:11" ht="15">
      <c r="A389" s="31" t="s">
        <v>406</v>
      </c>
      <c r="B389" s="8" t="s">
        <v>4</v>
      </c>
      <c r="C389" s="20">
        <f>SUM(D389:J389)</f>
        <v>4706.3</v>
      </c>
      <c r="D389" s="20">
        <v>650</v>
      </c>
      <c r="E389" s="20">
        <v>682.5</v>
      </c>
      <c r="F389" s="20">
        <v>516.6</v>
      </c>
      <c r="G389" s="20">
        <v>600</v>
      </c>
      <c r="H389" s="20">
        <v>752.4</v>
      </c>
      <c r="I389" s="20">
        <f>SUM(H389)</f>
        <v>752.4</v>
      </c>
      <c r="J389" s="20">
        <f>SUM(I389)</f>
        <v>752.4</v>
      </c>
      <c r="K389" s="39"/>
    </row>
    <row r="390" spans="1:11" ht="28.5" customHeight="1">
      <c r="A390" s="31" t="s">
        <v>495</v>
      </c>
      <c r="B390" s="61" t="s">
        <v>112</v>
      </c>
      <c r="C390" s="62"/>
      <c r="D390" s="62"/>
      <c r="E390" s="62"/>
      <c r="F390" s="62"/>
      <c r="G390" s="62"/>
      <c r="H390" s="62"/>
      <c r="I390" s="62"/>
      <c r="J390" s="62"/>
      <c r="K390" s="63"/>
    </row>
    <row r="391" spans="1:11" ht="15">
      <c r="A391" s="31" t="s">
        <v>496</v>
      </c>
      <c r="B391" s="8" t="s">
        <v>17</v>
      </c>
      <c r="C391" s="20">
        <f aca="true" t="shared" si="157" ref="C391:J391">SUM(C392)</f>
        <v>42</v>
      </c>
      <c r="D391" s="20">
        <f t="shared" si="157"/>
        <v>0</v>
      </c>
      <c r="E391" s="20">
        <f t="shared" si="157"/>
        <v>0</v>
      </c>
      <c r="F391" s="20">
        <f t="shared" si="157"/>
        <v>0</v>
      </c>
      <c r="G391" s="20">
        <f t="shared" si="157"/>
        <v>0</v>
      </c>
      <c r="H391" s="20">
        <f t="shared" si="157"/>
        <v>21</v>
      </c>
      <c r="I391" s="20">
        <f t="shared" si="157"/>
        <v>21</v>
      </c>
      <c r="J391" s="20">
        <f t="shared" si="157"/>
        <v>0</v>
      </c>
      <c r="K391" s="38">
        <v>88</v>
      </c>
    </row>
    <row r="392" spans="1:11" ht="15">
      <c r="A392" s="31" t="s">
        <v>497</v>
      </c>
      <c r="B392" s="8" t="s">
        <v>50</v>
      </c>
      <c r="C392" s="20">
        <f>SUM(D392:J392)</f>
        <v>42</v>
      </c>
      <c r="D392" s="20">
        <v>0</v>
      </c>
      <c r="E392" s="20">
        <v>0</v>
      </c>
      <c r="F392" s="20">
        <v>0</v>
      </c>
      <c r="G392" s="20">
        <v>0</v>
      </c>
      <c r="H392" s="20">
        <v>21</v>
      </c>
      <c r="I392" s="20">
        <v>21</v>
      </c>
      <c r="J392" s="20">
        <v>0</v>
      </c>
      <c r="K392" s="39"/>
    </row>
    <row r="393" spans="1:11" ht="12.75" customHeight="1">
      <c r="A393" s="31" t="s">
        <v>498</v>
      </c>
      <c r="B393" s="53" t="s">
        <v>407</v>
      </c>
      <c r="C393" s="54"/>
      <c r="D393" s="54"/>
      <c r="E393" s="54"/>
      <c r="F393" s="54"/>
      <c r="G393" s="54"/>
      <c r="H393" s="54"/>
      <c r="I393" s="54"/>
      <c r="J393" s="54"/>
      <c r="K393" s="55"/>
    </row>
    <row r="394" spans="1:11" ht="15">
      <c r="A394" s="31" t="s">
        <v>499</v>
      </c>
      <c r="B394" s="14" t="s">
        <v>408</v>
      </c>
      <c r="C394" s="56">
        <f>SUM(D394:J395)</f>
        <v>22789.462</v>
      </c>
      <c r="D394" s="56">
        <f aca="true" t="shared" si="158" ref="D394:J394">SUM(D396+D397+D398)</f>
        <v>0</v>
      </c>
      <c r="E394" s="56">
        <f t="shared" si="158"/>
        <v>0</v>
      </c>
      <c r="F394" s="56">
        <f t="shared" si="158"/>
        <v>0</v>
      </c>
      <c r="G394" s="56">
        <f t="shared" si="158"/>
        <v>22789.462</v>
      </c>
      <c r="H394" s="56">
        <f t="shared" si="158"/>
        <v>0</v>
      </c>
      <c r="I394" s="56">
        <f t="shared" si="158"/>
        <v>0</v>
      </c>
      <c r="J394" s="56">
        <f t="shared" si="158"/>
        <v>0</v>
      </c>
      <c r="K394" s="44" t="s">
        <v>61</v>
      </c>
    </row>
    <row r="395" spans="1:11" ht="15">
      <c r="A395" s="31" t="s">
        <v>500</v>
      </c>
      <c r="B395" s="14" t="s">
        <v>9</v>
      </c>
      <c r="C395" s="57"/>
      <c r="D395" s="57"/>
      <c r="E395" s="57"/>
      <c r="F395" s="57"/>
      <c r="G395" s="57"/>
      <c r="H395" s="57"/>
      <c r="I395" s="57"/>
      <c r="J395" s="57"/>
      <c r="K395" s="45"/>
    </row>
    <row r="396" spans="1:11" ht="15">
      <c r="A396" s="31" t="s">
        <v>501</v>
      </c>
      <c r="B396" s="14" t="s">
        <v>4</v>
      </c>
      <c r="C396" s="21">
        <f>SUM(D396:J396)</f>
        <v>6778.259599999999</v>
      </c>
      <c r="D396" s="21">
        <f aca="true" t="shared" si="159" ref="D396:J397">SUM(D403+D418)</f>
        <v>0</v>
      </c>
      <c r="E396" s="21">
        <f t="shared" si="159"/>
        <v>0</v>
      </c>
      <c r="F396" s="21">
        <f t="shared" si="159"/>
        <v>0</v>
      </c>
      <c r="G396" s="21">
        <f t="shared" si="159"/>
        <v>6778.259599999999</v>
      </c>
      <c r="H396" s="21">
        <f t="shared" si="159"/>
        <v>0</v>
      </c>
      <c r="I396" s="21">
        <f t="shared" si="159"/>
        <v>0</v>
      </c>
      <c r="J396" s="21">
        <f t="shared" si="159"/>
        <v>0</v>
      </c>
      <c r="K396" s="45"/>
    </row>
    <row r="397" spans="1:11" ht="15">
      <c r="A397" s="31" t="s">
        <v>502</v>
      </c>
      <c r="B397" s="14" t="s">
        <v>5</v>
      </c>
      <c r="C397" s="21">
        <f>SUM(D397:J397)</f>
        <v>0</v>
      </c>
      <c r="D397" s="21">
        <f t="shared" si="159"/>
        <v>0</v>
      </c>
      <c r="E397" s="21">
        <f t="shared" si="159"/>
        <v>0</v>
      </c>
      <c r="F397" s="21">
        <f t="shared" si="159"/>
        <v>0</v>
      </c>
      <c r="G397" s="21">
        <f t="shared" si="159"/>
        <v>0</v>
      </c>
      <c r="H397" s="21">
        <f t="shared" si="159"/>
        <v>0</v>
      </c>
      <c r="I397" s="21">
        <f t="shared" si="159"/>
        <v>0</v>
      </c>
      <c r="J397" s="21">
        <f t="shared" si="159"/>
        <v>0</v>
      </c>
      <c r="K397" s="45"/>
    </row>
    <row r="398" spans="1:11" ht="25.5">
      <c r="A398" s="31" t="s">
        <v>527</v>
      </c>
      <c r="B398" s="8" t="s">
        <v>568</v>
      </c>
      <c r="C398" s="21">
        <f>SUM(D398:J398)</f>
        <v>16011.2024</v>
      </c>
      <c r="D398" s="21">
        <f aca="true" t="shared" si="160" ref="D398:J398">SUM(D399:D400)</f>
        <v>0</v>
      </c>
      <c r="E398" s="21">
        <f t="shared" si="160"/>
        <v>0</v>
      </c>
      <c r="F398" s="21">
        <f t="shared" si="160"/>
        <v>0</v>
      </c>
      <c r="G398" s="21">
        <f t="shared" si="160"/>
        <v>16011.2024</v>
      </c>
      <c r="H398" s="21">
        <f t="shared" si="160"/>
        <v>0</v>
      </c>
      <c r="I398" s="21">
        <f t="shared" si="160"/>
        <v>0</v>
      </c>
      <c r="J398" s="21">
        <f t="shared" si="160"/>
        <v>0</v>
      </c>
      <c r="K398" s="45"/>
    </row>
    <row r="399" spans="1:11" ht="15">
      <c r="A399" s="31"/>
      <c r="B399" s="8" t="s">
        <v>567</v>
      </c>
      <c r="C399" s="21">
        <f>SUM(D399:J399)</f>
        <v>15815.9368</v>
      </c>
      <c r="D399" s="21">
        <f>SUM(D406+D421)</f>
        <v>0</v>
      </c>
      <c r="E399" s="21">
        <f>SUM(E406+E421)</f>
        <v>0</v>
      </c>
      <c r="F399" s="21">
        <f>SUM(F406+F421)</f>
        <v>0</v>
      </c>
      <c r="G399" s="21">
        <f>SUM(G405+G421)</f>
        <v>15815.9368</v>
      </c>
      <c r="H399" s="21">
        <f>SUM(H406+H421)</f>
        <v>0</v>
      </c>
      <c r="I399" s="21">
        <f>SUM(I406+I421)</f>
        <v>0</v>
      </c>
      <c r="J399" s="21">
        <f>SUM(J406+J421)</f>
        <v>0</v>
      </c>
      <c r="K399" s="45"/>
    </row>
    <row r="400" spans="1:11" ht="25.5">
      <c r="A400" s="31" t="s">
        <v>528</v>
      </c>
      <c r="B400" s="8" t="s">
        <v>566</v>
      </c>
      <c r="C400" s="21">
        <f>SUM(D400:J400)</f>
        <v>195.2656</v>
      </c>
      <c r="D400" s="21">
        <f aca="true" t="shared" si="161" ref="D400:J400">SUM(D422)</f>
        <v>0</v>
      </c>
      <c r="E400" s="21">
        <f t="shared" si="161"/>
        <v>0</v>
      </c>
      <c r="F400" s="21">
        <f t="shared" si="161"/>
        <v>0</v>
      </c>
      <c r="G400" s="21">
        <f t="shared" si="161"/>
        <v>195.2656</v>
      </c>
      <c r="H400" s="21">
        <f t="shared" si="161"/>
        <v>0</v>
      </c>
      <c r="I400" s="21">
        <f t="shared" si="161"/>
        <v>0</v>
      </c>
      <c r="J400" s="21">
        <f t="shared" si="161"/>
        <v>0</v>
      </c>
      <c r="K400" s="46"/>
    </row>
    <row r="401" spans="1:11" ht="15">
      <c r="A401" s="31" t="s">
        <v>503</v>
      </c>
      <c r="B401" s="58" t="s">
        <v>10</v>
      </c>
      <c r="C401" s="59"/>
      <c r="D401" s="59"/>
      <c r="E401" s="59"/>
      <c r="F401" s="59"/>
      <c r="G401" s="59"/>
      <c r="H401" s="59"/>
      <c r="I401" s="59"/>
      <c r="J401" s="59"/>
      <c r="K401" s="60"/>
    </row>
    <row r="402" spans="1:11" ht="38.25">
      <c r="A402" s="31" t="s">
        <v>504</v>
      </c>
      <c r="B402" s="14" t="s">
        <v>23</v>
      </c>
      <c r="C402" s="21">
        <f>SUM(D402:J402)</f>
        <v>0</v>
      </c>
      <c r="D402" s="21">
        <f>SUM(D403+D404)</f>
        <v>0</v>
      </c>
      <c r="E402" s="21">
        <f>SUM(E403+E404)</f>
        <v>0</v>
      </c>
      <c r="F402" s="21">
        <f>SUM(F403)</f>
        <v>0</v>
      </c>
      <c r="G402" s="21">
        <f>SUM(G403)</f>
        <v>0</v>
      </c>
      <c r="H402" s="21">
        <f>SUM(H403)</f>
        <v>0</v>
      </c>
      <c r="I402" s="21">
        <f>SUM(I403)</f>
        <v>0</v>
      </c>
      <c r="J402" s="21">
        <f>SUM(J403)</f>
        <v>0</v>
      </c>
      <c r="K402" s="44" t="s">
        <v>61</v>
      </c>
    </row>
    <row r="403" spans="1:11" ht="15">
      <c r="A403" s="31" t="s">
        <v>505</v>
      </c>
      <c r="B403" s="14" t="s">
        <v>4</v>
      </c>
      <c r="C403" s="21">
        <f>SUM(D403:J403)</f>
        <v>0</v>
      </c>
      <c r="D403" s="21">
        <f>SUM(D425)</f>
        <v>0</v>
      </c>
      <c r="E403" s="21">
        <f aca="true" t="shared" si="162" ref="E403:J403">SUM(E425)</f>
        <v>0</v>
      </c>
      <c r="F403" s="21">
        <f>SUM(F425)</f>
        <v>0</v>
      </c>
      <c r="G403" s="21">
        <f>SUM(G408+G413)</f>
        <v>0</v>
      </c>
      <c r="H403" s="21">
        <f t="shared" si="162"/>
        <v>0</v>
      </c>
      <c r="I403" s="21">
        <f t="shared" si="162"/>
        <v>0</v>
      </c>
      <c r="J403" s="21">
        <f t="shared" si="162"/>
        <v>0</v>
      </c>
      <c r="K403" s="45"/>
    </row>
    <row r="404" spans="1:11" ht="15">
      <c r="A404" s="31" t="s">
        <v>506</v>
      </c>
      <c r="B404" s="14" t="s">
        <v>5</v>
      </c>
      <c r="C404" s="21">
        <f>SUM(D404:J404)</f>
        <v>0</v>
      </c>
      <c r="D404" s="21">
        <f>SUM(D414)</f>
        <v>0</v>
      </c>
      <c r="E404" s="21">
        <f aca="true" t="shared" si="163" ref="E404:J404">SUM(E414)</f>
        <v>0</v>
      </c>
      <c r="F404" s="21">
        <f t="shared" si="163"/>
        <v>0</v>
      </c>
      <c r="G404" s="21">
        <f>SUM(G414)</f>
        <v>0</v>
      </c>
      <c r="H404" s="21">
        <f t="shared" si="163"/>
        <v>0</v>
      </c>
      <c r="I404" s="21">
        <f t="shared" si="163"/>
        <v>0</v>
      </c>
      <c r="J404" s="21">
        <f t="shared" si="163"/>
        <v>0</v>
      </c>
      <c r="K404" s="45"/>
    </row>
    <row r="405" spans="1:11" ht="15">
      <c r="A405" s="31" t="s">
        <v>529</v>
      </c>
      <c r="B405" s="8" t="s">
        <v>524</v>
      </c>
      <c r="C405" s="21">
        <f>SUM(D405:J405)</f>
        <v>0</v>
      </c>
      <c r="D405" s="21">
        <f>SUM(D415)</f>
        <v>0</v>
      </c>
      <c r="E405" s="21">
        <f aca="true" t="shared" si="164" ref="E405:J405">SUM(E415)</f>
        <v>0</v>
      </c>
      <c r="F405" s="21">
        <f t="shared" si="164"/>
        <v>0</v>
      </c>
      <c r="G405" s="21">
        <f t="shared" si="164"/>
        <v>0</v>
      </c>
      <c r="H405" s="21">
        <f t="shared" si="164"/>
        <v>0</v>
      </c>
      <c r="I405" s="21">
        <f t="shared" si="164"/>
        <v>0</v>
      </c>
      <c r="J405" s="21">
        <f t="shared" si="164"/>
        <v>0</v>
      </c>
      <c r="K405" s="45"/>
    </row>
    <row r="406" spans="1:11" ht="12.75" customHeight="1">
      <c r="A406" s="31" t="s">
        <v>507</v>
      </c>
      <c r="B406" s="61" t="s">
        <v>11</v>
      </c>
      <c r="C406" s="62"/>
      <c r="D406" s="62"/>
      <c r="E406" s="62"/>
      <c r="F406" s="62"/>
      <c r="G406" s="62"/>
      <c r="H406" s="62"/>
      <c r="I406" s="62"/>
      <c r="J406" s="62"/>
      <c r="K406" s="63"/>
    </row>
    <row r="407" spans="1:11" ht="51">
      <c r="A407" s="31" t="s">
        <v>508</v>
      </c>
      <c r="B407" s="32" t="s">
        <v>21</v>
      </c>
      <c r="C407" s="64">
        <v>0</v>
      </c>
      <c r="D407" s="27">
        <v>0</v>
      </c>
      <c r="E407" s="27">
        <v>0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38" t="s">
        <v>61</v>
      </c>
    </row>
    <row r="408" spans="1:11" ht="15">
      <c r="A408" s="31" t="s">
        <v>509</v>
      </c>
      <c r="B408" s="8" t="s">
        <v>4</v>
      </c>
      <c r="C408" s="22">
        <v>0</v>
      </c>
      <c r="D408" s="22">
        <v>0</v>
      </c>
      <c r="E408" s="22">
        <v>0</v>
      </c>
      <c r="F408" s="22">
        <v>0</v>
      </c>
      <c r="G408" s="22">
        <v>0</v>
      </c>
      <c r="H408" s="22">
        <v>0</v>
      </c>
      <c r="I408" s="22">
        <v>0</v>
      </c>
      <c r="J408" s="22">
        <v>0</v>
      </c>
      <c r="K408" s="40"/>
    </row>
    <row r="409" spans="1:11" ht="15">
      <c r="A409" s="31" t="s">
        <v>510</v>
      </c>
      <c r="B409" s="14" t="s">
        <v>5</v>
      </c>
      <c r="C409" s="22">
        <v>0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40"/>
    </row>
    <row r="410" spans="1:11" ht="15">
      <c r="A410" s="31" t="s">
        <v>530</v>
      </c>
      <c r="B410" s="8" t="s">
        <v>524</v>
      </c>
      <c r="C410" s="22">
        <v>0</v>
      </c>
      <c r="D410" s="22">
        <v>0</v>
      </c>
      <c r="E410" s="22">
        <v>0</v>
      </c>
      <c r="F410" s="22">
        <v>0</v>
      </c>
      <c r="G410" s="22">
        <v>0</v>
      </c>
      <c r="H410" s="22">
        <v>0</v>
      </c>
      <c r="I410" s="22">
        <v>0</v>
      </c>
      <c r="J410" s="22">
        <v>0</v>
      </c>
      <c r="K410" s="40"/>
    </row>
    <row r="411" spans="1:11" ht="15">
      <c r="A411" s="31" t="s">
        <v>511</v>
      </c>
      <c r="B411" s="61" t="s">
        <v>12</v>
      </c>
      <c r="C411" s="62"/>
      <c r="D411" s="62"/>
      <c r="E411" s="62"/>
      <c r="F411" s="62"/>
      <c r="G411" s="62"/>
      <c r="H411" s="62"/>
      <c r="I411" s="62"/>
      <c r="J411" s="62"/>
      <c r="K411" s="63"/>
    </row>
    <row r="412" spans="1:11" ht="15">
      <c r="A412" s="31" t="s">
        <v>512</v>
      </c>
      <c r="B412" s="104" t="s">
        <v>2</v>
      </c>
      <c r="C412" s="65">
        <f>SUM(D412:J412)</f>
        <v>0</v>
      </c>
      <c r="D412" s="65">
        <f>SUM(D413:D414)</f>
        <v>0</v>
      </c>
      <c r="E412" s="65">
        <f aca="true" t="shared" si="165" ref="E412:J412">SUM(E413:E414)</f>
        <v>0</v>
      </c>
      <c r="F412" s="65">
        <f t="shared" si="165"/>
        <v>0</v>
      </c>
      <c r="G412" s="65">
        <f t="shared" si="165"/>
        <v>0</v>
      </c>
      <c r="H412" s="65">
        <f t="shared" si="165"/>
        <v>0</v>
      </c>
      <c r="I412" s="65">
        <f t="shared" si="165"/>
        <v>0</v>
      </c>
      <c r="J412" s="65">
        <f t="shared" si="165"/>
        <v>0</v>
      </c>
      <c r="K412" s="38" t="s">
        <v>61</v>
      </c>
    </row>
    <row r="413" spans="1:11" ht="14.25" customHeight="1">
      <c r="A413" s="31" t="s">
        <v>513</v>
      </c>
      <c r="B413" s="8" t="s">
        <v>4</v>
      </c>
      <c r="C413" s="20">
        <f>SUM(D413:J413)</f>
        <v>0</v>
      </c>
      <c r="D413" s="20">
        <f>SUM(D425)</f>
        <v>0</v>
      </c>
      <c r="E413" s="20">
        <f aca="true" t="shared" si="166" ref="E413:J414">SUM(E425)</f>
        <v>0</v>
      </c>
      <c r="F413" s="20">
        <f t="shared" si="166"/>
        <v>0</v>
      </c>
      <c r="G413" s="20">
        <v>0</v>
      </c>
      <c r="H413" s="20">
        <f t="shared" si="166"/>
        <v>0</v>
      </c>
      <c r="I413" s="20">
        <f t="shared" si="166"/>
        <v>0</v>
      </c>
      <c r="J413" s="20">
        <f t="shared" si="166"/>
        <v>0</v>
      </c>
      <c r="K413" s="40"/>
    </row>
    <row r="414" spans="1:11" ht="15">
      <c r="A414" s="31" t="s">
        <v>514</v>
      </c>
      <c r="B414" s="14" t="s">
        <v>5</v>
      </c>
      <c r="C414" s="20">
        <f>SUM(D414:J414)</f>
        <v>0</v>
      </c>
      <c r="D414" s="20">
        <f>SUM(D426)</f>
        <v>0</v>
      </c>
      <c r="E414" s="20">
        <f t="shared" si="166"/>
        <v>0</v>
      </c>
      <c r="F414" s="20">
        <f t="shared" si="166"/>
        <v>0</v>
      </c>
      <c r="G414" s="20">
        <f>SUM(G426+G451)</f>
        <v>0</v>
      </c>
      <c r="H414" s="20">
        <f t="shared" si="166"/>
        <v>0</v>
      </c>
      <c r="I414" s="20">
        <f t="shared" si="166"/>
        <v>0</v>
      </c>
      <c r="J414" s="20">
        <f t="shared" si="166"/>
        <v>0</v>
      </c>
      <c r="K414" s="40"/>
    </row>
    <row r="415" spans="1:11" ht="15">
      <c r="A415" s="31" t="s">
        <v>531</v>
      </c>
      <c r="B415" s="8" t="s">
        <v>524</v>
      </c>
      <c r="C415" s="20">
        <f>SUM(D415:J415)</f>
        <v>0</v>
      </c>
      <c r="D415" s="20">
        <f>SUM(D427)</f>
        <v>0</v>
      </c>
      <c r="E415" s="20">
        <f>SUM(E427)</f>
        <v>0</v>
      </c>
      <c r="F415" s="20">
        <f>SUM(F427)</f>
        <v>0</v>
      </c>
      <c r="G415" s="20">
        <v>0</v>
      </c>
      <c r="H415" s="20">
        <f>SUM(H427)</f>
        <v>0</v>
      </c>
      <c r="I415" s="20">
        <f>SUM(I427)</f>
        <v>0</v>
      </c>
      <c r="J415" s="20">
        <f>SUM(J427)</f>
        <v>0</v>
      </c>
      <c r="K415" s="40"/>
    </row>
    <row r="416" spans="1:11" ht="15">
      <c r="A416" s="31" t="s">
        <v>515</v>
      </c>
      <c r="B416" s="58" t="s">
        <v>20</v>
      </c>
      <c r="C416" s="20"/>
      <c r="D416" s="20"/>
      <c r="E416" s="20"/>
      <c r="F416" s="20"/>
      <c r="G416" s="20"/>
      <c r="H416" s="20"/>
      <c r="I416" s="20"/>
      <c r="J416" s="20"/>
      <c r="K416" s="35"/>
    </row>
    <row r="417" spans="1:11" ht="15">
      <c r="A417" s="31" t="s">
        <v>516</v>
      </c>
      <c r="B417" s="14" t="s">
        <v>9</v>
      </c>
      <c r="C417" s="20">
        <f aca="true" t="shared" si="167" ref="C417:C422">SUM(D417:J417)</f>
        <v>22789.462</v>
      </c>
      <c r="D417" s="20">
        <f aca="true" t="shared" si="168" ref="D417:J417">SUM(D418:D422)</f>
        <v>0</v>
      </c>
      <c r="E417" s="20">
        <f t="shared" si="168"/>
        <v>0</v>
      </c>
      <c r="F417" s="20">
        <f t="shared" si="168"/>
        <v>0</v>
      </c>
      <c r="G417" s="20">
        <f>SUM(G420+G419+G418)</f>
        <v>22789.462</v>
      </c>
      <c r="H417" s="20">
        <f t="shared" si="168"/>
        <v>0</v>
      </c>
      <c r="I417" s="20">
        <f t="shared" si="168"/>
        <v>0</v>
      </c>
      <c r="J417" s="20">
        <f t="shared" si="168"/>
        <v>0</v>
      </c>
      <c r="K417" s="38" t="s">
        <v>61</v>
      </c>
    </row>
    <row r="418" spans="1:11" ht="15">
      <c r="A418" s="31" t="s">
        <v>517</v>
      </c>
      <c r="B418" s="96" t="s">
        <v>4</v>
      </c>
      <c r="C418" s="20">
        <f t="shared" si="167"/>
        <v>6778.259599999999</v>
      </c>
      <c r="D418" s="20">
        <f>SUM(D425+D450)</f>
        <v>0</v>
      </c>
      <c r="E418" s="20">
        <f aca="true" t="shared" si="169" ref="E418:J418">SUM(E425+E450)</f>
        <v>0</v>
      </c>
      <c r="F418" s="20">
        <f t="shared" si="169"/>
        <v>0</v>
      </c>
      <c r="G418" s="20">
        <f t="shared" si="169"/>
        <v>6778.259599999999</v>
      </c>
      <c r="H418" s="20">
        <f t="shared" si="169"/>
        <v>0</v>
      </c>
      <c r="I418" s="20">
        <f t="shared" si="169"/>
        <v>0</v>
      </c>
      <c r="J418" s="20">
        <f t="shared" si="169"/>
        <v>0</v>
      </c>
      <c r="K418" s="40"/>
    </row>
    <row r="419" spans="1:11" ht="15">
      <c r="A419" s="31" t="s">
        <v>518</v>
      </c>
      <c r="B419" s="14" t="s">
        <v>5</v>
      </c>
      <c r="C419" s="20">
        <f t="shared" si="167"/>
        <v>0</v>
      </c>
      <c r="D419" s="20">
        <f>SUM(D426+D451)</f>
        <v>0</v>
      </c>
      <c r="E419" s="20">
        <f aca="true" t="shared" si="170" ref="E419:J419">SUM(E426+E451)</f>
        <v>0</v>
      </c>
      <c r="F419" s="20">
        <f t="shared" si="170"/>
        <v>0</v>
      </c>
      <c r="G419" s="20">
        <f t="shared" si="170"/>
        <v>0</v>
      </c>
      <c r="H419" s="20">
        <f t="shared" si="170"/>
        <v>0</v>
      </c>
      <c r="I419" s="20">
        <f t="shared" si="170"/>
        <v>0</v>
      </c>
      <c r="J419" s="20">
        <f t="shared" si="170"/>
        <v>0</v>
      </c>
      <c r="K419" s="40"/>
    </row>
    <row r="420" spans="1:11" ht="25.5">
      <c r="A420" s="31" t="s">
        <v>525</v>
      </c>
      <c r="B420" s="8" t="s">
        <v>568</v>
      </c>
      <c r="C420" s="20">
        <f t="shared" si="167"/>
        <v>16011.2024</v>
      </c>
      <c r="D420" s="20">
        <f>SUM(D427+D452)</f>
        <v>0</v>
      </c>
      <c r="E420" s="20">
        <f aca="true" t="shared" si="171" ref="E420:J421">SUM(E427+E452)</f>
        <v>0</v>
      </c>
      <c r="F420" s="20">
        <f t="shared" si="171"/>
        <v>0</v>
      </c>
      <c r="G420" s="20">
        <f>SUM(G421:G422)</f>
        <v>16011.2024</v>
      </c>
      <c r="H420" s="20">
        <f t="shared" si="171"/>
        <v>0</v>
      </c>
      <c r="I420" s="20">
        <f t="shared" si="171"/>
        <v>0</v>
      </c>
      <c r="J420" s="20">
        <f t="shared" si="171"/>
        <v>0</v>
      </c>
      <c r="K420" s="40"/>
    </row>
    <row r="421" spans="1:11" ht="15">
      <c r="A421" s="31"/>
      <c r="B421" s="8" t="s">
        <v>567</v>
      </c>
      <c r="C421" s="20">
        <f t="shared" si="167"/>
        <v>15815.9368</v>
      </c>
      <c r="D421" s="20">
        <f>SUM(D428+D453)</f>
        <v>0</v>
      </c>
      <c r="E421" s="20">
        <f t="shared" si="171"/>
        <v>0</v>
      </c>
      <c r="F421" s="20">
        <f t="shared" si="171"/>
        <v>0</v>
      </c>
      <c r="G421" s="20">
        <f>SUM(G428+G452)</f>
        <v>15815.9368</v>
      </c>
      <c r="H421" s="20">
        <f t="shared" si="171"/>
        <v>0</v>
      </c>
      <c r="I421" s="20">
        <f t="shared" si="171"/>
        <v>0</v>
      </c>
      <c r="J421" s="20">
        <f t="shared" si="171"/>
        <v>0</v>
      </c>
      <c r="K421" s="40"/>
    </row>
    <row r="422" spans="1:11" ht="25.5">
      <c r="A422" s="31" t="s">
        <v>526</v>
      </c>
      <c r="B422" s="8" t="s">
        <v>566</v>
      </c>
      <c r="C422" s="20">
        <f t="shared" si="167"/>
        <v>195.2656</v>
      </c>
      <c r="D422" s="20">
        <f>SUM(D429)</f>
        <v>0</v>
      </c>
      <c r="E422" s="20">
        <f aca="true" t="shared" si="172" ref="E422:J422">SUM(E429)</f>
        <v>0</v>
      </c>
      <c r="F422" s="20">
        <f t="shared" si="172"/>
        <v>0</v>
      </c>
      <c r="G422" s="20">
        <f>SUM(G429)</f>
        <v>195.2656</v>
      </c>
      <c r="H422" s="20">
        <f t="shared" si="172"/>
        <v>0</v>
      </c>
      <c r="I422" s="20">
        <f t="shared" si="172"/>
        <v>0</v>
      </c>
      <c r="J422" s="20">
        <f t="shared" si="172"/>
        <v>0</v>
      </c>
      <c r="K422" s="39"/>
    </row>
    <row r="423" spans="1:11" ht="15.75" customHeight="1">
      <c r="A423" s="31" t="s">
        <v>519</v>
      </c>
      <c r="B423" s="61" t="s">
        <v>523</v>
      </c>
      <c r="C423" s="62"/>
      <c r="D423" s="62"/>
      <c r="E423" s="62"/>
      <c r="F423" s="62"/>
      <c r="G423" s="62"/>
      <c r="H423" s="62"/>
      <c r="I423" s="62"/>
      <c r="J423" s="62"/>
      <c r="K423" s="63"/>
    </row>
    <row r="424" spans="1:11" ht="15">
      <c r="A424" s="31" t="s">
        <v>520</v>
      </c>
      <c r="B424" s="8" t="s">
        <v>17</v>
      </c>
      <c r="C424" s="20">
        <f aca="true" t="shared" si="173" ref="C424:C447">SUM(D424:J424)</f>
        <v>19526.551</v>
      </c>
      <c r="D424" s="20">
        <f aca="true" t="shared" si="174" ref="D424:J424">SUM(D427+D426+D425)</f>
        <v>0</v>
      </c>
      <c r="E424" s="20">
        <f t="shared" si="174"/>
        <v>0</v>
      </c>
      <c r="F424" s="20">
        <f t="shared" si="174"/>
        <v>0</v>
      </c>
      <c r="G424" s="20">
        <f t="shared" si="174"/>
        <v>19526.551</v>
      </c>
      <c r="H424" s="20">
        <f t="shared" si="174"/>
        <v>0</v>
      </c>
      <c r="I424" s="20">
        <f t="shared" si="174"/>
        <v>0</v>
      </c>
      <c r="J424" s="20">
        <f t="shared" si="174"/>
        <v>0</v>
      </c>
      <c r="K424" s="38">
        <v>92.96</v>
      </c>
    </row>
    <row r="425" spans="1:11" ht="15">
      <c r="A425" s="31" t="s">
        <v>521</v>
      </c>
      <c r="B425" s="32" t="s">
        <v>4</v>
      </c>
      <c r="C425" s="26">
        <f t="shared" si="173"/>
        <v>5799.3856</v>
      </c>
      <c r="D425" s="20">
        <f>SUM(D431+D437+D443)</f>
        <v>0</v>
      </c>
      <c r="E425" s="20">
        <f aca="true" t="shared" si="175" ref="E425:J425">SUM(E431+E437+E443)</f>
        <v>0</v>
      </c>
      <c r="F425" s="20">
        <f t="shared" si="175"/>
        <v>0</v>
      </c>
      <c r="G425" s="20">
        <f>SUM(G431+G437+G443)</f>
        <v>5799.3856</v>
      </c>
      <c r="H425" s="20">
        <f t="shared" si="175"/>
        <v>0</v>
      </c>
      <c r="I425" s="20">
        <f t="shared" si="175"/>
        <v>0</v>
      </c>
      <c r="J425" s="20">
        <f t="shared" si="175"/>
        <v>0</v>
      </c>
      <c r="K425" s="40"/>
    </row>
    <row r="426" spans="1:11" ht="15">
      <c r="A426" s="31" t="s">
        <v>522</v>
      </c>
      <c r="B426" s="8" t="s">
        <v>5</v>
      </c>
      <c r="C426" s="26">
        <f t="shared" si="173"/>
        <v>0</v>
      </c>
      <c r="D426" s="20">
        <f>SUM(D432+D438+D444)</f>
        <v>0</v>
      </c>
      <c r="E426" s="20">
        <f aca="true" t="shared" si="176" ref="E426:J426">SUM(E432+E438+E444)</f>
        <v>0</v>
      </c>
      <c r="F426" s="20">
        <f t="shared" si="176"/>
        <v>0</v>
      </c>
      <c r="G426" s="20">
        <f t="shared" si="176"/>
        <v>0</v>
      </c>
      <c r="H426" s="20">
        <f t="shared" si="176"/>
        <v>0</v>
      </c>
      <c r="I426" s="20">
        <f t="shared" si="176"/>
        <v>0</v>
      </c>
      <c r="J426" s="20">
        <f t="shared" si="176"/>
        <v>0</v>
      </c>
      <c r="K426" s="40"/>
    </row>
    <row r="427" spans="1:11" ht="22.5" customHeight="1">
      <c r="A427" s="31" t="s">
        <v>532</v>
      </c>
      <c r="B427" s="8" t="s">
        <v>568</v>
      </c>
      <c r="C427" s="26">
        <f t="shared" si="173"/>
        <v>13727.1654</v>
      </c>
      <c r="D427" s="20">
        <f aca="true" t="shared" si="177" ref="D427:J427">SUM(D428:D429)</f>
        <v>0</v>
      </c>
      <c r="E427" s="20">
        <f t="shared" si="177"/>
        <v>0</v>
      </c>
      <c r="F427" s="20">
        <f t="shared" si="177"/>
        <v>0</v>
      </c>
      <c r="G427" s="20">
        <f t="shared" si="177"/>
        <v>13727.1654</v>
      </c>
      <c r="H427" s="20">
        <f t="shared" si="177"/>
        <v>0</v>
      </c>
      <c r="I427" s="20">
        <f t="shared" si="177"/>
        <v>0</v>
      </c>
      <c r="J427" s="20">
        <f t="shared" si="177"/>
        <v>0</v>
      </c>
      <c r="K427" s="40"/>
    </row>
    <row r="428" spans="1:11" ht="15">
      <c r="A428" s="31"/>
      <c r="B428" s="8" t="s">
        <v>567</v>
      </c>
      <c r="C428" s="26">
        <f>SUM(D428:J428)</f>
        <v>13531.8998</v>
      </c>
      <c r="D428" s="20">
        <f aca="true" t="shared" si="178" ref="D428:J428">SUM(D434+D440+D446)</f>
        <v>0</v>
      </c>
      <c r="E428" s="20">
        <f t="shared" si="178"/>
        <v>0</v>
      </c>
      <c r="F428" s="20">
        <f t="shared" si="178"/>
        <v>0</v>
      </c>
      <c r="G428" s="20">
        <f t="shared" si="178"/>
        <v>13531.8998</v>
      </c>
      <c r="H428" s="20">
        <f t="shared" si="178"/>
        <v>0</v>
      </c>
      <c r="I428" s="20">
        <f t="shared" si="178"/>
        <v>0</v>
      </c>
      <c r="J428" s="20">
        <f t="shared" si="178"/>
        <v>0</v>
      </c>
      <c r="K428" s="40"/>
    </row>
    <row r="429" spans="1:11" ht="25.5">
      <c r="A429" s="31" t="s">
        <v>533</v>
      </c>
      <c r="B429" s="8" t="s">
        <v>566</v>
      </c>
      <c r="C429" s="26">
        <f t="shared" si="173"/>
        <v>195.2656</v>
      </c>
      <c r="D429" s="20">
        <f>SUM(D435+D441+D447)</f>
        <v>0</v>
      </c>
      <c r="E429" s="20">
        <f aca="true" t="shared" si="179" ref="E429:J429">SUM(E435+E441+E447)</f>
        <v>0</v>
      </c>
      <c r="F429" s="20">
        <f t="shared" si="179"/>
        <v>0</v>
      </c>
      <c r="G429" s="20">
        <f>SUM(G435+G441+G447)</f>
        <v>195.2656</v>
      </c>
      <c r="H429" s="20">
        <f t="shared" si="179"/>
        <v>0</v>
      </c>
      <c r="I429" s="20">
        <f t="shared" si="179"/>
        <v>0</v>
      </c>
      <c r="J429" s="20">
        <f t="shared" si="179"/>
        <v>0</v>
      </c>
      <c r="K429" s="39"/>
    </row>
    <row r="430" spans="1:11" ht="25.5">
      <c r="A430" s="31" t="s">
        <v>537</v>
      </c>
      <c r="B430" s="8" t="s">
        <v>534</v>
      </c>
      <c r="C430" s="20">
        <f t="shared" si="173"/>
        <v>6659.476000000001</v>
      </c>
      <c r="D430" s="20">
        <f aca="true" t="shared" si="180" ref="D430:J430">SUM(D431+D432+D433)</f>
        <v>0</v>
      </c>
      <c r="E430" s="20">
        <f t="shared" si="180"/>
        <v>0</v>
      </c>
      <c r="F430" s="20">
        <f t="shared" si="180"/>
        <v>0</v>
      </c>
      <c r="G430" s="20">
        <f t="shared" si="180"/>
        <v>6659.476000000001</v>
      </c>
      <c r="H430" s="20">
        <f t="shared" si="180"/>
        <v>0</v>
      </c>
      <c r="I430" s="20">
        <f t="shared" si="180"/>
        <v>0</v>
      </c>
      <c r="J430" s="20">
        <f t="shared" si="180"/>
        <v>0</v>
      </c>
      <c r="K430" s="38">
        <v>92.96</v>
      </c>
    </row>
    <row r="431" spans="1:11" ht="15">
      <c r="A431" s="31" t="s">
        <v>538</v>
      </c>
      <c r="B431" s="32" t="s">
        <v>4</v>
      </c>
      <c r="C431" s="20">
        <f t="shared" si="173"/>
        <v>1977.8644</v>
      </c>
      <c r="D431" s="20">
        <v>0</v>
      </c>
      <c r="E431" s="20">
        <v>0</v>
      </c>
      <c r="F431" s="20">
        <v>0</v>
      </c>
      <c r="G431" s="20">
        <v>1977.8644</v>
      </c>
      <c r="H431" s="20">
        <v>0</v>
      </c>
      <c r="I431" s="20">
        <v>0</v>
      </c>
      <c r="J431" s="20">
        <v>0</v>
      </c>
      <c r="K431" s="40"/>
    </row>
    <row r="432" spans="1:11" ht="15">
      <c r="A432" s="31" t="s">
        <v>539</v>
      </c>
      <c r="B432" s="8" t="s">
        <v>5</v>
      </c>
      <c r="C432" s="20">
        <f t="shared" si="173"/>
        <v>0</v>
      </c>
      <c r="D432" s="20">
        <v>0</v>
      </c>
      <c r="E432" s="20">
        <v>0</v>
      </c>
      <c r="F432" s="20">
        <v>0</v>
      </c>
      <c r="G432" s="20">
        <v>0</v>
      </c>
      <c r="H432" s="20">
        <v>0</v>
      </c>
      <c r="I432" s="20">
        <v>0</v>
      </c>
      <c r="J432" s="20">
        <v>0</v>
      </c>
      <c r="K432" s="40"/>
    </row>
    <row r="433" spans="1:11" ht="25.5">
      <c r="A433" s="31" t="s">
        <v>540</v>
      </c>
      <c r="B433" s="8" t="s">
        <v>564</v>
      </c>
      <c r="C433" s="20">
        <f t="shared" si="173"/>
        <v>4681.6116</v>
      </c>
      <c r="D433" s="20">
        <f aca="true" t="shared" si="181" ref="D433:J433">SUM(D434:D435)</f>
        <v>0</v>
      </c>
      <c r="E433" s="20">
        <f t="shared" si="181"/>
        <v>0</v>
      </c>
      <c r="F433" s="20">
        <f t="shared" si="181"/>
        <v>0</v>
      </c>
      <c r="G433" s="20">
        <f t="shared" si="181"/>
        <v>4681.6116</v>
      </c>
      <c r="H433" s="20">
        <f t="shared" si="181"/>
        <v>0</v>
      </c>
      <c r="I433" s="20">
        <f t="shared" si="181"/>
        <v>0</v>
      </c>
      <c r="J433" s="20">
        <f t="shared" si="181"/>
        <v>0</v>
      </c>
      <c r="K433" s="40"/>
    </row>
    <row r="434" spans="1:11" ht="15">
      <c r="A434" s="31"/>
      <c r="B434" s="8" t="s">
        <v>565</v>
      </c>
      <c r="C434" s="20">
        <f>SUM(D434:J434)</f>
        <v>4615.0168</v>
      </c>
      <c r="D434" s="20">
        <v>0</v>
      </c>
      <c r="E434" s="20">
        <v>0</v>
      </c>
      <c r="F434" s="20">
        <v>0</v>
      </c>
      <c r="G434" s="20">
        <v>4615.0168</v>
      </c>
      <c r="H434" s="20">
        <v>0</v>
      </c>
      <c r="I434" s="20">
        <v>0</v>
      </c>
      <c r="J434" s="20">
        <v>0</v>
      </c>
      <c r="K434" s="40"/>
    </row>
    <row r="435" spans="1:11" ht="25.5">
      <c r="A435" s="31" t="s">
        <v>541</v>
      </c>
      <c r="B435" s="8" t="s">
        <v>566</v>
      </c>
      <c r="C435" s="20">
        <f t="shared" si="173"/>
        <v>66.5948</v>
      </c>
      <c r="D435" s="20">
        <v>0</v>
      </c>
      <c r="E435" s="20">
        <v>0</v>
      </c>
      <c r="F435" s="20">
        <v>0</v>
      </c>
      <c r="G435" s="20">
        <v>66.5948</v>
      </c>
      <c r="H435" s="20">
        <v>0</v>
      </c>
      <c r="I435" s="20">
        <v>0</v>
      </c>
      <c r="J435" s="20">
        <v>0</v>
      </c>
      <c r="K435" s="39"/>
    </row>
    <row r="436" spans="1:11" ht="25.5">
      <c r="A436" s="31" t="s">
        <v>542</v>
      </c>
      <c r="B436" s="8" t="s">
        <v>535</v>
      </c>
      <c r="C436" s="20">
        <f t="shared" si="173"/>
        <v>4269.987</v>
      </c>
      <c r="D436" s="20">
        <f aca="true" t="shared" si="182" ref="D436:J436">SUM(D437+D438+D439)</f>
        <v>0</v>
      </c>
      <c r="E436" s="20">
        <f t="shared" si="182"/>
        <v>0</v>
      </c>
      <c r="F436" s="20">
        <f t="shared" si="182"/>
        <v>0</v>
      </c>
      <c r="G436" s="20">
        <f t="shared" si="182"/>
        <v>4269.987</v>
      </c>
      <c r="H436" s="20">
        <f t="shared" si="182"/>
        <v>0</v>
      </c>
      <c r="I436" s="20">
        <f t="shared" si="182"/>
        <v>0</v>
      </c>
      <c r="J436" s="20">
        <f t="shared" si="182"/>
        <v>0</v>
      </c>
      <c r="K436" s="38">
        <v>92.96</v>
      </c>
    </row>
    <row r="437" spans="1:11" ht="15">
      <c r="A437" s="31" t="s">
        <v>543</v>
      </c>
      <c r="B437" s="32" t="s">
        <v>4</v>
      </c>
      <c r="C437" s="20">
        <f t="shared" si="173"/>
        <v>1268.1861</v>
      </c>
      <c r="D437" s="20">
        <v>0</v>
      </c>
      <c r="E437" s="20">
        <v>0</v>
      </c>
      <c r="F437" s="20">
        <v>0</v>
      </c>
      <c r="G437" s="20">
        <v>1268.1861</v>
      </c>
      <c r="H437" s="20">
        <v>0</v>
      </c>
      <c r="I437" s="20">
        <v>0</v>
      </c>
      <c r="J437" s="20">
        <v>0</v>
      </c>
      <c r="K437" s="40"/>
    </row>
    <row r="438" spans="1:11" ht="15">
      <c r="A438" s="31" t="s">
        <v>544</v>
      </c>
      <c r="B438" s="8" t="s">
        <v>5</v>
      </c>
      <c r="C438" s="20">
        <f t="shared" si="173"/>
        <v>0</v>
      </c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40"/>
    </row>
    <row r="439" spans="1:11" ht="25.5">
      <c r="A439" s="31" t="s">
        <v>545</v>
      </c>
      <c r="B439" s="8" t="s">
        <v>564</v>
      </c>
      <c r="C439" s="20">
        <f t="shared" si="173"/>
        <v>3001.8009</v>
      </c>
      <c r="D439" s="20">
        <f aca="true" t="shared" si="183" ref="D439:J439">SUM(D440:D441)</f>
        <v>0</v>
      </c>
      <c r="E439" s="20">
        <f t="shared" si="183"/>
        <v>0</v>
      </c>
      <c r="F439" s="20">
        <f t="shared" si="183"/>
        <v>0</v>
      </c>
      <c r="G439" s="20">
        <f t="shared" si="183"/>
        <v>3001.8009</v>
      </c>
      <c r="H439" s="20">
        <f t="shared" si="183"/>
        <v>0</v>
      </c>
      <c r="I439" s="20">
        <f t="shared" si="183"/>
        <v>0</v>
      </c>
      <c r="J439" s="20">
        <f t="shared" si="183"/>
        <v>0</v>
      </c>
      <c r="K439" s="40"/>
    </row>
    <row r="440" spans="1:11" ht="15">
      <c r="A440" s="31"/>
      <c r="B440" s="8" t="s">
        <v>565</v>
      </c>
      <c r="C440" s="20">
        <f>SUM(D440:J440)</f>
        <v>2959.101</v>
      </c>
      <c r="D440" s="20">
        <v>0</v>
      </c>
      <c r="E440" s="20">
        <v>0</v>
      </c>
      <c r="F440" s="20">
        <v>0</v>
      </c>
      <c r="G440" s="20">
        <v>2959.101</v>
      </c>
      <c r="H440" s="20">
        <v>0</v>
      </c>
      <c r="I440" s="20">
        <v>0</v>
      </c>
      <c r="J440" s="20">
        <v>0</v>
      </c>
      <c r="K440" s="40"/>
    </row>
    <row r="441" spans="1:11" ht="25.5">
      <c r="A441" s="31" t="s">
        <v>546</v>
      </c>
      <c r="B441" s="8" t="s">
        <v>566</v>
      </c>
      <c r="C441" s="20">
        <f t="shared" si="173"/>
        <v>42.6999</v>
      </c>
      <c r="D441" s="20">
        <v>0</v>
      </c>
      <c r="E441" s="20">
        <v>0</v>
      </c>
      <c r="F441" s="20">
        <v>0</v>
      </c>
      <c r="G441" s="20">
        <v>42.6999</v>
      </c>
      <c r="H441" s="20">
        <v>0</v>
      </c>
      <c r="I441" s="20">
        <v>0</v>
      </c>
      <c r="J441" s="20">
        <v>0</v>
      </c>
      <c r="K441" s="39"/>
    </row>
    <row r="442" spans="1:11" ht="57" customHeight="1">
      <c r="A442" s="31" t="s">
        <v>547</v>
      </c>
      <c r="B442" s="8" t="s">
        <v>536</v>
      </c>
      <c r="C442" s="20">
        <f t="shared" si="173"/>
        <v>8597.088</v>
      </c>
      <c r="D442" s="20">
        <f aca="true" t="shared" si="184" ref="D442:J442">SUM(D443+D444+D445)</f>
        <v>0</v>
      </c>
      <c r="E442" s="20">
        <f t="shared" si="184"/>
        <v>0</v>
      </c>
      <c r="F442" s="20">
        <f t="shared" si="184"/>
        <v>0</v>
      </c>
      <c r="G442" s="20">
        <f t="shared" si="184"/>
        <v>8597.088</v>
      </c>
      <c r="H442" s="20">
        <f t="shared" si="184"/>
        <v>0</v>
      </c>
      <c r="I442" s="20">
        <f t="shared" si="184"/>
        <v>0</v>
      </c>
      <c r="J442" s="20">
        <f t="shared" si="184"/>
        <v>0</v>
      </c>
      <c r="K442" s="38">
        <v>92.96</v>
      </c>
    </row>
    <row r="443" spans="1:11" ht="15">
      <c r="A443" s="31" t="s">
        <v>548</v>
      </c>
      <c r="B443" s="32" t="s">
        <v>4</v>
      </c>
      <c r="C443" s="20">
        <f t="shared" si="173"/>
        <v>2553.3351</v>
      </c>
      <c r="D443" s="20">
        <v>0</v>
      </c>
      <c r="E443" s="20">
        <v>0</v>
      </c>
      <c r="F443" s="20">
        <v>0</v>
      </c>
      <c r="G443" s="20">
        <v>2553.3351</v>
      </c>
      <c r="H443" s="20">
        <v>0</v>
      </c>
      <c r="I443" s="20">
        <v>0</v>
      </c>
      <c r="J443" s="20">
        <v>0</v>
      </c>
      <c r="K443" s="40"/>
    </row>
    <row r="444" spans="1:11" ht="15">
      <c r="A444" s="31" t="s">
        <v>549</v>
      </c>
      <c r="B444" s="8" t="s">
        <v>5</v>
      </c>
      <c r="C444" s="20">
        <f t="shared" si="173"/>
        <v>0</v>
      </c>
      <c r="D444" s="20">
        <v>0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40"/>
    </row>
    <row r="445" spans="1:11" ht="25.5">
      <c r="A445" s="31" t="s">
        <v>550</v>
      </c>
      <c r="B445" s="8" t="s">
        <v>564</v>
      </c>
      <c r="C445" s="20">
        <f t="shared" si="173"/>
        <v>6043.7529</v>
      </c>
      <c r="D445" s="20">
        <f aca="true" t="shared" si="185" ref="D445:J445">SUM(D446:D447)</f>
        <v>0</v>
      </c>
      <c r="E445" s="20">
        <f t="shared" si="185"/>
        <v>0</v>
      </c>
      <c r="F445" s="20">
        <f t="shared" si="185"/>
        <v>0</v>
      </c>
      <c r="G445" s="20">
        <f t="shared" si="185"/>
        <v>6043.7529</v>
      </c>
      <c r="H445" s="20">
        <f t="shared" si="185"/>
        <v>0</v>
      </c>
      <c r="I445" s="20">
        <f t="shared" si="185"/>
        <v>0</v>
      </c>
      <c r="J445" s="20">
        <f t="shared" si="185"/>
        <v>0</v>
      </c>
      <c r="K445" s="40"/>
    </row>
    <row r="446" spans="1:11" ht="15">
      <c r="A446" s="31"/>
      <c r="B446" s="8" t="s">
        <v>565</v>
      </c>
      <c r="C446" s="20">
        <f>SUM(D446:J446)</f>
        <v>5957.782</v>
      </c>
      <c r="D446" s="20">
        <v>0</v>
      </c>
      <c r="E446" s="20">
        <v>0</v>
      </c>
      <c r="F446" s="20">
        <v>0</v>
      </c>
      <c r="G446" s="20">
        <v>5957.782</v>
      </c>
      <c r="H446" s="20">
        <v>0</v>
      </c>
      <c r="I446" s="20">
        <v>0</v>
      </c>
      <c r="J446" s="20">
        <v>0</v>
      </c>
      <c r="K446" s="40"/>
    </row>
    <row r="447" spans="1:11" ht="25.5">
      <c r="A447" s="31" t="s">
        <v>551</v>
      </c>
      <c r="B447" s="8" t="s">
        <v>566</v>
      </c>
      <c r="C447" s="20">
        <f t="shared" si="173"/>
        <v>85.9709</v>
      </c>
      <c r="D447" s="20">
        <v>0</v>
      </c>
      <c r="E447" s="20">
        <v>0</v>
      </c>
      <c r="F447" s="20">
        <v>0</v>
      </c>
      <c r="G447" s="20">
        <v>85.9709</v>
      </c>
      <c r="H447" s="20">
        <v>0</v>
      </c>
      <c r="I447" s="20">
        <v>0</v>
      </c>
      <c r="J447" s="20">
        <v>0</v>
      </c>
      <c r="K447" s="39"/>
    </row>
    <row r="448" spans="1:11" ht="15">
      <c r="A448" s="31" t="s">
        <v>552</v>
      </c>
      <c r="B448" s="61" t="s">
        <v>562</v>
      </c>
      <c r="C448" s="62"/>
      <c r="D448" s="62"/>
      <c r="E448" s="62"/>
      <c r="F448" s="62"/>
      <c r="G448" s="62"/>
      <c r="H448" s="62"/>
      <c r="I448" s="62"/>
      <c r="J448" s="62"/>
      <c r="K448" s="63"/>
    </row>
    <row r="449" spans="1:11" ht="15">
      <c r="A449" s="31" t="s">
        <v>553</v>
      </c>
      <c r="B449" s="8" t="s">
        <v>17</v>
      </c>
      <c r="C449" s="22">
        <f aca="true" t="shared" si="186" ref="C449:C456">SUM(D449:J449)</f>
        <v>3262.911</v>
      </c>
      <c r="D449" s="22">
        <f>SUM(D450:D451)</f>
        <v>0</v>
      </c>
      <c r="E449" s="22">
        <f aca="true" t="shared" si="187" ref="E449:J449">SUM(E450:E451)</f>
        <v>0</v>
      </c>
      <c r="F449" s="22">
        <f t="shared" si="187"/>
        <v>0</v>
      </c>
      <c r="G449" s="22">
        <f>SUM(G450:G452)</f>
        <v>3262.911</v>
      </c>
      <c r="H449" s="22">
        <f t="shared" si="187"/>
        <v>0</v>
      </c>
      <c r="I449" s="22">
        <f t="shared" si="187"/>
        <v>0</v>
      </c>
      <c r="J449" s="22">
        <f t="shared" si="187"/>
        <v>0</v>
      </c>
      <c r="K449" s="37">
        <v>94</v>
      </c>
    </row>
    <row r="450" spans="1:11" ht="15">
      <c r="A450" s="31" t="s">
        <v>554</v>
      </c>
      <c r="B450" s="8" t="s">
        <v>4</v>
      </c>
      <c r="C450" s="22">
        <f t="shared" si="186"/>
        <v>978.874</v>
      </c>
      <c r="D450" s="22">
        <v>0</v>
      </c>
      <c r="E450" s="22">
        <v>0</v>
      </c>
      <c r="F450" s="22">
        <v>0</v>
      </c>
      <c r="G450" s="22">
        <f>SUM(G454)</f>
        <v>978.874</v>
      </c>
      <c r="H450" s="22">
        <v>0</v>
      </c>
      <c r="I450" s="22">
        <v>0</v>
      </c>
      <c r="J450" s="22">
        <v>0</v>
      </c>
      <c r="K450" s="37"/>
    </row>
    <row r="451" spans="1:11" ht="15">
      <c r="A451" s="31" t="s">
        <v>555</v>
      </c>
      <c r="B451" s="8" t="s">
        <v>5</v>
      </c>
      <c r="C451" s="22">
        <f t="shared" si="186"/>
        <v>0</v>
      </c>
      <c r="D451" s="22">
        <v>0</v>
      </c>
      <c r="E451" s="22">
        <v>0</v>
      </c>
      <c r="F451" s="22">
        <v>0</v>
      </c>
      <c r="G451" s="22">
        <f>SUM(G455)</f>
        <v>0</v>
      </c>
      <c r="H451" s="22">
        <v>0</v>
      </c>
      <c r="I451" s="22">
        <v>0</v>
      </c>
      <c r="J451" s="22">
        <v>0</v>
      </c>
      <c r="K451" s="37"/>
    </row>
    <row r="452" spans="1:11" ht="15">
      <c r="A452" s="31" t="s">
        <v>556</v>
      </c>
      <c r="B452" s="8" t="s">
        <v>524</v>
      </c>
      <c r="C452" s="22">
        <f t="shared" si="186"/>
        <v>2284.037</v>
      </c>
      <c r="D452" s="22">
        <v>0</v>
      </c>
      <c r="E452" s="22">
        <v>0</v>
      </c>
      <c r="F452" s="22">
        <v>0</v>
      </c>
      <c r="G452" s="22">
        <f>SUM(G456)</f>
        <v>2284.037</v>
      </c>
      <c r="H452" s="22">
        <v>0</v>
      </c>
      <c r="I452" s="22">
        <v>0</v>
      </c>
      <c r="J452" s="22">
        <v>0</v>
      </c>
      <c r="K452" s="37"/>
    </row>
    <row r="453" spans="1:11" ht="15">
      <c r="A453" s="31" t="s">
        <v>558</v>
      </c>
      <c r="B453" s="8" t="s">
        <v>557</v>
      </c>
      <c r="C453" s="22">
        <f t="shared" si="186"/>
        <v>3262.911</v>
      </c>
      <c r="D453" s="22">
        <f>SUM(D454:D455)</f>
        <v>0</v>
      </c>
      <c r="E453" s="22">
        <f>SUM(E454:E455)</f>
        <v>0</v>
      </c>
      <c r="F453" s="22">
        <f>SUM(F454:F455)</f>
        <v>0</v>
      </c>
      <c r="G453" s="22">
        <f>SUM(G454:G456)</f>
        <v>3262.911</v>
      </c>
      <c r="H453" s="22">
        <f>SUM(H454:H455)</f>
        <v>0</v>
      </c>
      <c r="I453" s="22">
        <f>SUM(I454:I455)</f>
        <v>0</v>
      </c>
      <c r="J453" s="22">
        <f>SUM(J454:J455)</f>
        <v>0</v>
      </c>
      <c r="K453" s="37">
        <v>94</v>
      </c>
    </row>
    <row r="454" spans="1:11" ht="15">
      <c r="A454" s="31" t="s">
        <v>559</v>
      </c>
      <c r="B454" s="8" t="s">
        <v>4</v>
      </c>
      <c r="C454" s="22">
        <f t="shared" si="186"/>
        <v>978.874</v>
      </c>
      <c r="D454" s="22">
        <v>0</v>
      </c>
      <c r="E454" s="22">
        <v>0</v>
      </c>
      <c r="F454" s="22">
        <v>0</v>
      </c>
      <c r="G454" s="22">
        <v>978.874</v>
      </c>
      <c r="H454" s="22">
        <v>0</v>
      </c>
      <c r="I454" s="22">
        <v>0</v>
      </c>
      <c r="J454" s="22">
        <v>0</v>
      </c>
      <c r="K454" s="37"/>
    </row>
    <row r="455" spans="1:11" ht="15">
      <c r="A455" s="31" t="s">
        <v>560</v>
      </c>
      <c r="B455" s="8" t="s">
        <v>5</v>
      </c>
      <c r="C455" s="22">
        <f t="shared" si="186"/>
        <v>0</v>
      </c>
      <c r="D455" s="22">
        <v>0</v>
      </c>
      <c r="E455" s="22">
        <v>0</v>
      </c>
      <c r="F455" s="22">
        <v>0</v>
      </c>
      <c r="G455" s="22">
        <v>0</v>
      </c>
      <c r="H455" s="22">
        <v>0</v>
      </c>
      <c r="I455" s="22">
        <v>0</v>
      </c>
      <c r="J455" s="22">
        <v>0</v>
      </c>
      <c r="K455" s="37"/>
    </row>
    <row r="456" spans="1:11" ht="15">
      <c r="A456" s="31" t="s">
        <v>561</v>
      </c>
      <c r="B456" s="8" t="s">
        <v>524</v>
      </c>
      <c r="C456" s="22">
        <f t="shared" si="186"/>
        <v>2284.037</v>
      </c>
      <c r="D456" s="22">
        <v>0</v>
      </c>
      <c r="E456" s="22">
        <v>0</v>
      </c>
      <c r="F456" s="22">
        <v>0</v>
      </c>
      <c r="G456" s="22">
        <v>2284.037</v>
      </c>
      <c r="H456" s="22">
        <v>0</v>
      </c>
      <c r="I456" s="22">
        <v>0</v>
      </c>
      <c r="J456" s="22">
        <v>0</v>
      </c>
      <c r="K456" s="37"/>
    </row>
  </sheetData>
  <mergeCells count="246">
    <mergeCell ref="K248:K249"/>
    <mergeCell ref="B238:K238"/>
    <mergeCell ref="K245:K246"/>
    <mergeCell ref="K251:K252"/>
    <mergeCell ref="B241:K241"/>
    <mergeCell ref="B247:K247"/>
    <mergeCell ref="B250:K250"/>
    <mergeCell ref="K239:K240"/>
    <mergeCell ref="K233:K234"/>
    <mergeCell ref="B235:K235"/>
    <mergeCell ref="K236:K237"/>
    <mergeCell ref="B265:K265"/>
    <mergeCell ref="B271:K271"/>
    <mergeCell ref="K281:K282"/>
    <mergeCell ref="K287:K288"/>
    <mergeCell ref="B268:K268"/>
    <mergeCell ref="B256:K256"/>
    <mergeCell ref="K263:K264"/>
    <mergeCell ref="B262:K262"/>
    <mergeCell ref="K254:K255"/>
    <mergeCell ref="B259:K259"/>
    <mergeCell ref="K257:K258"/>
    <mergeCell ref="K260:K261"/>
    <mergeCell ref="B292:K292"/>
    <mergeCell ref="K278:K279"/>
    <mergeCell ref="B328:K328"/>
    <mergeCell ref="K293:K294"/>
    <mergeCell ref="K272:K273"/>
    <mergeCell ref="K266:K267"/>
    <mergeCell ref="K269:K270"/>
    <mergeCell ref="B280:K280"/>
    <mergeCell ref="B295:K295"/>
    <mergeCell ref="B274:K274"/>
    <mergeCell ref="K290:K291"/>
    <mergeCell ref="K284:K285"/>
    <mergeCell ref="B289:K289"/>
    <mergeCell ref="K275:K276"/>
    <mergeCell ref="K296:K297"/>
    <mergeCell ref="B313:K313"/>
    <mergeCell ref="K323:K324"/>
    <mergeCell ref="K326:K327"/>
    <mergeCell ref="B319:K319"/>
    <mergeCell ref="K317:K318"/>
    <mergeCell ref="K305:K306"/>
    <mergeCell ref="K308:K309"/>
    <mergeCell ref="B307:K307"/>
    <mergeCell ref="B298:K298"/>
    <mergeCell ref="B304:K304"/>
    <mergeCell ref="K299:K300"/>
    <mergeCell ref="B301:K301"/>
    <mergeCell ref="K353:K354"/>
    <mergeCell ref="B352:K352"/>
    <mergeCell ref="K366:K367"/>
    <mergeCell ref="K362:K364"/>
    <mergeCell ref="K338:K339"/>
    <mergeCell ref="K329:K330"/>
    <mergeCell ref="K332:K333"/>
    <mergeCell ref="B349:K349"/>
    <mergeCell ref="K335:K336"/>
    <mergeCell ref="B322:K322"/>
    <mergeCell ref="K302:K303"/>
    <mergeCell ref="B310:K310"/>
    <mergeCell ref="B316:K316"/>
    <mergeCell ref="K314:K315"/>
    <mergeCell ref="K311:K312"/>
    <mergeCell ref="K341:K342"/>
    <mergeCell ref="K320:K321"/>
    <mergeCell ref="K378:K379"/>
    <mergeCell ref="K372:K373"/>
    <mergeCell ref="B343:K343"/>
    <mergeCell ref="B337:K337"/>
    <mergeCell ref="B331:K331"/>
    <mergeCell ref="B371:K371"/>
    <mergeCell ref="K369:K370"/>
    <mergeCell ref="K344:K345"/>
    <mergeCell ref="B340:K340"/>
    <mergeCell ref="K359:K360"/>
    <mergeCell ref="B361:K361"/>
    <mergeCell ref="K356:K357"/>
    <mergeCell ref="K449:K452"/>
    <mergeCell ref="K424:K429"/>
    <mergeCell ref="K430:K435"/>
    <mergeCell ref="K417:K422"/>
    <mergeCell ref="B448:K448"/>
    <mergeCell ref="F394:F395"/>
    <mergeCell ref="K394:K400"/>
    <mergeCell ref="G394:G395"/>
    <mergeCell ref="B390:K390"/>
    <mergeCell ref="B406:K406"/>
    <mergeCell ref="B393:K393"/>
    <mergeCell ref="C394:C395"/>
    <mergeCell ref="D394:D395"/>
    <mergeCell ref="H394:H395"/>
    <mergeCell ref="I394:I395"/>
    <mergeCell ref="K412:K415"/>
    <mergeCell ref="K407:K410"/>
    <mergeCell ref="K402:K405"/>
    <mergeCell ref="B411:K411"/>
    <mergeCell ref="B423:K423"/>
    <mergeCell ref="K436:K441"/>
    <mergeCell ref="K442:K447"/>
    <mergeCell ref="B209:K209"/>
    <mergeCell ref="B222:K222"/>
    <mergeCell ref="K220:K221"/>
    <mergeCell ref="B219:K219"/>
    <mergeCell ref="K210:K213"/>
    <mergeCell ref="K391:K392"/>
    <mergeCell ref="E394:E395"/>
    <mergeCell ref="J394:J395"/>
    <mergeCell ref="B227:K227"/>
    <mergeCell ref="K215:K218"/>
    <mergeCell ref="B368:K368"/>
    <mergeCell ref="B384:K384"/>
    <mergeCell ref="K385:K386"/>
    <mergeCell ref="K381:K383"/>
    <mergeCell ref="B387:K387"/>
    <mergeCell ref="K388:K389"/>
    <mergeCell ref="K347:K348"/>
    <mergeCell ref="K350:K351"/>
    <mergeCell ref="B358:K358"/>
    <mergeCell ref="B374:K374"/>
    <mergeCell ref="K375:K376"/>
    <mergeCell ref="K242:K243"/>
    <mergeCell ref="K186:K187"/>
    <mergeCell ref="K207:K208"/>
    <mergeCell ref="B206:K206"/>
    <mergeCell ref="K198:K199"/>
    <mergeCell ref="K154:K155"/>
    <mergeCell ref="K157:K159"/>
    <mergeCell ref="B188:K188"/>
    <mergeCell ref="B185:K185"/>
    <mergeCell ref="K201:K202"/>
    <mergeCell ref="B172:K172"/>
    <mergeCell ref="K182:K184"/>
    <mergeCell ref="K173:K175"/>
    <mergeCell ref="K177:K179"/>
    <mergeCell ref="B176:K176"/>
    <mergeCell ref="B181:K181"/>
    <mergeCell ref="K228:K231"/>
    <mergeCell ref="B197:K197"/>
    <mergeCell ref="B191:K191"/>
    <mergeCell ref="K223:K226"/>
    <mergeCell ref="K204:K205"/>
    <mergeCell ref="K195:K196"/>
    <mergeCell ref="K192:K193"/>
    <mergeCell ref="K189:K190"/>
    <mergeCell ref="K85:K87"/>
    <mergeCell ref="K98:K99"/>
    <mergeCell ref="K89:K90"/>
    <mergeCell ref="B97:K97"/>
    <mergeCell ref="K95:K96"/>
    <mergeCell ref="B115:K115"/>
    <mergeCell ref="K116:K117"/>
    <mergeCell ref="K123:K125"/>
    <mergeCell ref="K143:K145"/>
    <mergeCell ref="B91:K91"/>
    <mergeCell ref="B112:K112"/>
    <mergeCell ref="B100:K100"/>
    <mergeCell ref="B106:K106"/>
    <mergeCell ref="B109:K109"/>
    <mergeCell ref="K101:K102"/>
    <mergeCell ref="K113:K114"/>
    <mergeCell ref="K104:K105"/>
    <mergeCell ref="H29:H30"/>
    <mergeCell ref="B37:K37"/>
    <mergeCell ref="B94:K94"/>
    <mergeCell ref="B88:K88"/>
    <mergeCell ref="K72:K73"/>
    <mergeCell ref="B56:K56"/>
    <mergeCell ref="B59:K59"/>
    <mergeCell ref="B62:K62"/>
    <mergeCell ref="K69:K70"/>
    <mergeCell ref="K60:K61"/>
    <mergeCell ref="K66:K67"/>
    <mergeCell ref="B74:K74"/>
    <mergeCell ref="K92:K93"/>
    <mergeCell ref="B149:K149"/>
    <mergeCell ref="B84:K84"/>
    <mergeCell ref="K45:K47"/>
    <mergeCell ref="K38:K39"/>
    <mergeCell ref="B81:K81"/>
    <mergeCell ref="K53:K55"/>
    <mergeCell ref="B44:K44"/>
    <mergeCell ref="K127:K129"/>
    <mergeCell ref="K79:K80"/>
    <mergeCell ref="K49:K51"/>
    <mergeCell ref="K82:K83"/>
    <mergeCell ref="B78:K78"/>
    <mergeCell ref="K63:K64"/>
    <mergeCell ref="K75:K76"/>
    <mergeCell ref="K57:K58"/>
    <mergeCell ref="B68:K68"/>
    <mergeCell ref="B71:K71"/>
    <mergeCell ref="B52:K52"/>
    <mergeCell ref="B65:K65"/>
    <mergeCell ref="B48:K48"/>
    <mergeCell ref="K41:K43"/>
    <mergeCell ref="B103:K103"/>
    <mergeCell ref="K135:K137"/>
    <mergeCell ref="A1:K1"/>
    <mergeCell ref="A7:A8"/>
    <mergeCell ref="A4:K4"/>
    <mergeCell ref="A5:K5"/>
    <mergeCell ref="B7:B8"/>
    <mergeCell ref="A2:K2"/>
    <mergeCell ref="A3:K3"/>
    <mergeCell ref="K7:K8"/>
    <mergeCell ref="K17:K20"/>
    <mergeCell ref="C7:J7"/>
    <mergeCell ref="K10:K16"/>
    <mergeCell ref="C29:C30"/>
    <mergeCell ref="J29:J30"/>
    <mergeCell ref="I29:I30"/>
    <mergeCell ref="F29:F30"/>
    <mergeCell ref="G29:G30"/>
    <mergeCell ref="K21:K27"/>
    <mergeCell ref="B40:K40"/>
    <mergeCell ref="K29:K32"/>
    <mergeCell ref="B28:K28"/>
    <mergeCell ref="K34:K36"/>
    <mergeCell ref="D29:D30"/>
    <mergeCell ref="E29:E30"/>
    <mergeCell ref="K453:K456"/>
    <mergeCell ref="B122:K122"/>
    <mergeCell ref="B118:K118"/>
    <mergeCell ref="K107:K108"/>
    <mergeCell ref="B156:K156"/>
    <mergeCell ref="K110:K111"/>
    <mergeCell ref="K119:K121"/>
    <mergeCell ref="B164:K164"/>
    <mergeCell ref="B138:K138"/>
    <mergeCell ref="B126:K126"/>
    <mergeCell ref="K169:K171"/>
    <mergeCell ref="K147:K148"/>
    <mergeCell ref="K139:K141"/>
    <mergeCell ref="B142:K142"/>
    <mergeCell ref="K165:K167"/>
    <mergeCell ref="B168:K168"/>
    <mergeCell ref="K161:K163"/>
    <mergeCell ref="B160:K160"/>
    <mergeCell ref="K131:K133"/>
    <mergeCell ref="B146:K146"/>
    <mergeCell ref="B153:K153"/>
    <mergeCell ref="K150:K152"/>
    <mergeCell ref="B130:K130"/>
    <mergeCell ref="B134:K134"/>
  </mergeCells>
  <printOptions/>
  <pageMargins left="0.3937007874015748" right="0.3937007874015748" top="0.7086614173228347" bottom="0.2755905511811024" header="0.5118110236220472" footer="0.31496062992125984"/>
  <pageSetup firstPageNumber="34" useFirstPageNumber="1" horizontalDpi="600" verticalDpi="600" orientation="landscape" paperSize="9" scale="9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Трубина</cp:lastModifiedBy>
  <cp:lastPrinted>2017-08-04T11:53:27Z</cp:lastPrinted>
  <dcterms:created xsi:type="dcterms:W3CDTF">2013-09-11T09:57:45Z</dcterms:created>
  <dcterms:modified xsi:type="dcterms:W3CDTF">2017-08-04T12:00:49Z</dcterms:modified>
  <cp:category/>
  <cp:version/>
  <cp:contentType/>
  <cp:contentStatus/>
</cp:coreProperties>
</file>