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<sst xmlns="http://schemas.openxmlformats.org/spreadsheetml/2006/main" count="603" uniqueCount="107">
  <si>
    <t xml:space="preserve">Приложение № 2
к муниципальной  программе 
"Развитие образования,культуры, спорта и молодежной политики в Камышловском городском округе до 2027 года"  от  31.08.2021  года № 611
г. Камышлов </t>
  </si>
  <si>
    <t>ПЛАН МЕРОПРИЯТИЙ 
по выполнению муниципальной программы Развитие образования, культуры, спорта и молодежной политики  в Камышловском городском округе</t>
  </si>
  <si>
    <t>№ строки</t>
  </si>
  <si>
    <t>Наименование мероприятия/ 
Источники расходов на финансирование</t>
  </si>
  <si>
    <t>Объем расходов на выполнение мероприятия за счет всех источников 
ресурсного обеспечения, рублей</t>
  </si>
  <si>
    <t>Номер строки 
целевых показателей, на достижение которых направлены мероприятия</t>
  </si>
  <si>
    <t>всего</t>
  </si>
  <si>
    <t>2</t>
  </si>
  <si>
    <t>ВСЕГО ПО МУНИЦИПАЛЬНОЙ ПРОГРАММЕ, В ТОМ ЧИСЛЕ</t>
  </si>
  <si>
    <t>федеральный бюджет</t>
  </si>
  <si>
    <t>областной бюджет</t>
  </si>
  <si>
    <t>местный бюджет</t>
  </si>
  <si>
    <t>внебюджетные источники</t>
  </si>
  <si>
    <r>
      <rPr>
        <b/>
        <sz val="14"/>
        <rFont val="Times New Roman"/>
        <family val="1"/>
      </rPr>
      <t xml:space="preserve">ПЛАН МЕРОПРИЯТИЙ 
</t>
    </r>
    <r>
      <rPr>
        <b/>
        <sz val="12"/>
        <rFont val="Times New Roman"/>
        <family val="1"/>
      </rPr>
      <t>по выполнению подпрограммы Развитие системы дошкольного образования в Камышловском городском округе</t>
    </r>
  </si>
  <si>
    <t>ВСЕГО ПО МУНИЦИПАЛЬНОЙ ПОДПРОГРАММЕ, В ТОМ ЧИСЛЕ</t>
  </si>
  <si>
    <t xml:space="preserve"> Прочие нужды</t>
  </si>
  <si>
    <t>Всего по направлению
"Прочие нужды", в том числе</t>
  </si>
  <si>
    <t xml:space="preserve">         Мероприятие 1. Обеспечение государственных гарантий реализации прав на получение общедоступного и бесплатного дошкольного образования, создание условий для присмотра и ухода за детьми, содержания детей в муниципальных дошкольных образовательных учреждениях</t>
  </si>
  <si>
    <t>4-9</t>
  </si>
  <si>
    <t xml:space="preserve">         Мероприятие 2. Мероприятия по укреплению и развитию материально-технической базы муниципальных дошкольных образовательных учреждений</t>
  </si>
  <si>
    <t xml:space="preserve">            Мероприятие 3.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учреждения</t>
  </si>
  <si>
    <t xml:space="preserve">              Мероприятие 4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</si>
  <si>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Мероприятие 5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</si>
  <si>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Мероприятие 6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</si>
  <si>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Мероприятие 7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приобритение учебников и учебных пособий, средств обучения, игр, игрушек</t>
  </si>
  <si>
    <t>Мероприятие 8 Обеспечение государственных гарантий реализации прав на получение общедоступного и бесплатного дошкольного образования, создание условий для присмотра и ухода за детьми, содержания детей в муниципальных общеобразовательных учреждениях.</t>
  </si>
  <si>
    <t>Мероприятие 9 Мероприятия, направленные на устранение, выявленных органами государственного надзора в результате проверок в муниципальных учреждениях</t>
  </si>
  <si>
    <t>Мероприятие 10 Создание в образовательных организациях условий для получения детьми-инвалидами качественного образования</t>
  </si>
  <si>
    <t>Мероприятие 11 Организация конкурсных мероприятий городского, регионального, всероссийского уровня для детей дошкольного возраста</t>
  </si>
  <si>
    <t>Мероприятие 12 Мероприятия, направленные на обеспечение антитеррористической безопасности учреждений дошкольного образования</t>
  </si>
  <si>
    <t>Мероприятие 13  Поддержка проектов образовательных учреждений прошедших конкурсный отбор на получение грантов региональных, федеральных ведомств, в том числе благотворительных фондов с целью реализации инновационных проектов</t>
  </si>
  <si>
    <r>
      <rPr>
        <b/>
        <sz val="14"/>
        <rFont val="Times New Roman"/>
        <family val="1"/>
      </rPr>
      <t xml:space="preserve">ПЛАН МЕРОПРИЯТИЙ 
</t>
    </r>
    <r>
      <rPr>
        <b/>
        <sz val="12"/>
        <rFont val="Times New Roman"/>
        <family val="1"/>
      </rPr>
      <t>по выполнению подпрограммы Развитие системы общего  образования в Камышловском городском округе</t>
    </r>
  </si>
  <si>
    <t xml:space="preserve">          Мероприятие 1.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образования, создание условий для содержания детей в муниципальных общеобразовательных учреждения</t>
  </si>
  <si>
    <t>13-40</t>
  </si>
  <si>
    <t xml:space="preserve">          Мероприятие 2. Мероприятия по укреплению и развитию материально-технической базы муниципальных общеобразовательных учреждений</t>
  </si>
  <si>
    <t xml:space="preserve">     Мероприятие 3.      Осуществление мероприятий по организации питания в муниципальных общеобразовательных учреждений за счет средств областного бюджета</t>
  </si>
  <si>
    <t xml:space="preserve">     Мероприятие 4.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организации</t>
  </si>
  <si>
    <t xml:space="preserve">       Мероприятие 5.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</si>
  <si>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 xml:space="preserve">                 Мероприятие 6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</si>
  <si>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Мероприятие 7       Обеспечение доступности приоритетных объектов и услуг в приоритетных сферах жизнедеятельности инвалидов и других маломобильных групп населения</t>
  </si>
  <si>
    <t xml:space="preserve">          Мероприятие 8  Мероприятия, направленные на устранение нарушений, выявленных органами государственного надзора в результате проверок в муниципальных общеобразовательных организациях</t>
  </si>
  <si>
    <t xml:space="preserve">          Мероприятие 9  Обеспечение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организациях. </t>
  </si>
  <si>
    <t xml:space="preserve">          Мероприятие 10  Мероприятия, направленные на обеспечение антитеррористической безопасности общеобразовательных учреждений. </t>
  </si>
  <si>
    <t xml:space="preserve">          Мероприятие 11   Организация проведения государственной итоговой аттестации</t>
  </si>
  <si>
    <t>Мероприятие 12 Создание центра образования цифрового и гуманитарного профилей "Точка роста"</t>
  </si>
  <si>
    <t>Мероприятие 13 Сопровождение и поддержка талантливых детей с высокой мотивацией к обучению</t>
  </si>
  <si>
    <t xml:space="preserve">          Мероприятие 14   Поддержка проектов образовательных учреждений, прошедших конкурсный отбор на получение грантов региональных, федеральных ведомств, в том числе благотворительных фондов с целью реализации инновационных проектов.</t>
  </si>
  <si>
    <t xml:space="preserve">          Мероприятие 15    Ежемесячное денежное вознаграждение за классное руководство педагогическим работникам общеобразовательных организаций</t>
  </si>
  <si>
    <t xml:space="preserve">          Мероприятие 16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</si>
  <si>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        Мероприятие 17     Создание в муниципальных общеобразовательных организациях условий для организации горячего питания обучающихся.</t>
  </si>
  <si>
    <t xml:space="preserve">          Мероприятие 18    Подготовка и участие спортивных команд общеобразовательных организаций в спортивных мероприятиях различного уровня</t>
  </si>
  <si>
    <r>
      <rPr>
        <b/>
        <sz val="14"/>
        <rFont val="Times New Roman"/>
        <family val="1"/>
      </rPr>
      <t xml:space="preserve">ПЛАН МЕРОПРИЯТИЙ 
</t>
    </r>
    <r>
      <rPr>
        <b/>
        <sz val="12"/>
        <rFont val="Times New Roman"/>
        <family val="1"/>
      </rPr>
      <t>по выполнению подпрограммы Развитие системы дополнительного образования   в Камышловском городском округе</t>
    </r>
  </si>
  <si>
    <t xml:space="preserve">        Мероприятие 1.   Организация предоставления дополнительного образования детей в муниципальных учреждениях дополнительного образования</t>
  </si>
  <si>
    <t>44-47</t>
  </si>
  <si>
    <t>Мероприятие 2.  Мероприятия  по укреплению и развитию материально - технической базы  в  муниципальных учреждениях дополнительного образования, всего, из них:</t>
  </si>
  <si>
    <t>Мероприятие 3.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 учреждения дополнительного образования .</t>
  </si>
  <si>
    <t>Мероприятие 4. Мероприятия направленные на обеспечение антитеррористической безопасности образовательных организаций</t>
  </si>
  <si>
    <t>Мероприятие 5. Проведение городских мероприятий, участие коллективов в областных и международных мероприятиях.</t>
  </si>
  <si>
    <t>Мероприятие 6. Обеспечение персонифицированного финансирования дополнительного образования детей</t>
  </si>
  <si>
    <t>Мероприятие 7 Создание центра образования цифрового и гуманитарного профилей "Точка роста"</t>
  </si>
  <si>
    <r>
      <rPr>
        <b/>
        <sz val="14"/>
        <rFont val="Times New Roman"/>
        <family val="1"/>
      </rPr>
      <t xml:space="preserve">ПЛАН МЕРОПРИЯТИЙ  
</t>
    </r>
    <r>
      <rPr>
        <b/>
        <sz val="12"/>
        <rFont val="Times New Roman"/>
        <family val="1"/>
      </rPr>
      <t>по выполнению подпрограммы Развитие культуры  в Камышловском городском округе</t>
    </r>
  </si>
  <si>
    <t>Прочие нужды</t>
  </si>
  <si>
    <t>Всего по направлению" Прочие нужды", в том числе</t>
  </si>
  <si>
    <t>Мероприятие 1. Организация деятельности муниципальных музеев, приобретение и хранение музейных предметов и музейных коллекций, всего, из них:</t>
  </si>
  <si>
    <t>51-73</t>
  </si>
  <si>
    <t>Мероприятие 2. Организация библиотечного обслуживания населения, формирование и хранение библиотечных фондов  муниципальных библиотек, всего, из них:</t>
  </si>
  <si>
    <t>Мероприятие 3. Организация деятельности учреждений культурно-досуговой сферы, всего, из них:</t>
  </si>
  <si>
    <t xml:space="preserve">Мероприятие 4.Капитальный ремонт зданий и помещений, в которых размещаются МУ культуры, приведение в соответствие с требованиями пожарной безопасности и оснащение таких учреждений специальным оборудованием, инвентарем и музыкальными инструментами, всего из них:  </t>
  </si>
  <si>
    <t>Мероприятие 5.  Проведение городских мероприятий, участие коллективов в областных и международных мероприятиях</t>
  </si>
  <si>
    <r>
      <rPr>
        <b/>
        <sz val="14"/>
        <rFont val="Times New Roman"/>
        <family val="1"/>
      </rPr>
      <t xml:space="preserve">ПЛАН МЕРОПРИЯТИЙ  
</t>
    </r>
    <r>
      <rPr>
        <b/>
        <sz val="12"/>
        <rFont val="Times New Roman"/>
        <family val="1"/>
      </rPr>
      <t>по выполнению подпрограммы Развитие  образования в сфере культуры   в Камышловском городском округе</t>
    </r>
  </si>
  <si>
    <t xml:space="preserve">Всего по напрвлению " Ппрочие нужды" в том числе </t>
  </si>
  <si>
    <t>Мероприятие 1.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школах искусств, детям сиротам, детям, оставшимся без попечения родителей и иным категориям граждан, нуждающихся в социальной поддержке, всего, из них:</t>
  </si>
  <si>
    <t xml:space="preserve">          Мероприятие 2. Предоставление дополнительного образования в сфере культуры</t>
  </si>
  <si>
    <t>Мероприятие 3.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 дополнительного образования детей</t>
  </si>
  <si>
    <t>Мероприятие 4. Проведение ремонтных работ в зданиях и помещениях, в которых размещаются детские школы искусств, и (или) укрепление материально-технической базы  таких организаций (учреждений)</t>
  </si>
  <si>
    <t>Мероприятие 5. Мероприятия, направленные на обеспечение антитеррористической безопасности образовательных организаций.</t>
  </si>
  <si>
    <t xml:space="preserve">         Мероприятие 6.  Проведение городских мероприятий, участие коллективов в областных и международных мероприятиях</t>
  </si>
  <si>
    <r>
      <rPr>
        <b/>
        <sz val="14"/>
        <rFont val="Times New Roman"/>
        <family val="1"/>
      </rPr>
      <t xml:space="preserve">ПЛАН МЕРОПРИЯТИЙ 
</t>
    </r>
    <r>
      <rPr>
        <b/>
        <sz val="12"/>
        <rFont val="Times New Roman"/>
        <family val="1"/>
      </rPr>
      <t>по выполнению подпрограммы Развитие физической культуры и спорта в Камышловском горождском округе</t>
    </r>
  </si>
  <si>
    <t xml:space="preserve">        Мероприятие 1.   Предоставление услуг (выполнения работ) в сфере физической культуры и спорта</t>
  </si>
  <si>
    <t>83-114</t>
  </si>
  <si>
    <t>Мероприятие 2.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 физической культуры</t>
  </si>
  <si>
    <t xml:space="preserve">Мероприятие 3.Приобретение и установка оборудования для многофункциональной спортивной площадки </t>
  </si>
  <si>
    <t>Мероприятие 4.Мероприятия по поэтапному внедрению и реализации Всероссийского физкультурно-спортивного комплекса"Готов к труду и обороне" (ГТО) в Камышловском городском округе</t>
  </si>
  <si>
    <t>Мероприятие 5. Создания спортивных площадок (оснащения спортивным оборудованием) для занятий уличной гимнастикой.</t>
  </si>
  <si>
    <r>
      <rPr>
        <b/>
        <sz val="14"/>
        <rFont val="Times New Roman"/>
        <family val="1"/>
      </rPr>
      <t xml:space="preserve">ПЛАН МЕРОПРИЯТИЙ 
</t>
    </r>
    <r>
      <rPr>
        <b/>
        <sz val="12"/>
        <rFont val="Times New Roman"/>
        <family val="1"/>
      </rPr>
      <t>по выполнению подпрограммы Организация отдыха и оздоровления детей  в Камышловском горождском округе</t>
    </r>
  </si>
  <si>
    <t xml:space="preserve">        Мероприятие 1. 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здоровья.</t>
  </si>
  <si>
    <t>118-121</t>
  </si>
  <si>
    <t xml:space="preserve">        Мероприятие 2.   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</si>
  <si>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r>
      <rPr>
        <b/>
        <sz val="14"/>
        <rFont val="Times New Roman"/>
        <family val="1"/>
      </rPr>
      <t xml:space="preserve">ПЛАН МЕРОПРИЯТИЙ 
</t>
    </r>
    <r>
      <rPr>
        <b/>
        <sz val="12"/>
        <rFont val="Times New Roman"/>
        <family val="1"/>
      </rPr>
      <t>по выполнению подпрограммы Развитие молодежной политики в Камышловском горождском округе</t>
    </r>
  </si>
  <si>
    <t xml:space="preserve">           Мероприятие 1  Организация и осуществление мероприятий по приоритетным направлениям работы с молодежью в возрасте от 14 до 30 лет на территории Свердловской области</t>
  </si>
  <si>
    <r>
      <rPr>
        <b/>
        <sz val="14"/>
        <rFont val="Times New Roman"/>
        <family val="1"/>
      </rPr>
      <t xml:space="preserve">ПЛАН МЕРОПРИЯТИЙ 
</t>
    </r>
    <r>
      <rPr>
        <b/>
        <sz val="12"/>
        <rFont val="Times New Roman"/>
        <family val="1"/>
      </rPr>
      <t>по выполнению подпрограммы Патриотическое воспитание граждан в Камышловском горождском округе</t>
    </r>
  </si>
  <si>
    <t xml:space="preserve">                 Мероприятие 1.  Организация мероприятий по патриотическому воспитанию, участие в мероприятиях по патриотическому воспитанию молодых граждан</t>
  </si>
  <si>
    <t xml:space="preserve">                 Мероприятие 2.  Организация проведения мероприятий и участие воспитанников и обучающихся муниципальных образовательных учреждений Камышловского городского округа в городских мероприятиях по профилактике и формированию основ безопасности жизнедеятельности</t>
  </si>
  <si>
    <t xml:space="preserve">                 Мероприятие 3.  Развитие учебно-материальной, наглядно-методической обеспеченности образовательных учреждений по профилактике и формированию основ безопасности жизнедеятельности</t>
  </si>
  <si>
    <t xml:space="preserve">                 Мероприятие 4. Организация военно-патриотического воспитания и допризывной подготовки молодых граждан</t>
  </si>
  <si>
    <r>
      <rPr>
        <b/>
        <sz val="14"/>
        <rFont val="Times New Roman"/>
        <family val="1"/>
      </rPr>
      <t xml:space="preserve">ПЛАН МЕРОПРИЯТИЙ 
</t>
    </r>
    <r>
      <rPr>
        <b/>
        <sz val="12"/>
        <rFont val="Times New Roman"/>
        <family val="1"/>
      </rPr>
      <t>по выполнению подпрограммы Профилактика ассоциальных явлений  в Камышловском горождском округе</t>
    </r>
  </si>
  <si>
    <r>
      <rPr>
        <b/>
        <sz val="12"/>
        <color indexed="8"/>
        <rFont val="Times New Roman"/>
        <family val="1"/>
      </rPr>
      <t xml:space="preserve">Мероприятие 1. Мероприятия по  профилактике асоциальных явлений
</t>
    </r>
    <r>
      <rPr>
        <sz val="12"/>
        <color indexed="8"/>
        <rFont val="Times New Roman"/>
        <family val="1"/>
      </rPr>
      <t xml:space="preserve">  всего, из них:</t>
    </r>
  </si>
  <si>
    <t>156-162</t>
  </si>
  <si>
    <r>
      <rPr>
        <b/>
        <sz val="14"/>
        <rFont val="Times New Roman"/>
        <family val="1"/>
      </rPr>
      <t xml:space="preserve">ПЛАН МЕРОПРИЯТИЙ 
</t>
    </r>
    <r>
      <rPr>
        <b/>
        <sz val="12"/>
        <rFont val="Times New Roman"/>
        <family val="1"/>
      </rPr>
      <t xml:space="preserve">по выполнению подпрограммы Обеспечение реализации муниципальной программы Камышловского городского округа " Развитие образования, культуры. Спорта и молодежной политики в Камышловском городском округе до 2027 года" </t>
    </r>
  </si>
  <si>
    <r>
      <rPr>
        <b/>
        <sz val="12"/>
        <color indexed="8"/>
        <rFont val="Times New Roman"/>
        <family val="1"/>
      </rPr>
      <t xml:space="preserve">Мероприятие 1. Финансовое обеспечение реализации муниципальной программы Камышловского городского округа " Развитие образования, культуры. Спорта и молодежной политики в Камышловском городском округа до 2027 года" </t>
    </r>
    <r>
      <rPr>
        <sz val="12"/>
        <color indexed="8"/>
        <rFont val="Times New Roman"/>
        <family val="1"/>
      </rPr>
      <t xml:space="preserve">  всего, из них:</t>
    </r>
  </si>
  <si>
    <t>175-198</t>
  </si>
  <si>
    <t>Мероприятие 2. Обеспечение деятельности Территориальной муниципальной психолого-медико-педагогической комиссии Камышловского городского округа</t>
  </si>
  <si>
    <r>
      <rPr>
        <b/>
        <sz val="14"/>
        <rFont val="Times New Roman"/>
        <family val="1"/>
      </rPr>
      <t xml:space="preserve">ПЛАН МЕРОПРИЯТИЙ 
</t>
    </r>
    <r>
      <rPr>
        <b/>
        <sz val="12"/>
        <rFont val="Times New Roman"/>
        <family val="1"/>
      </rPr>
      <t>по выполнению подпрограммы Развитие инженерной школы в Камышловском городском округе</t>
    </r>
  </si>
  <si>
    <t>Мероприятие 1.Обеспечение условий реализации муниципальными образовательными учреждениями образовательных программ естественнонаучного цикла и профориентационной работы</t>
  </si>
  <si>
    <r>
      <rPr>
        <b/>
        <sz val="14"/>
        <rFont val="Times New Roman"/>
        <family val="1"/>
      </rPr>
      <t xml:space="preserve">ПЛАН МЕРОПРИЯТИЙ 
</t>
    </r>
    <r>
      <rPr>
        <b/>
        <sz val="11"/>
        <rFont val="Times New Roman"/>
        <family val="1"/>
      </rPr>
      <t>по выполнению подпрограммы Профилактика экстремизма и обеспечение гармонизации межнациональных и этноконфессиональных отношений на территории Камышловского городского округа</t>
    </r>
  </si>
  <si>
    <t>Мероприятие 1.Мероприятия по гармонизации межэтнических отношений</t>
  </si>
  <si>
    <t>Мероприятие 2.Мероприятия по профилактике экстремизма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</si>
</sst>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@"/>
    <numFmt numFmtId="166" formatCode="_-* #,##0.0_р_._-;\-* #,##0.0_р_._-;_-* \-?_р_._-;_-@_-"/>
    <numFmt numFmtId="167" formatCode="_-* #,##0_р_._-;\-* #,##0_р_._-;_-* \-??_р_._-;_-@_-"/>
    <numFmt numFmtId="168" formatCode="DD/MM/YYYY"/>
    <numFmt numFmtId="169" formatCode="#,##0.00"/>
    <numFmt numFmtId="170" formatCode="_-* #,##0.0_р_._-;\-* #,##0.0_р_._-;_-* \-??_р_._-;_-@_-"/>
    <numFmt numFmtId="171" formatCode="DD/MMM"/>
    <numFmt numFmtId="172" formatCode="0.00E+00"/>
    <numFmt numFmtId="173" formatCode="#,##0"/>
    <numFmt numFmtId="174" formatCode="#,##0.00_ ;\-#,##0.00\ "/>
    <numFmt numFmtId="175" formatCode="000000"/>
    <numFmt numFmtId="176" formatCode="#,##0.0_ ;\-#,##0.0\ "/>
  </numFmts>
  <fonts count="17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0"/>
    </font>
    <font>
      <sz val="11"/>
      <name val="Calibri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1" fillId="2" borderId="0">
      <alignment/>
      <protection/>
    </xf>
  </cellStyleXfs>
  <cellXfs count="111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3" fillId="0" borderId="0" xfId="0" applyFont="1" applyFill="1" applyAlignment="1">
      <alignment/>
    </xf>
    <xf numFmtId="164" fontId="4" fillId="0" borderId="0" xfId="0" applyFont="1" applyFill="1" applyAlignment="1">
      <alignment horizontal="center" wrapText="1"/>
    </xf>
    <xf numFmtId="165" fontId="4" fillId="0" borderId="0" xfId="0" applyNumberFormat="1" applyFont="1" applyFill="1" applyAlignment="1">
      <alignment/>
    </xf>
    <xf numFmtId="164" fontId="4" fillId="0" borderId="0" xfId="0" applyFon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167" fontId="4" fillId="0" borderId="0" xfId="0" applyNumberFormat="1" applyFont="1" applyFill="1" applyAlignment="1">
      <alignment horizontal="left" wrapText="1"/>
    </xf>
    <xf numFmtId="168" fontId="5" fillId="0" borderId="0" xfId="0" applyNumberFormat="1" applyFont="1" applyFill="1" applyAlignment="1">
      <alignment horizontal="center" wrapText="1"/>
    </xf>
    <xf numFmtId="164" fontId="6" fillId="0" borderId="0" xfId="0" applyFont="1" applyFill="1" applyBorder="1" applyAlignment="1">
      <alignment horizontal="left" wrapText="1"/>
    </xf>
    <xf numFmtId="164" fontId="7" fillId="0" borderId="0" xfId="0" applyFont="1" applyFill="1" applyBorder="1" applyAlignment="1">
      <alignment horizontal="center" wrapText="1"/>
    </xf>
    <xf numFmtId="164" fontId="8" fillId="0" borderId="1" xfId="0" applyFont="1" applyFill="1" applyBorder="1" applyAlignment="1">
      <alignment horizontal="center" wrapText="1"/>
    </xf>
    <xf numFmtId="165" fontId="8" fillId="0" borderId="1" xfId="0" applyNumberFormat="1" applyFont="1" applyFill="1" applyBorder="1" applyAlignment="1">
      <alignment horizontal="center" vertical="top" wrapText="1"/>
    </xf>
    <xf numFmtId="164" fontId="8" fillId="0" borderId="1" xfId="0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4" fontId="8" fillId="0" borderId="1" xfId="0" applyFont="1" applyFill="1" applyBorder="1" applyAlignment="1">
      <alignment horizontal="center" vertical="top"/>
    </xf>
    <xf numFmtId="164" fontId="8" fillId="0" borderId="2" xfId="0" applyFont="1" applyFill="1" applyBorder="1" applyAlignment="1">
      <alignment horizontal="center" wrapText="1"/>
    </xf>
    <xf numFmtId="165" fontId="7" fillId="0" borderId="1" xfId="0" applyNumberFormat="1" applyFont="1" applyFill="1" applyBorder="1" applyAlignment="1">
      <alignment wrapText="1"/>
    </xf>
    <xf numFmtId="169" fontId="7" fillId="0" borderId="1" xfId="0" applyNumberFormat="1" applyFont="1" applyFill="1" applyBorder="1" applyAlignment="1">
      <alignment horizontal="center" wrapText="1"/>
    </xf>
    <xf numFmtId="167" fontId="7" fillId="0" borderId="1" xfId="0" applyNumberFormat="1" applyFont="1" applyFill="1" applyBorder="1" applyAlignment="1">
      <alignment horizontal="left" wrapText="1"/>
    </xf>
    <xf numFmtId="165" fontId="8" fillId="0" borderId="1" xfId="0" applyNumberFormat="1" applyFont="1" applyFill="1" applyBorder="1" applyAlignment="1">
      <alignment/>
    </xf>
    <xf numFmtId="169" fontId="7" fillId="0" borderId="1" xfId="0" applyNumberFormat="1" applyFont="1" applyFill="1" applyBorder="1" applyAlignment="1">
      <alignment horizontal="center"/>
    </xf>
    <xf numFmtId="167" fontId="8" fillId="0" borderId="1" xfId="0" applyNumberFormat="1" applyFont="1" applyFill="1" applyBorder="1" applyAlignment="1">
      <alignment horizontal="left" wrapText="1"/>
    </xf>
    <xf numFmtId="165" fontId="8" fillId="0" borderId="1" xfId="0" applyNumberFormat="1" applyFont="1" applyFill="1" applyBorder="1" applyAlignment="1">
      <alignment wrapText="1"/>
    </xf>
    <xf numFmtId="169" fontId="8" fillId="0" borderId="1" xfId="0" applyNumberFormat="1" applyFont="1" applyFill="1" applyBorder="1" applyAlignment="1">
      <alignment horizontal="center"/>
    </xf>
    <xf numFmtId="164" fontId="8" fillId="0" borderId="0" xfId="0" applyFont="1" applyFill="1" applyBorder="1" applyAlignment="1">
      <alignment horizontal="center" wrapText="1"/>
    </xf>
    <xf numFmtId="165" fontId="8" fillId="0" borderId="0" xfId="0" applyNumberFormat="1" applyFont="1" applyFill="1" applyBorder="1" applyAlignment="1">
      <alignment wrapText="1"/>
    </xf>
    <xf numFmtId="166" fontId="7" fillId="0" borderId="0" xfId="0" applyNumberFormat="1" applyFont="1" applyFill="1" applyBorder="1" applyAlignment="1">
      <alignment wrapText="1"/>
    </xf>
    <xf numFmtId="170" fontId="8" fillId="0" borderId="0" xfId="0" applyNumberFormat="1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left" wrapText="1"/>
    </xf>
    <xf numFmtId="164" fontId="4" fillId="0" borderId="1" xfId="0" applyFont="1" applyFill="1" applyBorder="1" applyAlignment="1">
      <alignment horizontal="center" wrapText="1"/>
    </xf>
    <xf numFmtId="164" fontId="4" fillId="0" borderId="1" xfId="0" applyFont="1" applyFill="1" applyBorder="1" applyAlignment="1">
      <alignment horizontal="center" vertical="top" wrapText="1"/>
    </xf>
    <xf numFmtId="164" fontId="4" fillId="0" borderId="1" xfId="0" applyFont="1" applyFill="1" applyBorder="1" applyAlignment="1">
      <alignment horizontal="center" vertical="top"/>
    </xf>
    <xf numFmtId="164" fontId="4" fillId="0" borderId="2" xfId="0" applyFont="1" applyFill="1" applyBorder="1" applyAlignment="1">
      <alignment horizontal="center" wrapText="1"/>
    </xf>
    <xf numFmtId="165" fontId="6" fillId="0" borderId="1" xfId="0" applyNumberFormat="1" applyFont="1" applyFill="1" applyBorder="1" applyAlignment="1">
      <alignment wrapText="1"/>
    </xf>
    <xf numFmtId="169" fontId="6" fillId="0" borderId="1" xfId="0" applyNumberFormat="1" applyFont="1" applyFill="1" applyBorder="1" applyAlignment="1">
      <alignment wrapText="1"/>
    </xf>
    <xf numFmtId="167" fontId="6" fillId="0" borderId="1" xfId="0" applyNumberFormat="1" applyFont="1" applyFill="1" applyBorder="1" applyAlignment="1">
      <alignment horizontal="left" wrapText="1"/>
    </xf>
    <xf numFmtId="165" fontId="4" fillId="0" borderId="1" xfId="0" applyNumberFormat="1" applyFont="1" applyFill="1" applyBorder="1" applyAlignment="1">
      <alignment/>
    </xf>
    <xf numFmtId="169" fontId="6" fillId="0" borderId="1" xfId="0" applyNumberFormat="1" applyFont="1" applyFill="1" applyBorder="1" applyAlignment="1">
      <alignment horizontal="center"/>
    </xf>
    <xf numFmtId="167" fontId="4" fillId="0" borderId="1" xfId="0" applyNumberFormat="1" applyFont="1" applyFill="1" applyBorder="1" applyAlignment="1">
      <alignment horizontal="left" wrapText="1"/>
    </xf>
    <xf numFmtId="169" fontId="6" fillId="0" borderId="1" xfId="0" applyNumberFormat="1" applyFont="1" applyFill="1" applyBorder="1" applyAlignment="1">
      <alignment horizontal="center" wrapText="1"/>
    </xf>
    <xf numFmtId="169" fontId="6" fillId="0" borderId="1" xfId="0" applyNumberFormat="1" applyFont="1" applyFill="1" applyBorder="1" applyAlignment="1">
      <alignment/>
    </xf>
    <xf numFmtId="169" fontId="4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wrapText="1"/>
    </xf>
    <xf numFmtId="166" fontId="6" fillId="0" borderId="1" xfId="0" applyNumberFormat="1" applyFont="1" applyFill="1" applyBorder="1" applyAlignment="1">
      <alignment wrapText="1"/>
    </xf>
    <xf numFmtId="170" fontId="4" fillId="0" borderId="1" xfId="0" applyNumberFormat="1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center" wrapText="1"/>
    </xf>
    <xf numFmtId="170" fontId="6" fillId="0" borderId="1" xfId="0" applyNumberFormat="1" applyFont="1" applyFill="1" applyBorder="1" applyAlignment="1">
      <alignment horizontal="center"/>
    </xf>
    <xf numFmtId="169" fontId="6" fillId="0" borderId="1" xfId="0" applyNumberFormat="1" applyFont="1" applyFill="1" applyBorder="1" applyAlignment="1">
      <alignment horizontal="center" vertical="center" wrapText="1"/>
    </xf>
    <xf numFmtId="171" fontId="4" fillId="0" borderId="1" xfId="0" applyNumberFormat="1" applyFont="1" applyFill="1" applyBorder="1" applyAlignment="1">
      <alignment horizontal="center" vertical="center" wrapText="1"/>
    </xf>
    <xf numFmtId="164" fontId="10" fillId="2" borderId="1" xfId="21" applyFont="1" applyFill="1" applyBorder="1" applyAlignment="1">
      <alignment vertical="top" wrapText="1"/>
      <protection/>
    </xf>
    <xf numFmtId="165" fontId="6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left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4" fontId="11" fillId="2" borderId="1" xfId="0" applyFont="1" applyFill="1" applyBorder="1" applyAlignment="1">
      <alignment vertical="top" wrapText="1"/>
    </xf>
    <xf numFmtId="164" fontId="6" fillId="0" borderId="1" xfId="0" applyFont="1" applyFill="1" applyBorder="1" applyAlignment="1">
      <alignment wrapText="1"/>
    </xf>
    <xf numFmtId="164" fontId="4" fillId="0" borderId="1" xfId="0" applyFont="1" applyFill="1" applyBorder="1" applyAlignment="1">
      <alignment horizontal="center"/>
    </xf>
    <xf numFmtId="172" fontId="6" fillId="0" borderId="1" xfId="0" applyNumberFormat="1" applyFont="1" applyFill="1" applyBorder="1" applyAlignment="1">
      <alignment wrapText="1"/>
    </xf>
    <xf numFmtId="169" fontId="4" fillId="0" borderId="1" xfId="0" applyNumberFormat="1" applyFont="1" applyFill="1" applyBorder="1" applyAlignment="1">
      <alignment/>
    </xf>
    <xf numFmtId="172" fontId="6" fillId="0" borderId="1" xfId="0" applyNumberFormat="1" applyFont="1" applyFill="1" applyBorder="1" applyAlignment="1">
      <alignment wrapText="1" shrinkToFit="1"/>
    </xf>
    <xf numFmtId="164" fontId="7" fillId="0" borderId="3" xfId="0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11" fillId="2" borderId="1" xfId="21" applyFont="1" applyFill="1" applyBorder="1" applyAlignment="1">
      <alignment vertical="top" wrapText="1"/>
      <protection/>
    </xf>
    <xf numFmtId="169" fontId="0" fillId="0" borderId="1" xfId="0" applyNumberFormat="1" applyFill="1" applyBorder="1" applyAlignment="1">
      <alignment horizontal="center"/>
    </xf>
    <xf numFmtId="169" fontId="3" fillId="0" borderId="1" xfId="0" applyNumberFormat="1" applyFont="1" applyFill="1" applyBorder="1" applyAlignment="1">
      <alignment horizontal="center"/>
    </xf>
    <xf numFmtId="169" fontId="0" fillId="0" borderId="1" xfId="0" applyNumberFormat="1" applyBorder="1" applyAlignment="1">
      <alignment horizontal="center"/>
    </xf>
    <xf numFmtId="164" fontId="0" fillId="0" borderId="1" xfId="0" applyBorder="1" applyAlignment="1">
      <alignment/>
    </xf>
    <xf numFmtId="164" fontId="4" fillId="0" borderId="0" xfId="0" applyFont="1" applyFill="1" applyBorder="1" applyAlignment="1">
      <alignment horizontal="center" wrapText="1"/>
    </xf>
    <xf numFmtId="165" fontId="4" fillId="0" borderId="4" xfId="0" applyNumberFormat="1" applyFont="1" applyFill="1" applyBorder="1" applyAlignment="1">
      <alignment/>
    </xf>
    <xf numFmtId="164" fontId="11" fillId="0" borderId="1" xfId="0" applyFont="1" applyFill="1" applyBorder="1" applyAlignment="1">
      <alignment vertical="top" wrapText="1"/>
    </xf>
    <xf numFmtId="169" fontId="12" fillId="0" borderId="1" xfId="0" applyNumberFormat="1" applyFont="1" applyFill="1" applyBorder="1" applyAlignment="1">
      <alignment horizontal="center"/>
    </xf>
    <xf numFmtId="164" fontId="13" fillId="0" borderId="1" xfId="0" applyFont="1" applyFill="1" applyBorder="1" applyAlignment="1">
      <alignment/>
    </xf>
    <xf numFmtId="169" fontId="12" fillId="0" borderId="1" xfId="0" applyNumberFormat="1" applyFont="1" applyBorder="1" applyAlignment="1">
      <alignment horizontal="center"/>
    </xf>
    <xf numFmtId="169" fontId="13" fillId="0" borderId="1" xfId="0" applyNumberFormat="1" applyFont="1" applyFill="1" applyBorder="1" applyAlignment="1">
      <alignment horizontal="center"/>
    </xf>
    <xf numFmtId="169" fontId="13" fillId="0" borderId="1" xfId="0" applyNumberFormat="1" applyFont="1" applyBorder="1" applyAlignment="1">
      <alignment horizontal="center"/>
    </xf>
    <xf numFmtId="164" fontId="13" fillId="0" borderId="1" xfId="0" applyFont="1" applyBorder="1" applyAlignment="1">
      <alignment/>
    </xf>
    <xf numFmtId="170" fontId="13" fillId="0" borderId="1" xfId="0" applyNumberFormat="1" applyFont="1" applyBorder="1" applyAlignment="1">
      <alignment/>
    </xf>
    <xf numFmtId="173" fontId="4" fillId="0" borderId="1" xfId="0" applyNumberFormat="1" applyFont="1" applyFill="1" applyBorder="1" applyAlignment="1">
      <alignment horizontal="center" wrapText="1"/>
    </xf>
    <xf numFmtId="169" fontId="4" fillId="0" borderId="1" xfId="0" applyNumberFormat="1" applyFont="1" applyFill="1" applyBorder="1" applyAlignment="1">
      <alignment horizontal="center" vertical="center" wrapText="1"/>
    </xf>
    <xf numFmtId="169" fontId="4" fillId="0" borderId="1" xfId="0" applyNumberFormat="1" applyFont="1" applyFill="1" applyBorder="1" applyAlignment="1">
      <alignment horizontal="left" wrapText="1"/>
    </xf>
    <xf numFmtId="169" fontId="11" fillId="2" borderId="1" xfId="21" applyNumberFormat="1" applyFont="1" applyFill="1" applyBorder="1" applyAlignment="1">
      <alignment vertical="top" wrapText="1"/>
      <protection/>
    </xf>
    <xf numFmtId="169" fontId="10" fillId="0" borderId="1" xfId="20" applyNumberFormat="1" applyFont="1" applyFill="1" applyBorder="1" applyAlignment="1">
      <alignment wrapText="1"/>
      <protection/>
    </xf>
    <xf numFmtId="169" fontId="10" fillId="0" borderId="1" xfId="0" applyNumberFormat="1" applyFont="1" applyFill="1" applyBorder="1" applyAlignment="1">
      <alignment wrapText="1"/>
    </xf>
    <xf numFmtId="165" fontId="14" fillId="0" borderId="1" xfId="0" applyNumberFormat="1" applyFont="1" applyFill="1" applyBorder="1" applyAlignment="1">
      <alignment horizontal="center" wrapText="1"/>
    </xf>
    <xf numFmtId="169" fontId="6" fillId="0" borderId="1" xfId="0" applyNumberFormat="1" applyFont="1" applyFill="1" applyBorder="1" applyAlignment="1">
      <alignment horizontal="center" vertical="center"/>
    </xf>
    <xf numFmtId="165" fontId="10" fillId="0" borderId="1" xfId="20" applyNumberFormat="1" applyFont="1" applyFill="1" applyBorder="1" applyAlignment="1">
      <alignment wrapText="1"/>
      <protection/>
    </xf>
    <xf numFmtId="164" fontId="10" fillId="0" borderId="1" xfId="20" applyFont="1" applyFill="1" applyBorder="1" applyAlignment="1">
      <alignment wrapText="1"/>
      <protection/>
    </xf>
    <xf numFmtId="174" fontId="4" fillId="0" borderId="1" xfId="0" applyNumberFormat="1" applyFont="1" applyFill="1" applyBorder="1" applyAlignment="1">
      <alignment horizontal="center"/>
    </xf>
    <xf numFmtId="164" fontId="11" fillId="2" borderId="1" xfId="21" applyFont="1" applyFill="1" applyBorder="1" applyAlignment="1">
      <alignment horizontal="left" vertical="top" wrapText="1"/>
      <protection/>
    </xf>
    <xf numFmtId="164" fontId="7" fillId="0" borderId="1" xfId="20" applyFont="1" applyFill="1" applyBorder="1" applyAlignment="1">
      <alignment horizontal="center" wrapText="1"/>
      <protection/>
    </xf>
    <xf numFmtId="164" fontId="10" fillId="0" borderId="1" xfId="20" applyFont="1" applyFill="1" applyBorder="1" applyAlignment="1">
      <alignment horizontal="left" wrapText="1"/>
      <protection/>
    </xf>
    <xf numFmtId="175" fontId="10" fillId="0" borderId="1" xfId="20" applyNumberFormat="1" applyFont="1" applyFill="1" applyBorder="1" applyAlignment="1">
      <alignment wrapText="1"/>
      <protection/>
    </xf>
    <xf numFmtId="169" fontId="0" fillId="0" borderId="1" xfId="0" applyNumberFormat="1" applyFill="1" applyBorder="1" applyAlignment="1">
      <alignment/>
    </xf>
    <xf numFmtId="169" fontId="0" fillId="0" borderId="1" xfId="0" applyNumberFormat="1" applyBorder="1" applyAlignment="1">
      <alignment/>
    </xf>
    <xf numFmtId="164" fontId="0" fillId="0" borderId="1" xfId="0" applyFill="1" applyBorder="1" applyAlignment="1">
      <alignment/>
    </xf>
    <xf numFmtId="164" fontId="3" fillId="0" borderId="1" xfId="0" applyFont="1" applyFill="1" applyBorder="1" applyAlignment="1">
      <alignment horizontal="center"/>
    </xf>
    <xf numFmtId="164" fontId="0" fillId="0" borderId="1" xfId="0" applyFill="1" applyBorder="1" applyAlignment="1">
      <alignment horizontal="center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/>
    </xf>
    <xf numFmtId="176" fontId="4" fillId="0" borderId="1" xfId="0" applyNumberFormat="1" applyFont="1" applyFill="1" applyBorder="1" applyAlignment="1">
      <alignment horizontal="center"/>
    </xf>
    <xf numFmtId="176" fontId="4" fillId="2" borderId="1" xfId="0" applyNumberFormat="1" applyFont="1" applyFill="1" applyBorder="1" applyAlignment="1">
      <alignment horizontal="center"/>
    </xf>
    <xf numFmtId="164" fontId="0" fillId="0" borderId="0" xfId="0" applyBorder="1" applyAlignment="1">
      <alignment/>
    </xf>
    <xf numFmtId="169" fontId="3" fillId="0" borderId="1" xfId="0" applyNumberFormat="1" applyFont="1" applyFill="1" applyBorder="1" applyAlignment="1">
      <alignment/>
    </xf>
    <xf numFmtId="169" fontId="0" fillId="0" borderId="1" xfId="0" applyNumberFormat="1" applyFill="1" applyBorder="1" applyAlignment="1">
      <alignment horizontal="center" vertical="center"/>
    </xf>
    <xf numFmtId="174" fontId="6" fillId="0" borderId="1" xfId="0" applyNumberFormat="1" applyFont="1" applyFill="1" applyBorder="1" applyAlignment="1">
      <alignment horizontal="center" vertical="center" wrapText="1"/>
    </xf>
    <xf numFmtId="174" fontId="6" fillId="0" borderId="1" xfId="0" applyNumberFormat="1" applyFont="1" applyFill="1" applyBorder="1" applyAlignment="1">
      <alignment horizontal="center"/>
    </xf>
    <xf numFmtId="164" fontId="15" fillId="2" borderId="1" xfId="0" applyFont="1" applyFill="1" applyBorder="1" applyAlignment="1">
      <alignment vertical="top" wrapText="1"/>
    </xf>
    <xf numFmtId="174" fontId="6" fillId="0" borderId="1" xfId="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170" fontId="0" fillId="0" borderId="0" xfId="0" applyNumberFormat="1" applyFill="1" applyAlignment="1">
      <alignment/>
    </xf>
    <xf numFmtId="170" fontId="3" fillId="0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5" xfId="20"/>
    <cellStyle name="Обычный_БЕЗ УЧЕТА СЧЕТОВ БЮДЖЕТА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99"/>
  <sheetViews>
    <sheetView tabSelected="1" zoomScale="75" zoomScaleNormal="75" workbookViewId="0" topLeftCell="E1">
      <selection activeCell="J2" sqref="J2"/>
    </sheetView>
  </sheetViews>
  <sheetFormatPr defaultColWidth="9.140625" defaultRowHeight="15"/>
  <cols>
    <col min="2" max="2" width="32.421875" style="0" customWidth="1"/>
    <col min="3" max="3" width="23.140625" style="0" customWidth="1"/>
    <col min="4" max="4" width="20.57421875" style="1" customWidth="1"/>
    <col min="5" max="5" width="21.8515625" style="2" customWidth="1"/>
    <col min="6" max="6" width="20.57421875" style="1" customWidth="1"/>
    <col min="7" max="7" width="20.7109375" style="1" customWidth="1"/>
    <col min="8" max="8" width="22.7109375" style="1" customWidth="1"/>
    <col min="9" max="9" width="22.140625" style="0" customWidth="1"/>
    <col min="10" max="10" width="24.8515625" style="0" customWidth="1"/>
    <col min="11" max="11" width="14.28125" style="0" customWidth="1"/>
  </cols>
  <sheetData>
    <row r="1" spans="1:11" ht="15">
      <c r="A1" s="3"/>
      <c r="B1" s="4"/>
      <c r="C1" s="5"/>
      <c r="D1" s="6"/>
      <c r="E1" s="5"/>
      <c r="F1" s="5"/>
      <c r="G1" s="5"/>
      <c r="H1" s="5"/>
      <c r="I1" s="5"/>
      <c r="J1" s="5"/>
      <c r="K1" s="7"/>
    </row>
    <row r="2" spans="1:11" ht="108" customHeight="1">
      <c r="A2" s="3"/>
      <c r="B2" s="4"/>
      <c r="C2" s="5"/>
      <c r="D2" s="6"/>
      <c r="E2" s="6"/>
      <c r="F2" s="6"/>
      <c r="G2" s="5"/>
      <c r="H2" s="5"/>
      <c r="I2" s="8"/>
      <c r="J2" s="9" t="s">
        <v>0</v>
      </c>
      <c r="K2" s="9"/>
    </row>
    <row r="3" spans="1:11" ht="57" customHeight="1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5">
      <c r="A4" s="3"/>
      <c r="B4" s="4"/>
      <c r="C4" s="5"/>
      <c r="D4" s="5"/>
      <c r="E4" s="5"/>
      <c r="F4" s="5"/>
      <c r="G4" s="5"/>
      <c r="H4" s="5"/>
      <c r="I4" s="5"/>
      <c r="J4" s="5"/>
      <c r="K4" s="7"/>
    </row>
    <row r="5" spans="1:11" ht="18.75" customHeight="1">
      <c r="A5" s="11" t="s">
        <v>2</v>
      </c>
      <c r="B5" s="12" t="s">
        <v>3</v>
      </c>
      <c r="C5" s="13" t="s">
        <v>4</v>
      </c>
      <c r="D5" s="13"/>
      <c r="E5" s="13"/>
      <c r="F5" s="13"/>
      <c r="G5" s="13"/>
      <c r="H5" s="13"/>
      <c r="I5" s="13"/>
      <c r="J5" s="13"/>
      <c r="K5" s="14" t="s">
        <v>5</v>
      </c>
    </row>
    <row r="6" spans="1:11" ht="69" customHeight="1">
      <c r="A6" s="11"/>
      <c r="B6" s="12"/>
      <c r="C6" s="15" t="s">
        <v>6</v>
      </c>
      <c r="D6" s="13">
        <v>2021</v>
      </c>
      <c r="E6" s="13">
        <v>2022</v>
      </c>
      <c r="F6" s="13">
        <v>2023</v>
      </c>
      <c r="G6" s="13">
        <v>2024</v>
      </c>
      <c r="H6" s="13">
        <v>2025</v>
      </c>
      <c r="I6" s="13">
        <v>2026</v>
      </c>
      <c r="J6" s="13">
        <v>2027</v>
      </c>
      <c r="K6" s="14"/>
    </row>
    <row r="7" spans="1:11" ht="18.75">
      <c r="A7" s="16">
        <v>1</v>
      </c>
      <c r="B7" s="12" t="s">
        <v>7</v>
      </c>
      <c r="C7" s="15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</row>
    <row r="8" spans="1:11" ht="75">
      <c r="A8" s="11"/>
      <c r="B8" s="17" t="s">
        <v>8</v>
      </c>
      <c r="C8" s="18">
        <f>SUM(C9:C12)</f>
        <v>5358440761.85</v>
      </c>
      <c r="D8" s="18">
        <f>SUM(D9:D12)</f>
        <v>753962856.42</v>
      </c>
      <c r="E8" s="18">
        <f>SUM(E9:E12)</f>
        <v>762247273.77</v>
      </c>
      <c r="F8" s="18">
        <f>SUM(F9:F12)</f>
        <v>769770312.66</v>
      </c>
      <c r="G8" s="18">
        <f>SUM(G9:G12)</f>
        <v>725933213</v>
      </c>
      <c r="H8" s="18">
        <f>SUM(H9:H12)</f>
        <v>754140490</v>
      </c>
      <c r="I8" s="18">
        <f>SUM(I9:I12)</f>
        <v>783006856</v>
      </c>
      <c r="J8" s="18">
        <f>SUM(J9:J12)</f>
        <v>809379760</v>
      </c>
      <c r="K8" s="19"/>
    </row>
    <row r="9" spans="1:11" ht="18.75">
      <c r="A9" s="11">
        <f aca="true" t="shared" si="0" ref="A9:A12">A8+1</f>
        <v>1</v>
      </c>
      <c r="B9" s="20" t="s">
        <v>9</v>
      </c>
      <c r="C9" s="18">
        <f aca="true" t="shared" si="1" ref="C9:C12">SUM(D9:J9)</f>
        <v>0</v>
      </c>
      <c r="D9" s="21">
        <f aca="true" t="shared" si="2" ref="D9:D12">D22+D106+D215+D270+D311+D359+D403+D433+D457+D496+D521+D552+D578</f>
        <v>0</v>
      </c>
      <c r="E9" s="21">
        <f aca="true" t="shared" si="3" ref="E9:E12">E22+E106+E215+E270+E311+E359+E403+E433+E457+E496+E521+E552+E578</f>
        <v>0</v>
      </c>
      <c r="F9" s="21">
        <f aca="true" t="shared" si="4" ref="F9:F12">F22+F106+F215+F270+F311+F359+F403+F433+F457+F496+F521+F552+F578</f>
        <v>0</v>
      </c>
      <c r="G9" s="21">
        <f aca="true" t="shared" si="5" ref="G9:G12">G22+G106+G215+G270+G311+G359+G403+G433+G457+G496+G521+G552+G578</f>
        <v>0</v>
      </c>
      <c r="H9" s="21">
        <f aca="true" t="shared" si="6" ref="H9:H12">H22+H106+H215+H270+H311+H359+H403+H433+H457+H496+H521+H552+H578</f>
        <v>0</v>
      </c>
      <c r="I9" s="21">
        <f aca="true" t="shared" si="7" ref="I9:I12">I22+I106+I215+I270+I311+I359+I403+I433+I457+I496+I521+I552+I578</f>
        <v>0</v>
      </c>
      <c r="J9" s="21">
        <f aca="true" t="shared" si="8" ref="J9:J12">J22+J106+J215+J270+J311+J359+J403+J433+J457+J496+J521+J552+J578</f>
        <v>0</v>
      </c>
      <c r="K9" s="22"/>
    </row>
    <row r="10" spans="1:11" ht="18.75">
      <c r="A10" s="11">
        <f t="shared" si="0"/>
        <v>2</v>
      </c>
      <c r="B10" s="20" t="s">
        <v>10</v>
      </c>
      <c r="C10" s="18">
        <f t="shared" si="1"/>
        <v>2812880497</v>
      </c>
      <c r="D10" s="21">
        <f t="shared" si="2"/>
        <v>415437009</v>
      </c>
      <c r="E10" s="21">
        <f t="shared" si="3"/>
        <v>393619600</v>
      </c>
      <c r="F10" s="21">
        <f t="shared" si="4"/>
        <v>399401700</v>
      </c>
      <c r="G10" s="21">
        <f t="shared" si="5"/>
        <v>379514661</v>
      </c>
      <c r="H10" s="21">
        <f t="shared" si="6"/>
        <v>394354642</v>
      </c>
      <c r="I10" s="21">
        <f t="shared" si="7"/>
        <v>409319024</v>
      </c>
      <c r="J10" s="21">
        <f t="shared" si="8"/>
        <v>421233861</v>
      </c>
      <c r="K10" s="22"/>
    </row>
    <row r="11" spans="1:11" ht="18.75">
      <c r="A11" s="11">
        <f t="shared" si="0"/>
        <v>3</v>
      </c>
      <c r="B11" s="20" t="s">
        <v>11</v>
      </c>
      <c r="C11" s="18">
        <f t="shared" si="1"/>
        <v>2545560264.85</v>
      </c>
      <c r="D11" s="21">
        <f t="shared" si="2"/>
        <v>338525847.41999996</v>
      </c>
      <c r="E11" s="21">
        <f t="shared" si="3"/>
        <v>368627673.77</v>
      </c>
      <c r="F11" s="21">
        <f t="shared" si="4"/>
        <v>370368612.65999997</v>
      </c>
      <c r="G11" s="21">
        <f t="shared" si="5"/>
        <v>346418552</v>
      </c>
      <c r="H11" s="21">
        <f t="shared" si="6"/>
        <v>359785848</v>
      </c>
      <c r="I11" s="21">
        <f t="shared" si="7"/>
        <v>373687832</v>
      </c>
      <c r="J11" s="21">
        <f t="shared" si="8"/>
        <v>388145899</v>
      </c>
      <c r="K11" s="22"/>
    </row>
    <row r="12" spans="1:11" ht="18.75">
      <c r="A12" s="11">
        <f t="shared" si="0"/>
        <v>4</v>
      </c>
      <c r="B12" s="20" t="s">
        <v>12</v>
      </c>
      <c r="C12" s="18">
        <f t="shared" si="1"/>
        <v>0</v>
      </c>
      <c r="D12" s="21">
        <f t="shared" si="2"/>
        <v>0</v>
      </c>
      <c r="E12" s="21">
        <f t="shared" si="3"/>
        <v>0</v>
      </c>
      <c r="F12" s="21">
        <f t="shared" si="4"/>
        <v>0</v>
      </c>
      <c r="G12" s="21">
        <f t="shared" si="5"/>
        <v>0</v>
      </c>
      <c r="H12" s="21">
        <f t="shared" si="6"/>
        <v>0</v>
      </c>
      <c r="I12" s="21">
        <f t="shared" si="7"/>
        <v>0</v>
      </c>
      <c r="J12" s="21">
        <f t="shared" si="8"/>
        <v>0</v>
      </c>
      <c r="K12" s="22"/>
    </row>
    <row r="13" spans="1:11" ht="18.75">
      <c r="A13" s="11"/>
      <c r="B13" s="23"/>
      <c r="C13" s="18"/>
      <c r="D13" s="24"/>
      <c r="E13" s="24"/>
      <c r="F13" s="24"/>
      <c r="G13" s="24"/>
      <c r="H13" s="24"/>
      <c r="I13" s="24"/>
      <c r="J13" s="24"/>
      <c r="K13" s="22"/>
    </row>
    <row r="14" spans="1:11" ht="18.75">
      <c r="A14" s="25"/>
      <c r="B14" s="26"/>
      <c r="C14" s="27"/>
      <c r="D14" s="28"/>
      <c r="E14" s="28"/>
      <c r="F14" s="28"/>
      <c r="G14" s="28"/>
      <c r="H14" s="28"/>
      <c r="I14" s="28"/>
      <c r="J14" s="28"/>
      <c r="K14" s="29"/>
    </row>
    <row r="15" spans="1:11" ht="49.5" customHeight="1">
      <c r="A15" s="10" t="s">
        <v>13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5">
      <c r="A16" s="3"/>
      <c r="B16" s="4"/>
      <c r="C16" s="5"/>
      <c r="D16" s="5"/>
      <c r="E16" s="5"/>
      <c r="F16" s="5"/>
      <c r="G16" s="5"/>
      <c r="H16" s="5"/>
      <c r="I16" s="5"/>
      <c r="J16" s="5"/>
      <c r="K16" s="7"/>
    </row>
    <row r="17" spans="1:11" ht="15">
      <c r="A17" s="3"/>
      <c r="B17" s="4"/>
      <c r="C17" s="5"/>
      <c r="D17" s="5"/>
      <c r="E17" s="5"/>
      <c r="F17" s="5"/>
      <c r="G17" s="5"/>
      <c r="H17" s="5"/>
      <c r="I17" s="5"/>
      <c r="J17" s="5"/>
      <c r="K17" s="7"/>
    </row>
    <row r="18" spans="1:11" ht="15" customHeight="1">
      <c r="A18" s="30" t="s">
        <v>2</v>
      </c>
      <c r="B18" s="14" t="s">
        <v>3</v>
      </c>
      <c r="C18" s="31" t="s">
        <v>4</v>
      </c>
      <c r="D18" s="31"/>
      <c r="E18" s="31"/>
      <c r="F18" s="31"/>
      <c r="G18" s="31"/>
      <c r="H18" s="31"/>
      <c r="I18" s="31"/>
      <c r="J18" s="31"/>
      <c r="K18" s="14" t="s">
        <v>5</v>
      </c>
    </row>
    <row r="19" spans="1:11" ht="92.25" customHeight="1">
      <c r="A19" s="30"/>
      <c r="B19" s="14"/>
      <c r="C19" s="32" t="s">
        <v>6</v>
      </c>
      <c r="D19" s="13">
        <v>2021</v>
      </c>
      <c r="E19" s="13">
        <v>2022</v>
      </c>
      <c r="F19" s="13">
        <v>2023</v>
      </c>
      <c r="G19" s="13">
        <v>2024</v>
      </c>
      <c r="H19" s="13">
        <v>2025</v>
      </c>
      <c r="I19" s="13">
        <v>2026</v>
      </c>
      <c r="J19" s="13">
        <v>2027</v>
      </c>
      <c r="K19" s="14"/>
    </row>
    <row r="20" spans="1:11" ht="15">
      <c r="A20" s="33">
        <v>1</v>
      </c>
      <c r="B20" s="14" t="s">
        <v>7</v>
      </c>
      <c r="C20" s="32">
        <v>3</v>
      </c>
      <c r="D20" s="31">
        <v>4</v>
      </c>
      <c r="E20" s="31">
        <v>5</v>
      </c>
      <c r="F20" s="31">
        <v>6</v>
      </c>
      <c r="G20" s="31">
        <v>7</v>
      </c>
      <c r="H20" s="31">
        <v>8</v>
      </c>
      <c r="I20" s="31">
        <v>9</v>
      </c>
      <c r="J20" s="31">
        <v>10</v>
      </c>
      <c r="K20" s="31">
        <v>11</v>
      </c>
    </row>
    <row r="21" spans="1:11" ht="57.75">
      <c r="A21" s="30"/>
      <c r="B21" s="34" t="s">
        <v>14</v>
      </c>
      <c r="C21" s="35">
        <f>SUM(C22:C25)</f>
        <v>1946515232.5500002</v>
      </c>
      <c r="D21" s="35">
        <f>SUM(D22:D25)</f>
        <v>260424392.38</v>
      </c>
      <c r="E21" s="35">
        <f>SUM(E22:E25)</f>
        <v>266964450.5</v>
      </c>
      <c r="F21" s="35">
        <f>SUM(F22:F25)</f>
        <v>272685313.67</v>
      </c>
      <c r="G21" s="35">
        <f>SUM(G22:G25)</f>
        <v>271171033</v>
      </c>
      <c r="H21" s="35">
        <f>SUM(H22:H25)</f>
        <v>282017474</v>
      </c>
      <c r="I21" s="35">
        <f>SUM(I22:I25)</f>
        <v>292828573</v>
      </c>
      <c r="J21" s="35">
        <f>SUM(J22:J25)</f>
        <v>300423996</v>
      </c>
      <c r="K21" s="36"/>
    </row>
    <row r="22" spans="1:11" ht="15">
      <c r="A22" s="30">
        <f aca="true" t="shared" si="9" ref="A22:A25">A21+1</f>
        <v>1</v>
      </c>
      <c r="B22" s="37" t="s">
        <v>9</v>
      </c>
      <c r="C22" s="38">
        <f>C30</f>
        <v>0</v>
      </c>
      <c r="D22" s="38">
        <f aca="true" t="shared" si="10" ref="D22:D24">D30</f>
        <v>0</v>
      </c>
      <c r="E22" s="38">
        <f aca="true" t="shared" si="11" ref="E22:E24">E30</f>
        <v>0</v>
      </c>
      <c r="F22" s="38">
        <f aca="true" t="shared" si="12" ref="F22:F24">F30</f>
        <v>0</v>
      </c>
      <c r="G22" s="38">
        <f aca="true" t="shared" si="13" ref="G22:G24">G30</f>
        <v>0</v>
      </c>
      <c r="H22" s="38">
        <f aca="true" t="shared" si="14" ref="H22:H24">H30</f>
        <v>0</v>
      </c>
      <c r="I22" s="38">
        <f aca="true" t="shared" si="15" ref="I22:I24">I30</f>
        <v>0</v>
      </c>
      <c r="J22" s="38">
        <f aca="true" t="shared" si="16" ref="J22:J24">J30</f>
        <v>0</v>
      </c>
      <c r="K22" s="39"/>
    </row>
    <row r="23" spans="1:11" ht="15">
      <c r="A23" s="30">
        <f t="shared" si="9"/>
        <v>2</v>
      </c>
      <c r="B23" s="37" t="s">
        <v>10</v>
      </c>
      <c r="C23" s="35">
        <f aca="true" t="shared" si="17" ref="C23:C24">SUM(D23:J23)</f>
        <v>1274016092</v>
      </c>
      <c r="D23" s="35">
        <f t="shared" si="10"/>
        <v>168510692</v>
      </c>
      <c r="E23" s="35">
        <f t="shared" si="11"/>
        <v>170504724</v>
      </c>
      <c r="F23" s="35">
        <f t="shared" si="12"/>
        <v>173563850</v>
      </c>
      <c r="G23" s="35">
        <f t="shared" si="13"/>
        <v>180506365</v>
      </c>
      <c r="H23" s="35">
        <f t="shared" si="14"/>
        <v>187726219</v>
      </c>
      <c r="I23" s="35">
        <f t="shared" si="15"/>
        <v>194765668</v>
      </c>
      <c r="J23" s="40">
        <f t="shared" si="16"/>
        <v>198438574</v>
      </c>
      <c r="K23" s="39"/>
    </row>
    <row r="24" spans="1:11" ht="15">
      <c r="A24" s="30">
        <f t="shared" si="9"/>
        <v>3</v>
      </c>
      <c r="B24" s="37" t="s">
        <v>11</v>
      </c>
      <c r="C24" s="35">
        <f t="shared" si="17"/>
        <v>672499140.5500001</v>
      </c>
      <c r="D24" s="41">
        <f t="shared" si="10"/>
        <v>91913700.38</v>
      </c>
      <c r="E24" s="41">
        <f t="shared" si="11"/>
        <v>96459726.5</v>
      </c>
      <c r="F24" s="41">
        <f t="shared" si="12"/>
        <v>99121463.67</v>
      </c>
      <c r="G24" s="41">
        <f t="shared" si="13"/>
        <v>90664668</v>
      </c>
      <c r="H24" s="41">
        <f t="shared" si="14"/>
        <v>94291255</v>
      </c>
      <c r="I24" s="41">
        <f t="shared" si="15"/>
        <v>98062905</v>
      </c>
      <c r="J24" s="38">
        <f t="shared" si="16"/>
        <v>101985422</v>
      </c>
      <c r="K24" s="39"/>
    </row>
    <row r="25" spans="1:11" ht="15">
      <c r="A25" s="30">
        <f t="shared" si="9"/>
        <v>4</v>
      </c>
      <c r="B25" s="37" t="s">
        <v>12</v>
      </c>
      <c r="C25" s="35"/>
      <c r="D25" s="42"/>
      <c r="E25" s="42"/>
      <c r="F25" s="42"/>
      <c r="G25" s="42"/>
      <c r="H25" s="42"/>
      <c r="I25" s="42"/>
      <c r="J25" s="42"/>
      <c r="K25" s="39"/>
    </row>
    <row r="26" spans="1:11" ht="15">
      <c r="A26" s="30"/>
      <c r="B26" s="43"/>
      <c r="C26" s="44"/>
      <c r="D26" s="45"/>
      <c r="E26" s="45"/>
      <c r="F26" s="45"/>
      <c r="G26" s="45"/>
      <c r="H26" s="45"/>
      <c r="I26" s="45"/>
      <c r="J26" s="45"/>
      <c r="K26" s="39"/>
    </row>
    <row r="27" spans="1:11" ht="18.75" customHeight="1">
      <c r="A27" s="30"/>
      <c r="B27" s="46"/>
      <c r="C27" s="46"/>
      <c r="D27" s="46"/>
      <c r="E27" s="46"/>
      <c r="F27" s="46"/>
      <c r="G27" s="46"/>
      <c r="H27" s="46"/>
      <c r="I27" s="46"/>
      <c r="J27" s="46"/>
      <c r="K27" s="46"/>
    </row>
    <row r="28" spans="1:11" ht="15">
      <c r="A28" s="30"/>
      <c r="B28" s="47" t="s">
        <v>15</v>
      </c>
      <c r="C28" s="47"/>
      <c r="D28" s="47"/>
      <c r="E28" s="47"/>
      <c r="F28" s="47"/>
      <c r="G28" s="47"/>
      <c r="H28" s="47"/>
      <c r="I28" s="47"/>
      <c r="J28" s="47"/>
      <c r="K28" s="47"/>
    </row>
    <row r="29" spans="1:11" ht="29.25">
      <c r="A29" s="30"/>
      <c r="B29" s="34" t="s">
        <v>16</v>
      </c>
      <c r="C29" s="48">
        <f>SUM(C30:C33)</f>
        <v>1946515232.55</v>
      </c>
      <c r="D29" s="48">
        <f>SUM(D30:D33)</f>
        <v>260424392.38</v>
      </c>
      <c r="E29" s="48">
        <f>SUM(E30:E33)</f>
        <v>266964450.5</v>
      </c>
      <c r="F29" s="48">
        <f>SUM(F30:F33)</f>
        <v>272685313.67</v>
      </c>
      <c r="G29" s="48">
        <f>SUM(G30:G33)</f>
        <v>271171033</v>
      </c>
      <c r="H29" s="48">
        <f>SUM(H30:H33)</f>
        <v>282017474</v>
      </c>
      <c r="I29" s="48">
        <f>SUM(I30:I33)</f>
        <v>292828573</v>
      </c>
      <c r="J29" s="48">
        <f>SUM(J30:J33)</f>
        <v>300423996</v>
      </c>
      <c r="K29" s="49"/>
    </row>
    <row r="30" spans="1:11" ht="15">
      <c r="A30" s="30">
        <f aca="true" t="shared" si="18" ref="A30:A33">A29+1</f>
        <v>1</v>
      </c>
      <c r="B30" s="37" t="s">
        <v>9</v>
      </c>
      <c r="C30" s="48">
        <f aca="true" t="shared" si="19" ref="C30:C32">C35+C40+C45+C50+C55+C60+C65+C75+C80+C70+C85+C90+C95</f>
        <v>0</v>
      </c>
      <c r="D30" s="48">
        <f aca="true" t="shared" si="20" ref="D30:D32">D35+D40+D45+D50+D55+D60+D65+D75+D80+D70+D85+D90+D95</f>
        <v>0</v>
      </c>
      <c r="E30" s="48">
        <f aca="true" t="shared" si="21" ref="E30:E32">E35+E40+E45+E50+E55+E60+E65+E75+E80+E70+E85+E90+E95</f>
        <v>0</v>
      </c>
      <c r="F30" s="48">
        <f aca="true" t="shared" si="22" ref="F30:F32">F35+F40+F45+F50+F55+F60+F65+F75+F80+F70+F85+F90+F95</f>
        <v>0</v>
      </c>
      <c r="G30" s="48">
        <f aca="true" t="shared" si="23" ref="G30:G32">G35+G40+G45+G50+G55+G60+G65+G75+G80+G70+G85+G90+G95</f>
        <v>0</v>
      </c>
      <c r="H30" s="48">
        <f aca="true" t="shared" si="24" ref="H30:H32">H35+H40+H45+H50+H55+H60+H65+H75+H80+H70+H85+H90+H95</f>
        <v>0</v>
      </c>
      <c r="I30" s="48">
        <f aca="true" t="shared" si="25" ref="I30:I32">I35+I40+I45+I50+I55+I60+I65+I75+I80+I70+I85+I90+I95</f>
        <v>0</v>
      </c>
      <c r="J30" s="48">
        <f aca="true" t="shared" si="26" ref="J30:J32">J35+J40+J45+J50+J55+J60+J65+J75+J80+J70+J85+J90+J95</f>
        <v>0</v>
      </c>
      <c r="K30" s="39"/>
    </row>
    <row r="31" spans="1:11" ht="15">
      <c r="A31" s="30">
        <f t="shared" si="18"/>
        <v>2</v>
      </c>
      <c r="B31" s="37" t="s">
        <v>10</v>
      </c>
      <c r="C31" s="48">
        <f t="shared" si="19"/>
        <v>1274016092</v>
      </c>
      <c r="D31" s="48">
        <f t="shared" si="20"/>
        <v>168510692</v>
      </c>
      <c r="E31" s="48">
        <f t="shared" si="21"/>
        <v>170504724</v>
      </c>
      <c r="F31" s="48">
        <f t="shared" si="22"/>
        <v>173563850</v>
      </c>
      <c r="G31" s="48">
        <f t="shared" si="23"/>
        <v>180506365</v>
      </c>
      <c r="H31" s="48">
        <f t="shared" si="24"/>
        <v>187726219</v>
      </c>
      <c r="I31" s="48">
        <f t="shared" si="25"/>
        <v>194765668</v>
      </c>
      <c r="J31" s="48">
        <f t="shared" si="26"/>
        <v>198438574</v>
      </c>
      <c r="K31" s="39"/>
    </row>
    <row r="32" spans="1:11" ht="15">
      <c r="A32" s="30">
        <f t="shared" si="18"/>
        <v>3</v>
      </c>
      <c r="B32" s="37" t="s">
        <v>11</v>
      </c>
      <c r="C32" s="48">
        <f t="shared" si="19"/>
        <v>672499140.55</v>
      </c>
      <c r="D32" s="48">
        <f t="shared" si="20"/>
        <v>91913700.38</v>
      </c>
      <c r="E32" s="48">
        <f t="shared" si="21"/>
        <v>96459726.5</v>
      </c>
      <c r="F32" s="48">
        <f t="shared" si="22"/>
        <v>99121463.67</v>
      </c>
      <c r="G32" s="48">
        <f t="shared" si="23"/>
        <v>90664668</v>
      </c>
      <c r="H32" s="48">
        <f t="shared" si="24"/>
        <v>94291255</v>
      </c>
      <c r="I32" s="48">
        <f t="shared" si="25"/>
        <v>98062905</v>
      </c>
      <c r="J32" s="48">
        <f t="shared" si="26"/>
        <v>101985422</v>
      </c>
      <c r="K32" s="39"/>
    </row>
    <row r="33" spans="1:11" ht="15">
      <c r="A33" s="30">
        <f t="shared" si="18"/>
        <v>4</v>
      </c>
      <c r="B33" s="37" t="s">
        <v>12</v>
      </c>
      <c r="C33" s="48"/>
      <c r="D33" s="48"/>
      <c r="E33" s="48"/>
      <c r="F33" s="48"/>
      <c r="G33" s="48"/>
      <c r="H33" s="48"/>
      <c r="I33" s="48"/>
      <c r="J33" s="48"/>
      <c r="K33" s="39"/>
    </row>
    <row r="34" spans="1:11" ht="132" customHeight="1">
      <c r="A34" s="30"/>
      <c r="B34" s="50" t="s">
        <v>17</v>
      </c>
      <c r="C34" s="48">
        <f>SUM(C35:C38)</f>
        <v>608984494</v>
      </c>
      <c r="D34" s="48">
        <f>SUM(D35:D38)</f>
        <v>72719738</v>
      </c>
      <c r="E34" s="48">
        <f>SUM(E35:E38)</f>
        <v>79009837</v>
      </c>
      <c r="F34" s="48">
        <f>SUM(F35:F38)</f>
        <v>84421656</v>
      </c>
      <c r="G34" s="48">
        <f>SUM(G35:G38)</f>
        <v>87798522</v>
      </c>
      <c r="H34" s="48">
        <f>SUM(H35:H38)</f>
        <v>91310463</v>
      </c>
      <c r="I34" s="48">
        <f>SUM(I35:I38)</f>
        <v>94962881</v>
      </c>
      <c r="J34" s="48">
        <f>SUM(J35:J38)</f>
        <v>98761397</v>
      </c>
      <c r="K34" s="51" t="s">
        <v>18</v>
      </c>
    </row>
    <row r="35" spans="1:11" ht="15">
      <c r="A35" s="30">
        <v>1</v>
      </c>
      <c r="B35" s="37" t="s">
        <v>9</v>
      </c>
      <c r="C35" s="48">
        <f aca="true" t="shared" si="27" ref="C35:C38">SUM(D35:J35)</f>
        <v>0</v>
      </c>
      <c r="D35" s="42"/>
      <c r="E35" s="42"/>
      <c r="F35" s="42"/>
      <c r="G35" s="42"/>
      <c r="H35" s="42"/>
      <c r="I35" s="42"/>
      <c r="J35" s="42"/>
      <c r="K35" s="39"/>
    </row>
    <row r="36" spans="1:11" ht="15">
      <c r="A36" s="30">
        <v>2</v>
      </c>
      <c r="B36" s="37" t="s">
        <v>10</v>
      </c>
      <c r="C36" s="48">
        <f t="shared" si="27"/>
        <v>0</v>
      </c>
      <c r="D36" s="42"/>
      <c r="E36" s="42"/>
      <c r="F36" s="42"/>
      <c r="G36" s="42"/>
      <c r="H36" s="42"/>
      <c r="I36" s="42"/>
      <c r="J36" s="42"/>
      <c r="K36" s="52"/>
    </row>
    <row r="37" spans="1:11" ht="15">
      <c r="A37" s="30">
        <v>3</v>
      </c>
      <c r="B37" s="37" t="s">
        <v>11</v>
      </c>
      <c r="C37" s="48">
        <f t="shared" si="27"/>
        <v>608984494</v>
      </c>
      <c r="D37" s="42">
        <v>72719738</v>
      </c>
      <c r="E37" s="42">
        <v>79009837</v>
      </c>
      <c r="F37" s="42">
        <v>84421656</v>
      </c>
      <c r="G37" s="42">
        <v>87798522</v>
      </c>
      <c r="H37" s="42">
        <v>91310463</v>
      </c>
      <c r="I37" s="42">
        <v>94962881</v>
      </c>
      <c r="J37" s="42">
        <v>98761397</v>
      </c>
      <c r="K37" s="39"/>
    </row>
    <row r="38" spans="1:11" ht="15">
      <c r="A38" s="30">
        <v>4</v>
      </c>
      <c r="B38" s="37" t="s">
        <v>12</v>
      </c>
      <c r="C38" s="48">
        <f t="shared" si="27"/>
        <v>0</v>
      </c>
      <c r="D38" s="42"/>
      <c r="E38" s="42"/>
      <c r="F38" s="42"/>
      <c r="G38" s="42"/>
      <c r="H38" s="42"/>
      <c r="I38" s="42"/>
      <c r="J38" s="42"/>
      <c r="K38" s="39"/>
    </row>
    <row r="39" spans="1:11" ht="81" customHeight="1">
      <c r="A39" s="30"/>
      <c r="B39" s="50" t="s">
        <v>19</v>
      </c>
      <c r="C39" s="48">
        <f>SUM(C40:C43)</f>
        <v>600000</v>
      </c>
      <c r="D39" s="48">
        <f>SUM(D40:D43)</f>
        <v>600000</v>
      </c>
      <c r="E39" s="48">
        <f>SUM(E40:E43)</f>
        <v>0</v>
      </c>
      <c r="F39" s="48">
        <f>SUM(F40:F43)</f>
        <v>0</v>
      </c>
      <c r="G39" s="48">
        <f>SUM(G40:G43)</f>
        <v>0</v>
      </c>
      <c r="H39" s="48">
        <f>SUM(H40:H43)</f>
        <v>0</v>
      </c>
      <c r="I39" s="48">
        <f>SUM(I40:I43)</f>
        <v>0</v>
      </c>
      <c r="J39" s="48">
        <f>SUM(J40:J43)</f>
        <v>0</v>
      </c>
      <c r="K39" s="51" t="s">
        <v>18</v>
      </c>
    </row>
    <row r="40" spans="1:11" ht="15">
      <c r="A40" s="30">
        <f aca="true" t="shared" si="28" ref="A40:A41">A39+1</f>
        <v>1</v>
      </c>
      <c r="B40" s="37" t="s">
        <v>9</v>
      </c>
      <c r="C40" s="48">
        <f aca="true" t="shared" si="29" ref="C40:C43">SUM(D40:J40)</f>
        <v>0</v>
      </c>
      <c r="D40" s="42"/>
      <c r="E40" s="42"/>
      <c r="F40" s="42"/>
      <c r="G40" s="42"/>
      <c r="H40" s="42"/>
      <c r="I40" s="42"/>
      <c r="J40" s="42"/>
      <c r="K40" s="39"/>
    </row>
    <row r="41" spans="1:11" ht="15">
      <c r="A41" s="30">
        <f t="shared" si="28"/>
        <v>2</v>
      </c>
      <c r="B41" s="37" t="s">
        <v>10</v>
      </c>
      <c r="C41" s="48">
        <f t="shared" si="29"/>
        <v>0</v>
      </c>
      <c r="D41" s="42"/>
      <c r="E41" s="42"/>
      <c r="F41" s="42"/>
      <c r="G41" s="42"/>
      <c r="H41" s="42"/>
      <c r="I41" s="42"/>
      <c r="J41" s="42"/>
      <c r="K41" s="39"/>
    </row>
    <row r="42" spans="1:11" ht="15">
      <c r="A42" s="30">
        <v>3</v>
      </c>
      <c r="B42" s="37" t="s">
        <v>11</v>
      </c>
      <c r="C42" s="48">
        <f t="shared" si="29"/>
        <v>600000</v>
      </c>
      <c r="D42" s="42">
        <v>600000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39"/>
    </row>
    <row r="43" spans="1:11" ht="15">
      <c r="A43" s="30">
        <v>4</v>
      </c>
      <c r="B43" s="37" t="s">
        <v>12</v>
      </c>
      <c r="C43" s="48">
        <f t="shared" si="29"/>
        <v>0</v>
      </c>
      <c r="D43" s="42"/>
      <c r="E43" s="42"/>
      <c r="F43" s="42"/>
      <c r="G43" s="42"/>
      <c r="H43" s="42"/>
      <c r="I43" s="42"/>
      <c r="J43" s="42"/>
      <c r="K43" s="53"/>
    </row>
    <row r="44" spans="1:11" ht="125.25" customHeight="1">
      <c r="A44" s="30"/>
      <c r="B44" s="54" t="s">
        <v>20</v>
      </c>
      <c r="C44" s="38">
        <f>SUM(C45:C48)</f>
        <v>26047305.28</v>
      </c>
      <c r="D44" s="38">
        <f>SUM(D45:D48)</f>
        <v>6358354.11</v>
      </c>
      <c r="E44" s="38">
        <f>SUM(E45:E48)</f>
        <v>11565053.5</v>
      </c>
      <c r="F44" s="38">
        <f>SUM(F45:F48)</f>
        <v>8123897.67</v>
      </c>
      <c r="G44" s="38">
        <f>SUM(G45:G48)</f>
        <v>0</v>
      </c>
      <c r="H44" s="38">
        <f>SUM(H45:H48)</f>
        <v>0</v>
      </c>
      <c r="I44" s="38">
        <f>SUM(I45:I48)</f>
        <v>0</v>
      </c>
      <c r="J44" s="38">
        <f>SUM(J45:J48)</f>
        <v>0</v>
      </c>
      <c r="K44" s="39"/>
    </row>
    <row r="45" spans="1:11" ht="15">
      <c r="A45" s="30">
        <f aca="true" t="shared" si="30" ref="A45:A46">A44+1</f>
        <v>1</v>
      </c>
      <c r="B45" s="37" t="s">
        <v>9</v>
      </c>
      <c r="C45" s="38">
        <f aca="true" t="shared" si="31" ref="C45:C48">SUM(D45:J45)</f>
        <v>0</v>
      </c>
      <c r="D45" s="42"/>
      <c r="E45" s="42"/>
      <c r="F45" s="42"/>
      <c r="G45" s="42"/>
      <c r="H45" s="42"/>
      <c r="I45" s="42"/>
      <c r="J45" s="42"/>
      <c r="K45" s="39"/>
    </row>
    <row r="46" spans="1:11" ht="15">
      <c r="A46" s="30">
        <f t="shared" si="30"/>
        <v>2</v>
      </c>
      <c r="B46" s="37" t="s">
        <v>10</v>
      </c>
      <c r="C46" s="38">
        <f t="shared" si="31"/>
        <v>0</v>
      </c>
      <c r="D46" s="42"/>
      <c r="E46" s="42"/>
      <c r="F46" s="42"/>
      <c r="G46" s="42"/>
      <c r="H46" s="42"/>
      <c r="I46" s="42"/>
      <c r="J46" s="42"/>
      <c r="K46" s="39"/>
    </row>
    <row r="47" spans="1:11" ht="15">
      <c r="A47" s="30">
        <v>3</v>
      </c>
      <c r="B47" s="37" t="s">
        <v>11</v>
      </c>
      <c r="C47" s="38">
        <f t="shared" si="31"/>
        <v>26047305.28</v>
      </c>
      <c r="D47" s="42">
        <v>6358354.11</v>
      </c>
      <c r="E47" s="42">
        <v>11565053.5</v>
      </c>
      <c r="F47" s="42">
        <v>8123897.67</v>
      </c>
      <c r="G47" s="42">
        <v>0</v>
      </c>
      <c r="H47" s="42">
        <v>0</v>
      </c>
      <c r="I47" s="42">
        <v>0</v>
      </c>
      <c r="J47" s="42">
        <v>0</v>
      </c>
      <c r="K47" s="39"/>
    </row>
    <row r="48" spans="1:11" ht="15">
      <c r="A48" s="30">
        <v>4</v>
      </c>
      <c r="B48" s="37" t="s">
        <v>12</v>
      </c>
      <c r="C48" s="38">
        <f t="shared" si="31"/>
        <v>0</v>
      </c>
      <c r="D48" s="42"/>
      <c r="E48" s="42"/>
      <c r="F48" s="42"/>
      <c r="G48" s="42"/>
      <c r="H48" s="42"/>
      <c r="I48" s="42"/>
      <c r="J48" s="35"/>
      <c r="K48" s="55"/>
    </row>
    <row r="49" spans="1:11" ht="162.75" customHeight="1">
      <c r="A49" s="30"/>
      <c r="B49" s="54" t="s">
        <v>21</v>
      </c>
      <c r="C49" s="41">
        <f>SUM(C50:C53)</f>
        <v>1231348300</v>
      </c>
      <c r="D49" s="41">
        <f>SUM(D50:D53)</f>
        <v>162340300</v>
      </c>
      <c r="E49" s="41">
        <f>SUM(E50:E53)</f>
        <v>164374000</v>
      </c>
      <c r="F49" s="41">
        <f>SUM(F50:F53)</f>
        <v>167197000</v>
      </c>
      <c r="G49" s="41">
        <f>SUM(G50:G53)</f>
        <v>173885000</v>
      </c>
      <c r="H49" s="41">
        <f>SUM(H50:H53)</f>
        <v>180840000</v>
      </c>
      <c r="I49" s="41">
        <f>SUM(I50:I53)</f>
        <v>187604000</v>
      </c>
      <c r="J49" s="41">
        <f>SUM(J50:J53)</f>
        <v>195108000</v>
      </c>
      <c r="K49" s="39"/>
    </row>
    <row r="50" spans="1:11" ht="15">
      <c r="A50" s="30">
        <f aca="true" t="shared" si="32" ref="A50:A51">A49+1</f>
        <v>1</v>
      </c>
      <c r="B50" s="37" t="s">
        <v>9</v>
      </c>
      <c r="C50" s="41">
        <f aca="true" t="shared" si="33" ref="C50:C53">SUM(D50:J50)</f>
        <v>0</v>
      </c>
      <c r="D50" s="42"/>
      <c r="E50" s="42"/>
      <c r="F50" s="42"/>
      <c r="G50" s="42"/>
      <c r="H50" s="42"/>
      <c r="I50" s="42"/>
      <c r="J50" s="42"/>
      <c r="K50" s="39"/>
    </row>
    <row r="51" spans="1:11" ht="15">
      <c r="A51" s="30">
        <f t="shared" si="32"/>
        <v>2</v>
      </c>
      <c r="B51" s="37" t="s">
        <v>10</v>
      </c>
      <c r="C51" s="41">
        <f t="shared" si="33"/>
        <v>1231348300</v>
      </c>
      <c r="D51" s="42">
        <v>162340300</v>
      </c>
      <c r="E51" s="42">
        <v>164374000</v>
      </c>
      <c r="F51" s="42">
        <v>167197000</v>
      </c>
      <c r="G51" s="42">
        <v>173885000</v>
      </c>
      <c r="H51" s="42">
        <v>180840000</v>
      </c>
      <c r="I51" s="42">
        <v>187604000</v>
      </c>
      <c r="J51" s="42">
        <v>195108000</v>
      </c>
      <c r="K51" s="39"/>
    </row>
    <row r="52" spans="1:11" ht="15">
      <c r="A52" s="30">
        <v>3</v>
      </c>
      <c r="B52" s="37" t="s">
        <v>11</v>
      </c>
      <c r="C52" s="41">
        <f t="shared" si="33"/>
        <v>0</v>
      </c>
      <c r="D52" s="42"/>
      <c r="E52" s="42"/>
      <c r="F52" s="42"/>
      <c r="G52" s="42"/>
      <c r="H52" s="42"/>
      <c r="I52" s="42"/>
      <c r="J52" s="42"/>
      <c r="K52" s="39"/>
    </row>
    <row r="53" spans="1:11" ht="15">
      <c r="A53" s="30">
        <v>4</v>
      </c>
      <c r="B53" s="37" t="s">
        <v>12</v>
      </c>
      <c r="C53" s="41">
        <f t="shared" si="33"/>
        <v>0</v>
      </c>
      <c r="D53" s="42"/>
      <c r="E53" s="42"/>
      <c r="F53" s="42"/>
      <c r="G53" s="42"/>
      <c r="H53" s="42"/>
      <c r="I53" s="42"/>
      <c r="J53" s="42"/>
      <c r="K53" s="39"/>
    </row>
    <row r="54" spans="1:11" ht="165" customHeight="1">
      <c r="A54" s="30"/>
      <c r="B54" s="54" t="s">
        <v>22</v>
      </c>
      <c r="C54" s="38">
        <f>SUM(C55:C58)</f>
        <v>17555000</v>
      </c>
      <c r="D54" s="38">
        <f>SUM(D55:D58)</f>
        <v>2223000</v>
      </c>
      <c r="E54" s="38">
        <f>SUM(E55:E58)</f>
        <v>2312000</v>
      </c>
      <c r="F54" s="38">
        <f>SUM(F55:F58)</f>
        <v>2404000</v>
      </c>
      <c r="G54" s="38">
        <f>SUM(G55:G58)</f>
        <v>2500000</v>
      </c>
      <c r="H54" s="38">
        <f>SUM(H55:H58)</f>
        <v>2600000</v>
      </c>
      <c r="I54" s="38">
        <f>SUM(I55:I58)</f>
        <v>2704000</v>
      </c>
      <c r="J54" s="38">
        <f>SUM(J55:J58)</f>
        <v>2812000</v>
      </c>
      <c r="K54" s="39"/>
    </row>
    <row r="55" spans="1:11" ht="15">
      <c r="A55" s="30">
        <f aca="true" t="shared" si="34" ref="A55:A56">A54+1</f>
        <v>1</v>
      </c>
      <c r="B55" s="37" t="s">
        <v>9</v>
      </c>
      <c r="C55" s="38">
        <f aca="true" t="shared" si="35" ref="C55:C58">SUM(D55:J55)</f>
        <v>0</v>
      </c>
      <c r="D55" s="42"/>
      <c r="E55" s="42"/>
      <c r="F55" s="42"/>
      <c r="G55" s="42"/>
      <c r="H55" s="42"/>
      <c r="I55" s="42"/>
      <c r="J55" s="42"/>
      <c r="K55" s="39"/>
    </row>
    <row r="56" spans="1:11" ht="15">
      <c r="A56" s="30">
        <f t="shared" si="34"/>
        <v>2</v>
      </c>
      <c r="B56" s="37" t="s">
        <v>10</v>
      </c>
      <c r="C56" s="38">
        <f t="shared" si="35"/>
        <v>17555000</v>
      </c>
      <c r="D56" s="42">
        <v>2223000</v>
      </c>
      <c r="E56" s="42">
        <v>2312000</v>
      </c>
      <c r="F56" s="42">
        <v>2404000</v>
      </c>
      <c r="G56" s="42">
        <v>2500000</v>
      </c>
      <c r="H56" s="42">
        <v>2600000</v>
      </c>
      <c r="I56" s="42">
        <v>2704000</v>
      </c>
      <c r="J56" s="42">
        <v>2812000</v>
      </c>
      <c r="K56" s="39"/>
    </row>
    <row r="57" spans="1:11" ht="15">
      <c r="A57" s="30">
        <v>3</v>
      </c>
      <c r="B57" s="37" t="s">
        <v>11</v>
      </c>
      <c r="C57" s="38">
        <f t="shared" si="35"/>
        <v>0</v>
      </c>
      <c r="D57" s="42"/>
      <c r="E57" s="42"/>
      <c r="F57" s="42"/>
      <c r="G57" s="42"/>
      <c r="H57" s="42"/>
      <c r="I57" s="42"/>
      <c r="J57" s="42"/>
      <c r="K57" s="39"/>
    </row>
    <row r="58" spans="1:11" ht="15">
      <c r="A58" s="30">
        <v>4</v>
      </c>
      <c r="B58" s="37" t="s">
        <v>12</v>
      </c>
      <c r="C58" s="38">
        <f t="shared" si="35"/>
        <v>0</v>
      </c>
      <c r="D58" s="42"/>
      <c r="E58" s="42"/>
      <c r="F58" s="42"/>
      <c r="G58" s="42"/>
      <c r="H58" s="42"/>
      <c r="I58" s="42"/>
      <c r="J58" s="42"/>
      <c r="K58" s="56"/>
    </row>
    <row r="59" spans="1:11" ht="279.75" customHeight="1">
      <c r="A59" s="30"/>
      <c r="B59" s="57" t="s">
        <v>23</v>
      </c>
      <c r="C59" s="38">
        <f>SUM(C60:C63)</f>
        <v>24731380</v>
      </c>
      <c r="D59" s="38">
        <f>SUM(D60:D63)</f>
        <v>3899100</v>
      </c>
      <c r="E59" s="38">
        <f>SUM(E60:E63)</f>
        <v>3768500</v>
      </c>
      <c r="F59" s="38">
        <f>SUM(F60:F63)</f>
        <v>3910620</v>
      </c>
      <c r="G59" s="38">
        <f>SUM(G60:G63)</f>
        <v>4067045</v>
      </c>
      <c r="H59" s="38">
        <f>SUM(H60:H63)</f>
        <v>4229727</v>
      </c>
      <c r="I59" s="38">
        <f>SUM(I60:I63)</f>
        <v>4398916</v>
      </c>
      <c r="J59" s="38">
        <f>SUM(J60:J63)</f>
        <v>457472</v>
      </c>
      <c r="K59" s="56"/>
    </row>
    <row r="60" spans="1:11" ht="15">
      <c r="A60" s="30">
        <v>1</v>
      </c>
      <c r="B60" s="37" t="s">
        <v>9</v>
      </c>
      <c r="C60" s="38">
        <f aca="true" t="shared" si="36" ref="C60:C63">SUM(D60:J60)</f>
        <v>0</v>
      </c>
      <c r="D60" s="58"/>
      <c r="E60" s="42"/>
      <c r="F60" s="42"/>
      <c r="G60" s="42"/>
      <c r="H60" s="42"/>
      <c r="I60" s="42"/>
      <c r="J60" s="42"/>
      <c r="K60" s="56"/>
    </row>
    <row r="61" spans="1:11" ht="15">
      <c r="A61" s="30">
        <v>2</v>
      </c>
      <c r="B61" s="37" t="s">
        <v>10</v>
      </c>
      <c r="C61" s="38">
        <f t="shared" si="36"/>
        <v>24731380</v>
      </c>
      <c r="D61" s="42">
        <v>3899100</v>
      </c>
      <c r="E61" s="42">
        <v>3768500</v>
      </c>
      <c r="F61" s="42">
        <v>3910620</v>
      </c>
      <c r="G61" s="42">
        <v>4067045</v>
      </c>
      <c r="H61" s="42">
        <v>4229727</v>
      </c>
      <c r="I61" s="42">
        <v>4398916</v>
      </c>
      <c r="J61" s="42">
        <v>457472</v>
      </c>
      <c r="K61" s="56"/>
    </row>
    <row r="62" spans="1:11" ht="15">
      <c r="A62" s="30">
        <v>3</v>
      </c>
      <c r="B62" s="37" t="s">
        <v>11</v>
      </c>
      <c r="C62" s="38">
        <f t="shared" si="36"/>
        <v>0</v>
      </c>
      <c r="D62" s="42"/>
      <c r="E62" s="42"/>
      <c r="F62" s="42"/>
      <c r="G62" s="42"/>
      <c r="H62" s="42"/>
      <c r="I62" s="42"/>
      <c r="J62" s="42"/>
      <c r="K62" s="56"/>
    </row>
    <row r="63" spans="1:11" ht="15">
      <c r="A63" s="30">
        <v>4</v>
      </c>
      <c r="B63" s="37" t="s">
        <v>12</v>
      </c>
      <c r="C63" s="38">
        <f t="shared" si="36"/>
        <v>0</v>
      </c>
      <c r="D63" s="42"/>
      <c r="E63" s="42"/>
      <c r="F63" s="42"/>
      <c r="G63" s="42"/>
      <c r="H63" s="42"/>
      <c r="I63" s="42"/>
      <c r="J63" s="42"/>
      <c r="K63" s="56"/>
    </row>
    <row r="64" spans="1:11" ht="273.75" customHeight="1">
      <c r="A64" s="30"/>
      <c r="B64" s="59" t="s">
        <v>24</v>
      </c>
      <c r="C64" s="38">
        <f>SUM(C65:C68)</f>
        <v>381412</v>
      </c>
      <c r="D64" s="38">
        <f>SUM(D65:D68)</f>
        <v>48292</v>
      </c>
      <c r="E64" s="38">
        <f>SUM(E65:E68)</f>
        <v>50224</v>
      </c>
      <c r="F64" s="38">
        <f>SUM(F65:F68)</f>
        <v>52230</v>
      </c>
      <c r="G64" s="38">
        <f>SUM(G65:G68)</f>
        <v>54320</v>
      </c>
      <c r="H64" s="38">
        <f>SUM(H65:H68)</f>
        <v>56492</v>
      </c>
      <c r="I64" s="38">
        <f>SUM(I65:I68)</f>
        <v>58752</v>
      </c>
      <c r="J64" s="38">
        <f>SUM(J65:J68)</f>
        <v>61102</v>
      </c>
      <c r="K64" s="56"/>
    </row>
    <row r="65" spans="1:11" ht="15">
      <c r="A65" s="30">
        <v>1</v>
      </c>
      <c r="B65" s="37" t="s">
        <v>9</v>
      </c>
      <c r="C65" s="38">
        <f aca="true" t="shared" si="37" ref="C65:C68">SUM(D65:J65)</f>
        <v>0</v>
      </c>
      <c r="D65" s="42"/>
      <c r="E65" s="42"/>
      <c r="F65" s="42"/>
      <c r="G65" s="42"/>
      <c r="H65" s="42"/>
      <c r="I65" s="42"/>
      <c r="J65" s="42"/>
      <c r="K65" s="56"/>
    </row>
    <row r="66" spans="1:11" ht="15">
      <c r="A66" s="30">
        <v>2</v>
      </c>
      <c r="B66" s="37" t="s">
        <v>10</v>
      </c>
      <c r="C66" s="38">
        <f t="shared" si="37"/>
        <v>381412</v>
      </c>
      <c r="D66" s="42">
        <v>48292</v>
      </c>
      <c r="E66" s="42">
        <v>50224</v>
      </c>
      <c r="F66" s="42">
        <v>52230</v>
      </c>
      <c r="G66" s="42">
        <v>54320</v>
      </c>
      <c r="H66" s="42">
        <v>56492</v>
      </c>
      <c r="I66" s="42">
        <v>58752</v>
      </c>
      <c r="J66" s="42">
        <v>61102</v>
      </c>
      <c r="K66" s="56"/>
    </row>
    <row r="67" spans="1:11" ht="15">
      <c r="A67" s="30">
        <v>3</v>
      </c>
      <c r="B67" s="37" t="s">
        <v>11</v>
      </c>
      <c r="C67" s="38">
        <f t="shared" si="37"/>
        <v>0</v>
      </c>
      <c r="D67" s="42"/>
      <c r="E67" s="42"/>
      <c r="F67" s="42"/>
      <c r="G67" s="42"/>
      <c r="H67" s="42"/>
      <c r="I67" s="42"/>
      <c r="J67" s="42"/>
      <c r="K67" s="56"/>
    </row>
    <row r="68" spans="1:11" ht="15">
      <c r="A68" s="30">
        <v>4</v>
      </c>
      <c r="B68" s="37" t="s">
        <v>12</v>
      </c>
      <c r="C68" s="38">
        <f t="shared" si="37"/>
        <v>0</v>
      </c>
      <c r="D68" s="42"/>
      <c r="E68" s="42"/>
      <c r="F68" s="42"/>
      <c r="G68" s="42"/>
      <c r="H68" s="42"/>
      <c r="I68" s="42"/>
      <c r="J68" s="42"/>
      <c r="K68" s="56"/>
    </row>
    <row r="69" spans="1:11" ht="165.75" customHeight="1">
      <c r="A69" s="30"/>
      <c r="B69" s="59" t="s">
        <v>25</v>
      </c>
      <c r="C69" s="38">
        <f>SUM(C70:C73)</f>
        <v>20299892</v>
      </c>
      <c r="D69" s="38">
        <f>SUM(D70:D73)</f>
        <v>2696159</v>
      </c>
      <c r="E69" s="38">
        <f>SUM(E70:E73)</f>
        <v>2676836</v>
      </c>
      <c r="F69" s="38">
        <f>SUM(F70:F73)</f>
        <v>2755910</v>
      </c>
      <c r="G69" s="38">
        <f>SUM(G70:G73)</f>
        <v>2866146</v>
      </c>
      <c r="H69" s="38">
        <f>SUM(H70:H73)</f>
        <v>2980792</v>
      </c>
      <c r="I69" s="38">
        <f>SUM(I70:I73)</f>
        <v>3100024</v>
      </c>
      <c r="J69" s="38">
        <f>SUM(J70:J73)</f>
        <v>3224025</v>
      </c>
      <c r="K69" s="56"/>
    </row>
    <row r="70" spans="1:11" ht="15">
      <c r="A70" s="30">
        <v>1</v>
      </c>
      <c r="B70" s="37" t="s">
        <v>9</v>
      </c>
      <c r="C70" s="38">
        <f aca="true" t="shared" si="38" ref="C70:C73">SUM(D70:J70)</f>
        <v>0</v>
      </c>
      <c r="D70" s="58"/>
      <c r="E70" s="42"/>
      <c r="F70" s="42"/>
      <c r="G70" s="42"/>
      <c r="H70" s="42"/>
      <c r="I70" s="42"/>
      <c r="J70" s="42"/>
      <c r="K70" s="56"/>
    </row>
    <row r="71" spans="1:11" ht="15">
      <c r="A71" s="30">
        <v>2</v>
      </c>
      <c r="B71" s="37" t="s">
        <v>10</v>
      </c>
      <c r="C71" s="38">
        <f t="shared" si="38"/>
        <v>0</v>
      </c>
      <c r="D71" s="58"/>
      <c r="E71" s="42"/>
      <c r="F71" s="42"/>
      <c r="G71" s="42"/>
      <c r="H71" s="42"/>
      <c r="I71" s="42"/>
      <c r="J71" s="42"/>
      <c r="K71" s="56"/>
    </row>
    <row r="72" spans="1:11" ht="15">
      <c r="A72" s="30">
        <v>3</v>
      </c>
      <c r="B72" s="37" t="s">
        <v>11</v>
      </c>
      <c r="C72" s="38">
        <f t="shared" si="38"/>
        <v>20299892</v>
      </c>
      <c r="D72" s="42">
        <v>2696159</v>
      </c>
      <c r="E72" s="42">
        <v>2676836</v>
      </c>
      <c r="F72" s="42">
        <v>2755910</v>
      </c>
      <c r="G72" s="42">
        <v>2866146</v>
      </c>
      <c r="H72" s="42">
        <v>2980792</v>
      </c>
      <c r="I72" s="42">
        <v>3100024</v>
      </c>
      <c r="J72" s="42">
        <v>3224025</v>
      </c>
      <c r="K72" s="56"/>
    </row>
    <row r="73" spans="1:11" ht="15">
      <c r="A73" s="30">
        <v>4</v>
      </c>
      <c r="B73" s="37" t="s">
        <v>12</v>
      </c>
      <c r="C73" s="38">
        <f t="shared" si="38"/>
        <v>0</v>
      </c>
      <c r="D73" s="42"/>
      <c r="E73" s="42"/>
      <c r="F73" s="42"/>
      <c r="G73" s="42"/>
      <c r="H73" s="42"/>
      <c r="I73" s="42"/>
      <c r="J73" s="42"/>
      <c r="K73" s="56"/>
    </row>
    <row r="74" spans="1:11" ht="96.75" customHeight="1">
      <c r="A74" s="30"/>
      <c r="B74" s="59" t="s">
        <v>26</v>
      </c>
      <c r="C74" s="38">
        <f>SUM(C75:C78)</f>
        <v>0</v>
      </c>
      <c r="D74" s="38">
        <f>SUM(D75:D78)</f>
        <v>0</v>
      </c>
      <c r="E74" s="38">
        <f>SUM(E75:E78)</f>
        <v>0</v>
      </c>
      <c r="F74" s="38">
        <f>SUM(F75:F78)</f>
        <v>0</v>
      </c>
      <c r="G74" s="38">
        <f>SUM(G75:G78)</f>
        <v>0</v>
      </c>
      <c r="H74" s="38">
        <f>SUM(H75:H78)</f>
        <v>0</v>
      </c>
      <c r="I74" s="38">
        <f>SUM(I75:I78)</f>
        <v>0</v>
      </c>
      <c r="J74" s="38">
        <f>SUM(J75:J78)</f>
        <v>0</v>
      </c>
      <c r="K74" s="56"/>
    </row>
    <row r="75" spans="1:11" ht="15">
      <c r="A75" s="30">
        <v>1</v>
      </c>
      <c r="B75" s="37" t="s">
        <v>9</v>
      </c>
      <c r="C75" s="38">
        <f aca="true" t="shared" si="39" ref="C75:C78">SUM(D75:J75)</f>
        <v>0</v>
      </c>
      <c r="D75" s="58"/>
      <c r="E75" s="42"/>
      <c r="F75" s="42"/>
      <c r="G75" s="42"/>
      <c r="H75" s="42"/>
      <c r="I75" s="42"/>
      <c r="J75" s="42"/>
      <c r="K75" s="56"/>
    </row>
    <row r="76" spans="1:11" ht="15">
      <c r="A76" s="30">
        <v>2</v>
      </c>
      <c r="B76" s="37" t="s">
        <v>10</v>
      </c>
      <c r="C76" s="38">
        <f t="shared" si="39"/>
        <v>0</v>
      </c>
      <c r="D76" s="58"/>
      <c r="E76" s="42"/>
      <c r="F76" s="42"/>
      <c r="G76" s="42"/>
      <c r="H76" s="42"/>
      <c r="I76" s="42"/>
      <c r="J76" s="42"/>
      <c r="K76" s="56"/>
    </row>
    <row r="77" spans="1:11" ht="15">
      <c r="A77" s="30">
        <v>3</v>
      </c>
      <c r="B77" s="37" t="s">
        <v>11</v>
      </c>
      <c r="C77" s="38">
        <f t="shared" si="39"/>
        <v>0</v>
      </c>
      <c r="D77" s="42">
        <v>0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56"/>
    </row>
    <row r="78" spans="1:11" ht="15">
      <c r="A78" s="30">
        <v>4</v>
      </c>
      <c r="B78" s="37" t="s">
        <v>12</v>
      </c>
      <c r="C78" s="38">
        <f t="shared" si="39"/>
        <v>0</v>
      </c>
      <c r="D78" s="42"/>
      <c r="E78" s="42"/>
      <c r="F78" s="42"/>
      <c r="G78" s="42"/>
      <c r="H78" s="42"/>
      <c r="I78" s="42"/>
      <c r="J78" s="42"/>
      <c r="K78" s="56"/>
    </row>
    <row r="79" spans="1:11" ht="81.75" customHeight="1">
      <c r="A79" s="30"/>
      <c r="B79" s="59" t="s">
        <v>27</v>
      </c>
      <c r="C79" s="38">
        <f>SUM(C80:C83)</f>
        <v>0</v>
      </c>
      <c r="D79" s="38">
        <f>SUM(D80:D83)</f>
        <v>0</v>
      </c>
      <c r="E79" s="38">
        <f>SUM(E80:E83)</f>
        <v>0</v>
      </c>
      <c r="F79" s="38">
        <f>SUM(F80:F83)</f>
        <v>0</v>
      </c>
      <c r="G79" s="38">
        <f>SUM(G80:G83)</f>
        <v>0</v>
      </c>
      <c r="H79" s="38">
        <f>SUM(H80:H83)</f>
        <v>0</v>
      </c>
      <c r="I79" s="38">
        <f>SUM(I80:I83)</f>
        <v>0</v>
      </c>
      <c r="J79" s="38">
        <f>SUM(J80:J83)</f>
        <v>0</v>
      </c>
      <c r="K79" s="56"/>
    </row>
    <row r="80" spans="1:11" ht="15">
      <c r="A80" s="30">
        <v>1</v>
      </c>
      <c r="B80" s="37" t="s">
        <v>9</v>
      </c>
      <c r="C80" s="38">
        <f aca="true" t="shared" si="40" ref="C80:C83">SUM(D80:J80)</f>
        <v>0</v>
      </c>
      <c r="D80" s="58"/>
      <c r="E80" s="42"/>
      <c r="F80" s="42"/>
      <c r="G80" s="42"/>
      <c r="H80" s="42"/>
      <c r="I80" s="42"/>
      <c r="J80" s="42"/>
      <c r="K80" s="56"/>
    </row>
    <row r="81" spans="1:11" ht="15">
      <c r="A81" s="30">
        <v>2</v>
      </c>
      <c r="B81" s="37" t="s">
        <v>10</v>
      </c>
      <c r="C81" s="38">
        <f t="shared" si="40"/>
        <v>0</v>
      </c>
      <c r="D81" s="58"/>
      <c r="E81" s="42"/>
      <c r="F81" s="42"/>
      <c r="G81" s="42"/>
      <c r="H81" s="42"/>
      <c r="I81" s="42"/>
      <c r="J81" s="42"/>
      <c r="K81" s="56"/>
    </row>
    <row r="82" spans="1:11" ht="15">
      <c r="A82" s="30">
        <v>3</v>
      </c>
      <c r="B82" s="37" t="s">
        <v>11</v>
      </c>
      <c r="C82" s="38">
        <f t="shared" si="40"/>
        <v>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56"/>
    </row>
    <row r="83" spans="1:11" ht="15">
      <c r="A83" s="30">
        <v>4</v>
      </c>
      <c r="B83" s="37" t="s">
        <v>12</v>
      </c>
      <c r="C83" s="38">
        <f t="shared" si="40"/>
        <v>0</v>
      </c>
      <c r="D83" s="42"/>
      <c r="E83" s="42"/>
      <c r="F83" s="42"/>
      <c r="G83" s="42"/>
      <c r="H83" s="42"/>
      <c r="I83" s="42"/>
      <c r="J83" s="42"/>
      <c r="K83" s="56"/>
    </row>
    <row r="84" spans="1:11" ht="81.75" customHeight="1">
      <c r="A84" s="30"/>
      <c r="B84" s="34" t="s">
        <v>28</v>
      </c>
      <c r="C84" s="38">
        <f>SUM(C85:C88)</f>
        <v>450000</v>
      </c>
      <c r="D84" s="38">
        <f>SUM(D85:D88)</f>
        <v>150000</v>
      </c>
      <c r="E84" s="38">
        <f>SUM(E85:E88)</f>
        <v>150000</v>
      </c>
      <c r="F84" s="38">
        <f>SUM(F85:F88)</f>
        <v>150000</v>
      </c>
      <c r="G84" s="38">
        <f>SUM(G85:G88)</f>
        <v>0</v>
      </c>
      <c r="H84" s="38">
        <f>SUM(H85:H88)</f>
        <v>0</v>
      </c>
      <c r="I84" s="38">
        <f>SUM(I85:I88)</f>
        <v>0</v>
      </c>
      <c r="J84" s="38">
        <f>SUM(J85:J88)</f>
        <v>0</v>
      </c>
      <c r="K84" s="56"/>
    </row>
    <row r="85" spans="1:11" ht="15">
      <c r="A85" s="30">
        <v>1</v>
      </c>
      <c r="B85" s="37" t="s">
        <v>9</v>
      </c>
      <c r="C85" s="38">
        <f aca="true" t="shared" si="41" ref="C85:C88">SUM(D85:J85)</f>
        <v>0</v>
      </c>
      <c r="D85" s="58"/>
      <c r="E85" s="42"/>
      <c r="F85" s="42"/>
      <c r="G85" s="42"/>
      <c r="H85" s="42"/>
      <c r="I85" s="42"/>
      <c r="J85" s="42"/>
      <c r="K85" s="56"/>
    </row>
    <row r="86" spans="1:11" ht="15">
      <c r="A86" s="30">
        <v>2</v>
      </c>
      <c r="B86" s="37" t="s">
        <v>10</v>
      </c>
      <c r="C86" s="38">
        <f t="shared" si="41"/>
        <v>0</v>
      </c>
      <c r="D86" s="58"/>
      <c r="E86" s="42"/>
      <c r="F86" s="42"/>
      <c r="G86" s="42"/>
      <c r="H86" s="42"/>
      <c r="I86" s="42"/>
      <c r="J86" s="42"/>
      <c r="K86" s="56"/>
    </row>
    <row r="87" spans="1:11" ht="15">
      <c r="A87" s="30">
        <v>3</v>
      </c>
      <c r="B87" s="37" t="s">
        <v>11</v>
      </c>
      <c r="C87" s="38">
        <f t="shared" si="41"/>
        <v>450000</v>
      </c>
      <c r="D87" s="42">
        <v>150000</v>
      </c>
      <c r="E87" s="42">
        <v>150000</v>
      </c>
      <c r="F87" s="42">
        <v>150000</v>
      </c>
      <c r="G87" s="42">
        <v>0</v>
      </c>
      <c r="H87" s="42">
        <v>0</v>
      </c>
      <c r="I87" s="42">
        <v>0</v>
      </c>
      <c r="J87" s="42">
        <v>0</v>
      </c>
      <c r="K87" s="56"/>
    </row>
    <row r="88" spans="1:11" ht="15">
      <c r="A88" s="30">
        <v>4</v>
      </c>
      <c r="B88" s="37" t="s">
        <v>12</v>
      </c>
      <c r="C88" s="38">
        <f t="shared" si="41"/>
        <v>0</v>
      </c>
      <c r="D88" s="42"/>
      <c r="E88" s="42"/>
      <c r="F88" s="42"/>
      <c r="G88" s="42"/>
      <c r="H88" s="42"/>
      <c r="I88" s="42"/>
      <c r="J88" s="42"/>
      <c r="K88" s="56"/>
    </row>
    <row r="89" spans="1:11" ht="81.75" customHeight="1">
      <c r="A89" s="30"/>
      <c r="B89" s="34" t="s">
        <v>29</v>
      </c>
      <c r="C89" s="38">
        <f>SUM(C90:C93)</f>
        <v>15817449.27</v>
      </c>
      <c r="D89" s="38">
        <f>SUM(D90:D93)</f>
        <v>9289449.27</v>
      </c>
      <c r="E89" s="38">
        <f>SUM(E90:E93)</f>
        <v>2958000</v>
      </c>
      <c r="F89" s="38">
        <f>SUM(F90:F93)</f>
        <v>3570000</v>
      </c>
      <c r="G89" s="38">
        <f>SUM(G90:G93)</f>
        <v>0</v>
      </c>
      <c r="H89" s="38">
        <f>SUM(H90:H93)</f>
        <v>0</v>
      </c>
      <c r="I89" s="38">
        <f>SUM(I90:I93)</f>
        <v>0</v>
      </c>
      <c r="J89" s="38">
        <f>SUM(J90:J93)</f>
        <v>0</v>
      </c>
      <c r="K89" s="56"/>
    </row>
    <row r="90" spans="1:11" ht="15">
      <c r="A90" s="30">
        <v>1</v>
      </c>
      <c r="B90" s="37" t="s">
        <v>9</v>
      </c>
      <c r="C90" s="38">
        <f aca="true" t="shared" si="42" ref="C90:C93">SUM(D90:J90)</f>
        <v>0</v>
      </c>
      <c r="D90" s="58"/>
      <c r="E90" s="42"/>
      <c r="F90" s="42"/>
      <c r="G90" s="42"/>
      <c r="H90" s="42"/>
      <c r="I90" s="42"/>
      <c r="J90" s="42"/>
      <c r="K90" s="56"/>
    </row>
    <row r="91" spans="1:11" ht="15">
      <c r="A91" s="30">
        <v>2</v>
      </c>
      <c r="B91" s="37" t="s">
        <v>10</v>
      </c>
      <c r="C91" s="38">
        <f t="shared" si="42"/>
        <v>0</v>
      </c>
      <c r="D91" s="58"/>
      <c r="E91" s="42"/>
      <c r="F91" s="42"/>
      <c r="G91" s="42"/>
      <c r="H91" s="42"/>
      <c r="I91" s="42"/>
      <c r="J91" s="42"/>
      <c r="K91" s="56"/>
    </row>
    <row r="92" spans="1:11" ht="15">
      <c r="A92" s="30">
        <v>3</v>
      </c>
      <c r="B92" s="37" t="s">
        <v>11</v>
      </c>
      <c r="C92" s="38">
        <f t="shared" si="42"/>
        <v>15817449.27</v>
      </c>
      <c r="D92" s="42">
        <v>9289449.27</v>
      </c>
      <c r="E92" s="42">
        <v>2958000</v>
      </c>
      <c r="F92" s="42">
        <v>3570000</v>
      </c>
      <c r="G92" s="42">
        <v>0</v>
      </c>
      <c r="H92" s="42">
        <v>0</v>
      </c>
      <c r="I92" s="42">
        <v>0</v>
      </c>
      <c r="J92" s="42">
        <v>0</v>
      </c>
      <c r="K92" s="56"/>
    </row>
    <row r="93" spans="1:11" ht="15">
      <c r="A93" s="30">
        <v>4</v>
      </c>
      <c r="B93" s="37" t="s">
        <v>12</v>
      </c>
      <c r="C93" s="38">
        <f t="shared" si="42"/>
        <v>0</v>
      </c>
      <c r="D93" s="42"/>
      <c r="E93" s="42"/>
      <c r="F93" s="42"/>
      <c r="G93" s="42"/>
      <c r="H93" s="42"/>
      <c r="I93" s="42"/>
      <c r="J93" s="42"/>
      <c r="K93" s="56"/>
    </row>
    <row r="94" spans="1:11" ht="165" customHeight="1">
      <c r="A94" s="30"/>
      <c r="B94" s="34" t="s">
        <v>30</v>
      </c>
      <c r="C94" s="38">
        <f>SUM(C95:C98)</f>
        <v>300000</v>
      </c>
      <c r="D94" s="38">
        <f>SUM(D95:D98)</f>
        <v>100000</v>
      </c>
      <c r="E94" s="38">
        <f>SUM(E95:E98)</f>
        <v>100000</v>
      </c>
      <c r="F94" s="38">
        <f>SUM(F95:F98)</f>
        <v>100000</v>
      </c>
      <c r="G94" s="38">
        <f>SUM(G95:G98)</f>
        <v>0</v>
      </c>
      <c r="H94" s="38">
        <f>SUM(H95:H98)</f>
        <v>0</v>
      </c>
      <c r="I94" s="38">
        <f>SUM(I95:I98)</f>
        <v>0</v>
      </c>
      <c r="J94" s="38">
        <f>SUM(J95:J98)</f>
        <v>0</v>
      </c>
      <c r="K94" s="56"/>
    </row>
    <row r="95" spans="1:11" ht="15">
      <c r="A95" s="30">
        <v>1</v>
      </c>
      <c r="B95" s="37" t="s">
        <v>9</v>
      </c>
      <c r="C95" s="38">
        <f aca="true" t="shared" si="43" ref="C95:C98">SUM(D95:J95)</f>
        <v>0</v>
      </c>
      <c r="D95" s="58"/>
      <c r="E95" s="42"/>
      <c r="F95" s="42"/>
      <c r="G95" s="42"/>
      <c r="H95" s="42"/>
      <c r="I95" s="42"/>
      <c r="J95" s="42"/>
      <c r="K95" s="56"/>
    </row>
    <row r="96" spans="1:11" ht="15">
      <c r="A96" s="30">
        <v>2</v>
      </c>
      <c r="B96" s="37" t="s">
        <v>10</v>
      </c>
      <c r="C96" s="38">
        <f t="shared" si="43"/>
        <v>0</v>
      </c>
      <c r="D96" s="58"/>
      <c r="E96" s="42"/>
      <c r="F96" s="42"/>
      <c r="G96" s="42"/>
      <c r="H96" s="42"/>
      <c r="I96" s="42"/>
      <c r="J96" s="42"/>
      <c r="K96" s="56"/>
    </row>
    <row r="97" spans="1:11" ht="15">
      <c r="A97" s="30">
        <v>3</v>
      </c>
      <c r="B97" s="37" t="s">
        <v>11</v>
      </c>
      <c r="C97" s="38">
        <f t="shared" si="43"/>
        <v>300000</v>
      </c>
      <c r="D97" s="42">
        <v>100000</v>
      </c>
      <c r="E97" s="42">
        <v>100000</v>
      </c>
      <c r="F97" s="42">
        <v>100000</v>
      </c>
      <c r="G97" s="42">
        <v>0</v>
      </c>
      <c r="H97" s="42">
        <v>0</v>
      </c>
      <c r="I97" s="42">
        <v>0</v>
      </c>
      <c r="J97" s="42">
        <v>0</v>
      </c>
      <c r="K97" s="56"/>
    </row>
    <row r="98" spans="1:11" ht="15">
      <c r="A98" s="30">
        <v>4</v>
      </c>
      <c r="B98" s="37" t="s">
        <v>12</v>
      </c>
      <c r="C98" s="38">
        <f t="shared" si="43"/>
        <v>0</v>
      </c>
      <c r="D98" s="42"/>
      <c r="E98" s="42"/>
      <c r="F98" s="42"/>
      <c r="G98" s="42"/>
      <c r="H98" s="42"/>
      <c r="I98" s="42"/>
      <c r="J98" s="42"/>
      <c r="K98" s="56"/>
    </row>
    <row r="99" spans="1:11" ht="45" customHeight="1">
      <c r="A99" s="60" t="s">
        <v>31</v>
      </c>
      <c r="B99" s="60"/>
      <c r="C99" s="60"/>
      <c r="D99" s="60"/>
      <c r="E99" s="60"/>
      <c r="F99" s="60"/>
      <c r="G99" s="60"/>
      <c r="H99" s="60"/>
      <c r="I99" s="60"/>
      <c r="J99" s="60"/>
      <c r="K99" s="60"/>
    </row>
    <row r="100" spans="1:11" ht="15">
      <c r="A100" s="3"/>
      <c r="B100" s="4"/>
      <c r="C100" s="5"/>
      <c r="D100" s="5"/>
      <c r="E100" s="5"/>
      <c r="F100" s="5"/>
      <c r="G100" s="5"/>
      <c r="H100" s="5"/>
      <c r="I100" s="5"/>
      <c r="J100" s="5"/>
      <c r="K100" s="7"/>
    </row>
    <row r="101" spans="1:11" ht="15">
      <c r="A101" s="3"/>
      <c r="B101" s="4"/>
      <c r="C101" s="5"/>
      <c r="D101" s="5"/>
      <c r="E101" s="5"/>
      <c r="F101" s="5"/>
      <c r="G101" s="5"/>
      <c r="H101" s="5"/>
      <c r="I101" s="5"/>
      <c r="J101" s="5"/>
      <c r="K101" s="7"/>
    </row>
    <row r="102" spans="1:11" ht="15" customHeight="1">
      <c r="A102" s="30" t="s">
        <v>2</v>
      </c>
      <c r="B102" s="14" t="s">
        <v>3</v>
      </c>
      <c r="C102" s="31" t="s">
        <v>4</v>
      </c>
      <c r="D102" s="31"/>
      <c r="E102" s="31"/>
      <c r="F102" s="31"/>
      <c r="G102" s="31"/>
      <c r="H102" s="31"/>
      <c r="I102" s="31"/>
      <c r="J102" s="31"/>
      <c r="K102" s="14" t="s">
        <v>5</v>
      </c>
    </row>
    <row r="103" spans="1:11" ht="93" customHeight="1">
      <c r="A103" s="30"/>
      <c r="B103" s="14"/>
      <c r="C103" s="32" t="s">
        <v>6</v>
      </c>
      <c r="D103" s="13">
        <v>2021</v>
      </c>
      <c r="E103" s="13">
        <v>2022</v>
      </c>
      <c r="F103" s="13">
        <v>2023</v>
      </c>
      <c r="G103" s="13">
        <v>2024</v>
      </c>
      <c r="H103" s="13">
        <v>2025</v>
      </c>
      <c r="I103" s="13">
        <v>2026</v>
      </c>
      <c r="J103" s="13">
        <v>2027</v>
      </c>
      <c r="K103" s="14"/>
    </row>
    <row r="104" spans="1:11" ht="15">
      <c r="A104" s="33">
        <v>1</v>
      </c>
      <c r="B104" s="14" t="s">
        <v>7</v>
      </c>
      <c r="C104" s="32">
        <v>3</v>
      </c>
      <c r="D104" s="31">
        <v>4</v>
      </c>
      <c r="E104" s="31">
        <v>5</v>
      </c>
      <c r="F104" s="31">
        <v>6</v>
      </c>
      <c r="G104" s="31">
        <v>7</v>
      </c>
      <c r="H104" s="31">
        <v>8</v>
      </c>
      <c r="I104" s="31">
        <v>9</v>
      </c>
      <c r="J104" s="31">
        <v>10</v>
      </c>
      <c r="K104" s="31">
        <v>11</v>
      </c>
    </row>
    <row r="105" spans="1:11" ht="57.75">
      <c r="A105" s="30"/>
      <c r="B105" s="34" t="s">
        <v>14</v>
      </c>
      <c r="C105" s="35">
        <f>SUM(C106:C109)</f>
        <v>2066171197.04</v>
      </c>
      <c r="D105" s="35">
        <f>SUM(D106:D109)</f>
        <v>315830566.34</v>
      </c>
      <c r="E105" s="35">
        <f>SUM(E106:E109)</f>
        <v>303249485.24</v>
      </c>
      <c r="F105" s="35">
        <f>SUM(F106:F109)</f>
        <v>308358646.46000004</v>
      </c>
      <c r="G105" s="35">
        <f>SUM(G106:G109)</f>
        <v>268508407</v>
      </c>
      <c r="H105" s="35">
        <f>SUM(H106:H109)</f>
        <v>279008743</v>
      </c>
      <c r="I105" s="35">
        <f>SUM(I106:I109)</f>
        <v>289929092</v>
      </c>
      <c r="J105" s="35">
        <f>SUM(J106:J109)</f>
        <v>301286257</v>
      </c>
      <c r="K105" s="36"/>
    </row>
    <row r="106" spans="1:11" ht="15">
      <c r="A106" s="30">
        <f aca="true" t="shared" si="44" ref="A106:A109">A105+1</f>
        <v>1</v>
      </c>
      <c r="B106" s="37" t="s">
        <v>9</v>
      </c>
      <c r="C106" s="35">
        <f aca="true" t="shared" si="45" ref="C106:C109">SUM(D106:J106)</f>
        <v>0</v>
      </c>
      <c r="D106" s="38">
        <f aca="true" t="shared" si="46" ref="D106:D109">D114</f>
        <v>0</v>
      </c>
      <c r="E106" s="38">
        <f aca="true" t="shared" si="47" ref="E106:E109">E114</f>
        <v>0</v>
      </c>
      <c r="F106" s="38">
        <f aca="true" t="shared" si="48" ref="F106:F109">F114</f>
        <v>0</v>
      </c>
      <c r="G106" s="38">
        <f aca="true" t="shared" si="49" ref="G106:G109">G114</f>
        <v>0</v>
      </c>
      <c r="H106" s="38">
        <f aca="true" t="shared" si="50" ref="H106:H109">H114</f>
        <v>0</v>
      </c>
      <c r="I106" s="38">
        <f aca="true" t="shared" si="51" ref="I106:I109">I114</f>
        <v>0</v>
      </c>
      <c r="J106" s="38">
        <f aca="true" t="shared" si="52" ref="J106:J109">J114</f>
        <v>0</v>
      </c>
      <c r="K106" s="39"/>
    </row>
    <row r="107" spans="1:11" ht="15">
      <c r="A107" s="30">
        <f t="shared" si="44"/>
        <v>2</v>
      </c>
      <c r="B107" s="37" t="s">
        <v>10</v>
      </c>
      <c r="C107" s="35">
        <f t="shared" si="45"/>
        <v>1487097605</v>
      </c>
      <c r="D107" s="38">
        <f t="shared" si="46"/>
        <v>231564417</v>
      </c>
      <c r="E107" s="38">
        <f t="shared" si="47"/>
        <v>221945976</v>
      </c>
      <c r="F107" s="38">
        <f t="shared" si="48"/>
        <v>224622250</v>
      </c>
      <c r="G107" s="38">
        <f t="shared" si="49"/>
        <v>190503196</v>
      </c>
      <c r="H107" s="38">
        <f t="shared" si="50"/>
        <v>198123323</v>
      </c>
      <c r="I107" s="38">
        <f t="shared" si="51"/>
        <v>206048256</v>
      </c>
      <c r="J107" s="38">
        <f t="shared" si="52"/>
        <v>214290187</v>
      </c>
      <c r="K107" s="39"/>
    </row>
    <row r="108" spans="1:11" ht="15">
      <c r="A108" s="30">
        <f t="shared" si="44"/>
        <v>3</v>
      </c>
      <c r="B108" s="37" t="s">
        <v>11</v>
      </c>
      <c r="C108" s="35">
        <f t="shared" si="45"/>
        <v>579073592.04</v>
      </c>
      <c r="D108" s="38">
        <f t="shared" si="46"/>
        <v>84266149.33999999</v>
      </c>
      <c r="E108" s="38">
        <f t="shared" si="47"/>
        <v>81303509.24</v>
      </c>
      <c r="F108" s="38">
        <f t="shared" si="48"/>
        <v>83736396.46000001</v>
      </c>
      <c r="G108" s="38">
        <f t="shared" si="49"/>
        <v>78005211</v>
      </c>
      <c r="H108" s="38">
        <f t="shared" si="50"/>
        <v>80885420</v>
      </c>
      <c r="I108" s="38">
        <f t="shared" si="51"/>
        <v>83880836</v>
      </c>
      <c r="J108" s="38">
        <f t="shared" si="52"/>
        <v>86996070</v>
      </c>
      <c r="K108" s="39"/>
    </row>
    <row r="109" spans="1:11" ht="15">
      <c r="A109" s="30">
        <f t="shared" si="44"/>
        <v>4</v>
      </c>
      <c r="B109" s="37" t="s">
        <v>12</v>
      </c>
      <c r="C109" s="35">
        <f t="shared" si="45"/>
        <v>0</v>
      </c>
      <c r="D109" s="38">
        <f t="shared" si="46"/>
        <v>0</v>
      </c>
      <c r="E109" s="38">
        <f t="shared" si="47"/>
        <v>0</v>
      </c>
      <c r="F109" s="38">
        <f t="shared" si="48"/>
        <v>0</v>
      </c>
      <c r="G109" s="38">
        <f t="shared" si="49"/>
        <v>0</v>
      </c>
      <c r="H109" s="38">
        <f t="shared" si="50"/>
        <v>0</v>
      </c>
      <c r="I109" s="38">
        <f t="shared" si="51"/>
        <v>0</v>
      </c>
      <c r="J109" s="38">
        <f t="shared" si="52"/>
        <v>0</v>
      </c>
      <c r="K109" s="39"/>
    </row>
    <row r="110" spans="1:11" ht="15">
      <c r="A110" s="30"/>
      <c r="B110" s="43"/>
      <c r="C110" s="45"/>
      <c r="D110" s="45"/>
      <c r="E110" s="45"/>
      <c r="F110" s="45"/>
      <c r="G110" s="45"/>
      <c r="H110" s="45"/>
      <c r="I110" s="45"/>
      <c r="J110" s="45"/>
      <c r="K110" s="39"/>
    </row>
    <row r="111" spans="1:11" ht="18.75" customHeight="1">
      <c r="A111" s="30"/>
      <c r="B111" s="46"/>
      <c r="C111" s="46"/>
      <c r="D111" s="46"/>
      <c r="E111" s="46"/>
      <c r="F111" s="46"/>
      <c r="G111" s="46"/>
      <c r="H111" s="46"/>
      <c r="I111" s="46"/>
      <c r="J111" s="46"/>
      <c r="K111" s="46"/>
    </row>
    <row r="112" spans="1:11" ht="15">
      <c r="A112" s="30"/>
      <c r="B112" s="47" t="s">
        <v>15</v>
      </c>
      <c r="C112" s="47"/>
      <c r="D112" s="47"/>
      <c r="E112" s="47"/>
      <c r="F112" s="47"/>
      <c r="G112" s="47"/>
      <c r="H112" s="47"/>
      <c r="I112" s="47"/>
      <c r="J112" s="47"/>
      <c r="K112" s="47"/>
    </row>
    <row r="113" spans="1:11" ht="29.25">
      <c r="A113" s="30"/>
      <c r="B113" s="34" t="s">
        <v>16</v>
      </c>
      <c r="C113" s="48">
        <f>SUM(C114:C117)</f>
        <v>2066171197.04</v>
      </c>
      <c r="D113" s="48">
        <f>D114+D115+D116+D117</f>
        <v>315830566.34</v>
      </c>
      <c r="E113" s="48">
        <f>E114+E115+E116+E117</f>
        <v>303249485.24</v>
      </c>
      <c r="F113" s="48">
        <f>F114+F115+F116+F117</f>
        <v>308358646.46000004</v>
      </c>
      <c r="G113" s="48">
        <f>G114+G115+G116+G117</f>
        <v>268508407</v>
      </c>
      <c r="H113" s="48">
        <f>H114+H115+H116+H117</f>
        <v>279008743</v>
      </c>
      <c r="I113" s="48">
        <f>I114+I115+I116+I117</f>
        <v>289929092</v>
      </c>
      <c r="J113" s="48">
        <f>J114+J115+J116+J117</f>
        <v>301286257</v>
      </c>
      <c r="K113" s="61"/>
    </row>
    <row r="114" spans="1:11" ht="15">
      <c r="A114" s="30">
        <f aca="true" t="shared" si="53" ref="A114:A117">A113+1</f>
        <v>1</v>
      </c>
      <c r="B114" s="37" t="s">
        <v>9</v>
      </c>
      <c r="C114" s="48">
        <f aca="true" t="shared" si="54" ref="C114:C117">SUM(D114:J114)</f>
        <v>0</v>
      </c>
      <c r="D114" s="48">
        <f>D119+D124+D129+D134+D139+D144+D149+D154+D159+D164+D169+D174+D179+D184+D189</f>
        <v>0</v>
      </c>
      <c r="E114" s="48">
        <f>E119+E124+E129+E134+E139+E144+E149+E154+E159+E164+E169+E174+E179+E184+E189</f>
        <v>0</v>
      </c>
      <c r="F114" s="48">
        <f>F119+F124+F129+F134+F139+F144+F149+F154+F159+F164+F169+F174+F179+F184+F189</f>
        <v>0</v>
      </c>
      <c r="G114" s="48">
        <f>G119+G124+G129+G134+G139+G144+G149+G154+G159+G164+G169+G174+G179+G184+G189</f>
        <v>0</v>
      </c>
      <c r="H114" s="48">
        <f>H119+H124+H129+H134+H139+H144+H149+H154+H159+H164+H169+H174+H179+H184+H189</f>
        <v>0</v>
      </c>
      <c r="I114" s="48">
        <f>I119+I124+I129+I134+I139+I144+I149+I154+I159+I164+I169+I174+I179+I184+I189</f>
        <v>0</v>
      </c>
      <c r="J114" s="48">
        <f>J119+J124+J129+J134+J139+J144+J149+J154+J159+J164+J169+J174+J179+J184+J189</f>
        <v>0</v>
      </c>
      <c r="K114" s="39"/>
    </row>
    <row r="115" spans="1:11" ht="15">
      <c r="A115" s="30">
        <f t="shared" si="53"/>
        <v>2</v>
      </c>
      <c r="B115" s="37" t="s">
        <v>10</v>
      </c>
      <c r="C115" s="48">
        <f t="shared" si="54"/>
        <v>1487097605</v>
      </c>
      <c r="D115" s="48">
        <f aca="true" t="shared" si="55" ref="D115:D116">D120+D125+D130+D135+D140+D145+D150+D155+D160+D165+D170+D175+D180+D185+D190+D195+D200+D205</f>
        <v>231564417</v>
      </c>
      <c r="E115" s="48">
        <f>E120+E125+E130+E135+E140+E145+E150+E155+E160+E165+E170+E175+E180+E185+E190+E195</f>
        <v>221945976</v>
      </c>
      <c r="F115" s="48">
        <f>F120+F125+F130+F135+F140+F145+F150+F155+F160+F165+F170+F175+F180+F185+F190+F195</f>
        <v>224622250</v>
      </c>
      <c r="G115" s="48">
        <f>G120+G125+G130+G135+G140+G145+G150+G155+G160+G165+G170+G175+G180+G185+G190+G195</f>
        <v>190503196</v>
      </c>
      <c r="H115" s="48">
        <f>H120+H125+H130+H135+H140+H145+H150+H155+H160+H165+H170+H175+H180+H185+H190+H195</f>
        <v>198123323</v>
      </c>
      <c r="I115" s="48">
        <f>I120+I125+I130+I135+I140+I145+I150+I155+I160+I165+I170+I175+I180+I185+I190+I195</f>
        <v>206048256</v>
      </c>
      <c r="J115" s="48">
        <f>J120+J125+J130+J135+J140+J145+J150+J155+J160+J165+J170+J175+J180+J185+J190+J195</f>
        <v>214290187</v>
      </c>
      <c r="K115" s="39"/>
    </row>
    <row r="116" spans="1:11" ht="15">
      <c r="A116" s="30">
        <f t="shared" si="53"/>
        <v>3</v>
      </c>
      <c r="B116" s="37" t="s">
        <v>11</v>
      </c>
      <c r="C116" s="48">
        <f t="shared" si="54"/>
        <v>579073592.04</v>
      </c>
      <c r="D116" s="48">
        <f t="shared" si="55"/>
        <v>84266149.33999999</v>
      </c>
      <c r="E116" s="48">
        <f>E121+E126+E131+E136+E141+E146+E151+E156+E161+E166+E171+E176+E181+E186+E191+E196+E201</f>
        <v>81303509.24</v>
      </c>
      <c r="F116" s="48">
        <f>F121+F126+F131+F136+F141+F146+F151+F156+F161+F166+F171+F176+F181+F186+F191+F196+F201</f>
        <v>83736396.46000001</v>
      </c>
      <c r="G116" s="48">
        <f>G121+G126+G131+G136+G141+G146+G151+G156+G161+G166+G171+G176+G181+G186+G191+G196+G201</f>
        <v>78005211</v>
      </c>
      <c r="H116" s="48">
        <f>H121+H126+H131+H136+H141+H146+H151+H156+H161+H166+H171+H176+H181+H186+H191+H196+H201</f>
        <v>80885420</v>
      </c>
      <c r="I116" s="48">
        <f>I121+I126+I131+I136+I141+I146+I151+I156+I161+I166+I171+I176+I181+I186+I191+I196+I201</f>
        <v>83880836</v>
      </c>
      <c r="J116" s="48">
        <f>J121+J126+J131+J136+J141+J146+J151+J156+J161+J166+J171+J176+J181+J186+J191+J196+J201</f>
        <v>86996070</v>
      </c>
      <c r="K116" s="39"/>
    </row>
    <row r="117" spans="1:11" ht="15">
      <c r="A117" s="30">
        <f t="shared" si="53"/>
        <v>4</v>
      </c>
      <c r="B117" s="37" t="s">
        <v>12</v>
      </c>
      <c r="C117" s="48">
        <f t="shared" si="54"/>
        <v>0</v>
      </c>
      <c r="D117" s="48">
        <f>D122+D127+D132+D137+D142+D147+D152+D157+D162+D167+D172+D177+D182+D187+D192+D197</f>
        <v>0</v>
      </c>
      <c r="E117" s="48">
        <f>E122+E127+E132+E137+E142+E147+E152+E157+E162+E167+E172+E177+E182+E187+E192</f>
        <v>0</v>
      </c>
      <c r="F117" s="48">
        <f>F122+F127+F132+F137+F142+F147+F152+F157+F162+F167+F172+F177+F182+F187+F192</f>
        <v>0</v>
      </c>
      <c r="G117" s="48">
        <f>G122+G127+G132+G137+G142+G147+G152+G157+G162+G167+G172+G177+G182+G187+G192</f>
        <v>0</v>
      </c>
      <c r="H117" s="48">
        <f>H122+H127+H132+H137+H142+H147+H152+H157+H162+H167+H172+H177+H182+H187+H192</f>
        <v>0</v>
      </c>
      <c r="I117" s="48">
        <f>I122+I127+I132+I137+I142+I147+I152+I157+I162+I167+I172+I177+I182+I187+I192</f>
        <v>0</v>
      </c>
      <c r="J117" s="48">
        <f>J122+J127+J132+J137+J142+J147+J152+J157+J162+J167+J172+J177+J182+J187+J192</f>
        <v>0</v>
      </c>
      <c r="K117" s="39"/>
    </row>
    <row r="118" spans="1:11" ht="137.25" customHeight="1">
      <c r="A118" s="30"/>
      <c r="B118" s="62" t="s">
        <v>32</v>
      </c>
      <c r="C118" s="38">
        <f>SUM(C119:C122)</f>
        <v>498100195</v>
      </c>
      <c r="D118" s="38">
        <f>SUM(D119:D122)</f>
        <v>58524714</v>
      </c>
      <c r="E118" s="38">
        <f>SUM(E119:E122)</f>
        <v>64572164</v>
      </c>
      <c r="F118" s="38">
        <f>SUM(F119:F122)</f>
        <v>69235780</v>
      </c>
      <c r="G118" s="38">
        <f>SUM(G119:G122)</f>
        <v>72005211</v>
      </c>
      <c r="H118" s="38">
        <f>SUM(H119:H122)</f>
        <v>74885420</v>
      </c>
      <c r="I118" s="38">
        <f>SUM(I119:I122)</f>
        <v>77880836</v>
      </c>
      <c r="J118" s="38">
        <f>SUM(J119:J122)</f>
        <v>80996070</v>
      </c>
      <c r="K118" s="51" t="s">
        <v>33</v>
      </c>
    </row>
    <row r="119" spans="1:11" ht="15">
      <c r="A119" s="30">
        <v>1</v>
      </c>
      <c r="B119" s="37" t="s">
        <v>9</v>
      </c>
      <c r="C119" s="38">
        <f aca="true" t="shared" si="56" ref="C119:C122">SUM(D119:J119)</f>
        <v>0</v>
      </c>
      <c r="D119" s="42"/>
      <c r="E119" s="42"/>
      <c r="F119" s="42"/>
      <c r="G119" s="42"/>
      <c r="H119" s="42"/>
      <c r="I119" s="42"/>
      <c r="J119" s="42"/>
      <c r="K119" s="39"/>
    </row>
    <row r="120" spans="1:11" ht="15">
      <c r="A120" s="30">
        <v>2</v>
      </c>
      <c r="B120" s="37" t="s">
        <v>10</v>
      </c>
      <c r="C120" s="38">
        <f t="shared" si="56"/>
        <v>0</v>
      </c>
      <c r="D120" s="42"/>
      <c r="E120" s="42"/>
      <c r="F120" s="42"/>
      <c r="G120" s="42"/>
      <c r="H120" s="42"/>
      <c r="I120" s="42"/>
      <c r="J120" s="42"/>
      <c r="K120" s="52"/>
    </row>
    <row r="121" spans="1:11" ht="15">
      <c r="A121" s="30">
        <v>3</v>
      </c>
      <c r="B121" s="37" t="s">
        <v>11</v>
      </c>
      <c r="C121" s="38">
        <f t="shared" si="56"/>
        <v>498100195</v>
      </c>
      <c r="D121" s="42">
        <v>58524714</v>
      </c>
      <c r="E121" s="42">
        <v>64572164</v>
      </c>
      <c r="F121" s="42">
        <v>69235780</v>
      </c>
      <c r="G121" s="42">
        <v>72005211</v>
      </c>
      <c r="H121" s="42">
        <v>74885420</v>
      </c>
      <c r="I121" s="42">
        <v>77880836</v>
      </c>
      <c r="J121" s="42">
        <v>80996070</v>
      </c>
      <c r="K121" s="39"/>
    </row>
    <row r="122" spans="1:11" ht="15">
      <c r="A122" s="30">
        <v>4</v>
      </c>
      <c r="B122" s="37" t="s">
        <v>12</v>
      </c>
      <c r="C122" s="38">
        <f t="shared" si="56"/>
        <v>0</v>
      </c>
      <c r="D122" s="42"/>
      <c r="E122" s="42"/>
      <c r="F122" s="42"/>
      <c r="G122" s="42"/>
      <c r="H122" s="42"/>
      <c r="I122" s="42"/>
      <c r="J122" s="42"/>
      <c r="K122" s="39"/>
    </row>
    <row r="123" spans="1:11" ht="74.25" customHeight="1">
      <c r="A123" s="30"/>
      <c r="B123" s="62" t="s">
        <v>34</v>
      </c>
      <c r="C123" s="38">
        <f>SUM(C124:C127)</f>
        <v>909424</v>
      </c>
      <c r="D123" s="38">
        <f>SUM(D124:D127)</f>
        <v>550000</v>
      </c>
      <c r="E123" s="38">
        <f>SUM(E124:E127)</f>
        <v>0</v>
      </c>
      <c r="F123" s="38">
        <f>SUM(F124:F127)</f>
        <v>0</v>
      </c>
      <c r="G123" s="38">
        <f>SUM(G124:G127)</f>
        <v>89856</v>
      </c>
      <c r="H123" s="38">
        <f>SUM(H124:H127)</f>
        <v>89856</v>
      </c>
      <c r="I123" s="38">
        <f>SUM(I124:I127)</f>
        <v>89856</v>
      </c>
      <c r="J123" s="38">
        <f>SUM(J124:J127)</f>
        <v>89856</v>
      </c>
      <c r="K123" s="51" t="s">
        <v>33</v>
      </c>
    </row>
    <row r="124" spans="1:11" ht="15">
      <c r="A124" s="30">
        <f aca="true" t="shared" si="57" ref="A124:A125">A123+1</f>
        <v>1</v>
      </c>
      <c r="B124" s="37" t="s">
        <v>9</v>
      </c>
      <c r="C124" s="38">
        <f aca="true" t="shared" si="58" ref="C124:C127">SUM(D124:J124)</f>
        <v>0</v>
      </c>
      <c r="D124" s="42"/>
      <c r="E124" s="42"/>
      <c r="F124" s="42"/>
      <c r="G124" s="42"/>
      <c r="H124" s="42"/>
      <c r="I124" s="42"/>
      <c r="J124" s="42"/>
      <c r="K124" s="39"/>
    </row>
    <row r="125" spans="1:11" ht="15">
      <c r="A125" s="30">
        <f t="shared" si="57"/>
        <v>2</v>
      </c>
      <c r="B125" s="37" t="s">
        <v>10</v>
      </c>
      <c r="C125" s="38">
        <f t="shared" si="58"/>
        <v>0</v>
      </c>
      <c r="D125" s="42"/>
      <c r="E125" s="42"/>
      <c r="F125" s="42"/>
      <c r="G125" s="42"/>
      <c r="H125" s="42"/>
      <c r="I125" s="42"/>
      <c r="J125" s="42"/>
      <c r="K125" s="39"/>
    </row>
    <row r="126" spans="1:11" ht="15">
      <c r="A126" s="30">
        <v>3</v>
      </c>
      <c r="B126" s="37" t="s">
        <v>11</v>
      </c>
      <c r="C126" s="38">
        <f t="shared" si="58"/>
        <v>909424</v>
      </c>
      <c r="D126" s="42">
        <v>550000</v>
      </c>
      <c r="E126" s="42">
        <v>0</v>
      </c>
      <c r="F126" s="42">
        <v>0</v>
      </c>
      <c r="G126" s="42">
        <v>89856</v>
      </c>
      <c r="H126" s="42">
        <v>89856</v>
      </c>
      <c r="I126" s="42">
        <v>89856</v>
      </c>
      <c r="J126" s="42">
        <v>89856</v>
      </c>
      <c r="K126" s="39"/>
    </row>
    <row r="127" spans="1:11" ht="15">
      <c r="A127" s="30">
        <v>4</v>
      </c>
      <c r="B127" s="37" t="s">
        <v>12</v>
      </c>
      <c r="C127" s="38">
        <f t="shared" si="58"/>
        <v>0</v>
      </c>
      <c r="D127" s="42"/>
      <c r="E127" s="42"/>
      <c r="F127" s="42"/>
      <c r="G127" s="42"/>
      <c r="H127" s="42"/>
      <c r="I127" s="42"/>
      <c r="J127" s="42"/>
      <c r="K127" s="53"/>
    </row>
    <row r="128" spans="1:11" ht="82.5" customHeight="1">
      <c r="A128" s="30"/>
      <c r="B128" s="54" t="s">
        <v>35</v>
      </c>
      <c r="C128" s="38">
        <f>SUM(C129:C132)</f>
        <v>28016200</v>
      </c>
      <c r="D128" s="38">
        <f>SUM(D129:D132)</f>
        <v>11025000</v>
      </c>
      <c r="E128" s="38">
        <f>SUM(E129:E132)</f>
        <v>8287600</v>
      </c>
      <c r="F128" s="38">
        <f>SUM(F129:F132)</f>
        <v>8703600</v>
      </c>
      <c r="G128" s="38">
        <f>SUM(G129:G132)</f>
        <v>0</v>
      </c>
      <c r="H128" s="38">
        <f>SUM(H129:H132)</f>
        <v>0</v>
      </c>
      <c r="I128" s="38">
        <f>SUM(I129:I132)</f>
        <v>0</v>
      </c>
      <c r="J128" s="38">
        <f>SUM(J129:J132)</f>
        <v>0</v>
      </c>
      <c r="K128" s="45">
        <f>K129+K130+K131+K132</f>
        <v>0</v>
      </c>
    </row>
    <row r="129" spans="1:11" ht="15">
      <c r="A129" s="30">
        <f aca="true" t="shared" si="59" ref="A129:A130">A128+1</f>
        <v>1</v>
      </c>
      <c r="B129" s="37" t="s">
        <v>9</v>
      </c>
      <c r="C129" s="38">
        <f aca="true" t="shared" si="60" ref="C129:C132">SUM(D129:J129)</f>
        <v>0</v>
      </c>
      <c r="D129" s="38"/>
      <c r="E129" s="38"/>
      <c r="F129" s="38"/>
      <c r="G129" s="38"/>
      <c r="H129" s="38"/>
      <c r="I129" s="38"/>
      <c r="J129" s="38"/>
      <c r="K129" s="51"/>
    </row>
    <row r="130" spans="1:11" ht="15">
      <c r="A130" s="30">
        <f t="shared" si="59"/>
        <v>2</v>
      </c>
      <c r="B130" s="37" t="s">
        <v>10</v>
      </c>
      <c r="C130" s="38">
        <f t="shared" si="60"/>
        <v>28016200</v>
      </c>
      <c r="D130" s="42">
        <v>11025000</v>
      </c>
      <c r="E130" s="42">
        <v>8287600</v>
      </c>
      <c r="F130" s="42">
        <v>8703600</v>
      </c>
      <c r="G130" s="38">
        <v>0</v>
      </c>
      <c r="H130" s="38">
        <v>0</v>
      </c>
      <c r="I130" s="38">
        <v>0</v>
      </c>
      <c r="J130" s="38">
        <v>0</v>
      </c>
      <c r="K130" s="51"/>
    </row>
    <row r="131" spans="1:11" ht="15">
      <c r="A131" s="30">
        <v>3</v>
      </c>
      <c r="B131" s="37" t="s">
        <v>11</v>
      </c>
      <c r="C131" s="38">
        <f t="shared" si="60"/>
        <v>0</v>
      </c>
      <c r="D131" s="42"/>
      <c r="E131" s="42"/>
      <c r="F131" s="42"/>
      <c r="G131" s="42"/>
      <c r="H131" s="42"/>
      <c r="I131" s="42"/>
      <c r="J131" s="42"/>
      <c r="K131" s="51"/>
    </row>
    <row r="132" spans="1:11" ht="15">
      <c r="A132" s="30">
        <v>4</v>
      </c>
      <c r="B132" s="37" t="s">
        <v>12</v>
      </c>
      <c r="C132" s="38">
        <f t="shared" si="60"/>
        <v>0</v>
      </c>
      <c r="D132" s="63"/>
      <c r="E132" s="64"/>
      <c r="F132" s="63"/>
      <c r="G132" s="63"/>
      <c r="H132" s="63"/>
      <c r="I132" s="65"/>
      <c r="J132" s="65"/>
      <c r="K132" s="66"/>
    </row>
    <row r="133" spans="1:11" ht="113.25" customHeight="1">
      <c r="A133" s="30"/>
      <c r="B133" s="54" t="s">
        <v>36</v>
      </c>
      <c r="C133" s="38">
        <f>SUM(C134:C137)</f>
        <v>48299686.77</v>
      </c>
      <c r="D133" s="38">
        <f>SUM(D134:D137)</f>
        <v>16760045.07</v>
      </c>
      <c r="E133" s="38">
        <f>SUM(E134:E137)</f>
        <v>11297645.24</v>
      </c>
      <c r="F133" s="38">
        <f>SUM(F134:F137)</f>
        <v>8585116.46</v>
      </c>
      <c r="G133" s="38">
        <f>SUM(G134:G137)</f>
        <v>2914220</v>
      </c>
      <c r="H133" s="38">
        <f>SUM(H134:H137)</f>
        <v>2914220</v>
      </c>
      <c r="I133" s="38">
        <f>SUM(I134:I137)</f>
        <v>2914220</v>
      </c>
      <c r="J133" s="38">
        <f>SUM(J134:J137)</f>
        <v>2914220</v>
      </c>
      <c r="K133" s="45">
        <f>K134+K135+K136+K137</f>
        <v>0</v>
      </c>
    </row>
    <row r="134" spans="1:11" ht="15">
      <c r="A134" s="30">
        <f aca="true" t="shared" si="61" ref="A134:A135">A133+1</f>
        <v>1</v>
      </c>
      <c r="B134" s="37" t="s">
        <v>9</v>
      </c>
      <c r="C134" s="38">
        <f aca="true" t="shared" si="62" ref="C134:C137">SUM(D134:J134)</f>
        <v>0</v>
      </c>
      <c r="D134" s="38"/>
      <c r="E134" s="38"/>
      <c r="F134" s="38"/>
      <c r="G134" s="38"/>
      <c r="H134" s="38"/>
      <c r="I134" s="38"/>
      <c r="J134" s="38"/>
      <c r="K134" s="51"/>
    </row>
    <row r="135" spans="1:11" ht="15">
      <c r="A135" s="30">
        <f t="shared" si="61"/>
        <v>2</v>
      </c>
      <c r="B135" s="37" t="s">
        <v>10</v>
      </c>
      <c r="C135" s="38">
        <f t="shared" si="62"/>
        <v>0</v>
      </c>
      <c r="D135" s="42"/>
      <c r="E135" s="42"/>
      <c r="F135" s="38"/>
      <c r="G135" s="38"/>
      <c r="H135" s="38"/>
      <c r="I135" s="38"/>
      <c r="J135" s="38"/>
      <c r="K135" s="51"/>
    </row>
    <row r="136" spans="1:11" ht="15">
      <c r="A136" s="30">
        <v>3</v>
      </c>
      <c r="B136" s="37" t="s">
        <v>11</v>
      </c>
      <c r="C136" s="38">
        <f t="shared" si="62"/>
        <v>48299686.77</v>
      </c>
      <c r="D136" s="42">
        <v>16760045.07</v>
      </c>
      <c r="E136" s="42">
        <v>11297645.24</v>
      </c>
      <c r="F136" s="42">
        <v>8585116.46</v>
      </c>
      <c r="G136" s="42">
        <v>2914220</v>
      </c>
      <c r="H136" s="42">
        <v>2914220</v>
      </c>
      <c r="I136" s="42">
        <v>2914220</v>
      </c>
      <c r="J136" s="42">
        <v>2914220</v>
      </c>
      <c r="K136" s="51"/>
    </row>
    <row r="137" spans="1:11" ht="15">
      <c r="A137" s="30">
        <v>4</v>
      </c>
      <c r="B137" s="37" t="s">
        <v>12</v>
      </c>
      <c r="C137" s="38">
        <f t="shared" si="62"/>
        <v>0</v>
      </c>
      <c r="D137" s="63"/>
      <c r="E137" s="64"/>
      <c r="F137" s="63"/>
      <c r="G137" s="63"/>
      <c r="H137" s="63"/>
      <c r="I137" s="65"/>
      <c r="J137" s="65"/>
      <c r="K137" s="66"/>
    </row>
    <row r="138" spans="1:11" ht="237.75" customHeight="1">
      <c r="A138" s="67"/>
      <c r="B138" s="54" t="s">
        <v>37</v>
      </c>
      <c r="C138" s="38">
        <f>SUM(C139:C142)</f>
        <v>1271997948</v>
      </c>
      <c r="D138" s="38">
        <f>SUM(D139:D142)</f>
        <v>175075100</v>
      </c>
      <c r="E138" s="38">
        <f>SUM(E139:E142)</f>
        <v>168893500</v>
      </c>
      <c r="F138" s="38">
        <f>SUM(F139:F142)</f>
        <v>171339380</v>
      </c>
      <c r="G138" s="38">
        <f>SUM(G139:G142)</f>
        <v>178192955</v>
      </c>
      <c r="H138" s="38">
        <f>SUM(H139:H142)</f>
        <v>185320673</v>
      </c>
      <c r="I138" s="38">
        <f>SUM(I139:I142)</f>
        <v>192733500</v>
      </c>
      <c r="J138" s="38">
        <f>SUM(J139:J142)</f>
        <v>200442840</v>
      </c>
      <c r="K138" s="45"/>
    </row>
    <row r="139" spans="1:11" ht="15">
      <c r="A139" s="30">
        <f aca="true" t="shared" si="63" ref="A139:A140">A138+1</f>
        <v>1</v>
      </c>
      <c r="B139" s="68" t="s">
        <v>9</v>
      </c>
      <c r="C139" s="38">
        <f aca="true" t="shared" si="64" ref="C139:C142">SUM(D139:J139)</f>
        <v>0</v>
      </c>
      <c r="D139" s="38"/>
      <c r="E139" s="38"/>
      <c r="F139" s="38"/>
      <c r="G139" s="38"/>
      <c r="H139" s="38"/>
      <c r="I139" s="38"/>
      <c r="J139" s="38"/>
      <c r="K139" s="51"/>
    </row>
    <row r="140" spans="1:11" ht="15">
      <c r="A140" s="30">
        <f t="shared" si="63"/>
        <v>2</v>
      </c>
      <c r="B140" s="68" t="s">
        <v>10</v>
      </c>
      <c r="C140" s="38">
        <f t="shared" si="64"/>
        <v>1271997948</v>
      </c>
      <c r="D140" s="42">
        <v>175075100</v>
      </c>
      <c r="E140" s="42">
        <v>168893500</v>
      </c>
      <c r="F140" s="42">
        <v>171339380</v>
      </c>
      <c r="G140" s="42">
        <v>178192955</v>
      </c>
      <c r="H140" s="42">
        <v>185320673</v>
      </c>
      <c r="I140" s="42">
        <v>192733500</v>
      </c>
      <c r="J140" s="42">
        <v>200442840</v>
      </c>
      <c r="K140" s="53"/>
    </row>
    <row r="141" spans="1:11" ht="15">
      <c r="A141" s="30">
        <v>3</v>
      </c>
      <c r="B141" s="68" t="s">
        <v>11</v>
      </c>
      <c r="C141" s="38">
        <f t="shared" si="64"/>
        <v>0</v>
      </c>
      <c r="D141" s="38"/>
      <c r="E141" s="38"/>
      <c r="F141" s="38"/>
      <c r="G141" s="38"/>
      <c r="H141" s="38"/>
      <c r="I141" s="38"/>
      <c r="J141" s="38"/>
      <c r="K141" s="51"/>
    </row>
    <row r="142" spans="1:11" ht="15">
      <c r="A142" s="30">
        <v>4</v>
      </c>
      <c r="B142" s="68" t="s">
        <v>12</v>
      </c>
      <c r="C142" s="38">
        <f t="shared" si="64"/>
        <v>0</v>
      </c>
      <c r="D142" s="63"/>
      <c r="E142" s="64"/>
      <c r="F142" s="63"/>
      <c r="G142" s="63"/>
      <c r="H142" s="63"/>
      <c r="I142" s="65"/>
      <c r="J142" s="65"/>
      <c r="K142" s="66"/>
    </row>
    <row r="143" spans="1:11" ht="255" customHeight="1">
      <c r="A143" s="67"/>
      <c r="B143" s="69" t="s">
        <v>38</v>
      </c>
      <c r="C143" s="70">
        <f>SUM(C144:C147)</f>
        <v>87037248</v>
      </c>
      <c r="D143" s="70">
        <f>SUM(D144:D147)</f>
        <v>11543708</v>
      </c>
      <c r="E143" s="70">
        <f>SUM(E144:E147)</f>
        <v>11381776</v>
      </c>
      <c r="F143" s="70">
        <f>SUM(F144:F147)</f>
        <v>11836770</v>
      </c>
      <c r="G143" s="70">
        <f>SUM(G144:G147)</f>
        <v>12310241</v>
      </c>
      <c r="H143" s="70">
        <f>SUM(H144:H147)</f>
        <v>12802650</v>
      </c>
      <c r="I143" s="70">
        <f>SUM(I144:I147)</f>
        <v>13314756</v>
      </c>
      <c r="J143" s="70">
        <f>SUM(J144:J147)</f>
        <v>13847347</v>
      </c>
      <c r="K143" s="71"/>
    </row>
    <row r="144" spans="1:11" ht="15">
      <c r="A144" s="30">
        <f aca="true" t="shared" si="65" ref="A144:A145">A143+1</f>
        <v>1</v>
      </c>
      <c r="B144" s="68" t="s">
        <v>9</v>
      </c>
      <c r="C144" s="72">
        <f aca="true" t="shared" si="66" ref="C144:C147">SUM(D144:J144)</f>
        <v>0</v>
      </c>
      <c r="D144" s="73"/>
      <c r="E144" s="42"/>
      <c r="F144" s="73"/>
      <c r="G144" s="73"/>
      <c r="H144" s="73"/>
      <c r="I144" s="74"/>
      <c r="J144" s="74"/>
      <c r="K144" s="75"/>
    </row>
    <row r="145" spans="1:11" ht="15">
      <c r="A145" s="30">
        <f t="shared" si="65"/>
        <v>2</v>
      </c>
      <c r="B145" s="68" t="s">
        <v>10</v>
      </c>
      <c r="C145" s="72">
        <f t="shared" si="66"/>
        <v>87037248</v>
      </c>
      <c r="D145" s="73">
        <v>11543708</v>
      </c>
      <c r="E145" s="73">
        <v>11381776</v>
      </c>
      <c r="F145" s="74">
        <v>11836770</v>
      </c>
      <c r="G145" s="74">
        <v>12310241</v>
      </c>
      <c r="H145" s="74">
        <v>12802650</v>
      </c>
      <c r="I145" s="74">
        <v>13314756</v>
      </c>
      <c r="J145" s="74">
        <v>13847347</v>
      </c>
      <c r="K145" s="75"/>
    </row>
    <row r="146" spans="1:11" ht="15">
      <c r="A146" s="30">
        <v>3</v>
      </c>
      <c r="B146" s="68" t="s">
        <v>11</v>
      </c>
      <c r="C146" s="72">
        <f t="shared" si="66"/>
        <v>0</v>
      </c>
      <c r="D146" s="73"/>
      <c r="E146" s="42"/>
      <c r="F146" s="73"/>
      <c r="G146" s="73"/>
      <c r="H146" s="73"/>
      <c r="I146" s="74"/>
      <c r="J146" s="74"/>
      <c r="K146" s="75"/>
    </row>
    <row r="147" spans="1:11" ht="15">
      <c r="A147" s="30">
        <v>4</v>
      </c>
      <c r="B147" s="37" t="s">
        <v>12</v>
      </c>
      <c r="C147" s="72">
        <f t="shared" si="66"/>
        <v>0</v>
      </c>
      <c r="D147" s="73"/>
      <c r="E147" s="42"/>
      <c r="F147" s="73"/>
      <c r="G147" s="73"/>
      <c r="H147" s="73"/>
      <c r="I147" s="74"/>
      <c r="J147" s="74"/>
      <c r="K147" s="76"/>
    </row>
    <row r="148" spans="1:11" ht="106.5" customHeight="1">
      <c r="A148" s="30"/>
      <c r="B148" s="34" t="s">
        <v>39</v>
      </c>
      <c r="C148" s="72">
        <f>SUM(C149:C152)</f>
        <v>2169256</v>
      </c>
      <c r="D148" s="70">
        <f>SUM(D149:D152)</f>
        <v>0</v>
      </c>
      <c r="E148" s="70">
        <f>SUM(E149:E152)</f>
        <v>0</v>
      </c>
      <c r="F148" s="70">
        <f>SUM(F149:F152)</f>
        <v>0</v>
      </c>
      <c r="G148" s="70">
        <f>SUM(G149:G152)</f>
        <v>542314</v>
      </c>
      <c r="H148" s="70">
        <f>SUM(H149:H152)</f>
        <v>542314</v>
      </c>
      <c r="I148" s="72">
        <f>SUM(I149:I152)</f>
        <v>542314</v>
      </c>
      <c r="J148" s="72">
        <f>SUM(J149:J152)</f>
        <v>542314</v>
      </c>
      <c r="K148" s="76"/>
    </row>
    <row r="149" spans="1:11" ht="15">
      <c r="A149" s="30">
        <v>1</v>
      </c>
      <c r="B149" s="68" t="s">
        <v>9</v>
      </c>
      <c r="C149" s="72">
        <f aca="true" t="shared" si="67" ref="C149:C152">SUM(D149:J149)</f>
        <v>0</v>
      </c>
      <c r="D149" s="73"/>
      <c r="E149" s="42"/>
      <c r="F149" s="73"/>
      <c r="G149" s="73"/>
      <c r="H149" s="73"/>
      <c r="I149" s="74"/>
      <c r="J149" s="74"/>
      <c r="K149" s="76"/>
    </row>
    <row r="150" spans="1:11" ht="15">
      <c r="A150" s="30">
        <v>2</v>
      </c>
      <c r="B150" s="68" t="s">
        <v>10</v>
      </c>
      <c r="C150" s="72">
        <f t="shared" si="67"/>
        <v>0</v>
      </c>
      <c r="D150" s="73"/>
      <c r="E150" s="42"/>
      <c r="F150" s="73"/>
      <c r="G150" s="73"/>
      <c r="H150" s="73"/>
      <c r="I150" s="74"/>
      <c r="J150" s="74"/>
      <c r="K150" s="76"/>
    </row>
    <row r="151" spans="1:11" ht="15">
      <c r="A151" s="30">
        <v>3</v>
      </c>
      <c r="B151" s="68" t="s">
        <v>11</v>
      </c>
      <c r="C151" s="72">
        <f t="shared" si="67"/>
        <v>2169256</v>
      </c>
      <c r="D151" s="73">
        <v>0</v>
      </c>
      <c r="E151" s="73">
        <v>0</v>
      </c>
      <c r="F151" s="74">
        <v>0</v>
      </c>
      <c r="G151" s="74">
        <v>542314</v>
      </c>
      <c r="H151" s="74">
        <v>542314</v>
      </c>
      <c r="I151" s="74">
        <v>542314</v>
      </c>
      <c r="J151" s="74">
        <v>542314</v>
      </c>
      <c r="K151" s="76"/>
    </row>
    <row r="152" spans="1:11" ht="15">
      <c r="A152" s="30">
        <v>4</v>
      </c>
      <c r="B152" s="37" t="s">
        <v>12</v>
      </c>
      <c r="C152" s="72">
        <f t="shared" si="67"/>
        <v>0</v>
      </c>
      <c r="D152" s="73"/>
      <c r="E152" s="42"/>
      <c r="F152" s="73"/>
      <c r="G152" s="73"/>
      <c r="H152" s="73"/>
      <c r="I152" s="74"/>
      <c r="J152" s="74"/>
      <c r="K152" s="76"/>
    </row>
    <row r="153" spans="1:11" ht="124.5" customHeight="1">
      <c r="A153" s="30"/>
      <c r="B153" s="54" t="s">
        <v>40</v>
      </c>
      <c r="C153" s="38">
        <f>SUM(C154:C157)</f>
        <v>9814440</v>
      </c>
      <c r="D153" s="38">
        <f>SUM(D154:D157)</f>
        <v>0</v>
      </c>
      <c r="E153" s="38">
        <f>SUM(E154:E157)</f>
        <v>0</v>
      </c>
      <c r="F153" s="38">
        <f>SUM(F154:F157)</f>
        <v>0</v>
      </c>
      <c r="G153" s="38">
        <f>SUM(G154:G157)</f>
        <v>2453610</v>
      </c>
      <c r="H153" s="38">
        <f>SUM(H154:H157)</f>
        <v>2453610</v>
      </c>
      <c r="I153" s="38">
        <f>SUM(I154:I157)</f>
        <v>2453610</v>
      </c>
      <c r="J153" s="38">
        <f>SUM(J154:J157)</f>
        <v>2453610</v>
      </c>
      <c r="K153" s="39"/>
    </row>
    <row r="154" spans="1:11" ht="15">
      <c r="A154" s="30">
        <f aca="true" t="shared" si="68" ref="A154:A155">A153+1</f>
        <v>1</v>
      </c>
      <c r="B154" s="37" t="s">
        <v>9</v>
      </c>
      <c r="C154" s="38">
        <f aca="true" t="shared" si="69" ref="C154:C157">SUM(D154:J154)</f>
        <v>0</v>
      </c>
      <c r="D154" s="42"/>
      <c r="E154" s="42"/>
      <c r="F154" s="42"/>
      <c r="G154" s="42"/>
      <c r="H154" s="42"/>
      <c r="I154" s="42"/>
      <c r="J154" s="42"/>
      <c r="K154" s="39"/>
    </row>
    <row r="155" spans="1:11" ht="15">
      <c r="A155" s="30">
        <f t="shared" si="68"/>
        <v>2</v>
      </c>
      <c r="B155" s="37" t="s">
        <v>10</v>
      </c>
      <c r="C155" s="38">
        <f t="shared" si="69"/>
        <v>0</v>
      </c>
      <c r="D155" s="42"/>
      <c r="E155" s="42"/>
      <c r="F155" s="42"/>
      <c r="G155" s="42"/>
      <c r="H155" s="42"/>
      <c r="I155" s="42"/>
      <c r="J155" s="42"/>
      <c r="K155" s="39"/>
    </row>
    <row r="156" spans="1:11" ht="15">
      <c r="A156" s="30">
        <v>3</v>
      </c>
      <c r="B156" s="37" t="s">
        <v>11</v>
      </c>
      <c r="C156" s="38">
        <f t="shared" si="69"/>
        <v>9814440</v>
      </c>
      <c r="D156" s="42">
        <v>0</v>
      </c>
      <c r="E156" s="42">
        <v>0</v>
      </c>
      <c r="F156" s="42">
        <v>0</v>
      </c>
      <c r="G156" s="42">
        <v>2453610</v>
      </c>
      <c r="H156" s="42">
        <v>2453610</v>
      </c>
      <c r="I156" s="42">
        <v>2453610</v>
      </c>
      <c r="J156" s="42">
        <v>2453610</v>
      </c>
      <c r="K156" s="39"/>
    </row>
    <row r="157" spans="1:11" ht="15">
      <c r="A157" s="30">
        <v>4</v>
      </c>
      <c r="B157" s="37" t="s">
        <v>12</v>
      </c>
      <c r="C157" s="38">
        <f t="shared" si="69"/>
        <v>0</v>
      </c>
      <c r="D157" s="42"/>
      <c r="E157" s="42"/>
      <c r="F157" s="42"/>
      <c r="G157" s="42"/>
      <c r="H157" s="42"/>
      <c r="I157" s="42"/>
      <c r="J157" s="42"/>
      <c r="K157" s="56"/>
    </row>
    <row r="158" spans="1:11" ht="164.25" customHeight="1">
      <c r="A158" s="30"/>
      <c r="B158" s="54" t="s">
        <v>41</v>
      </c>
      <c r="C158" s="38">
        <f>SUM(C159:C162)</f>
        <v>216000</v>
      </c>
      <c r="D158" s="38">
        <f>SUM(D159:D162)</f>
        <v>216000</v>
      </c>
      <c r="E158" s="38">
        <f>SUM(E159:E162)</f>
        <v>0</v>
      </c>
      <c r="F158" s="38">
        <f>SUM(F159:F162)</f>
        <v>0</v>
      </c>
      <c r="G158" s="38">
        <f>SUM(G159:G162)</f>
        <v>0</v>
      </c>
      <c r="H158" s="38">
        <f>SUM(H159:H162)</f>
        <v>0</v>
      </c>
      <c r="I158" s="38">
        <f>SUM(I159:I162)</f>
        <v>0</v>
      </c>
      <c r="J158" s="38">
        <f>SUM(J159:J162)</f>
        <v>0</v>
      </c>
      <c r="K158" s="39"/>
    </row>
    <row r="159" spans="1:11" ht="15">
      <c r="A159" s="30">
        <f aca="true" t="shared" si="70" ref="A159:A160">A158+1</f>
        <v>1</v>
      </c>
      <c r="B159" s="37" t="s">
        <v>9</v>
      </c>
      <c r="C159" s="38">
        <f aca="true" t="shared" si="71" ref="C159:C162">SUM(D159:J159)</f>
        <v>0</v>
      </c>
      <c r="D159" s="42"/>
      <c r="E159" s="42"/>
      <c r="F159" s="42"/>
      <c r="G159" s="42"/>
      <c r="H159" s="42"/>
      <c r="I159" s="42"/>
      <c r="J159" s="42"/>
      <c r="K159" s="39"/>
    </row>
    <row r="160" spans="1:11" ht="15">
      <c r="A160" s="30">
        <f t="shared" si="70"/>
        <v>2</v>
      </c>
      <c r="B160" s="37" t="s">
        <v>10</v>
      </c>
      <c r="C160" s="38">
        <f t="shared" si="71"/>
        <v>216000</v>
      </c>
      <c r="D160" s="42">
        <v>216000</v>
      </c>
      <c r="E160" s="42"/>
      <c r="F160" s="42"/>
      <c r="G160" s="42"/>
      <c r="H160" s="42"/>
      <c r="I160" s="42"/>
      <c r="J160" s="42"/>
      <c r="K160" s="39"/>
    </row>
    <row r="161" spans="1:11" ht="15">
      <c r="A161" s="30">
        <v>3</v>
      </c>
      <c r="B161" s="37" t="s">
        <v>11</v>
      </c>
      <c r="C161" s="38">
        <f t="shared" si="71"/>
        <v>0</v>
      </c>
      <c r="D161" s="42">
        <v>0</v>
      </c>
      <c r="E161" s="42">
        <v>0</v>
      </c>
      <c r="F161" s="42">
        <v>0</v>
      </c>
      <c r="G161" s="42">
        <v>0</v>
      </c>
      <c r="H161" s="42">
        <v>0</v>
      </c>
      <c r="I161" s="42">
        <v>0</v>
      </c>
      <c r="J161" s="42">
        <v>0</v>
      </c>
      <c r="K161" s="39"/>
    </row>
    <row r="162" spans="1:11" ht="15">
      <c r="A162" s="30">
        <v>4</v>
      </c>
      <c r="B162" s="37" t="s">
        <v>12</v>
      </c>
      <c r="C162" s="38">
        <f t="shared" si="71"/>
        <v>0</v>
      </c>
      <c r="D162" s="42"/>
      <c r="E162" s="42"/>
      <c r="F162" s="42"/>
      <c r="G162" s="42"/>
      <c r="H162" s="42"/>
      <c r="I162" s="42"/>
      <c r="J162" s="42"/>
      <c r="K162" s="56"/>
    </row>
    <row r="163" spans="1:11" ht="66.75" customHeight="1">
      <c r="A163" s="30"/>
      <c r="B163" s="54" t="s">
        <v>42</v>
      </c>
      <c r="C163" s="38">
        <f>SUM(C164:C167)</f>
        <v>11280497.27</v>
      </c>
      <c r="D163" s="38">
        <f>SUM(D164:D167)</f>
        <v>6141297.27</v>
      </c>
      <c r="E163" s="38">
        <f>SUM(E164:E167)</f>
        <v>2328700</v>
      </c>
      <c r="F163" s="38">
        <f>SUM(F164:F167)</f>
        <v>2810500</v>
      </c>
      <c r="G163" s="38">
        <f>SUM(G164:G167)</f>
        <v>0</v>
      </c>
      <c r="H163" s="38">
        <f>SUM(H164:H167)</f>
        <v>0</v>
      </c>
      <c r="I163" s="38">
        <f>SUM(I164:I167)</f>
        <v>0</v>
      </c>
      <c r="J163" s="38">
        <f>SUM(J164:J167)</f>
        <v>0</v>
      </c>
      <c r="K163" s="39"/>
    </row>
    <row r="164" spans="1:11" ht="15">
      <c r="A164" s="30">
        <f aca="true" t="shared" si="72" ref="A164:A165">A163+1</f>
        <v>1</v>
      </c>
      <c r="B164" s="37" t="s">
        <v>9</v>
      </c>
      <c r="C164" s="38">
        <f aca="true" t="shared" si="73" ref="C164:C167">SUM(D164:J164)</f>
        <v>0</v>
      </c>
      <c r="D164" s="42"/>
      <c r="E164" s="42"/>
      <c r="F164" s="42"/>
      <c r="G164" s="42"/>
      <c r="H164" s="42"/>
      <c r="I164" s="42"/>
      <c r="J164" s="42"/>
      <c r="K164" s="39"/>
    </row>
    <row r="165" spans="1:11" ht="15">
      <c r="A165" s="30">
        <f t="shared" si="72"/>
        <v>2</v>
      </c>
      <c r="B165" s="37" t="s">
        <v>10</v>
      </c>
      <c r="C165" s="38">
        <f t="shared" si="73"/>
        <v>0</v>
      </c>
      <c r="D165" s="42"/>
      <c r="E165" s="42"/>
      <c r="F165" s="42"/>
      <c r="G165" s="42"/>
      <c r="H165" s="42"/>
      <c r="I165" s="42"/>
      <c r="J165" s="42"/>
      <c r="K165" s="39"/>
    </row>
    <row r="166" spans="1:11" ht="15">
      <c r="A166" s="30">
        <v>3</v>
      </c>
      <c r="B166" s="37" t="s">
        <v>11</v>
      </c>
      <c r="C166" s="38">
        <f t="shared" si="73"/>
        <v>11280497.27</v>
      </c>
      <c r="D166" s="42">
        <v>6141297.27</v>
      </c>
      <c r="E166" s="42">
        <v>2328700</v>
      </c>
      <c r="F166" s="42">
        <v>2810500</v>
      </c>
      <c r="G166" s="42">
        <v>0</v>
      </c>
      <c r="H166" s="42">
        <v>0</v>
      </c>
      <c r="I166" s="42">
        <v>0</v>
      </c>
      <c r="J166" s="42">
        <v>0</v>
      </c>
      <c r="K166" s="39"/>
    </row>
    <row r="167" spans="1:11" ht="15">
      <c r="A167" s="30">
        <v>4</v>
      </c>
      <c r="B167" s="37" t="s">
        <v>12</v>
      </c>
      <c r="C167" s="38">
        <f t="shared" si="73"/>
        <v>0</v>
      </c>
      <c r="D167" s="42"/>
      <c r="E167" s="42"/>
      <c r="F167" s="42"/>
      <c r="G167" s="42"/>
      <c r="H167" s="42"/>
      <c r="I167" s="42"/>
      <c r="J167" s="42"/>
      <c r="K167" s="56"/>
    </row>
    <row r="168" spans="1:11" ht="66.75" customHeight="1">
      <c r="A168" s="30"/>
      <c r="B168" s="54" t="s">
        <v>43</v>
      </c>
      <c r="C168" s="38">
        <f>SUM(C169:C172)</f>
        <v>600000</v>
      </c>
      <c r="D168" s="38">
        <f>SUM(D169:D172)</f>
        <v>200000</v>
      </c>
      <c r="E168" s="38">
        <f>SUM(E169:E172)</f>
        <v>200000</v>
      </c>
      <c r="F168" s="38">
        <f>SUM(F169:F172)</f>
        <v>200000</v>
      </c>
      <c r="G168" s="38">
        <f>SUM(G169:G172)</f>
        <v>0</v>
      </c>
      <c r="H168" s="38">
        <f>SUM(H169:H172)</f>
        <v>0</v>
      </c>
      <c r="I168" s="38">
        <f>SUM(I169:I172)</f>
        <v>0</v>
      </c>
      <c r="J168" s="38">
        <f>SUM(J169:J172)</f>
        <v>0</v>
      </c>
      <c r="K168" s="39"/>
    </row>
    <row r="169" spans="1:11" ht="15">
      <c r="A169" s="30">
        <f aca="true" t="shared" si="74" ref="A169:A170">A168+1</f>
        <v>1</v>
      </c>
      <c r="B169" s="37" t="s">
        <v>9</v>
      </c>
      <c r="C169" s="38">
        <f aca="true" t="shared" si="75" ref="C169:C172">SUM(D169:J169)</f>
        <v>0</v>
      </c>
      <c r="D169" s="42"/>
      <c r="E169" s="42"/>
      <c r="F169" s="42"/>
      <c r="G169" s="42"/>
      <c r="H169" s="42"/>
      <c r="I169" s="42"/>
      <c r="J169" s="42"/>
      <c r="K169" s="39"/>
    </row>
    <row r="170" spans="1:11" ht="15">
      <c r="A170" s="30">
        <f t="shared" si="74"/>
        <v>2</v>
      </c>
      <c r="B170" s="37" t="s">
        <v>10</v>
      </c>
      <c r="C170" s="38">
        <f t="shared" si="75"/>
        <v>0</v>
      </c>
      <c r="D170" s="42"/>
      <c r="E170" s="42"/>
      <c r="F170" s="42"/>
      <c r="G170" s="42"/>
      <c r="H170" s="42"/>
      <c r="I170" s="42"/>
      <c r="J170" s="42"/>
      <c r="K170" s="39"/>
    </row>
    <row r="171" spans="1:11" ht="15">
      <c r="A171" s="30">
        <v>3</v>
      </c>
      <c r="B171" s="37" t="s">
        <v>11</v>
      </c>
      <c r="C171" s="38">
        <f t="shared" si="75"/>
        <v>600000</v>
      </c>
      <c r="D171" s="42">
        <v>200000</v>
      </c>
      <c r="E171" s="42">
        <v>200000</v>
      </c>
      <c r="F171" s="42">
        <v>200000</v>
      </c>
      <c r="G171" s="42">
        <v>0</v>
      </c>
      <c r="H171" s="42">
        <v>0</v>
      </c>
      <c r="I171" s="42">
        <v>0</v>
      </c>
      <c r="J171" s="42">
        <v>0</v>
      </c>
      <c r="K171" s="39">
        <v>0</v>
      </c>
    </row>
    <row r="172" spans="1:11" ht="15">
      <c r="A172" s="30">
        <v>4</v>
      </c>
      <c r="B172" s="37" t="s">
        <v>12</v>
      </c>
      <c r="C172" s="38">
        <f t="shared" si="75"/>
        <v>0</v>
      </c>
      <c r="D172" s="42"/>
      <c r="E172" s="42"/>
      <c r="F172" s="42"/>
      <c r="G172" s="42"/>
      <c r="H172" s="42"/>
      <c r="I172" s="42"/>
      <c r="J172" s="42"/>
      <c r="K172" s="56"/>
    </row>
    <row r="173" spans="1:11" ht="66.75" customHeight="1">
      <c r="A173" s="30"/>
      <c r="B173" s="54" t="s">
        <v>44</v>
      </c>
      <c r="C173" s="38">
        <f>SUM(C174:C177)</f>
        <v>5000000</v>
      </c>
      <c r="D173" s="38">
        <f>SUM(D174:D177)</f>
        <v>0</v>
      </c>
      <c r="E173" s="38">
        <f>SUM(E174:E177)</f>
        <v>2500000</v>
      </c>
      <c r="F173" s="38">
        <f>SUM(F174:F177)</f>
        <v>2500000</v>
      </c>
      <c r="G173" s="38">
        <f>SUM(G174:G177)</f>
        <v>0</v>
      </c>
      <c r="H173" s="38">
        <f>SUM(H174:H177)</f>
        <v>0</v>
      </c>
      <c r="I173" s="38">
        <f>SUM(I174:I177)</f>
        <v>0</v>
      </c>
      <c r="J173" s="38">
        <f>SUM(J174:J177)</f>
        <v>0</v>
      </c>
      <c r="K173" s="39"/>
    </row>
    <row r="174" spans="1:11" ht="15">
      <c r="A174" s="30">
        <f aca="true" t="shared" si="76" ref="A174:A175">A173+1</f>
        <v>1</v>
      </c>
      <c r="B174" s="37" t="s">
        <v>9</v>
      </c>
      <c r="C174" s="38">
        <f aca="true" t="shared" si="77" ref="C174:C177">SUM(D174:J174)</f>
        <v>0</v>
      </c>
      <c r="D174" s="42"/>
      <c r="E174" s="42"/>
      <c r="F174" s="42"/>
      <c r="G174" s="42"/>
      <c r="H174" s="42"/>
      <c r="I174" s="42"/>
      <c r="J174" s="42"/>
      <c r="K174" s="39"/>
    </row>
    <row r="175" spans="1:11" ht="15">
      <c r="A175" s="30">
        <f t="shared" si="76"/>
        <v>2</v>
      </c>
      <c r="B175" s="37" t="s">
        <v>10</v>
      </c>
      <c r="C175" s="38">
        <f t="shared" si="77"/>
        <v>0</v>
      </c>
      <c r="D175" s="42"/>
      <c r="E175" s="42"/>
      <c r="F175" s="42"/>
      <c r="G175" s="42"/>
      <c r="H175" s="42"/>
      <c r="I175" s="42"/>
      <c r="J175" s="42"/>
      <c r="K175" s="39"/>
    </row>
    <row r="176" spans="1:11" ht="15">
      <c r="A176" s="30">
        <v>3</v>
      </c>
      <c r="B176" s="37" t="s">
        <v>11</v>
      </c>
      <c r="C176" s="38">
        <f t="shared" si="77"/>
        <v>5000000</v>
      </c>
      <c r="D176" s="42">
        <v>0</v>
      </c>
      <c r="E176" s="42">
        <v>2500000</v>
      </c>
      <c r="F176" s="42">
        <v>2500000</v>
      </c>
      <c r="G176" s="42">
        <v>0</v>
      </c>
      <c r="H176" s="42">
        <v>0</v>
      </c>
      <c r="I176" s="42">
        <v>0</v>
      </c>
      <c r="J176" s="42">
        <v>0</v>
      </c>
      <c r="K176" s="39">
        <v>0</v>
      </c>
    </row>
    <row r="177" spans="1:11" ht="15">
      <c r="A177" s="30">
        <v>4</v>
      </c>
      <c r="B177" s="37" t="s">
        <v>12</v>
      </c>
      <c r="C177" s="38">
        <f t="shared" si="77"/>
        <v>0</v>
      </c>
      <c r="D177" s="42"/>
      <c r="E177" s="42"/>
      <c r="F177" s="42"/>
      <c r="G177" s="42"/>
      <c r="H177" s="42"/>
      <c r="I177" s="42"/>
      <c r="J177" s="42"/>
      <c r="K177" s="56"/>
    </row>
    <row r="178" spans="1:11" ht="66.75" customHeight="1">
      <c r="A178" s="30"/>
      <c r="B178" s="54" t="s">
        <v>45</v>
      </c>
      <c r="C178" s="38">
        <f>SUM(C179:C182)</f>
        <v>915000</v>
      </c>
      <c r="D178" s="38">
        <f>SUM(D179:D182)</f>
        <v>305000</v>
      </c>
      <c r="E178" s="38">
        <f>SUM(E179:E182)</f>
        <v>305000</v>
      </c>
      <c r="F178" s="38">
        <f>SUM(F179:F182)</f>
        <v>305000</v>
      </c>
      <c r="G178" s="38">
        <f>SUM(G179:G182)</f>
        <v>0</v>
      </c>
      <c r="H178" s="38">
        <f>SUM(H179:H182)</f>
        <v>0</v>
      </c>
      <c r="I178" s="38">
        <f>SUM(I179:I182)</f>
        <v>0</v>
      </c>
      <c r="J178" s="38">
        <f>SUM(J179:J182)</f>
        <v>0</v>
      </c>
      <c r="K178" s="39"/>
    </row>
    <row r="179" spans="1:11" ht="15">
      <c r="A179" s="30">
        <f aca="true" t="shared" si="78" ref="A179:A180">A178+1</f>
        <v>1</v>
      </c>
      <c r="B179" s="37" t="s">
        <v>9</v>
      </c>
      <c r="C179" s="38">
        <f aca="true" t="shared" si="79" ref="C179:C182">SUM(D179:J179)</f>
        <v>0</v>
      </c>
      <c r="D179" s="42"/>
      <c r="E179" s="42"/>
      <c r="F179" s="42"/>
      <c r="G179" s="42"/>
      <c r="H179" s="42"/>
      <c r="I179" s="42"/>
      <c r="J179" s="42"/>
      <c r="K179" s="39"/>
    </row>
    <row r="180" spans="1:11" ht="15">
      <c r="A180" s="30">
        <f t="shared" si="78"/>
        <v>2</v>
      </c>
      <c r="B180" s="37" t="s">
        <v>10</v>
      </c>
      <c r="C180" s="38">
        <f t="shared" si="79"/>
        <v>0</v>
      </c>
      <c r="D180" s="42"/>
      <c r="E180" s="42"/>
      <c r="F180" s="42"/>
      <c r="G180" s="42"/>
      <c r="H180" s="42"/>
      <c r="I180" s="42"/>
      <c r="J180" s="42"/>
      <c r="K180" s="39"/>
    </row>
    <row r="181" spans="1:11" ht="15">
      <c r="A181" s="30">
        <v>3</v>
      </c>
      <c r="B181" s="37" t="s">
        <v>11</v>
      </c>
      <c r="C181" s="38">
        <f t="shared" si="79"/>
        <v>915000</v>
      </c>
      <c r="D181" s="42">
        <v>305000</v>
      </c>
      <c r="E181" s="42">
        <v>305000</v>
      </c>
      <c r="F181" s="42">
        <v>305000</v>
      </c>
      <c r="G181" s="42">
        <v>0</v>
      </c>
      <c r="H181" s="42">
        <v>0</v>
      </c>
      <c r="I181" s="42">
        <v>0</v>
      </c>
      <c r="J181" s="42">
        <v>0</v>
      </c>
      <c r="K181" s="39">
        <v>0</v>
      </c>
    </row>
    <row r="182" spans="1:11" ht="15">
      <c r="A182" s="30">
        <v>4</v>
      </c>
      <c r="B182" s="37" t="s">
        <v>12</v>
      </c>
      <c r="C182" s="38">
        <f t="shared" si="79"/>
        <v>0</v>
      </c>
      <c r="D182" s="42"/>
      <c r="E182" s="42"/>
      <c r="F182" s="42"/>
      <c r="G182" s="42"/>
      <c r="H182" s="42"/>
      <c r="I182" s="42"/>
      <c r="J182" s="42"/>
      <c r="K182" s="56"/>
    </row>
    <row r="183" spans="1:11" ht="120.75" customHeight="1">
      <c r="A183" s="30"/>
      <c r="B183" s="54" t="s">
        <v>46</v>
      </c>
      <c r="C183" s="38">
        <f>SUM(C184:C187)</f>
        <v>300000</v>
      </c>
      <c r="D183" s="38">
        <f>SUM(D184:D187)</f>
        <v>100000</v>
      </c>
      <c r="E183" s="38">
        <f>SUM(E184:E187)</f>
        <v>100000</v>
      </c>
      <c r="F183" s="38">
        <f>SUM(F184:F187)</f>
        <v>100000</v>
      </c>
      <c r="G183" s="38">
        <f>SUM(G184:G187)</f>
        <v>0</v>
      </c>
      <c r="H183" s="38">
        <f>SUM(H184:H187)</f>
        <v>0</v>
      </c>
      <c r="I183" s="38">
        <f>SUM(I184:I187)</f>
        <v>0</v>
      </c>
      <c r="J183" s="38">
        <f>SUM(J184:J187)</f>
        <v>0</v>
      </c>
      <c r="K183" s="39"/>
    </row>
    <row r="184" spans="1:11" ht="15">
      <c r="A184" s="30">
        <f aca="true" t="shared" si="80" ref="A184:A185">A183+1</f>
        <v>1</v>
      </c>
      <c r="B184" s="37" t="s">
        <v>9</v>
      </c>
      <c r="C184" s="38">
        <f aca="true" t="shared" si="81" ref="C184:C187">SUM(D184:J184)</f>
        <v>0</v>
      </c>
      <c r="D184" s="42"/>
      <c r="E184" s="42"/>
      <c r="F184" s="42"/>
      <c r="G184" s="42"/>
      <c r="H184" s="42"/>
      <c r="I184" s="42"/>
      <c r="J184" s="42"/>
      <c r="K184" s="39"/>
    </row>
    <row r="185" spans="1:11" ht="15">
      <c r="A185" s="30">
        <f t="shared" si="80"/>
        <v>2</v>
      </c>
      <c r="B185" s="37" t="s">
        <v>10</v>
      </c>
      <c r="C185" s="38">
        <f t="shared" si="81"/>
        <v>0</v>
      </c>
      <c r="D185" s="42"/>
      <c r="E185" s="42"/>
      <c r="F185" s="42"/>
      <c r="G185" s="42"/>
      <c r="H185" s="42"/>
      <c r="I185" s="42"/>
      <c r="J185" s="42"/>
      <c r="K185" s="39"/>
    </row>
    <row r="186" spans="1:11" ht="15">
      <c r="A186" s="30">
        <v>3</v>
      </c>
      <c r="B186" s="37" t="s">
        <v>11</v>
      </c>
      <c r="C186" s="38">
        <f t="shared" si="81"/>
        <v>300000</v>
      </c>
      <c r="D186" s="42">
        <v>100000</v>
      </c>
      <c r="E186" s="42">
        <v>100000</v>
      </c>
      <c r="F186" s="42">
        <v>100000</v>
      </c>
      <c r="G186" s="42">
        <v>0</v>
      </c>
      <c r="H186" s="42">
        <v>0</v>
      </c>
      <c r="I186" s="42">
        <v>0</v>
      </c>
      <c r="J186" s="42">
        <v>0</v>
      </c>
      <c r="K186" s="39">
        <v>0</v>
      </c>
    </row>
    <row r="187" spans="1:11" ht="15">
      <c r="A187" s="30">
        <v>4</v>
      </c>
      <c r="B187" s="37" t="s">
        <v>12</v>
      </c>
      <c r="C187" s="38">
        <f t="shared" si="81"/>
        <v>0</v>
      </c>
      <c r="D187" s="42"/>
      <c r="E187" s="42"/>
      <c r="F187" s="42"/>
      <c r="G187" s="42"/>
      <c r="H187" s="42"/>
      <c r="I187" s="42"/>
      <c r="J187" s="42"/>
      <c r="K187" s="56"/>
    </row>
    <row r="188" spans="1:11" ht="84.75" customHeight="1">
      <c r="A188" s="30"/>
      <c r="B188" s="54" t="s">
        <v>47</v>
      </c>
      <c r="C188" s="38">
        <f>SUM(C189:C192)</f>
        <v>40966200</v>
      </c>
      <c r="D188" s="38">
        <f>SUM(D189:D192)</f>
        <v>13655400</v>
      </c>
      <c r="E188" s="38">
        <f>SUM(E189:E192)</f>
        <v>13655400</v>
      </c>
      <c r="F188" s="38">
        <f>SUM(F189:F192)</f>
        <v>13655400</v>
      </c>
      <c r="G188" s="38">
        <f>SUM(G189:G192)</f>
        <v>0</v>
      </c>
      <c r="H188" s="38">
        <f>SUM(H189:H192)</f>
        <v>0</v>
      </c>
      <c r="I188" s="38">
        <f>SUM(I189:I192)</f>
        <v>0</v>
      </c>
      <c r="J188" s="38">
        <f>SUM(J189:J192)</f>
        <v>0</v>
      </c>
      <c r="K188" s="39"/>
    </row>
    <row r="189" spans="1:11" ht="15">
      <c r="A189" s="30">
        <f aca="true" t="shared" si="82" ref="A189:A190">A188+1</f>
        <v>1</v>
      </c>
      <c r="B189" s="37" t="s">
        <v>9</v>
      </c>
      <c r="C189" s="38">
        <f aca="true" t="shared" si="83" ref="C189:C192">SUM(D189:J189)</f>
        <v>0</v>
      </c>
      <c r="D189" s="42"/>
      <c r="E189" s="42"/>
      <c r="F189" s="42"/>
      <c r="G189" s="42"/>
      <c r="H189" s="42"/>
      <c r="I189" s="42"/>
      <c r="J189" s="42"/>
      <c r="K189" s="39"/>
    </row>
    <row r="190" spans="1:11" ht="15">
      <c r="A190" s="30">
        <f t="shared" si="82"/>
        <v>2</v>
      </c>
      <c r="B190" s="37" t="s">
        <v>10</v>
      </c>
      <c r="C190" s="38">
        <f t="shared" si="83"/>
        <v>40966200</v>
      </c>
      <c r="D190" s="42">
        <v>13655400</v>
      </c>
      <c r="E190" s="42">
        <v>13655400</v>
      </c>
      <c r="F190" s="42">
        <v>13655400</v>
      </c>
      <c r="G190" s="42">
        <v>0</v>
      </c>
      <c r="H190" s="42">
        <v>0</v>
      </c>
      <c r="I190" s="42">
        <v>0</v>
      </c>
      <c r="J190" s="42">
        <v>0</v>
      </c>
      <c r="K190" s="39"/>
    </row>
    <row r="191" spans="1:11" ht="15">
      <c r="A191" s="30">
        <v>3</v>
      </c>
      <c r="B191" s="37" t="s">
        <v>11</v>
      </c>
      <c r="C191" s="38">
        <f t="shared" si="83"/>
        <v>0</v>
      </c>
      <c r="D191" s="42"/>
      <c r="E191" s="42"/>
      <c r="F191" s="42"/>
      <c r="G191" s="42"/>
      <c r="H191" s="42"/>
      <c r="I191" s="42"/>
      <c r="J191" s="42"/>
      <c r="K191" s="39">
        <v>0</v>
      </c>
    </row>
    <row r="192" spans="1:11" ht="15">
      <c r="A192" s="30">
        <v>4</v>
      </c>
      <c r="B192" s="37" t="s">
        <v>12</v>
      </c>
      <c r="C192" s="38">
        <f t="shared" si="83"/>
        <v>0</v>
      </c>
      <c r="D192" s="42"/>
      <c r="E192" s="42"/>
      <c r="F192" s="42"/>
      <c r="G192" s="42"/>
      <c r="H192" s="42"/>
      <c r="I192" s="42"/>
      <c r="J192" s="42"/>
      <c r="K192" s="56"/>
    </row>
    <row r="193" spans="1:11" ht="96.75" customHeight="1">
      <c r="A193" s="30"/>
      <c r="B193" s="54" t="s">
        <v>48</v>
      </c>
      <c r="C193" s="38">
        <f>SUM(C194:C197)</f>
        <v>57534500</v>
      </c>
      <c r="D193" s="38">
        <f>SUM(D194:D197)</f>
        <v>18719700</v>
      </c>
      <c r="E193" s="38">
        <f>SUM(E194:E197)</f>
        <v>19727700</v>
      </c>
      <c r="F193" s="38">
        <f>SUM(F194:F197)</f>
        <v>19087100</v>
      </c>
      <c r="G193" s="38">
        <f>SUM(G194:G197)</f>
        <v>0</v>
      </c>
      <c r="H193" s="38">
        <f>SUM(H194:H197)</f>
        <v>0</v>
      </c>
      <c r="I193" s="38">
        <f>SUM(I194:I197)</f>
        <v>0</v>
      </c>
      <c r="J193" s="38">
        <f>SUM(J194:J197)</f>
        <v>0</v>
      </c>
      <c r="K193" s="39"/>
    </row>
    <row r="194" spans="1:11" ht="15">
      <c r="A194" s="30">
        <f aca="true" t="shared" si="84" ref="A194:A195">A193+1</f>
        <v>1</v>
      </c>
      <c r="B194" s="37" t="s">
        <v>9</v>
      </c>
      <c r="C194" s="38">
        <f aca="true" t="shared" si="85" ref="C194:C197">SUM(D194:J194)</f>
        <v>0</v>
      </c>
      <c r="D194" s="42"/>
      <c r="E194" s="42"/>
      <c r="F194" s="42"/>
      <c r="G194" s="42"/>
      <c r="H194" s="42"/>
      <c r="I194" s="42"/>
      <c r="J194" s="42"/>
      <c r="K194" s="39"/>
    </row>
    <row r="195" spans="1:11" ht="15">
      <c r="A195" s="30">
        <f t="shared" si="84"/>
        <v>2</v>
      </c>
      <c r="B195" s="37" t="s">
        <v>10</v>
      </c>
      <c r="C195" s="38">
        <f t="shared" si="85"/>
        <v>57534500</v>
      </c>
      <c r="D195" s="42">
        <v>18719700</v>
      </c>
      <c r="E195" s="42">
        <v>19727700</v>
      </c>
      <c r="F195" s="42">
        <v>19087100</v>
      </c>
      <c r="G195" s="42">
        <v>0</v>
      </c>
      <c r="H195" s="42">
        <v>0</v>
      </c>
      <c r="I195" s="42">
        <v>0</v>
      </c>
      <c r="J195" s="42">
        <v>0</v>
      </c>
      <c r="K195" s="39"/>
    </row>
    <row r="196" spans="1:11" ht="15">
      <c r="A196" s="30">
        <v>3</v>
      </c>
      <c r="B196" s="37" t="s">
        <v>11</v>
      </c>
      <c r="C196" s="38">
        <f t="shared" si="85"/>
        <v>0</v>
      </c>
      <c r="D196" s="42"/>
      <c r="E196" s="42"/>
      <c r="F196" s="42"/>
      <c r="G196" s="42"/>
      <c r="H196" s="42"/>
      <c r="I196" s="42"/>
      <c r="J196" s="42"/>
      <c r="K196" s="39">
        <v>0</v>
      </c>
    </row>
    <row r="197" spans="1:11" ht="15">
      <c r="A197" s="30">
        <v>4</v>
      </c>
      <c r="B197" s="37" t="s">
        <v>12</v>
      </c>
      <c r="C197" s="38">
        <f t="shared" si="85"/>
        <v>0</v>
      </c>
      <c r="D197" s="42"/>
      <c r="E197" s="42"/>
      <c r="F197" s="42"/>
      <c r="G197" s="42"/>
      <c r="H197" s="42"/>
      <c r="I197" s="42"/>
      <c r="J197" s="42"/>
      <c r="K197" s="56"/>
    </row>
    <row r="198" spans="1:11" ht="90" customHeight="1">
      <c r="A198" s="30"/>
      <c r="B198" s="54" t="s">
        <v>49</v>
      </c>
      <c r="C198" s="38">
        <f>SUM(C199:C202)</f>
        <v>2825183</v>
      </c>
      <c r="D198" s="38">
        <f>SUM(D199:D202)</f>
        <v>2825183</v>
      </c>
      <c r="E198" s="38">
        <f>SUM(E199:E202)</f>
        <v>0</v>
      </c>
      <c r="F198" s="38">
        <f>SUM(F199:F202)</f>
        <v>0</v>
      </c>
      <c r="G198" s="38">
        <f>SUM(G199:G202)</f>
        <v>0</v>
      </c>
      <c r="H198" s="38">
        <f>SUM(H199:H202)</f>
        <v>0</v>
      </c>
      <c r="I198" s="38">
        <f>SUM(I199:I202)</f>
        <v>0</v>
      </c>
      <c r="J198" s="38">
        <f>SUM(J199:J202)</f>
        <v>0</v>
      </c>
      <c r="K198" s="39"/>
    </row>
    <row r="199" spans="1:11" ht="15">
      <c r="A199" s="30">
        <f aca="true" t="shared" si="86" ref="A199:A200">A198+1</f>
        <v>1</v>
      </c>
      <c r="B199" s="37" t="s">
        <v>9</v>
      </c>
      <c r="C199" s="38">
        <f aca="true" t="shared" si="87" ref="C199:C202">SUM(D199:J199)</f>
        <v>0</v>
      </c>
      <c r="D199" s="42"/>
      <c r="E199" s="42"/>
      <c r="F199" s="42"/>
      <c r="G199" s="42"/>
      <c r="H199" s="42"/>
      <c r="I199" s="42"/>
      <c r="J199" s="42"/>
      <c r="K199" s="39"/>
    </row>
    <row r="200" spans="1:11" ht="15">
      <c r="A200" s="30">
        <f t="shared" si="86"/>
        <v>2</v>
      </c>
      <c r="B200" s="37" t="s">
        <v>10</v>
      </c>
      <c r="C200" s="38">
        <f t="shared" si="87"/>
        <v>1329509</v>
      </c>
      <c r="D200" s="42">
        <v>1329509</v>
      </c>
      <c r="E200" s="42"/>
      <c r="F200" s="42"/>
      <c r="G200" s="42"/>
      <c r="H200" s="42"/>
      <c r="I200" s="42"/>
      <c r="J200" s="42"/>
      <c r="K200" s="39"/>
    </row>
    <row r="201" spans="1:11" ht="15">
      <c r="A201" s="30">
        <v>3</v>
      </c>
      <c r="B201" s="37" t="s">
        <v>11</v>
      </c>
      <c r="C201" s="38">
        <f t="shared" si="87"/>
        <v>1495674</v>
      </c>
      <c r="D201" s="42">
        <v>1495674</v>
      </c>
      <c r="E201" s="42"/>
      <c r="F201" s="42"/>
      <c r="G201" s="42"/>
      <c r="H201" s="42"/>
      <c r="I201" s="42"/>
      <c r="J201" s="42"/>
      <c r="K201" s="39">
        <v>0</v>
      </c>
    </row>
    <row r="202" spans="1:11" ht="15">
      <c r="A202" s="30">
        <v>4</v>
      </c>
      <c r="B202" s="37" t="s">
        <v>12</v>
      </c>
      <c r="C202" s="38">
        <f t="shared" si="87"/>
        <v>0</v>
      </c>
      <c r="D202" s="42"/>
      <c r="E202" s="42"/>
      <c r="F202" s="42"/>
      <c r="G202" s="42"/>
      <c r="H202" s="42"/>
      <c r="I202" s="42"/>
      <c r="J202" s="42"/>
      <c r="K202" s="56"/>
    </row>
    <row r="203" spans="1:11" ht="90" customHeight="1">
      <c r="A203" s="30"/>
      <c r="B203" s="54" t="s">
        <v>50</v>
      </c>
      <c r="C203" s="38">
        <f>SUM(C204:C207)</f>
        <v>189419</v>
      </c>
      <c r="D203" s="38">
        <f>SUM(D204:D207)</f>
        <v>189419</v>
      </c>
      <c r="E203" s="38">
        <f>SUM(E204:E207)</f>
        <v>0</v>
      </c>
      <c r="F203" s="38">
        <f>SUM(F204:F207)</f>
        <v>0</v>
      </c>
      <c r="G203" s="38">
        <f>SUM(G204:G207)</f>
        <v>0</v>
      </c>
      <c r="H203" s="38">
        <f>SUM(H204:H207)</f>
        <v>0</v>
      </c>
      <c r="I203" s="38">
        <f>SUM(I204:I207)</f>
        <v>0</v>
      </c>
      <c r="J203" s="38">
        <f>SUM(J204:J207)</f>
        <v>0</v>
      </c>
      <c r="K203" s="39"/>
    </row>
    <row r="204" spans="1:11" ht="15">
      <c r="A204" s="30">
        <f aca="true" t="shared" si="88" ref="A204:A205">A203+1</f>
        <v>1</v>
      </c>
      <c r="B204" s="37" t="s">
        <v>9</v>
      </c>
      <c r="C204" s="38">
        <f aca="true" t="shared" si="89" ref="C204:C207">SUM(D204:J204)</f>
        <v>0</v>
      </c>
      <c r="D204" s="42"/>
      <c r="E204" s="42"/>
      <c r="F204" s="42"/>
      <c r="G204" s="42"/>
      <c r="H204" s="42"/>
      <c r="I204" s="42"/>
      <c r="J204" s="42"/>
      <c r="K204" s="39"/>
    </row>
    <row r="205" spans="1:11" ht="15">
      <c r="A205" s="30">
        <f t="shared" si="88"/>
        <v>2</v>
      </c>
      <c r="B205" s="37" t="s">
        <v>10</v>
      </c>
      <c r="C205" s="38">
        <f t="shared" si="89"/>
        <v>0</v>
      </c>
      <c r="D205" s="42"/>
      <c r="E205" s="42"/>
      <c r="F205" s="42"/>
      <c r="G205" s="42"/>
      <c r="H205" s="42"/>
      <c r="I205" s="42"/>
      <c r="J205" s="42"/>
      <c r="K205" s="39"/>
    </row>
    <row r="206" spans="1:11" ht="15">
      <c r="A206" s="30">
        <v>3</v>
      </c>
      <c r="B206" s="37" t="s">
        <v>11</v>
      </c>
      <c r="C206" s="38">
        <f t="shared" si="89"/>
        <v>189419</v>
      </c>
      <c r="D206" s="42">
        <v>189419</v>
      </c>
      <c r="E206" s="42"/>
      <c r="F206" s="42"/>
      <c r="G206" s="42"/>
      <c r="H206" s="42"/>
      <c r="I206" s="42"/>
      <c r="J206" s="42"/>
      <c r="K206" s="39">
        <v>0</v>
      </c>
    </row>
    <row r="207" spans="1:11" ht="15">
      <c r="A207" s="30">
        <v>4</v>
      </c>
      <c r="B207" s="37" t="s">
        <v>12</v>
      </c>
      <c r="C207" s="38">
        <f t="shared" si="89"/>
        <v>0</v>
      </c>
      <c r="D207" s="42"/>
      <c r="E207" s="42"/>
      <c r="F207" s="42"/>
      <c r="G207" s="42"/>
      <c r="H207" s="42"/>
      <c r="I207" s="42"/>
      <c r="J207" s="42"/>
      <c r="K207" s="56"/>
    </row>
    <row r="208" spans="1:11" ht="42" customHeight="1">
      <c r="A208" s="10" t="s">
        <v>51</v>
      </c>
      <c r="B208" s="10"/>
      <c r="C208" s="10"/>
      <c r="D208" s="10"/>
      <c r="E208" s="10"/>
      <c r="F208" s="10"/>
      <c r="G208" s="10"/>
      <c r="H208" s="10"/>
      <c r="I208" s="10"/>
      <c r="J208" s="10"/>
      <c r="K208" s="10"/>
    </row>
    <row r="209" spans="1:11" ht="15">
      <c r="A209" s="3"/>
      <c r="B209" s="4"/>
      <c r="C209" s="5"/>
      <c r="D209" s="5"/>
      <c r="E209" s="5"/>
      <c r="F209" s="5"/>
      <c r="G209" s="5"/>
      <c r="H209" s="5"/>
      <c r="I209" s="5"/>
      <c r="J209" s="5"/>
      <c r="K209" s="7"/>
    </row>
    <row r="210" spans="1:11" ht="15">
      <c r="A210" s="3"/>
      <c r="B210" s="4"/>
      <c r="C210" s="5"/>
      <c r="D210" s="5"/>
      <c r="E210" s="5"/>
      <c r="F210" s="5"/>
      <c r="G210" s="5"/>
      <c r="H210" s="5"/>
      <c r="I210" s="5"/>
      <c r="J210" s="5"/>
      <c r="K210" s="7"/>
    </row>
    <row r="211" spans="1:11" ht="15" customHeight="1">
      <c r="A211" s="30" t="s">
        <v>2</v>
      </c>
      <c r="B211" s="14" t="s">
        <v>3</v>
      </c>
      <c r="C211" s="31" t="s">
        <v>4</v>
      </c>
      <c r="D211" s="31"/>
      <c r="E211" s="31"/>
      <c r="F211" s="31"/>
      <c r="G211" s="31"/>
      <c r="H211" s="31"/>
      <c r="I211" s="31"/>
      <c r="J211" s="31"/>
      <c r="K211" s="14" t="s">
        <v>5</v>
      </c>
    </row>
    <row r="212" spans="1:11" ht="95.25" customHeight="1">
      <c r="A212" s="30"/>
      <c r="B212" s="14"/>
      <c r="C212" s="32" t="s">
        <v>6</v>
      </c>
      <c r="D212" s="13">
        <v>2021</v>
      </c>
      <c r="E212" s="13">
        <v>2022</v>
      </c>
      <c r="F212" s="13">
        <v>2023</v>
      </c>
      <c r="G212" s="13">
        <v>2024</v>
      </c>
      <c r="H212" s="13">
        <v>2025</v>
      </c>
      <c r="I212" s="13">
        <v>2026</v>
      </c>
      <c r="J212" s="13">
        <v>2027</v>
      </c>
      <c r="K212" s="14"/>
    </row>
    <row r="213" spans="1:11" ht="15">
      <c r="A213" s="33">
        <v>1</v>
      </c>
      <c r="B213" s="14" t="s">
        <v>7</v>
      </c>
      <c r="C213" s="32">
        <v>3</v>
      </c>
      <c r="D213" s="31">
        <v>4</v>
      </c>
      <c r="E213" s="31">
        <v>5</v>
      </c>
      <c r="F213" s="31">
        <v>6</v>
      </c>
      <c r="G213" s="31">
        <v>7</v>
      </c>
      <c r="H213" s="31">
        <v>8</v>
      </c>
      <c r="I213" s="31">
        <v>9</v>
      </c>
      <c r="J213" s="31">
        <v>10</v>
      </c>
      <c r="K213" s="31">
        <v>11</v>
      </c>
    </row>
    <row r="214" spans="1:11" ht="57.75">
      <c r="A214" s="30"/>
      <c r="B214" s="34" t="s">
        <v>14</v>
      </c>
      <c r="C214" s="35">
        <f>SUM(C215:C218)</f>
        <v>384288247.85</v>
      </c>
      <c r="D214" s="35">
        <f>SUM(D215:D218)</f>
        <v>50033052.59</v>
      </c>
      <c r="E214" s="35">
        <f>SUM(E215:E218)</f>
        <v>64344088</v>
      </c>
      <c r="F214" s="35">
        <f>SUM(F215:F218)</f>
        <v>58990254.26</v>
      </c>
      <c r="G214" s="35">
        <f>SUM(G215:G218)</f>
        <v>49669761</v>
      </c>
      <c r="H214" s="35">
        <f>SUM(H215:H218)</f>
        <v>51656552</v>
      </c>
      <c r="I214" s="35">
        <f>SUM(I215:I218)</f>
        <v>53722814</v>
      </c>
      <c r="J214" s="35">
        <f>SUM(J215:J218)</f>
        <v>55871726</v>
      </c>
      <c r="K214" s="36"/>
    </row>
    <row r="215" spans="1:11" ht="15">
      <c r="A215" s="30">
        <f aca="true" t="shared" si="90" ref="A215:A218">A214+1</f>
        <v>1</v>
      </c>
      <c r="B215" s="37" t="s">
        <v>9</v>
      </c>
      <c r="C215" s="35">
        <f aca="true" t="shared" si="91" ref="C215:C218">SUM(D215:J215)</f>
        <v>0</v>
      </c>
      <c r="D215" s="38">
        <f aca="true" t="shared" si="92" ref="D215:D218">D223</f>
        <v>0</v>
      </c>
      <c r="E215" s="38">
        <f aca="true" t="shared" si="93" ref="E215:E218">E223</f>
        <v>0</v>
      </c>
      <c r="F215" s="38">
        <f aca="true" t="shared" si="94" ref="F215:F218">F223</f>
        <v>0</v>
      </c>
      <c r="G215" s="38">
        <f aca="true" t="shared" si="95" ref="G215:G218">G223</f>
        <v>0</v>
      </c>
      <c r="H215" s="38">
        <f aca="true" t="shared" si="96" ref="H215:H218">H223</f>
        <v>0</v>
      </c>
      <c r="I215" s="38">
        <f aca="true" t="shared" si="97" ref="I215:I218">I223</f>
        <v>0</v>
      </c>
      <c r="J215" s="38">
        <f aca="true" t="shared" si="98" ref="J215:J218">J223</f>
        <v>0</v>
      </c>
      <c r="K215" s="39"/>
    </row>
    <row r="216" spans="1:11" ht="15">
      <c r="A216" s="30">
        <f t="shared" si="90"/>
        <v>2</v>
      </c>
      <c r="B216" s="37" t="s">
        <v>10</v>
      </c>
      <c r="C216" s="35">
        <f t="shared" si="91"/>
        <v>0</v>
      </c>
      <c r="D216" s="38">
        <f t="shared" si="92"/>
        <v>0</v>
      </c>
      <c r="E216" s="38">
        <f t="shared" si="93"/>
        <v>0</v>
      </c>
      <c r="F216" s="38">
        <f t="shared" si="94"/>
        <v>0</v>
      </c>
      <c r="G216" s="38">
        <f t="shared" si="95"/>
        <v>0</v>
      </c>
      <c r="H216" s="38">
        <f t="shared" si="96"/>
        <v>0</v>
      </c>
      <c r="I216" s="38">
        <f t="shared" si="97"/>
        <v>0</v>
      </c>
      <c r="J216" s="38">
        <f t="shared" si="98"/>
        <v>0</v>
      </c>
      <c r="K216" s="39"/>
    </row>
    <row r="217" spans="1:11" ht="15">
      <c r="A217" s="30">
        <f t="shared" si="90"/>
        <v>3</v>
      </c>
      <c r="B217" s="37" t="s">
        <v>11</v>
      </c>
      <c r="C217" s="35">
        <f t="shared" si="91"/>
        <v>384288247.85</v>
      </c>
      <c r="D217" s="38">
        <f t="shared" si="92"/>
        <v>50033052.59</v>
      </c>
      <c r="E217" s="38">
        <f t="shared" si="93"/>
        <v>64344088</v>
      </c>
      <c r="F217" s="38">
        <f t="shared" si="94"/>
        <v>58990254.26</v>
      </c>
      <c r="G217" s="38">
        <f t="shared" si="95"/>
        <v>49669761</v>
      </c>
      <c r="H217" s="38">
        <f t="shared" si="96"/>
        <v>51656552</v>
      </c>
      <c r="I217" s="38">
        <f t="shared" si="97"/>
        <v>53722814</v>
      </c>
      <c r="J217" s="38">
        <f t="shared" si="98"/>
        <v>55871726</v>
      </c>
      <c r="K217" s="39"/>
    </row>
    <row r="218" spans="1:11" ht="15">
      <c r="A218" s="30">
        <f t="shared" si="90"/>
        <v>4</v>
      </c>
      <c r="B218" s="37" t="s">
        <v>12</v>
      </c>
      <c r="C218" s="35">
        <f t="shared" si="91"/>
        <v>0</v>
      </c>
      <c r="D218" s="38">
        <f t="shared" si="92"/>
        <v>0</v>
      </c>
      <c r="E218" s="38">
        <f t="shared" si="93"/>
        <v>0</v>
      </c>
      <c r="F218" s="38">
        <f t="shared" si="94"/>
        <v>0</v>
      </c>
      <c r="G218" s="38">
        <f t="shared" si="95"/>
        <v>0</v>
      </c>
      <c r="H218" s="38">
        <f t="shared" si="96"/>
        <v>0</v>
      </c>
      <c r="I218" s="38">
        <f t="shared" si="97"/>
        <v>0</v>
      </c>
      <c r="J218" s="38">
        <f t="shared" si="98"/>
        <v>0</v>
      </c>
      <c r="K218" s="39"/>
    </row>
    <row r="219" spans="1:11" ht="15">
      <c r="A219" s="30"/>
      <c r="B219" s="43"/>
      <c r="C219" s="45"/>
      <c r="D219" s="45"/>
      <c r="E219" s="45"/>
      <c r="F219" s="45"/>
      <c r="G219" s="45"/>
      <c r="H219" s="45"/>
      <c r="I219" s="45"/>
      <c r="J219" s="45"/>
      <c r="K219" s="39"/>
    </row>
    <row r="220" spans="1:11" ht="18.75" customHeight="1">
      <c r="A220" s="30"/>
      <c r="B220" s="46"/>
      <c r="C220" s="46"/>
      <c r="D220" s="46"/>
      <c r="E220" s="46"/>
      <c r="F220" s="46"/>
      <c r="G220" s="46"/>
      <c r="H220" s="46"/>
      <c r="I220" s="46"/>
      <c r="J220" s="46"/>
      <c r="K220" s="46"/>
    </row>
    <row r="221" spans="1:11" ht="15">
      <c r="A221" s="30"/>
      <c r="B221" s="47" t="s">
        <v>15</v>
      </c>
      <c r="C221" s="47"/>
      <c r="D221" s="47"/>
      <c r="E221" s="47"/>
      <c r="F221" s="47"/>
      <c r="G221" s="47"/>
      <c r="H221" s="47"/>
      <c r="I221" s="47"/>
      <c r="J221" s="47"/>
      <c r="K221" s="47"/>
    </row>
    <row r="222" spans="1:11" ht="29.25">
      <c r="A222" s="77"/>
      <c r="B222" s="35" t="s">
        <v>16</v>
      </c>
      <c r="C222" s="48">
        <f>SUM(C223:C226)</f>
        <v>384288247.85</v>
      </c>
      <c r="D222" s="48">
        <f>SUM(D223:D226)</f>
        <v>50033052.59</v>
      </c>
      <c r="E222" s="48">
        <f>SUM(E223:E226)</f>
        <v>64344088</v>
      </c>
      <c r="F222" s="48">
        <f>SUM(F223:F226)</f>
        <v>58990254.26</v>
      </c>
      <c r="G222" s="48">
        <f>SUM(G223:G226)</f>
        <v>49669761</v>
      </c>
      <c r="H222" s="48">
        <f>SUM(H223:H226)</f>
        <v>51656552</v>
      </c>
      <c r="I222" s="48">
        <f>SUM(I223:I226)</f>
        <v>53722814</v>
      </c>
      <c r="J222" s="48">
        <f>SUM(J223:J226)</f>
        <v>55871726</v>
      </c>
      <c r="K222" s="78"/>
    </row>
    <row r="223" spans="1:11" ht="15">
      <c r="A223" s="77">
        <f aca="true" t="shared" si="99" ref="A223:A226">A222+1</f>
        <v>1</v>
      </c>
      <c r="B223" s="58" t="s">
        <v>9</v>
      </c>
      <c r="C223" s="38">
        <f aca="true" t="shared" si="100" ref="C223:C226">SUM(D223:J223)</f>
        <v>0</v>
      </c>
      <c r="D223" s="38">
        <f aca="true" t="shared" si="101" ref="D223:D224">D228+D233+D238+D243+D248+D253</f>
        <v>0</v>
      </c>
      <c r="E223" s="38">
        <f aca="true" t="shared" si="102" ref="E223:E224">E228+E233+E238+E243+E248+E253</f>
        <v>0</v>
      </c>
      <c r="F223" s="38">
        <f aca="true" t="shared" si="103" ref="F223:F224">F228+F233+F238+F243+F248+F253</f>
        <v>0</v>
      </c>
      <c r="G223" s="38">
        <f aca="true" t="shared" si="104" ref="G223:G224">G228+G233+G238+G243+G248+G253</f>
        <v>0</v>
      </c>
      <c r="H223" s="38">
        <f aca="true" t="shared" si="105" ref="H223:H224">H228+H233+H238+H243+H248+H253</f>
        <v>0</v>
      </c>
      <c r="I223" s="38">
        <f aca="true" t="shared" si="106" ref="I223:I224">I228+I233+I238+I243+I248+I253</f>
        <v>0</v>
      </c>
      <c r="J223" s="38">
        <f aca="true" t="shared" si="107" ref="J223:J224">J228+J233+J238+J243+J248+J253</f>
        <v>0</v>
      </c>
      <c r="K223" s="79"/>
    </row>
    <row r="224" spans="1:11" ht="15">
      <c r="A224" s="77">
        <f t="shared" si="99"/>
        <v>2</v>
      </c>
      <c r="B224" s="58" t="s">
        <v>10</v>
      </c>
      <c r="C224" s="38">
        <f t="shared" si="100"/>
        <v>0</v>
      </c>
      <c r="D224" s="38">
        <f t="shared" si="101"/>
        <v>0</v>
      </c>
      <c r="E224" s="38">
        <f t="shared" si="102"/>
        <v>0</v>
      </c>
      <c r="F224" s="38">
        <f t="shared" si="103"/>
        <v>0</v>
      </c>
      <c r="G224" s="38">
        <f t="shared" si="104"/>
        <v>0</v>
      </c>
      <c r="H224" s="38">
        <f t="shared" si="105"/>
        <v>0</v>
      </c>
      <c r="I224" s="38">
        <f t="shared" si="106"/>
        <v>0</v>
      </c>
      <c r="J224" s="38">
        <f t="shared" si="107"/>
        <v>0</v>
      </c>
      <c r="K224" s="79"/>
    </row>
    <row r="225" spans="1:11" ht="15">
      <c r="A225" s="77">
        <f t="shared" si="99"/>
        <v>3</v>
      </c>
      <c r="B225" s="58" t="s">
        <v>11</v>
      </c>
      <c r="C225" s="38">
        <f t="shared" si="100"/>
        <v>384288247.85</v>
      </c>
      <c r="D225" s="38">
        <f>D230+D235+D240+D245+D250+D255+D260</f>
        <v>50033052.59</v>
      </c>
      <c r="E225" s="38">
        <f>E230+E235+E240+E245+E250+E255+E260</f>
        <v>64344088</v>
      </c>
      <c r="F225" s="38">
        <f>F230+F235+F240+F245+F250+F255+F260</f>
        <v>58990254.26</v>
      </c>
      <c r="G225" s="38">
        <f>G230+G235+G240+G245+G250+G255+G260</f>
        <v>49669761</v>
      </c>
      <c r="H225" s="38">
        <f>H230+H235+H240+H245+H250+H255+H260</f>
        <v>51656552</v>
      </c>
      <c r="I225" s="38">
        <f>I230+I235+I240+I245+I250+I255+I260</f>
        <v>53722814</v>
      </c>
      <c r="J225" s="38">
        <f>J230+J235+J240+J245+J250+J255+J260</f>
        <v>55871726</v>
      </c>
      <c r="K225" s="79"/>
    </row>
    <row r="226" spans="1:11" ht="15">
      <c r="A226" s="77">
        <f t="shared" si="99"/>
        <v>4</v>
      </c>
      <c r="B226" s="58" t="s">
        <v>12</v>
      </c>
      <c r="C226" s="38">
        <f t="shared" si="100"/>
        <v>0</v>
      </c>
      <c r="D226" s="38">
        <f>D231+D236+D241+D246+D251+D256</f>
        <v>0</v>
      </c>
      <c r="E226" s="38">
        <f>E231+E236+E241+E246+E251+E256</f>
        <v>0</v>
      </c>
      <c r="F226" s="38">
        <f>F231+F236+F241+F246+F251+F256</f>
        <v>0</v>
      </c>
      <c r="G226" s="38">
        <f>G231+G236+G241+G246+G251+G256</f>
        <v>0</v>
      </c>
      <c r="H226" s="38">
        <f>H231+H236+H241+H246+H251+H256</f>
        <v>0</v>
      </c>
      <c r="I226" s="38">
        <f>I231+I236+I241+I246+I251+I256</f>
        <v>0</v>
      </c>
      <c r="J226" s="38">
        <f>J231+J236+J241+J246+J251+J256</f>
        <v>0</v>
      </c>
      <c r="K226" s="79"/>
    </row>
    <row r="227" spans="1:11" ht="84.75" customHeight="1">
      <c r="A227" s="77"/>
      <c r="B227" s="80" t="s">
        <v>52</v>
      </c>
      <c r="C227" s="38">
        <f>SUM(C228:C231)</f>
        <v>345303493</v>
      </c>
      <c r="D227" s="38">
        <f>SUM(D228:D231)</f>
        <v>40585232</v>
      </c>
      <c r="E227" s="38">
        <f>SUM(E228:E231)</f>
        <v>46038022</v>
      </c>
      <c r="F227" s="38">
        <f>SUM(F228:F231)</f>
        <v>47759386</v>
      </c>
      <c r="G227" s="38">
        <f>SUM(G228:G231)</f>
        <v>49669761</v>
      </c>
      <c r="H227" s="38">
        <f>SUM(H228:H231)</f>
        <v>51656552</v>
      </c>
      <c r="I227" s="38">
        <f>SUM(I228:I231)</f>
        <v>53722814</v>
      </c>
      <c r="J227" s="38">
        <f>SUM(J228:J231)</f>
        <v>55871726</v>
      </c>
      <c r="K227" s="48" t="s">
        <v>53</v>
      </c>
    </row>
    <row r="228" spans="1:11" ht="15">
      <c r="A228" s="77">
        <v>1</v>
      </c>
      <c r="B228" s="58" t="s">
        <v>9</v>
      </c>
      <c r="C228" s="38">
        <f aca="true" t="shared" si="108" ref="C228:C231">SUM(D228:J228)</f>
        <v>0</v>
      </c>
      <c r="D228" s="42"/>
      <c r="E228" s="42"/>
      <c r="F228" s="42"/>
      <c r="G228" s="42"/>
      <c r="H228" s="42"/>
      <c r="I228" s="42"/>
      <c r="J228" s="42"/>
      <c r="K228" s="79"/>
    </row>
    <row r="229" spans="1:11" ht="15">
      <c r="A229" s="77">
        <v>2</v>
      </c>
      <c r="B229" s="58" t="s">
        <v>10</v>
      </c>
      <c r="C229" s="38">
        <f t="shared" si="108"/>
        <v>0</v>
      </c>
      <c r="D229" s="42"/>
      <c r="E229" s="42"/>
      <c r="F229" s="42"/>
      <c r="G229" s="42"/>
      <c r="H229" s="42"/>
      <c r="I229" s="42"/>
      <c r="J229" s="42"/>
      <c r="K229" s="79"/>
    </row>
    <row r="230" spans="1:11" ht="15">
      <c r="A230" s="77">
        <v>3</v>
      </c>
      <c r="B230" s="58" t="s">
        <v>11</v>
      </c>
      <c r="C230" s="38">
        <f t="shared" si="108"/>
        <v>345303493</v>
      </c>
      <c r="D230" s="42">
        <v>40585232</v>
      </c>
      <c r="E230" s="42">
        <v>46038022</v>
      </c>
      <c r="F230" s="42">
        <v>47759386</v>
      </c>
      <c r="G230" s="42">
        <v>49669761</v>
      </c>
      <c r="H230" s="42">
        <v>51656552</v>
      </c>
      <c r="I230" s="42">
        <v>53722814</v>
      </c>
      <c r="J230" s="42">
        <v>55871726</v>
      </c>
      <c r="K230" s="79"/>
    </row>
    <row r="231" spans="1:11" ht="15">
      <c r="A231" s="77">
        <v>4</v>
      </c>
      <c r="B231" s="58" t="s">
        <v>12</v>
      </c>
      <c r="C231" s="38">
        <f t="shared" si="108"/>
        <v>0</v>
      </c>
      <c r="D231" s="42"/>
      <c r="E231" s="42"/>
      <c r="F231" s="42"/>
      <c r="G231" s="42"/>
      <c r="H231" s="42"/>
      <c r="I231" s="42"/>
      <c r="J231" s="42"/>
      <c r="K231" s="79"/>
    </row>
    <row r="232" spans="1:11" ht="90" customHeight="1">
      <c r="A232" s="77"/>
      <c r="B232" s="81" t="s">
        <v>54</v>
      </c>
      <c r="C232" s="38">
        <f>SUM(C233:C236)</f>
        <v>500000</v>
      </c>
      <c r="D232" s="38">
        <f>SUM(D233:D236)</f>
        <v>500000</v>
      </c>
      <c r="E232" s="38">
        <f>SUM(E233:E236)</f>
        <v>0</v>
      </c>
      <c r="F232" s="38">
        <f>SUM(F233:F236)</f>
        <v>0</v>
      </c>
      <c r="G232" s="38">
        <f>SUM(G233:G236)</f>
        <v>0</v>
      </c>
      <c r="H232" s="38">
        <f>SUM(H233:H236)</f>
        <v>0</v>
      </c>
      <c r="I232" s="38">
        <f>SUM(I233:I236)</f>
        <v>0</v>
      </c>
      <c r="J232" s="38">
        <f>SUM(J233:J236)</f>
        <v>0</v>
      </c>
      <c r="K232" s="48" t="s">
        <v>53</v>
      </c>
    </row>
    <row r="233" spans="1:11" ht="15">
      <c r="A233" s="77">
        <f aca="true" t="shared" si="109" ref="A233:A234">A232+1</f>
        <v>1</v>
      </c>
      <c r="B233" s="58" t="s">
        <v>9</v>
      </c>
      <c r="C233" s="38">
        <f aca="true" t="shared" si="110" ref="C233:C236">SUM(D233:J233)</f>
        <v>0</v>
      </c>
      <c r="D233" s="42"/>
      <c r="E233" s="42"/>
      <c r="F233" s="42"/>
      <c r="G233" s="42"/>
      <c r="H233" s="42"/>
      <c r="I233" s="42"/>
      <c r="J233" s="42"/>
      <c r="K233" s="79"/>
    </row>
    <row r="234" spans="1:11" ht="15">
      <c r="A234" s="77">
        <f t="shared" si="109"/>
        <v>2</v>
      </c>
      <c r="B234" s="58" t="s">
        <v>10</v>
      </c>
      <c r="C234" s="38">
        <f t="shared" si="110"/>
        <v>0</v>
      </c>
      <c r="D234" s="42"/>
      <c r="E234" s="42"/>
      <c r="F234" s="42"/>
      <c r="G234" s="42"/>
      <c r="H234" s="42"/>
      <c r="I234" s="42"/>
      <c r="J234" s="42"/>
      <c r="K234" s="79"/>
    </row>
    <row r="235" spans="1:11" ht="15">
      <c r="A235" s="77">
        <v>3</v>
      </c>
      <c r="B235" s="58" t="s">
        <v>11</v>
      </c>
      <c r="C235" s="38">
        <f t="shared" si="110"/>
        <v>500000</v>
      </c>
      <c r="D235" s="42">
        <v>500000</v>
      </c>
      <c r="E235" s="42">
        <v>0</v>
      </c>
      <c r="F235" s="42">
        <v>0</v>
      </c>
      <c r="G235" s="42">
        <v>0</v>
      </c>
      <c r="H235" s="42">
        <v>0</v>
      </c>
      <c r="I235" s="42">
        <v>0</v>
      </c>
      <c r="J235" s="42">
        <v>0</v>
      </c>
      <c r="K235" s="79"/>
    </row>
    <row r="236" spans="1:11" ht="15">
      <c r="A236" s="77">
        <v>4</v>
      </c>
      <c r="B236" s="58" t="s">
        <v>12</v>
      </c>
      <c r="C236" s="38">
        <f t="shared" si="110"/>
        <v>0</v>
      </c>
      <c r="D236" s="42"/>
      <c r="E236" s="42"/>
      <c r="F236" s="42"/>
      <c r="G236" s="42"/>
      <c r="H236" s="42"/>
      <c r="I236" s="42"/>
      <c r="J236" s="42"/>
      <c r="K236" s="78"/>
    </row>
    <row r="237" spans="1:11" ht="122.25" customHeight="1">
      <c r="A237" s="77"/>
      <c r="B237" s="81" t="s">
        <v>55</v>
      </c>
      <c r="C237" s="38">
        <f>SUM(C238:C241)</f>
        <v>10548837.46</v>
      </c>
      <c r="D237" s="38">
        <f>SUM(D238:D241)</f>
        <v>952891</v>
      </c>
      <c r="E237" s="38">
        <f>SUM(E238:E241)</f>
        <v>7203278.2</v>
      </c>
      <c r="F237" s="38">
        <f>SUM(F238:F241)</f>
        <v>2392668.26</v>
      </c>
      <c r="G237" s="38">
        <f>SUM(G238:G241)</f>
        <v>0</v>
      </c>
      <c r="H237" s="38">
        <f>SUM(H238:H241)</f>
        <v>0</v>
      </c>
      <c r="I237" s="38">
        <f>SUM(I238:I241)</f>
        <v>0</v>
      </c>
      <c r="J237" s="38">
        <f>SUM(J238:J241)</f>
        <v>0</v>
      </c>
      <c r="K237" s="48"/>
    </row>
    <row r="238" spans="1:11" ht="15">
      <c r="A238" s="77">
        <f aca="true" t="shared" si="111" ref="A238:A239">A237+1</f>
        <v>1</v>
      </c>
      <c r="B238" s="58" t="s">
        <v>9</v>
      </c>
      <c r="C238" s="38">
        <f aca="true" t="shared" si="112" ref="C238:C241">SUM(D238:J238)</f>
        <v>0</v>
      </c>
      <c r="D238" s="42"/>
      <c r="E238" s="42"/>
      <c r="F238" s="42"/>
      <c r="G238" s="42"/>
      <c r="H238" s="42"/>
      <c r="I238" s="42"/>
      <c r="J238" s="42"/>
      <c r="K238" s="79"/>
    </row>
    <row r="239" spans="1:11" ht="15">
      <c r="A239" s="77">
        <f t="shared" si="111"/>
        <v>2</v>
      </c>
      <c r="B239" s="58" t="s">
        <v>10</v>
      </c>
      <c r="C239" s="38">
        <f t="shared" si="112"/>
        <v>0</v>
      </c>
      <c r="D239" s="42"/>
      <c r="E239" s="42"/>
      <c r="F239" s="42"/>
      <c r="G239" s="42"/>
      <c r="H239" s="42"/>
      <c r="I239" s="42"/>
      <c r="J239" s="42"/>
      <c r="K239" s="79"/>
    </row>
    <row r="240" spans="1:11" ht="15">
      <c r="A240" s="77">
        <v>3</v>
      </c>
      <c r="B240" s="58" t="s">
        <v>11</v>
      </c>
      <c r="C240" s="38">
        <f t="shared" si="112"/>
        <v>10548837.46</v>
      </c>
      <c r="D240" s="42">
        <v>952891</v>
      </c>
      <c r="E240" s="42">
        <v>7203278.2</v>
      </c>
      <c r="F240" s="42">
        <v>2392668.26</v>
      </c>
      <c r="G240" s="42">
        <v>0</v>
      </c>
      <c r="H240" s="42">
        <v>0</v>
      </c>
      <c r="I240" s="42">
        <v>0</v>
      </c>
      <c r="J240" s="42">
        <v>0</v>
      </c>
      <c r="K240" s="79"/>
    </row>
    <row r="241" spans="1:11" ht="15">
      <c r="A241" s="77">
        <v>4</v>
      </c>
      <c r="B241" s="58" t="s">
        <v>12</v>
      </c>
      <c r="C241" s="38">
        <f t="shared" si="112"/>
        <v>0</v>
      </c>
      <c r="D241" s="42"/>
      <c r="E241" s="42"/>
      <c r="F241" s="42"/>
      <c r="G241" s="42"/>
      <c r="H241" s="42"/>
      <c r="I241" s="42"/>
      <c r="J241" s="42"/>
      <c r="K241" s="78"/>
    </row>
    <row r="242" spans="1:11" ht="77.25" customHeight="1">
      <c r="A242" s="77"/>
      <c r="B242" s="82" t="s">
        <v>56</v>
      </c>
      <c r="C242" s="38">
        <f>SUM(C243:C246)</f>
        <v>6042795.39</v>
      </c>
      <c r="D242" s="38">
        <f>SUM(D243:D246)</f>
        <v>1888207.59</v>
      </c>
      <c r="E242" s="38">
        <f>SUM(E243:E246)</f>
        <v>3209587.8</v>
      </c>
      <c r="F242" s="38">
        <f>SUM(F243:F246)</f>
        <v>945000</v>
      </c>
      <c r="G242" s="38">
        <f>SUM(G243:G246)</f>
        <v>0</v>
      </c>
      <c r="H242" s="38">
        <f>SUM(H243:H246)</f>
        <v>0</v>
      </c>
      <c r="I242" s="38">
        <f>SUM(I243:I246)</f>
        <v>0</v>
      </c>
      <c r="J242" s="38">
        <f>SUM(J243:J246)</f>
        <v>0</v>
      </c>
      <c r="K242" s="48"/>
    </row>
    <row r="243" spans="1:11" ht="15">
      <c r="A243" s="77">
        <f aca="true" t="shared" si="113" ref="A243:A244">A242+1</f>
        <v>1</v>
      </c>
      <c r="B243" s="58" t="s">
        <v>9</v>
      </c>
      <c r="C243" s="38">
        <f aca="true" t="shared" si="114" ref="C243:C246">SUM(D243:J243)</f>
        <v>0</v>
      </c>
      <c r="D243" s="42"/>
      <c r="E243" s="42"/>
      <c r="F243" s="42"/>
      <c r="G243" s="42"/>
      <c r="H243" s="42"/>
      <c r="I243" s="42"/>
      <c r="J243" s="42"/>
      <c r="K243" s="79"/>
    </row>
    <row r="244" spans="1:11" ht="15">
      <c r="A244" s="77">
        <f t="shared" si="113"/>
        <v>2</v>
      </c>
      <c r="B244" s="58" t="s">
        <v>10</v>
      </c>
      <c r="C244" s="38">
        <f t="shared" si="114"/>
        <v>0</v>
      </c>
      <c r="D244" s="42"/>
      <c r="E244" s="42"/>
      <c r="F244" s="42"/>
      <c r="G244" s="42"/>
      <c r="H244" s="42"/>
      <c r="I244" s="42"/>
      <c r="J244" s="42"/>
      <c r="K244" s="79"/>
    </row>
    <row r="245" spans="1:11" ht="15">
      <c r="A245" s="77">
        <v>3</v>
      </c>
      <c r="B245" s="58" t="s">
        <v>11</v>
      </c>
      <c r="C245" s="38">
        <f t="shared" si="114"/>
        <v>6042795.39</v>
      </c>
      <c r="D245" s="42">
        <v>1888207.59</v>
      </c>
      <c r="E245" s="42">
        <v>3209587.8</v>
      </c>
      <c r="F245" s="42">
        <v>945000</v>
      </c>
      <c r="G245" s="42">
        <v>0</v>
      </c>
      <c r="H245" s="42">
        <v>0</v>
      </c>
      <c r="I245" s="42">
        <v>0</v>
      </c>
      <c r="J245" s="42">
        <v>0</v>
      </c>
      <c r="K245" s="79"/>
    </row>
    <row r="246" spans="1:11" ht="15">
      <c r="A246" s="77">
        <v>4</v>
      </c>
      <c r="B246" s="58" t="s">
        <v>12</v>
      </c>
      <c r="C246" s="38">
        <f t="shared" si="114"/>
        <v>0</v>
      </c>
      <c r="D246" s="42"/>
      <c r="E246" s="42"/>
      <c r="F246" s="42"/>
      <c r="G246" s="42"/>
      <c r="H246" s="42"/>
      <c r="I246" s="42"/>
      <c r="J246" s="42"/>
      <c r="K246" s="78"/>
    </row>
    <row r="247" spans="1:11" ht="61.5" customHeight="1">
      <c r="A247" s="77"/>
      <c r="B247" s="82" t="s">
        <v>57</v>
      </c>
      <c r="C247" s="38">
        <f>SUM(C248:C251)</f>
        <v>2750000</v>
      </c>
      <c r="D247" s="38">
        <f>SUM(D248:D251)</f>
        <v>1150000</v>
      </c>
      <c r="E247" s="38">
        <f>SUM(E248:E251)</f>
        <v>800000</v>
      </c>
      <c r="F247" s="38">
        <f>SUM(F248:F251)</f>
        <v>800000</v>
      </c>
      <c r="G247" s="38">
        <f>SUM(G248:G251)</f>
        <v>0</v>
      </c>
      <c r="H247" s="38">
        <f>SUM(H248:H251)</f>
        <v>0</v>
      </c>
      <c r="I247" s="38">
        <f>SUM(I248:I251)</f>
        <v>0</v>
      </c>
      <c r="J247" s="38">
        <f>SUM(J248:J251)</f>
        <v>0</v>
      </c>
      <c r="K247" s="48"/>
    </row>
    <row r="248" spans="1:11" ht="15">
      <c r="A248" s="77">
        <f aca="true" t="shared" si="115" ref="A248:A249">A247+1</f>
        <v>1</v>
      </c>
      <c r="B248" s="58" t="s">
        <v>9</v>
      </c>
      <c r="C248" s="38">
        <f aca="true" t="shared" si="116" ref="C248:C251">SUM(D248:J248)</f>
        <v>0</v>
      </c>
      <c r="D248" s="42"/>
      <c r="E248" s="42"/>
      <c r="F248" s="42"/>
      <c r="G248" s="42"/>
      <c r="H248" s="42"/>
      <c r="I248" s="42"/>
      <c r="J248" s="42"/>
      <c r="K248" s="79"/>
    </row>
    <row r="249" spans="1:11" ht="15">
      <c r="A249" s="77">
        <f t="shared" si="115"/>
        <v>2</v>
      </c>
      <c r="B249" s="58" t="s">
        <v>10</v>
      </c>
      <c r="C249" s="38">
        <f t="shared" si="116"/>
        <v>0</v>
      </c>
      <c r="D249" s="42"/>
      <c r="E249" s="42"/>
      <c r="F249" s="42"/>
      <c r="G249" s="42"/>
      <c r="H249" s="42"/>
      <c r="I249" s="42"/>
      <c r="J249" s="42"/>
      <c r="K249" s="79"/>
    </row>
    <row r="250" spans="1:11" ht="15">
      <c r="A250" s="77">
        <v>3</v>
      </c>
      <c r="B250" s="58" t="s">
        <v>11</v>
      </c>
      <c r="C250" s="38">
        <f t="shared" si="116"/>
        <v>2750000</v>
      </c>
      <c r="D250" s="42">
        <v>1150000</v>
      </c>
      <c r="E250" s="42">
        <v>800000</v>
      </c>
      <c r="F250" s="42">
        <v>800000</v>
      </c>
      <c r="G250" s="42">
        <v>0</v>
      </c>
      <c r="H250" s="42">
        <v>0</v>
      </c>
      <c r="I250" s="42">
        <v>0</v>
      </c>
      <c r="J250" s="42">
        <v>0</v>
      </c>
      <c r="K250" s="79"/>
    </row>
    <row r="251" spans="1:11" ht="15">
      <c r="A251" s="77">
        <v>4</v>
      </c>
      <c r="B251" s="58" t="s">
        <v>12</v>
      </c>
      <c r="C251" s="38">
        <f t="shared" si="116"/>
        <v>0</v>
      </c>
      <c r="D251" s="42"/>
      <c r="E251" s="42"/>
      <c r="F251" s="42"/>
      <c r="G251" s="42"/>
      <c r="H251" s="42"/>
      <c r="I251" s="42"/>
      <c r="J251" s="42"/>
      <c r="K251" s="78"/>
    </row>
    <row r="252" spans="1:11" ht="61.5" customHeight="1">
      <c r="A252" s="77"/>
      <c r="B252" s="82" t="s">
        <v>58</v>
      </c>
      <c r="C252" s="38">
        <f>SUM(C253:C256)</f>
        <v>17141900</v>
      </c>
      <c r="D252" s="38">
        <f>SUM(D253:D256)</f>
        <v>2955500</v>
      </c>
      <c r="E252" s="38">
        <f>SUM(E253:E256)</f>
        <v>7093200</v>
      </c>
      <c r="F252" s="38">
        <f>SUM(F253:F256)</f>
        <v>7093200</v>
      </c>
      <c r="G252" s="38">
        <f>SUM(G253:G256)</f>
        <v>0</v>
      </c>
      <c r="H252" s="38">
        <f>SUM(H253:H256)</f>
        <v>0</v>
      </c>
      <c r="I252" s="38">
        <f>SUM(I253:I256)</f>
        <v>0</v>
      </c>
      <c r="J252" s="38">
        <f>SUM(J253:J256)</f>
        <v>0</v>
      </c>
      <c r="K252" s="48"/>
    </row>
    <row r="253" spans="1:11" ht="15">
      <c r="A253" s="77">
        <f aca="true" t="shared" si="117" ref="A253:A254">A252+1</f>
        <v>1</v>
      </c>
      <c r="B253" s="58" t="s">
        <v>9</v>
      </c>
      <c r="C253" s="38">
        <f aca="true" t="shared" si="118" ref="C253:C256">SUM(D253:J253)</f>
        <v>0</v>
      </c>
      <c r="D253" s="42"/>
      <c r="E253" s="42"/>
      <c r="F253" s="42"/>
      <c r="G253" s="42"/>
      <c r="H253" s="42"/>
      <c r="I253" s="42"/>
      <c r="J253" s="42"/>
      <c r="K253" s="79"/>
    </row>
    <row r="254" spans="1:11" ht="15">
      <c r="A254" s="77">
        <f t="shared" si="117"/>
        <v>2</v>
      </c>
      <c r="B254" s="58" t="s">
        <v>10</v>
      </c>
      <c r="C254" s="38">
        <f t="shared" si="118"/>
        <v>0</v>
      </c>
      <c r="D254" s="42"/>
      <c r="E254" s="42"/>
      <c r="F254" s="42"/>
      <c r="G254" s="42"/>
      <c r="H254" s="42"/>
      <c r="I254" s="42"/>
      <c r="J254" s="42"/>
      <c r="K254" s="79"/>
    </row>
    <row r="255" spans="1:11" ht="15">
      <c r="A255" s="77">
        <v>3</v>
      </c>
      <c r="B255" s="58" t="s">
        <v>11</v>
      </c>
      <c r="C255" s="38">
        <f t="shared" si="118"/>
        <v>17141900</v>
      </c>
      <c r="D255" s="42">
        <v>2955500</v>
      </c>
      <c r="E255" s="42">
        <v>7093200</v>
      </c>
      <c r="F255" s="42">
        <v>7093200</v>
      </c>
      <c r="G255" s="42">
        <v>0</v>
      </c>
      <c r="H255" s="42">
        <v>0</v>
      </c>
      <c r="I255" s="42">
        <v>0</v>
      </c>
      <c r="J255" s="42">
        <v>0</v>
      </c>
      <c r="K255" s="79"/>
    </row>
    <row r="256" spans="1:11" ht="15">
      <c r="A256" s="77">
        <v>4</v>
      </c>
      <c r="B256" s="58" t="s">
        <v>12</v>
      </c>
      <c r="C256" s="38">
        <f t="shared" si="118"/>
        <v>0</v>
      </c>
      <c r="D256" s="42"/>
      <c r="E256" s="42"/>
      <c r="F256" s="42"/>
      <c r="G256" s="42"/>
      <c r="H256" s="42"/>
      <c r="I256" s="42"/>
      <c r="J256" s="42"/>
      <c r="K256" s="78"/>
    </row>
    <row r="257" spans="1:11" ht="61.5" customHeight="1">
      <c r="A257" s="77"/>
      <c r="B257" s="54" t="s">
        <v>59</v>
      </c>
      <c r="C257" s="38">
        <f>SUM(C258:C261)</f>
        <v>2001222</v>
      </c>
      <c r="D257" s="38">
        <f>SUM(D258:D261)</f>
        <v>2001222</v>
      </c>
      <c r="E257" s="38">
        <f>SUM(E258:E261)</f>
        <v>0</v>
      </c>
      <c r="F257" s="38">
        <f>SUM(F258:F261)</f>
        <v>0</v>
      </c>
      <c r="G257" s="38">
        <f>SUM(G258:G261)</f>
        <v>0</v>
      </c>
      <c r="H257" s="38">
        <f>SUM(H258:H261)</f>
        <v>0</v>
      </c>
      <c r="I257" s="38">
        <f>SUM(I258:I261)</f>
        <v>0</v>
      </c>
      <c r="J257" s="38">
        <f>SUM(J258:J261)</f>
        <v>0</v>
      </c>
      <c r="K257" s="48"/>
    </row>
    <row r="258" spans="1:11" ht="15">
      <c r="A258" s="77">
        <f aca="true" t="shared" si="119" ref="A258:A259">A257+1</f>
        <v>1</v>
      </c>
      <c r="B258" s="58" t="s">
        <v>9</v>
      </c>
      <c r="C258" s="38">
        <f aca="true" t="shared" si="120" ref="C258:C261">SUM(D258:J258)</f>
        <v>0</v>
      </c>
      <c r="D258" s="42"/>
      <c r="E258" s="42"/>
      <c r="F258" s="42"/>
      <c r="G258" s="42"/>
      <c r="H258" s="42"/>
      <c r="I258" s="42"/>
      <c r="J258" s="42"/>
      <c r="K258" s="79"/>
    </row>
    <row r="259" spans="1:11" ht="15">
      <c r="A259" s="77">
        <f t="shared" si="119"/>
        <v>2</v>
      </c>
      <c r="B259" s="58" t="s">
        <v>10</v>
      </c>
      <c r="C259" s="38">
        <f t="shared" si="120"/>
        <v>0</v>
      </c>
      <c r="D259" s="42"/>
      <c r="E259" s="42"/>
      <c r="F259" s="42"/>
      <c r="G259" s="42"/>
      <c r="H259" s="42"/>
      <c r="I259" s="42"/>
      <c r="J259" s="42"/>
      <c r="K259" s="79"/>
    </row>
    <row r="260" spans="1:11" ht="15">
      <c r="A260" s="77">
        <v>3</v>
      </c>
      <c r="B260" s="58" t="s">
        <v>11</v>
      </c>
      <c r="C260" s="38">
        <f t="shared" si="120"/>
        <v>2001222</v>
      </c>
      <c r="D260" s="42">
        <v>2001222</v>
      </c>
      <c r="E260" s="42">
        <v>0</v>
      </c>
      <c r="F260" s="42">
        <v>0</v>
      </c>
      <c r="G260" s="42">
        <v>0</v>
      </c>
      <c r="H260" s="42">
        <v>0</v>
      </c>
      <c r="I260" s="42">
        <v>0</v>
      </c>
      <c r="J260" s="42">
        <v>0</v>
      </c>
      <c r="K260" s="79"/>
    </row>
    <row r="261" spans="1:11" ht="15">
      <c r="A261" s="77">
        <v>4</v>
      </c>
      <c r="B261" s="58" t="s">
        <v>12</v>
      </c>
      <c r="C261" s="38">
        <f t="shared" si="120"/>
        <v>0</v>
      </c>
      <c r="D261" s="42"/>
      <c r="E261" s="42"/>
      <c r="F261" s="42"/>
      <c r="G261" s="42"/>
      <c r="H261" s="42"/>
      <c r="I261" s="42"/>
      <c r="J261" s="42"/>
      <c r="K261" s="78"/>
    </row>
    <row r="263" spans="1:11" ht="33" customHeight="1">
      <c r="A263" s="10" t="s">
        <v>60</v>
      </c>
      <c r="B263" s="10"/>
      <c r="C263" s="10"/>
      <c r="D263" s="10"/>
      <c r="E263" s="10"/>
      <c r="F263" s="10"/>
      <c r="G263" s="10"/>
      <c r="H263" s="10"/>
      <c r="I263" s="10"/>
      <c r="J263" s="10"/>
      <c r="K263" s="10"/>
    </row>
    <row r="264" spans="1:11" ht="15">
      <c r="A264" s="3"/>
      <c r="B264" s="4"/>
      <c r="C264" s="5"/>
      <c r="D264" s="5"/>
      <c r="E264" s="5"/>
      <c r="F264" s="5"/>
      <c r="G264" s="5"/>
      <c r="H264" s="5"/>
      <c r="I264" s="5"/>
      <c r="J264" s="5"/>
      <c r="K264" s="7"/>
    </row>
    <row r="265" spans="1:11" ht="15">
      <c r="A265" s="3"/>
      <c r="B265" s="4"/>
      <c r="C265" s="5"/>
      <c r="D265" s="5"/>
      <c r="E265" s="5"/>
      <c r="F265" s="5"/>
      <c r="G265" s="5"/>
      <c r="H265" s="5"/>
      <c r="I265" s="5"/>
      <c r="J265" s="5"/>
      <c r="K265" s="7"/>
    </row>
    <row r="266" spans="1:11" ht="15" customHeight="1">
      <c r="A266" s="30" t="s">
        <v>2</v>
      </c>
      <c r="B266" s="14" t="s">
        <v>3</v>
      </c>
      <c r="C266" s="31" t="s">
        <v>4</v>
      </c>
      <c r="D266" s="31"/>
      <c r="E266" s="31"/>
      <c r="F266" s="31"/>
      <c r="G266" s="31"/>
      <c r="H266" s="31"/>
      <c r="I266" s="31"/>
      <c r="J266" s="31"/>
      <c r="K266" s="14" t="s">
        <v>5</v>
      </c>
    </row>
    <row r="267" spans="1:11" ht="89.25" customHeight="1">
      <c r="A267" s="30"/>
      <c r="B267" s="14"/>
      <c r="C267" s="32" t="s">
        <v>6</v>
      </c>
      <c r="D267" s="13">
        <v>2021</v>
      </c>
      <c r="E267" s="13">
        <v>2022</v>
      </c>
      <c r="F267" s="13">
        <v>2023</v>
      </c>
      <c r="G267" s="13">
        <v>2024</v>
      </c>
      <c r="H267" s="13">
        <v>2025</v>
      </c>
      <c r="I267" s="13">
        <v>2026</v>
      </c>
      <c r="J267" s="13">
        <v>2027</v>
      </c>
      <c r="K267" s="14"/>
    </row>
    <row r="268" spans="1:11" ht="15">
      <c r="A268" s="33">
        <v>1</v>
      </c>
      <c r="B268" s="14" t="s">
        <v>7</v>
      </c>
      <c r="C268" s="32">
        <v>3</v>
      </c>
      <c r="D268" s="31">
        <v>4</v>
      </c>
      <c r="E268" s="31">
        <v>5</v>
      </c>
      <c r="F268" s="31">
        <v>6</v>
      </c>
      <c r="G268" s="31">
        <v>7</v>
      </c>
      <c r="H268" s="31">
        <v>8</v>
      </c>
      <c r="I268" s="31">
        <v>9</v>
      </c>
      <c r="J268" s="31">
        <v>10</v>
      </c>
      <c r="K268" s="31">
        <v>11</v>
      </c>
    </row>
    <row r="269" spans="1:11" ht="57.75">
      <c r="A269" s="30"/>
      <c r="B269" s="34" t="s">
        <v>14</v>
      </c>
      <c r="C269" s="48">
        <f>SUM(C270:C273)</f>
        <v>359342388.26</v>
      </c>
      <c r="D269" s="48">
        <f>SUM(D270:D273)</f>
        <v>41958114.11</v>
      </c>
      <c r="E269" s="48">
        <f>SUM(E270:E273)</f>
        <v>51042491</v>
      </c>
      <c r="F269" s="48">
        <f>SUM(F270:F273)</f>
        <v>52687267.15</v>
      </c>
      <c r="G269" s="48">
        <f>SUM(G270:G273)</f>
        <v>50313512</v>
      </c>
      <c r="H269" s="48">
        <f>SUM(H270:H273)</f>
        <v>52326052</v>
      </c>
      <c r="I269" s="48">
        <f>SUM(I270:I273)</f>
        <v>54419094</v>
      </c>
      <c r="J269" s="48">
        <f>SUM(J270:J273)</f>
        <v>56595858</v>
      </c>
      <c r="K269" s="36"/>
    </row>
    <row r="270" spans="1:11" ht="15">
      <c r="A270" s="30">
        <f aca="true" t="shared" si="121" ref="A270:A273">A269+1</f>
        <v>1</v>
      </c>
      <c r="B270" s="37" t="s">
        <v>9</v>
      </c>
      <c r="C270" s="38">
        <f aca="true" t="shared" si="122" ref="C270:C273">SUM(D270:J270)</f>
        <v>0</v>
      </c>
      <c r="D270" s="38">
        <f aca="true" t="shared" si="123" ref="D270:D273">D277</f>
        <v>0</v>
      </c>
      <c r="E270" s="38">
        <f aca="true" t="shared" si="124" ref="E270:E273">E277</f>
        <v>0</v>
      </c>
      <c r="F270" s="38">
        <f aca="true" t="shared" si="125" ref="F270:F273">F277</f>
        <v>0</v>
      </c>
      <c r="G270" s="38">
        <f aca="true" t="shared" si="126" ref="G270:G273">G277</f>
        <v>0</v>
      </c>
      <c r="H270" s="38">
        <f aca="true" t="shared" si="127" ref="H270:H273">H277</f>
        <v>0</v>
      </c>
      <c r="I270" s="38">
        <f aca="true" t="shared" si="128" ref="I270:I273">I277</f>
        <v>0</v>
      </c>
      <c r="J270" s="38">
        <f aca="true" t="shared" si="129" ref="J270:J273">J277</f>
        <v>0</v>
      </c>
      <c r="K270" s="39"/>
    </row>
    <row r="271" spans="1:11" ht="15">
      <c r="A271" s="30">
        <f t="shared" si="121"/>
        <v>2</v>
      </c>
      <c r="B271" s="37" t="s">
        <v>10</v>
      </c>
      <c r="C271" s="38">
        <f t="shared" si="122"/>
        <v>0</v>
      </c>
      <c r="D271" s="38">
        <f t="shared" si="123"/>
        <v>0</v>
      </c>
      <c r="E271" s="38">
        <f t="shared" si="124"/>
        <v>0</v>
      </c>
      <c r="F271" s="38">
        <f t="shared" si="125"/>
        <v>0</v>
      </c>
      <c r="G271" s="38">
        <f t="shared" si="126"/>
        <v>0</v>
      </c>
      <c r="H271" s="38">
        <f t="shared" si="127"/>
        <v>0</v>
      </c>
      <c r="I271" s="38">
        <f t="shared" si="128"/>
        <v>0</v>
      </c>
      <c r="J271" s="38">
        <f t="shared" si="129"/>
        <v>0</v>
      </c>
      <c r="K271" s="39"/>
    </row>
    <row r="272" spans="1:11" ht="15">
      <c r="A272" s="30">
        <f t="shared" si="121"/>
        <v>3</v>
      </c>
      <c r="B272" s="37" t="s">
        <v>11</v>
      </c>
      <c r="C272" s="38">
        <f t="shared" si="122"/>
        <v>359342388.26</v>
      </c>
      <c r="D272" s="38">
        <f t="shared" si="123"/>
        <v>41958114.11</v>
      </c>
      <c r="E272" s="38">
        <f t="shared" si="124"/>
        <v>51042491</v>
      </c>
      <c r="F272" s="38">
        <f t="shared" si="125"/>
        <v>52687267.15</v>
      </c>
      <c r="G272" s="38">
        <f t="shared" si="126"/>
        <v>50313512</v>
      </c>
      <c r="H272" s="38">
        <f t="shared" si="127"/>
        <v>52326052</v>
      </c>
      <c r="I272" s="38">
        <f t="shared" si="128"/>
        <v>54419094</v>
      </c>
      <c r="J272" s="38">
        <f t="shared" si="129"/>
        <v>56595858</v>
      </c>
      <c r="K272" s="39"/>
    </row>
    <row r="273" spans="1:11" ht="15">
      <c r="A273" s="30">
        <f t="shared" si="121"/>
        <v>4</v>
      </c>
      <c r="B273" s="37" t="s">
        <v>12</v>
      </c>
      <c r="C273" s="38">
        <f t="shared" si="122"/>
        <v>0</v>
      </c>
      <c r="D273" s="38">
        <f t="shared" si="123"/>
        <v>0</v>
      </c>
      <c r="E273" s="38">
        <f t="shared" si="124"/>
        <v>0</v>
      </c>
      <c r="F273" s="38">
        <f t="shared" si="125"/>
        <v>0</v>
      </c>
      <c r="G273" s="38">
        <f t="shared" si="126"/>
        <v>0</v>
      </c>
      <c r="H273" s="38">
        <f t="shared" si="127"/>
        <v>0</v>
      </c>
      <c r="I273" s="38">
        <f t="shared" si="128"/>
        <v>0</v>
      </c>
      <c r="J273" s="38">
        <f t="shared" si="129"/>
        <v>0</v>
      </c>
      <c r="K273" s="39"/>
    </row>
    <row r="274" spans="1:11" ht="15">
      <c r="A274" s="30"/>
      <c r="B274" s="43"/>
      <c r="C274" s="42"/>
      <c r="D274" s="42"/>
      <c r="E274" s="42"/>
      <c r="F274" s="42"/>
      <c r="G274" s="42"/>
      <c r="H274" s="42"/>
      <c r="I274" s="42"/>
      <c r="J274" s="45"/>
      <c r="K274" s="39"/>
    </row>
    <row r="275" spans="1:11" ht="15.75" customHeight="1">
      <c r="A275" s="30"/>
      <c r="B275" s="83" t="s">
        <v>61</v>
      </c>
      <c r="C275" s="83"/>
      <c r="D275" s="83"/>
      <c r="E275" s="83"/>
      <c r="F275" s="83"/>
      <c r="G275" s="83"/>
      <c r="H275" s="83"/>
      <c r="I275" s="83"/>
      <c r="J275" s="83"/>
      <c r="K275" s="83"/>
    </row>
    <row r="276" spans="1:11" ht="29.25">
      <c r="A276" s="30"/>
      <c r="B276" s="34" t="s">
        <v>62</v>
      </c>
      <c r="C276" s="84">
        <f>SUM(C277:C280)</f>
        <v>359342388.26</v>
      </c>
      <c r="D276" s="84">
        <f>SUM(D277:D280)</f>
        <v>41958114.11</v>
      </c>
      <c r="E276" s="84">
        <f>SUM(E277:E280)</f>
        <v>51042491</v>
      </c>
      <c r="F276" s="84">
        <f>SUM(F277:F280)</f>
        <v>52687267.15</v>
      </c>
      <c r="G276" s="84">
        <f>SUM(G277:G280)</f>
        <v>50313512</v>
      </c>
      <c r="H276" s="84">
        <f>SUM(H277:H280)</f>
        <v>52326052</v>
      </c>
      <c r="I276" s="84">
        <f>SUM(I277:I280)</f>
        <v>54419094</v>
      </c>
      <c r="J276" s="84">
        <f>SUM(J277:J280)</f>
        <v>56595858</v>
      </c>
      <c r="K276" s="36"/>
    </row>
    <row r="277" spans="1:11" ht="15">
      <c r="A277" s="30">
        <f aca="true" t="shared" si="130" ref="A277:A280">A276+1</f>
        <v>1</v>
      </c>
      <c r="B277" s="37" t="s">
        <v>9</v>
      </c>
      <c r="C277" s="38">
        <f aca="true" t="shared" si="131" ref="C277:C280">SUM(D277:J277)</f>
        <v>0</v>
      </c>
      <c r="D277" s="38">
        <f aca="true" t="shared" si="132" ref="D277:D280">D282+D287+D292+D297+D302</f>
        <v>0</v>
      </c>
      <c r="E277" s="38">
        <f aca="true" t="shared" si="133" ref="E277:E280">E282+E287+E292+E297+E302</f>
        <v>0</v>
      </c>
      <c r="F277" s="38">
        <f aca="true" t="shared" si="134" ref="F277:F280">F282+F287+F292+F297+F302</f>
        <v>0</v>
      </c>
      <c r="G277" s="38">
        <f aca="true" t="shared" si="135" ref="G277:G280">G282+G287+G292+G297+G302</f>
        <v>0</v>
      </c>
      <c r="H277" s="38">
        <f aca="true" t="shared" si="136" ref="H277:H280">H282+H287+H292+H297+H302</f>
        <v>0</v>
      </c>
      <c r="I277" s="38">
        <f aca="true" t="shared" si="137" ref="I277:I280">I282+I287+I292+I297+I302</f>
        <v>0</v>
      </c>
      <c r="J277" s="38">
        <f aca="true" t="shared" si="138" ref="J277:J280">J282+J287+J292+J297+J302</f>
        <v>0</v>
      </c>
      <c r="K277" s="39"/>
    </row>
    <row r="278" spans="1:11" ht="15">
      <c r="A278" s="30">
        <f t="shared" si="130"/>
        <v>2</v>
      </c>
      <c r="B278" s="37" t="s">
        <v>10</v>
      </c>
      <c r="C278" s="38">
        <f t="shared" si="131"/>
        <v>0</v>
      </c>
      <c r="D278" s="38">
        <f t="shared" si="132"/>
        <v>0</v>
      </c>
      <c r="E278" s="38">
        <f t="shared" si="133"/>
        <v>0</v>
      </c>
      <c r="F278" s="38">
        <f t="shared" si="134"/>
        <v>0</v>
      </c>
      <c r="G278" s="38">
        <f t="shared" si="135"/>
        <v>0</v>
      </c>
      <c r="H278" s="38">
        <f t="shared" si="136"/>
        <v>0</v>
      </c>
      <c r="I278" s="38">
        <f t="shared" si="137"/>
        <v>0</v>
      </c>
      <c r="J278" s="38">
        <f t="shared" si="138"/>
        <v>0</v>
      </c>
      <c r="K278" s="39"/>
    </row>
    <row r="279" spans="1:11" ht="15">
      <c r="A279" s="30">
        <f t="shared" si="130"/>
        <v>3</v>
      </c>
      <c r="B279" s="37" t="s">
        <v>11</v>
      </c>
      <c r="C279" s="38">
        <f t="shared" si="131"/>
        <v>359342388.26</v>
      </c>
      <c r="D279" s="38">
        <f t="shared" si="132"/>
        <v>41958114.11</v>
      </c>
      <c r="E279" s="38">
        <f t="shared" si="133"/>
        <v>51042491</v>
      </c>
      <c r="F279" s="38">
        <f t="shared" si="134"/>
        <v>52687267.15</v>
      </c>
      <c r="G279" s="38">
        <f t="shared" si="135"/>
        <v>50313512</v>
      </c>
      <c r="H279" s="38">
        <f t="shared" si="136"/>
        <v>52326052</v>
      </c>
      <c r="I279" s="38">
        <f t="shared" si="137"/>
        <v>54419094</v>
      </c>
      <c r="J279" s="38">
        <f t="shared" si="138"/>
        <v>56595858</v>
      </c>
      <c r="K279" s="45"/>
    </row>
    <row r="280" spans="1:11" ht="15">
      <c r="A280" s="30">
        <f t="shared" si="130"/>
        <v>4</v>
      </c>
      <c r="B280" s="37" t="s">
        <v>12</v>
      </c>
      <c r="C280" s="38">
        <f t="shared" si="131"/>
        <v>0</v>
      </c>
      <c r="D280" s="38">
        <f t="shared" si="132"/>
        <v>0</v>
      </c>
      <c r="E280" s="38">
        <f t="shared" si="133"/>
        <v>0</v>
      </c>
      <c r="F280" s="38">
        <f t="shared" si="134"/>
        <v>0</v>
      </c>
      <c r="G280" s="38">
        <f t="shared" si="135"/>
        <v>0</v>
      </c>
      <c r="H280" s="38">
        <f t="shared" si="136"/>
        <v>0</v>
      </c>
      <c r="I280" s="38">
        <f t="shared" si="137"/>
        <v>0</v>
      </c>
      <c r="J280" s="38">
        <f t="shared" si="138"/>
        <v>0</v>
      </c>
      <c r="K280" s="39"/>
    </row>
    <row r="281" spans="1:11" ht="64.5">
      <c r="A281" s="30"/>
      <c r="B281" s="85" t="s">
        <v>63</v>
      </c>
      <c r="C281" s="84">
        <f>SUM(C282:C285)</f>
        <v>57096916</v>
      </c>
      <c r="D281" s="84">
        <f>SUM(D282:D285)</f>
        <v>6418566</v>
      </c>
      <c r="E281" s="84">
        <f>SUM(E282:E285)</f>
        <v>7432587</v>
      </c>
      <c r="F281" s="84">
        <f>SUM(F282:F285)</f>
        <v>7984340</v>
      </c>
      <c r="G281" s="84">
        <f>SUM(G282:G285)</f>
        <v>8303714</v>
      </c>
      <c r="H281" s="84">
        <f>SUM(H282:H285)</f>
        <v>8635862</v>
      </c>
      <c r="I281" s="84">
        <f>SUM(I282:I285)</f>
        <v>8981297</v>
      </c>
      <c r="J281" s="84">
        <f>SUM(J282:J285)</f>
        <v>9340550</v>
      </c>
      <c r="K281" s="51" t="s">
        <v>64</v>
      </c>
    </row>
    <row r="282" spans="1:11" ht="15">
      <c r="A282" s="30">
        <v>1</v>
      </c>
      <c r="B282" s="37" t="s">
        <v>9</v>
      </c>
      <c r="C282" s="38">
        <f aca="true" t="shared" si="139" ref="C282:C285">SUM(D282:J282)</f>
        <v>0</v>
      </c>
      <c r="D282" s="42"/>
      <c r="E282" s="42"/>
      <c r="F282" s="42"/>
      <c r="G282" s="42"/>
      <c r="H282" s="42"/>
      <c r="I282" s="42"/>
      <c r="J282" s="45"/>
      <c r="K282" s="39"/>
    </row>
    <row r="283" spans="1:11" ht="15">
      <c r="A283" s="30">
        <v>2</v>
      </c>
      <c r="B283" s="37" t="s">
        <v>10</v>
      </c>
      <c r="C283" s="38">
        <f t="shared" si="139"/>
        <v>0</v>
      </c>
      <c r="D283" s="42"/>
      <c r="E283" s="42"/>
      <c r="F283" s="42"/>
      <c r="G283" s="42"/>
      <c r="H283" s="42"/>
      <c r="I283" s="42"/>
      <c r="J283" s="45"/>
      <c r="K283" s="52"/>
    </row>
    <row r="284" spans="1:11" ht="15">
      <c r="A284" s="30">
        <v>3</v>
      </c>
      <c r="B284" s="37" t="s">
        <v>11</v>
      </c>
      <c r="C284" s="38">
        <f t="shared" si="139"/>
        <v>57096916</v>
      </c>
      <c r="D284" s="42">
        <v>6418566</v>
      </c>
      <c r="E284" s="42">
        <v>7432587</v>
      </c>
      <c r="F284" s="42">
        <v>7984340</v>
      </c>
      <c r="G284" s="42">
        <v>8303714</v>
      </c>
      <c r="H284" s="42">
        <v>8635862</v>
      </c>
      <c r="I284" s="42">
        <v>8981297</v>
      </c>
      <c r="J284" s="42">
        <v>9340550</v>
      </c>
      <c r="K284" s="39"/>
    </row>
    <row r="285" spans="1:11" ht="15">
      <c r="A285" s="30">
        <v>4</v>
      </c>
      <c r="B285" s="37" t="s">
        <v>12</v>
      </c>
      <c r="C285" s="38">
        <f t="shared" si="139"/>
        <v>0</v>
      </c>
      <c r="D285" s="42"/>
      <c r="E285" s="42"/>
      <c r="F285" s="42"/>
      <c r="G285" s="42"/>
      <c r="H285" s="42"/>
      <c r="I285" s="42"/>
      <c r="J285" s="45"/>
      <c r="K285" s="39"/>
    </row>
    <row r="286" spans="1:11" ht="84" customHeight="1">
      <c r="A286" s="30"/>
      <c r="B286" s="85" t="s">
        <v>65</v>
      </c>
      <c r="C286" s="84">
        <f>SUM(C287:C290)</f>
        <v>127518426</v>
      </c>
      <c r="D286" s="84">
        <f>SUM(D287:D290)</f>
        <v>14628527</v>
      </c>
      <c r="E286" s="84">
        <f>SUM(E287:E290)</f>
        <v>16543703</v>
      </c>
      <c r="F286" s="84">
        <f>SUM(F287:F290)</f>
        <v>17788120</v>
      </c>
      <c r="G286" s="84">
        <f>SUM(G287:G290)</f>
        <v>18499645</v>
      </c>
      <c r="H286" s="84">
        <f>SUM(H287:H290)</f>
        <v>19239631</v>
      </c>
      <c r="I286" s="84">
        <f>SUM(I287:I290)</f>
        <v>20009216</v>
      </c>
      <c r="J286" s="84">
        <f>SUM(J287:J290)</f>
        <v>20809584</v>
      </c>
      <c r="K286" s="51" t="s">
        <v>64</v>
      </c>
    </row>
    <row r="287" spans="1:11" ht="15">
      <c r="A287" s="30">
        <f aca="true" t="shared" si="140" ref="A287:A288">A286+1</f>
        <v>1</v>
      </c>
      <c r="B287" s="37" t="s">
        <v>9</v>
      </c>
      <c r="C287" s="38">
        <f aca="true" t="shared" si="141" ref="C287:C290">SUM(D287:J287)</f>
        <v>0</v>
      </c>
      <c r="D287" s="42"/>
      <c r="E287" s="42"/>
      <c r="F287" s="42"/>
      <c r="G287" s="42"/>
      <c r="H287" s="42"/>
      <c r="I287" s="42"/>
      <c r="J287" s="45"/>
      <c r="K287" s="39"/>
    </row>
    <row r="288" spans="1:11" ht="15">
      <c r="A288" s="30">
        <f t="shared" si="140"/>
        <v>2</v>
      </c>
      <c r="B288" s="37" t="s">
        <v>10</v>
      </c>
      <c r="C288" s="38">
        <f t="shared" si="141"/>
        <v>0</v>
      </c>
      <c r="D288" s="42"/>
      <c r="E288" s="42"/>
      <c r="F288" s="42"/>
      <c r="G288" s="42"/>
      <c r="H288" s="42"/>
      <c r="I288" s="42"/>
      <c r="J288" s="45"/>
      <c r="K288" s="39"/>
    </row>
    <row r="289" spans="1:11" ht="15">
      <c r="A289" s="30">
        <v>3</v>
      </c>
      <c r="B289" s="37" t="s">
        <v>11</v>
      </c>
      <c r="C289" s="38">
        <f t="shared" si="141"/>
        <v>127518426</v>
      </c>
      <c r="D289" s="42">
        <v>14628527</v>
      </c>
      <c r="E289" s="42">
        <v>16543703</v>
      </c>
      <c r="F289" s="42">
        <v>17788120</v>
      </c>
      <c r="G289" s="42">
        <v>18499645</v>
      </c>
      <c r="H289" s="42">
        <v>19239631</v>
      </c>
      <c r="I289" s="42">
        <v>20009216</v>
      </c>
      <c r="J289" s="42">
        <v>20809584</v>
      </c>
      <c r="K289" s="39"/>
    </row>
    <row r="290" spans="1:11" ht="15">
      <c r="A290" s="30">
        <v>4</v>
      </c>
      <c r="B290" s="37" t="s">
        <v>12</v>
      </c>
      <c r="C290" s="38">
        <f t="shared" si="141"/>
        <v>0</v>
      </c>
      <c r="D290" s="42"/>
      <c r="E290" s="42"/>
      <c r="F290" s="42"/>
      <c r="G290" s="42"/>
      <c r="H290" s="42"/>
      <c r="I290" s="42"/>
      <c r="J290" s="45"/>
      <c r="K290" s="53"/>
    </row>
    <row r="291" spans="1:11" ht="53.25" customHeight="1">
      <c r="A291" s="30"/>
      <c r="B291" s="85" t="s">
        <v>66</v>
      </c>
      <c r="C291" s="84">
        <f>SUM(C292:C295)</f>
        <v>162315993</v>
      </c>
      <c r="D291" s="84">
        <f>SUM(D292:D295)</f>
        <v>18850781</v>
      </c>
      <c r="E291" s="84">
        <f>SUM(E292:E295)</f>
        <v>21024279</v>
      </c>
      <c r="F291" s="84">
        <f>SUM(F292:F295)</f>
        <v>22605916</v>
      </c>
      <c r="G291" s="84">
        <f>SUM(G292:G295)</f>
        <v>23510153</v>
      </c>
      <c r="H291" s="84">
        <f>SUM(H292:H295)</f>
        <v>24450559</v>
      </c>
      <c r="I291" s="84">
        <f>SUM(I292:I295)</f>
        <v>25428581</v>
      </c>
      <c r="J291" s="84">
        <f>SUM(J292:J295)</f>
        <v>26445724</v>
      </c>
      <c r="K291" s="51" t="s">
        <v>64</v>
      </c>
    </row>
    <row r="292" spans="1:11" ht="15">
      <c r="A292" s="30">
        <v>1</v>
      </c>
      <c r="B292" s="37" t="s">
        <v>9</v>
      </c>
      <c r="C292" s="38">
        <f aca="true" t="shared" si="142" ref="C292:C295">SUM(D292:J292)</f>
        <v>0</v>
      </c>
      <c r="D292" s="42"/>
      <c r="E292" s="42"/>
      <c r="F292" s="42"/>
      <c r="G292" s="42"/>
      <c r="H292" s="42"/>
      <c r="I292" s="42"/>
      <c r="J292" s="45"/>
      <c r="K292" s="53"/>
    </row>
    <row r="293" spans="1:11" ht="15">
      <c r="A293" s="30">
        <v>2</v>
      </c>
      <c r="B293" s="37" t="s">
        <v>10</v>
      </c>
      <c r="C293" s="38">
        <f t="shared" si="142"/>
        <v>0</v>
      </c>
      <c r="D293" s="42"/>
      <c r="E293" s="42"/>
      <c r="F293" s="42"/>
      <c r="G293" s="42"/>
      <c r="H293" s="42"/>
      <c r="I293" s="42"/>
      <c r="J293" s="45"/>
      <c r="K293" s="53"/>
    </row>
    <row r="294" spans="1:11" ht="15">
      <c r="A294" s="30">
        <v>3</v>
      </c>
      <c r="B294" s="37" t="s">
        <v>11</v>
      </c>
      <c r="C294" s="38">
        <f t="shared" si="142"/>
        <v>162315993</v>
      </c>
      <c r="D294" s="42">
        <v>18850781</v>
      </c>
      <c r="E294" s="42">
        <v>21024279</v>
      </c>
      <c r="F294" s="42">
        <v>22605916</v>
      </c>
      <c r="G294" s="42">
        <v>23510153</v>
      </c>
      <c r="H294" s="42">
        <v>24450559</v>
      </c>
      <c r="I294" s="42">
        <v>25428581</v>
      </c>
      <c r="J294" s="42">
        <v>26445724</v>
      </c>
      <c r="K294" s="53"/>
    </row>
    <row r="295" spans="1:11" ht="15">
      <c r="A295" s="30">
        <v>4</v>
      </c>
      <c r="B295" s="37" t="s">
        <v>12</v>
      </c>
      <c r="C295" s="38">
        <f t="shared" si="142"/>
        <v>0</v>
      </c>
      <c r="D295" s="42"/>
      <c r="E295" s="42"/>
      <c r="F295" s="42"/>
      <c r="G295" s="42"/>
      <c r="H295" s="42"/>
      <c r="I295" s="42"/>
      <c r="J295" s="45"/>
      <c r="K295" s="53"/>
    </row>
    <row r="296" spans="1:11" ht="132.75" customHeight="1">
      <c r="A296" s="30"/>
      <c r="B296" s="86" t="s">
        <v>67</v>
      </c>
      <c r="C296" s="84">
        <f>SUM(C297:C300)</f>
        <v>4505053.26</v>
      </c>
      <c r="D296" s="84">
        <f>SUM(D297:D300)</f>
        <v>954240.11</v>
      </c>
      <c r="E296" s="84">
        <f>SUM(E297:E300)</f>
        <v>2641922</v>
      </c>
      <c r="F296" s="84">
        <f>SUM(F297:F300)</f>
        <v>908891.15</v>
      </c>
      <c r="G296" s="84">
        <f>SUM(G297:G300)</f>
        <v>0</v>
      </c>
      <c r="H296" s="84">
        <f>SUM(H297:H300)</f>
        <v>0</v>
      </c>
      <c r="I296" s="84">
        <f>SUM(I297:I300)</f>
        <v>0</v>
      </c>
      <c r="J296" s="84">
        <f>SUM(J297:J300)</f>
        <v>0</v>
      </c>
      <c r="K296" s="51" t="s">
        <v>64</v>
      </c>
    </row>
    <row r="297" spans="1:11" ht="15">
      <c r="A297" s="30">
        <v>1</v>
      </c>
      <c r="B297" s="37" t="s">
        <v>9</v>
      </c>
      <c r="C297" s="38">
        <f aca="true" t="shared" si="143" ref="C297:C300">SUM(D297:J297)</f>
        <v>0</v>
      </c>
      <c r="D297" s="42"/>
      <c r="E297" s="42"/>
      <c r="F297" s="42"/>
      <c r="G297" s="42"/>
      <c r="H297" s="42"/>
      <c r="I297" s="42"/>
      <c r="J297" s="45"/>
      <c r="K297" s="53"/>
    </row>
    <row r="298" spans="1:11" ht="15">
      <c r="A298" s="30">
        <v>2</v>
      </c>
      <c r="B298" s="37" t="s">
        <v>10</v>
      </c>
      <c r="C298" s="38">
        <f t="shared" si="143"/>
        <v>0</v>
      </c>
      <c r="D298" s="42"/>
      <c r="E298" s="42"/>
      <c r="F298" s="42"/>
      <c r="G298" s="42"/>
      <c r="H298" s="42"/>
      <c r="I298" s="42"/>
      <c r="J298" s="45"/>
      <c r="K298" s="53"/>
    </row>
    <row r="299" spans="1:11" ht="15">
      <c r="A299" s="30">
        <v>3</v>
      </c>
      <c r="B299" s="37" t="s">
        <v>11</v>
      </c>
      <c r="C299" s="38">
        <f t="shared" si="143"/>
        <v>4505053.26</v>
      </c>
      <c r="D299" s="42">
        <v>954240.11</v>
      </c>
      <c r="E299" s="42">
        <v>2641922</v>
      </c>
      <c r="F299" s="42">
        <v>908891.15</v>
      </c>
      <c r="G299" s="42">
        <v>0</v>
      </c>
      <c r="H299" s="42">
        <v>0</v>
      </c>
      <c r="I299" s="42">
        <v>0</v>
      </c>
      <c r="J299" s="87">
        <v>0</v>
      </c>
      <c r="K299" s="53"/>
    </row>
    <row r="300" spans="1:11" ht="15">
      <c r="A300" s="30">
        <v>4</v>
      </c>
      <c r="B300" s="37" t="s">
        <v>12</v>
      </c>
      <c r="C300" s="38">
        <f t="shared" si="143"/>
        <v>0</v>
      </c>
      <c r="D300" s="42"/>
      <c r="E300" s="42"/>
      <c r="F300" s="42"/>
      <c r="G300" s="42"/>
      <c r="H300" s="42"/>
      <c r="I300" s="42"/>
      <c r="J300" s="45"/>
      <c r="K300" s="53"/>
    </row>
    <row r="301" spans="1:11" ht="66.75" customHeight="1">
      <c r="A301" s="30"/>
      <c r="B301" s="88" t="s">
        <v>68</v>
      </c>
      <c r="C301" s="84">
        <f>SUM(C302:C305)</f>
        <v>7906000</v>
      </c>
      <c r="D301" s="84">
        <f>SUM(D302:D305)</f>
        <v>1106000</v>
      </c>
      <c r="E301" s="84">
        <f>SUM(E302:E305)</f>
        <v>3400000</v>
      </c>
      <c r="F301" s="84">
        <f>SUM(F302:F305)</f>
        <v>3400000</v>
      </c>
      <c r="G301" s="84">
        <f>SUM(G302:G305)</f>
        <v>0</v>
      </c>
      <c r="H301" s="84">
        <f>SUM(H302:H305)</f>
        <v>0</v>
      </c>
      <c r="I301" s="84">
        <f>SUM(I302:I305)</f>
        <v>0</v>
      </c>
      <c r="J301" s="84">
        <f>SUM(J302:J305)</f>
        <v>0</v>
      </c>
      <c r="K301" s="51" t="s">
        <v>64</v>
      </c>
    </row>
    <row r="302" spans="1:11" ht="15">
      <c r="A302" s="30">
        <v>1</v>
      </c>
      <c r="B302" s="37" t="s">
        <v>9</v>
      </c>
      <c r="C302" s="38">
        <f aca="true" t="shared" si="144" ref="C302:C305">SUM(D302:J302)</f>
        <v>0</v>
      </c>
      <c r="D302" s="42"/>
      <c r="E302" s="42"/>
      <c r="F302" s="42"/>
      <c r="G302" s="42"/>
      <c r="H302" s="42"/>
      <c r="I302" s="42"/>
      <c r="J302" s="45"/>
      <c r="K302" s="53"/>
    </row>
    <row r="303" spans="1:11" ht="15">
      <c r="A303" s="30">
        <v>2</v>
      </c>
      <c r="B303" s="37" t="s">
        <v>10</v>
      </c>
      <c r="C303" s="38">
        <f t="shared" si="144"/>
        <v>0</v>
      </c>
      <c r="D303" s="42"/>
      <c r="E303" s="42"/>
      <c r="F303" s="42"/>
      <c r="G303" s="42"/>
      <c r="H303" s="42"/>
      <c r="I303" s="42"/>
      <c r="J303" s="45"/>
      <c r="K303" s="53"/>
    </row>
    <row r="304" spans="1:11" ht="15">
      <c r="A304" s="30">
        <v>3</v>
      </c>
      <c r="B304" s="37" t="s">
        <v>11</v>
      </c>
      <c r="C304" s="38">
        <f t="shared" si="144"/>
        <v>7906000</v>
      </c>
      <c r="D304" s="42">
        <v>1106000</v>
      </c>
      <c r="E304" s="42">
        <v>3400000</v>
      </c>
      <c r="F304" s="42">
        <v>3400000</v>
      </c>
      <c r="G304" s="42">
        <v>0</v>
      </c>
      <c r="H304" s="42">
        <v>0</v>
      </c>
      <c r="I304" s="42">
        <v>0</v>
      </c>
      <c r="J304" s="87">
        <v>0</v>
      </c>
      <c r="K304" s="53"/>
    </row>
    <row r="305" spans="1:11" ht="15">
      <c r="A305" s="30">
        <v>4</v>
      </c>
      <c r="B305" s="37" t="s">
        <v>12</v>
      </c>
      <c r="C305" s="38">
        <f t="shared" si="144"/>
        <v>0</v>
      </c>
      <c r="D305" s="42"/>
      <c r="E305" s="42"/>
      <c r="F305" s="42"/>
      <c r="G305" s="42"/>
      <c r="H305" s="42"/>
      <c r="I305" s="42"/>
      <c r="J305" s="45"/>
      <c r="K305" s="53"/>
    </row>
    <row r="306" spans="1:11" ht="42" customHeight="1">
      <c r="A306" s="10" t="s">
        <v>69</v>
      </c>
      <c r="B306" s="10"/>
      <c r="C306" s="10"/>
      <c r="D306" s="10"/>
      <c r="E306" s="10"/>
      <c r="F306" s="10"/>
      <c r="G306" s="10"/>
      <c r="H306" s="10"/>
      <c r="I306" s="10"/>
      <c r="J306" s="10"/>
      <c r="K306" s="10"/>
    </row>
    <row r="307" spans="1:11" ht="15" customHeight="1">
      <c r="A307" s="30" t="s">
        <v>2</v>
      </c>
      <c r="B307" s="14" t="s">
        <v>3</v>
      </c>
      <c r="C307" s="31" t="s">
        <v>4</v>
      </c>
      <c r="D307" s="31"/>
      <c r="E307" s="31"/>
      <c r="F307" s="31"/>
      <c r="G307" s="31"/>
      <c r="H307" s="31"/>
      <c r="I307" s="31"/>
      <c r="J307" s="31"/>
      <c r="K307" s="14" t="s">
        <v>5</v>
      </c>
    </row>
    <row r="308" spans="1:11" ht="96" customHeight="1">
      <c r="A308" s="30"/>
      <c r="B308" s="14"/>
      <c r="C308" s="32" t="s">
        <v>6</v>
      </c>
      <c r="D308" s="13">
        <v>2021</v>
      </c>
      <c r="E308" s="13">
        <v>2022</v>
      </c>
      <c r="F308" s="13">
        <v>2023</v>
      </c>
      <c r="G308" s="13">
        <v>2024</v>
      </c>
      <c r="H308" s="13">
        <v>2025</v>
      </c>
      <c r="I308" s="13">
        <v>2026</v>
      </c>
      <c r="J308" s="13">
        <v>2027</v>
      </c>
      <c r="K308" s="14"/>
    </row>
    <row r="309" spans="1:11" ht="15">
      <c r="A309" s="33">
        <v>1</v>
      </c>
      <c r="B309" s="14" t="s">
        <v>7</v>
      </c>
      <c r="C309" s="32">
        <v>3</v>
      </c>
      <c r="D309" s="31">
        <v>4</v>
      </c>
      <c r="E309" s="31">
        <v>5</v>
      </c>
      <c r="F309" s="31">
        <v>6</v>
      </c>
      <c r="G309" s="31">
        <v>7</v>
      </c>
      <c r="H309" s="31">
        <v>8</v>
      </c>
      <c r="I309" s="31">
        <v>9</v>
      </c>
      <c r="J309" s="31">
        <v>10</v>
      </c>
      <c r="K309" s="31">
        <v>11</v>
      </c>
    </row>
    <row r="310" spans="1:11" ht="57.75">
      <c r="A310" s="30"/>
      <c r="B310" s="34" t="s">
        <v>8</v>
      </c>
      <c r="C310" s="35">
        <f>SUM(C311:C314)</f>
        <v>271448739.04</v>
      </c>
      <c r="D310" s="35">
        <f>SUM(D311:D314)</f>
        <v>31409949.889999997</v>
      </c>
      <c r="E310" s="35">
        <f>SUM(E311:E314)</f>
        <v>39086750.03</v>
      </c>
      <c r="F310" s="35">
        <f>SUM(F311:F314)</f>
        <v>38524146.12</v>
      </c>
      <c r="G310" s="35">
        <f>SUM(G311:G314)</f>
        <v>38250152</v>
      </c>
      <c r="H310" s="35">
        <f>SUM(H311:H314)</f>
        <v>39780158</v>
      </c>
      <c r="I310" s="35">
        <f>SUM(I311:I314)</f>
        <v>41371364</v>
      </c>
      <c r="J310" s="35">
        <f>SUM(J311:J314)</f>
        <v>43026219</v>
      </c>
      <c r="K310" s="36"/>
    </row>
    <row r="311" spans="1:11" ht="15">
      <c r="A311" s="30">
        <f aca="true" t="shared" si="145" ref="A311:A314">A310+1</f>
        <v>1</v>
      </c>
      <c r="B311" s="37" t="s">
        <v>9</v>
      </c>
      <c r="C311" s="38">
        <f aca="true" t="shared" si="146" ref="C311:C314">SUM(D311:J311)</f>
        <v>0</v>
      </c>
      <c r="D311" s="38">
        <f aca="true" t="shared" si="147" ref="D311:D314">D318</f>
        <v>0</v>
      </c>
      <c r="E311" s="38">
        <f aca="true" t="shared" si="148" ref="E311:E314">E318</f>
        <v>0</v>
      </c>
      <c r="F311" s="38">
        <f aca="true" t="shared" si="149" ref="F311:F314">F318</f>
        <v>0</v>
      </c>
      <c r="G311" s="38">
        <f aca="true" t="shared" si="150" ref="G311:G314">G318</f>
        <v>0</v>
      </c>
      <c r="H311" s="38">
        <f aca="true" t="shared" si="151" ref="H311:H314">H318</f>
        <v>0</v>
      </c>
      <c r="I311" s="38">
        <f aca="true" t="shared" si="152" ref="I311:I314">I318</f>
        <v>0</v>
      </c>
      <c r="J311" s="38">
        <f aca="true" t="shared" si="153" ref="J311:J314">J318</f>
        <v>0</v>
      </c>
      <c r="K311" s="39"/>
    </row>
    <row r="312" spans="1:11" ht="15">
      <c r="A312" s="30">
        <f t="shared" si="145"/>
        <v>2</v>
      </c>
      <c r="B312" s="37" t="s">
        <v>10</v>
      </c>
      <c r="C312" s="38">
        <f t="shared" si="146"/>
        <v>2193200</v>
      </c>
      <c r="D312" s="38">
        <f t="shared" si="147"/>
        <v>2193200</v>
      </c>
      <c r="E312" s="38">
        <f t="shared" si="148"/>
        <v>0</v>
      </c>
      <c r="F312" s="38">
        <f t="shared" si="149"/>
        <v>0</v>
      </c>
      <c r="G312" s="38">
        <f t="shared" si="150"/>
        <v>0</v>
      </c>
      <c r="H312" s="38">
        <f t="shared" si="151"/>
        <v>0</v>
      </c>
      <c r="I312" s="38">
        <f t="shared" si="152"/>
        <v>0</v>
      </c>
      <c r="J312" s="38">
        <f t="shared" si="153"/>
        <v>0</v>
      </c>
      <c r="K312" s="39"/>
    </row>
    <row r="313" spans="1:11" ht="15">
      <c r="A313" s="30">
        <f t="shared" si="145"/>
        <v>3</v>
      </c>
      <c r="B313" s="37" t="s">
        <v>11</v>
      </c>
      <c r="C313" s="38">
        <f t="shared" si="146"/>
        <v>269255539.04</v>
      </c>
      <c r="D313" s="38">
        <f t="shared" si="147"/>
        <v>29216749.889999997</v>
      </c>
      <c r="E313" s="38">
        <f t="shared" si="148"/>
        <v>39086750.03</v>
      </c>
      <c r="F313" s="38">
        <f t="shared" si="149"/>
        <v>38524146.12</v>
      </c>
      <c r="G313" s="38">
        <f t="shared" si="150"/>
        <v>38250152</v>
      </c>
      <c r="H313" s="38">
        <f t="shared" si="151"/>
        <v>39780158</v>
      </c>
      <c r="I313" s="38">
        <f t="shared" si="152"/>
        <v>41371364</v>
      </c>
      <c r="J313" s="38">
        <f t="shared" si="153"/>
        <v>43026219</v>
      </c>
      <c r="K313" s="39"/>
    </row>
    <row r="314" spans="1:11" ht="15">
      <c r="A314" s="30">
        <f t="shared" si="145"/>
        <v>4</v>
      </c>
      <c r="B314" s="37" t="s">
        <v>12</v>
      </c>
      <c r="C314" s="38">
        <f t="shared" si="146"/>
        <v>0</v>
      </c>
      <c r="D314" s="38">
        <f t="shared" si="147"/>
        <v>0</v>
      </c>
      <c r="E314" s="38">
        <f t="shared" si="148"/>
        <v>0</v>
      </c>
      <c r="F314" s="38">
        <f t="shared" si="149"/>
        <v>0</v>
      </c>
      <c r="G314" s="38">
        <f t="shared" si="150"/>
        <v>0</v>
      </c>
      <c r="H314" s="38">
        <f t="shared" si="151"/>
        <v>0</v>
      </c>
      <c r="I314" s="38">
        <f t="shared" si="152"/>
        <v>0</v>
      </c>
      <c r="J314" s="38">
        <f t="shared" si="153"/>
        <v>0</v>
      </c>
      <c r="K314" s="39"/>
    </row>
    <row r="315" spans="1:11" ht="15">
      <c r="A315" s="30"/>
      <c r="B315" s="43"/>
      <c r="C315" s="45"/>
      <c r="D315" s="45"/>
      <c r="E315" s="45"/>
      <c r="F315" s="45"/>
      <c r="G315" s="45"/>
      <c r="H315" s="45"/>
      <c r="I315" s="45"/>
      <c r="J315" s="45"/>
      <c r="K315" s="39"/>
    </row>
    <row r="316" spans="1:11" ht="18.75" customHeight="1">
      <c r="A316" s="89" t="s">
        <v>61</v>
      </c>
      <c r="B316" s="89"/>
      <c r="C316" s="89"/>
      <c r="D316" s="89"/>
      <c r="E316" s="89"/>
      <c r="F316" s="89"/>
      <c r="G316" s="89"/>
      <c r="H316" s="89"/>
      <c r="I316" s="89"/>
      <c r="J316" s="89"/>
      <c r="K316" s="89"/>
    </row>
    <row r="317" spans="1:11" ht="26.25">
      <c r="A317" s="30"/>
      <c r="B317" s="90" t="s">
        <v>70</v>
      </c>
      <c r="C317" s="84">
        <f>SUM(C318:C321)</f>
        <v>271448739.04</v>
      </c>
      <c r="D317" s="84">
        <f>SUM(D318:D321)</f>
        <v>31409949.889999997</v>
      </c>
      <c r="E317" s="84">
        <f>SUM(E318:E321)</f>
        <v>39086750.03</v>
      </c>
      <c r="F317" s="84">
        <f>SUM(F318:F321)</f>
        <v>38524146.12</v>
      </c>
      <c r="G317" s="84">
        <f>SUM(G318:G321)</f>
        <v>38250152</v>
      </c>
      <c r="H317" s="84">
        <f>SUM(H318:H321)</f>
        <v>39780158</v>
      </c>
      <c r="I317" s="84">
        <f>SUM(I318:I321)</f>
        <v>41371364</v>
      </c>
      <c r="J317" s="84">
        <f>SUM(J318:J321)</f>
        <v>43026219</v>
      </c>
      <c r="K317" s="47"/>
    </row>
    <row r="318" spans="1:11" ht="15">
      <c r="A318" s="30">
        <v>1</v>
      </c>
      <c r="B318" s="37" t="s">
        <v>9</v>
      </c>
      <c r="C318" s="38">
        <f aca="true" t="shared" si="154" ref="C318:C321">SUM(D318:J318)</f>
        <v>0</v>
      </c>
      <c r="D318" s="38">
        <f aca="true" t="shared" si="155" ref="D318:D321">D323+D328+D333+D338+D343+D348</f>
        <v>0</v>
      </c>
      <c r="E318" s="38">
        <f aca="true" t="shared" si="156" ref="E318:E321">E323+E328+E333+E338+E343+E348</f>
        <v>0</v>
      </c>
      <c r="F318" s="38">
        <f aca="true" t="shared" si="157" ref="F318:F321">F323+F328+F333+F338+F343+F348</f>
        <v>0</v>
      </c>
      <c r="G318" s="38">
        <f aca="true" t="shared" si="158" ref="G318:G321">G323+G328+G333+G338+G343+G348</f>
        <v>0</v>
      </c>
      <c r="H318" s="38">
        <f aca="true" t="shared" si="159" ref="H318:H321">H323+H328+H333+H338+H343+H348</f>
        <v>0</v>
      </c>
      <c r="I318" s="38">
        <f aca="true" t="shared" si="160" ref="I318:I321">I323+I328+I333+I338+I343+I348</f>
        <v>0</v>
      </c>
      <c r="J318" s="38">
        <f aca="true" t="shared" si="161" ref="J318:J321">J323+J328+J333+J338+J343+J348</f>
        <v>0</v>
      </c>
      <c r="K318" s="53"/>
    </row>
    <row r="319" spans="1:11" ht="15">
      <c r="A319" s="30">
        <v>2</v>
      </c>
      <c r="B319" s="37" t="s">
        <v>10</v>
      </c>
      <c r="C319" s="38">
        <f t="shared" si="154"/>
        <v>2193200</v>
      </c>
      <c r="D319" s="38">
        <f t="shared" si="155"/>
        <v>2193200</v>
      </c>
      <c r="E319" s="38">
        <f t="shared" si="156"/>
        <v>0</v>
      </c>
      <c r="F319" s="38">
        <f t="shared" si="157"/>
        <v>0</v>
      </c>
      <c r="G319" s="38">
        <f t="shared" si="158"/>
        <v>0</v>
      </c>
      <c r="H319" s="38">
        <f t="shared" si="159"/>
        <v>0</v>
      </c>
      <c r="I319" s="38">
        <f t="shared" si="160"/>
        <v>0</v>
      </c>
      <c r="J319" s="38">
        <f t="shared" si="161"/>
        <v>0</v>
      </c>
      <c r="K319" s="53"/>
    </row>
    <row r="320" spans="1:11" ht="15">
      <c r="A320" s="30">
        <v>3</v>
      </c>
      <c r="B320" s="37" t="s">
        <v>11</v>
      </c>
      <c r="C320" s="38">
        <f t="shared" si="154"/>
        <v>269255539.04</v>
      </c>
      <c r="D320" s="38">
        <f t="shared" si="155"/>
        <v>29216749.889999997</v>
      </c>
      <c r="E320" s="38">
        <f t="shared" si="156"/>
        <v>39086750.03</v>
      </c>
      <c r="F320" s="38">
        <f t="shared" si="157"/>
        <v>38524146.12</v>
      </c>
      <c r="G320" s="38">
        <f t="shared" si="158"/>
        <v>38250152</v>
      </c>
      <c r="H320" s="38">
        <f t="shared" si="159"/>
        <v>39780158</v>
      </c>
      <c r="I320" s="38">
        <f t="shared" si="160"/>
        <v>41371364</v>
      </c>
      <c r="J320" s="38">
        <f t="shared" si="161"/>
        <v>43026219</v>
      </c>
      <c r="K320" s="53"/>
    </row>
    <row r="321" spans="1:11" ht="15">
      <c r="A321" s="30">
        <f>A320+1</f>
        <v>4</v>
      </c>
      <c r="B321" s="37" t="s">
        <v>12</v>
      </c>
      <c r="C321" s="38">
        <f t="shared" si="154"/>
        <v>0</v>
      </c>
      <c r="D321" s="38">
        <f t="shared" si="155"/>
        <v>0</v>
      </c>
      <c r="E321" s="38">
        <f t="shared" si="156"/>
        <v>0</v>
      </c>
      <c r="F321" s="38">
        <f t="shared" si="157"/>
        <v>0</v>
      </c>
      <c r="G321" s="38">
        <f t="shared" si="158"/>
        <v>0</v>
      </c>
      <c r="H321" s="38">
        <f t="shared" si="159"/>
        <v>0</v>
      </c>
      <c r="I321" s="38">
        <f t="shared" si="160"/>
        <v>0</v>
      </c>
      <c r="J321" s="38">
        <f t="shared" si="161"/>
        <v>0</v>
      </c>
      <c r="K321" s="53"/>
    </row>
    <row r="322" spans="1:11" ht="174.75" customHeight="1">
      <c r="A322" s="30"/>
      <c r="B322" s="91" t="s">
        <v>71</v>
      </c>
      <c r="C322" s="84">
        <f>SUM(C323:C326)</f>
        <v>2193200</v>
      </c>
      <c r="D322" s="84">
        <f>SUM(D323:D326)</f>
        <v>2193200</v>
      </c>
      <c r="E322" s="84">
        <f>SUM(E323:E326)</f>
        <v>0</v>
      </c>
      <c r="F322" s="84">
        <f>SUM(F323:F326)</f>
        <v>0</v>
      </c>
      <c r="G322" s="84">
        <f>SUM(G323:G326)</f>
        <v>0</v>
      </c>
      <c r="H322" s="84">
        <f>SUM(H323:H326)</f>
        <v>0</v>
      </c>
      <c r="I322" s="84">
        <f>SUM(I323:I326)</f>
        <v>0</v>
      </c>
      <c r="J322" s="84">
        <f>SUM(J323:J326)</f>
        <v>0</v>
      </c>
      <c r="K322" s="51" t="s">
        <v>64</v>
      </c>
    </row>
    <row r="323" spans="1:11" ht="15">
      <c r="A323" s="30">
        <f aca="true" t="shared" si="162" ref="A323:A324">A322+1</f>
        <v>1</v>
      </c>
      <c r="B323" s="37" t="s">
        <v>9</v>
      </c>
      <c r="C323" s="38">
        <f aca="true" t="shared" si="163" ref="C323:C326">SUM(D323:J323)</f>
        <v>0</v>
      </c>
      <c r="D323" s="42"/>
      <c r="E323" s="42"/>
      <c r="F323" s="42"/>
      <c r="G323" s="42"/>
      <c r="H323" s="42"/>
      <c r="I323" s="42"/>
      <c r="J323" s="42"/>
      <c r="K323" s="39"/>
    </row>
    <row r="324" spans="1:11" ht="15">
      <c r="A324" s="30">
        <f t="shared" si="162"/>
        <v>2</v>
      </c>
      <c r="B324" s="37" t="s">
        <v>10</v>
      </c>
      <c r="C324" s="38">
        <f t="shared" si="163"/>
        <v>2193200</v>
      </c>
      <c r="D324" s="42">
        <v>2193200</v>
      </c>
      <c r="E324" s="42">
        <v>0</v>
      </c>
      <c r="F324" s="42">
        <v>0</v>
      </c>
      <c r="G324" s="42">
        <v>0</v>
      </c>
      <c r="H324" s="42">
        <v>0</v>
      </c>
      <c r="I324" s="42">
        <v>0</v>
      </c>
      <c r="J324" s="42">
        <v>0</v>
      </c>
      <c r="K324" s="39"/>
    </row>
    <row r="325" spans="1:11" ht="15">
      <c r="A325" s="30">
        <v>3</v>
      </c>
      <c r="B325" s="37" t="s">
        <v>11</v>
      </c>
      <c r="C325" s="38">
        <f t="shared" si="163"/>
        <v>0</v>
      </c>
      <c r="D325" s="42"/>
      <c r="E325" s="42"/>
      <c r="F325" s="42"/>
      <c r="G325" s="42"/>
      <c r="H325" s="42"/>
      <c r="I325" s="42"/>
      <c r="J325" s="42"/>
      <c r="K325" s="39"/>
    </row>
    <row r="326" spans="1:11" ht="15">
      <c r="A326" s="30">
        <v>4</v>
      </c>
      <c r="B326" s="37" t="s">
        <v>12</v>
      </c>
      <c r="C326" s="38">
        <f t="shared" si="163"/>
        <v>0</v>
      </c>
      <c r="D326" s="42"/>
      <c r="E326" s="42"/>
      <c r="F326" s="42"/>
      <c r="G326" s="42"/>
      <c r="H326" s="42"/>
      <c r="I326" s="42"/>
      <c r="J326" s="42"/>
      <c r="K326" s="39"/>
    </row>
    <row r="327" spans="1:11" ht="52.5" customHeight="1">
      <c r="A327" s="30"/>
      <c r="B327" s="62" t="s">
        <v>72</v>
      </c>
      <c r="C327" s="84">
        <f>SUM(C328:C331)</f>
        <v>262680909</v>
      </c>
      <c r="D327" s="84">
        <f>SUM(D328:D331)</f>
        <v>27457597</v>
      </c>
      <c r="E327" s="84">
        <f>SUM(E328:E331)</f>
        <v>36016427</v>
      </c>
      <c r="F327" s="84">
        <f>SUM(F328:F331)</f>
        <v>36778992</v>
      </c>
      <c r="G327" s="84">
        <f>SUM(G328:G331)</f>
        <v>38250152</v>
      </c>
      <c r="H327" s="84">
        <f>SUM(H328:H331)</f>
        <v>39780158</v>
      </c>
      <c r="I327" s="84">
        <f>SUM(I328:I331)</f>
        <v>41371364</v>
      </c>
      <c r="J327" s="84">
        <f>SUM(J328:J331)</f>
        <v>43026219</v>
      </c>
      <c r="K327" s="51" t="s">
        <v>64</v>
      </c>
    </row>
    <row r="328" spans="1:11" ht="15">
      <c r="A328" s="30">
        <v>1</v>
      </c>
      <c r="B328" s="37" t="s">
        <v>9</v>
      </c>
      <c r="C328" s="38">
        <f aca="true" t="shared" si="164" ref="C328:C331">SUM(D328:J328)</f>
        <v>0</v>
      </c>
      <c r="D328" s="42"/>
      <c r="E328" s="42"/>
      <c r="F328" s="42"/>
      <c r="G328" s="42"/>
      <c r="H328" s="42"/>
      <c r="I328" s="42"/>
      <c r="J328" s="42"/>
      <c r="K328" s="39"/>
    </row>
    <row r="329" spans="1:11" ht="15">
      <c r="A329" s="30">
        <v>2</v>
      </c>
      <c r="B329" s="37" t="s">
        <v>10</v>
      </c>
      <c r="C329" s="38">
        <f t="shared" si="164"/>
        <v>0</v>
      </c>
      <c r="D329" s="42"/>
      <c r="E329" s="42"/>
      <c r="F329" s="42"/>
      <c r="G329" s="42"/>
      <c r="H329" s="42"/>
      <c r="I329" s="42"/>
      <c r="J329" s="42"/>
      <c r="K329" s="39"/>
    </row>
    <row r="330" spans="1:11" ht="15">
      <c r="A330" s="30">
        <v>3</v>
      </c>
      <c r="B330" s="37" t="s">
        <v>11</v>
      </c>
      <c r="C330" s="38">
        <f t="shared" si="164"/>
        <v>262680909</v>
      </c>
      <c r="D330" s="42">
        <v>27457597</v>
      </c>
      <c r="E330" s="42">
        <v>36016427</v>
      </c>
      <c r="F330" s="42">
        <v>36778992</v>
      </c>
      <c r="G330" s="42">
        <v>38250152</v>
      </c>
      <c r="H330" s="42">
        <v>39780158</v>
      </c>
      <c r="I330" s="42">
        <v>41371364</v>
      </c>
      <c r="J330" s="42">
        <v>43026219</v>
      </c>
      <c r="K330" s="39"/>
    </row>
    <row r="331" spans="1:11" ht="15">
      <c r="A331" s="30">
        <v>4</v>
      </c>
      <c r="B331" s="37" t="s">
        <v>12</v>
      </c>
      <c r="C331" s="38">
        <f t="shared" si="164"/>
        <v>0</v>
      </c>
      <c r="D331" s="42"/>
      <c r="E331" s="42"/>
      <c r="F331" s="42"/>
      <c r="G331" s="42"/>
      <c r="H331" s="42"/>
      <c r="I331" s="42"/>
      <c r="J331" s="42"/>
      <c r="K331" s="39"/>
    </row>
    <row r="332" spans="1:11" ht="143.25">
      <c r="A332" s="30"/>
      <c r="B332" s="34" t="s">
        <v>73</v>
      </c>
      <c r="C332" s="84">
        <f>SUM(C333:C336)</f>
        <v>2174594.11</v>
      </c>
      <c r="D332" s="84">
        <f>SUM(D333:D336)</f>
        <v>0</v>
      </c>
      <c r="E332" s="84">
        <f>SUM(E333:E336)</f>
        <v>1518068.43</v>
      </c>
      <c r="F332" s="84">
        <f>SUM(F333:F336)</f>
        <v>656525.68</v>
      </c>
      <c r="G332" s="84">
        <f>SUM(G333:G336)</f>
        <v>0</v>
      </c>
      <c r="H332" s="84">
        <f>SUM(H333:H336)</f>
        <v>0</v>
      </c>
      <c r="I332" s="84">
        <f>SUM(I333:I336)</f>
        <v>0</v>
      </c>
      <c r="J332" s="84">
        <f>SUM(J333:J336)</f>
        <v>0</v>
      </c>
      <c r="K332" s="39"/>
    </row>
    <row r="333" spans="1:11" ht="15">
      <c r="A333" s="30">
        <v>1</v>
      </c>
      <c r="B333" s="37" t="s">
        <v>9</v>
      </c>
      <c r="C333" s="38">
        <f aca="true" t="shared" si="165" ref="C333:C336">SUM(D333:J333)</f>
        <v>0</v>
      </c>
      <c r="D333" s="42"/>
      <c r="E333" s="42"/>
      <c r="F333" s="42"/>
      <c r="G333" s="42"/>
      <c r="H333" s="42"/>
      <c r="I333" s="42"/>
      <c r="J333" s="42"/>
      <c r="K333" s="39"/>
    </row>
    <row r="334" spans="1:11" ht="15">
      <c r="A334" s="30">
        <v>2</v>
      </c>
      <c r="B334" s="37" t="s">
        <v>10</v>
      </c>
      <c r="C334" s="38">
        <f t="shared" si="165"/>
        <v>0</v>
      </c>
      <c r="D334" s="42"/>
      <c r="E334" s="42"/>
      <c r="F334" s="42"/>
      <c r="G334" s="42"/>
      <c r="H334" s="42"/>
      <c r="I334" s="42"/>
      <c r="J334" s="42"/>
      <c r="K334" s="39"/>
    </row>
    <row r="335" spans="1:11" ht="15">
      <c r="A335" s="30">
        <v>3</v>
      </c>
      <c r="B335" s="37" t="s">
        <v>11</v>
      </c>
      <c r="C335" s="38">
        <f t="shared" si="165"/>
        <v>2174594.11</v>
      </c>
      <c r="D335" s="42">
        <v>0</v>
      </c>
      <c r="E335" s="42">
        <v>1518068.43</v>
      </c>
      <c r="F335" s="42">
        <v>656525.68</v>
      </c>
      <c r="G335" s="42">
        <v>0</v>
      </c>
      <c r="H335" s="42">
        <v>0</v>
      </c>
      <c r="I335" s="42">
        <v>0</v>
      </c>
      <c r="J335" s="42">
        <v>0</v>
      </c>
      <c r="K335" s="39"/>
    </row>
    <row r="336" spans="1:11" ht="15">
      <c r="A336" s="30">
        <v>4</v>
      </c>
      <c r="B336" s="37" t="s">
        <v>12</v>
      </c>
      <c r="C336" s="38">
        <f t="shared" si="165"/>
        <v>0</v>
      </c>
      <c r="D336" s="42"/>
      <c r="E336" s="42"/>
      <c r="F336" s="42"/>
      <c r="G336" s="42"/>
      <c r="H336" s="42"/>
      <c r="I336" s="42"/>
      <c r="J336" s="42"/>
      <c r="K336" s="39"/>
    </row>
    <row r="337" spans="1:11" ht="114.75">
      <c r="A337" s="30"/>
      <c r="B337" s="34" t="s">
        <v>74</v>
      </c>
      <c r="C337" s="84">
        <f>SUM(C338:C341)</f>
        <v>1705156</v>
      </c>
      <c r="D337" s="84">
        <f>SUM(D338:D341)</f>
        <v>1049732.56</v>
      </c>
      <c r="E337" s="84">
        <f>SUM(E338:E341)</f>
        <v>399395</v>
      </c>
      <c r="F337" s="84">
        <f>SUM(F338:F341)</f>
        <v>256028.44</v>
      </c>
      <c r="G337" s="84">
        <f>SUM(G338:G341)</f>
        <v>0</v>
      </c>
      <c r="H337" s="84">
        <f>SUM(H338:H341)</f>
        <v>0</v>
      </c>
      <c r="I337" s="84">
        <f>SUM(I338:I341)</f>
        <v>0</v>
      </c>
      <c r="J337" s="84">
        <f>SUM(J338:J341)</f>
        <v>0</v>
      </c>
      <c r="K337" s="39"/>
    </row>
    <row r="338" spans="1:11" ht="15">
      <c r="A338" s="30">
        <v>1</v>
      </c>
      <c r="B338" s="37" t="s">
        <v>9</v>
      </c>
      <c r="C338" s="38">
        <f aca="true" t="shared" si="166" ref="C338:C341">SUM(D338:J338)</f>
        <v>0</v>
      </c>
      <c r="D338" s="42"/>
      <c r="E338" s="42"/>
      <c r="F338" s="42"/>
      <c r="G338" s="42"/>
      <c r="H338" s="42"/>
      <c r="I338" s="42"/>
      <c r="J338" s="42"/>
      <c r="K338" s="39"/>
    </row>
    <row r="339" spans="1:11" ht="15">
      <c r="A339" s="30">
        <v>2</v>
      </c>
      <c r="B339" s="37" t="s">
        <v>10</v>
      </c>
      <c r="C339" s="38">
        <f t="shared" si="166"/>
        <v>0</v>
      </c>
      <c r="D339" s="42"/>
      <c r="E339" s="42"/>
      <c r="F339" s="42"/>
      <c r="G339" s="42"/>
      <c r="H339" s="42"/>
      <c r="I339" s="42"/>
      <c r="J339" s="42"/>
      <c r="K339" s="39"/>
    </row>
    <row r="340" spans="1:11" ht="15">
      <c r="A340" s="30">
        <v>3</v>
      </c>
      <c r="B340" s="37" t="s">
        <v>11</v>
      </c>
      <c r="C340" s="38">
        <f t="shared" si="166"/>
        <v>1705156</v>
      </c>
      <c r="D340" s="42">
        <v>1049732.56</v>
      </c>
      <c r="E340" s="42">
        <v>399395</v>
      </c>
      <c r="F340" s="42">
        <v>256028.44</v>
      </c>
      <c r="G340" s="42">
        <v>0</v>
      </c>
      <c r="H340" s="42">
        <v>0</v>
      </c>
      <c r="I340" s="42">
        <v>0</v>
      </c>
      <c r="J340" s="42">
        <v>0</v>
      </c>
      <c r="K340" s="39"/>
    </row>
    <row r="341" spans="1:11" ht="15">
      <c r="A341" s="30">
        <v>4</v>
      </c>
      <c r="B341" s="37" t="s">
        <v>12</v>
      </c>
      <c r="C341" s="38">
        <f t="shared" si="166"/>
        <v>0</v>
      </c>
      <c r="D341" s="42"/>
      <c r="E341" s="42"/>
      <c r="F341" s="42"/>
      <c r="G341" s="42"/>
      <c r="H341" s="42"/>
      <c r="I341" s="42"/>
      <c r="J341" s="42"/>
      <c r="K341" s="39"/>
    </row>
    <row r="342" spans="1:11" ht="77.25" customHeight="1">
      <c r="A342" s="30"/>
      <c r="B342" s="34" t="s">
        <v>75</v>
      </c>
      <c r="C342" s="84">
        <f>SUM(C343:C346)</f>
        <v>1594879.9300000002</v>
      </c>
      <c r="D342" s="84">
        <f>SUM(D343:D346)</f>
        <v>409420.33</v>
      </c>
      <c r="E342" s="84">
        <f>SUM(E343:E346)</f>
        <v>752859.6</v>
      </c>
      <c r="F342" s="84">
        <f>SUM(F343:F346)</f>
        <v>432600</v>
      </c>
      <c r="G342" s="84">
        <f>SUM(G343:G346)</f>
        <v>0</v>
      </c>
      <c r="H342" s="84">
        <f>SUM(H343:H346)</f>
        <v>0</v>
      </c>
      <c r="I342" s="84">
        <f>SUM(I343:I346)</f>
        <v>0</v>
      </c>
      <c r="J342" s="84">
        <f>SUM(J343:J346)</f>
        <v>0</v>
      </c>
      <c r="K342" s="39"/>
    </row>
    <row r="343" spans="1:11" ht="15">
      <c r="A343" s="30">
        <v>1</v>
      </c>
      <c r="B343" s="37" t="s">
        <v>9</v>
      </c>
      <c r="C343" s="38">
        <f aca="true" t="shared" si="167" ref="C343:C346">SUM(D343:J343)</f>
        <v>0</v>
      </c>
      <c r="D343" s="42"/>
      <c r="E343" s="42"/>
      <c r="F343" s="42"/>
      <c r="G343" s="42"/>
      <c r="H343" s="42"/>
      <c r="I343" s="42"/>
      <c r="J343" s="42"/>
      <c r="K343" s="39"/>
    </row>
    <row r="344" spans="1:11" ht="15">
      <c r="A344" s="30">
        <v>2</v>
      </c>
      <c r="B344" s="37" t="s">
        <v>10</v>
      </c>
      <c r="C344" s="38">
        <f t="shared" si="167"/>
        <v>0</v>
      </c>
      <c r="D344" s="42"/>
      <c r="E344" s="42"/>
      <c r="F344" s="42"/>
      <c r="G344" s="42"/>
      <c r="H344" s="42"/>
      <c r="I344" s="42"/>
      <c r="J344" s="42"/>
      <c r="K344" s="39"/>
    </row>
    <row r="345" spans="1:11" ht="15">
      <c r="A345" s="30">
        <v>3</v>
      </c>
      <c r="B345" s="37" t="s">
        <v>11</v>
      </c>
      <c r="C345" s="38">
        <f t="shared" si="167"/>
        <v>1594879.9300000002</v>
      </c>
      <c r="D345" s="42">
        <v>409420.33</v>
      </c>
      <c r="E345" s="42">
        <v>752859.6</v>
      </c>
      <c r="F345" s="42">
        <v>432600</v>
      </c>
      <c r="G345" s="42">
        <v>0</v>
      </c>
      <c r="H345" s="42">
        <v>0</v>
      </c>
      <c r="I345" s="42">
        <v>0</v>
      </c>
      <c r="J345" s="42">
        <v>0</v>
      </c>
      <c r="K345" s="39"/>
    </row>
    <row r="346" spans="1:11" ht="15">
      <c r="A346" s="30">
        <v>4</v>
      </c>
      <c r="B346" s="37" t="s">
        <v>12</v>
      </c>
      <c r="C346" s="38">
        <f t="shared" si="167"/>
        <v>0</v>
      </c>
      <c r="D346" s="42"/>
      <c r="E346" s="42"/>
      <c r="F346" s="42"/>
      <c r="G346" s="42"/>
      <c r="H346" s="42"/>
      <c r="I346" s="42"/>
      <c r="J346" s="42"/>
      <c r="K346" s="39"/>
    </row>
    <row r="347" spans="1:11" ht="62.25" customHeight="1">
      <c r="A347" s="30"/>
      <c r="B347" s="62" t="s">
        <v>76</v>
      </c>
      <c r="C347" s="84">
        <f>SUM(C348:C351)</f>
        <v>1100000</v>
      </c>
      <c r="D347" s="84">
        <f>SUM(D348:D351)</f>
        <v>300000</v>
      </c>
      <c r="E347" s="84">
        <f>SUM(E348:E351)</f>
        <v>400000</v>
      </c>
      <c r="F347" s="84">
        <f>SUM(F348:F351)</f>
        <v>400000</v>
      </c>
      <c r="G347" s="84">
        <f>SUM(G348:G351)</f>
        <v>0</v>
      </c>
      <c r="H347" s="84">
        <f>SUM(H348:H351)</f>
        <v>0</v>
      </c>
      <c r="I347" s="84">
        <f>SUM(I348:I351)</f>
        <v>0</v>
      </c>
      <c r="J347" s="84">
        <f>SUM(J348:J351)</f>
        <v>0</v>
      </c>
      <c r="K347" s="39"/>
    </row>
    <row r="348" spans="1:11" ht="15">
      <c r="A348" s="30">
        <v>1</v>
      </c>
      <c r="B348" s="37" t="s">
        <v>9</v>
      </c>
      <c r="C348" s="38">
        <f aca="true" t="shared" si="168" ref="C348:C351">SUM(D348:J348)</f>
        <v>0</v>
      </c>
      <c r="D348" s="42"/>
      <c r="E348" s="42"/>
      <c r="F348" s="42"/>
      <c r="G348" s="42"/>
      <c r="H348" s="42"/>
      <c r="I348" s="42"/>
      <c r="J348" s="42"/>
      <c r="K348" s="39"/>
    </row>
    <row r="349" spans="1:11" ht="15">
      <c r="A349" s="30">
        <v>2</v>
      </c>
      <c r="B349" s="37" t="s">
        <v>10</v>
      </c>
      <c r="C349" s="38">
        <f t="shared" si="168"/>
        <v>0</v>
      </c>
      <c r="D349" s="42"/>
      <c r="E349" s="42"/>
      <c r="F349" s="42"/>
      <c r="G349" s="42"/>
      <c r="H349" s="42"/>
      <c r="I349" s="42"/>
      <c r="J349" s="42"/>
      <c r="K349" s="39"/>
    </row>
    <row r="350" spans="1:11" ht="15">
      <c r="A350" s="30">
        <v>3</v>
      </c>
      <c r="B350" s="37" t="s">
        <v>11</v>
      </c>
      <c r="C350" s="38">
        <f t="shared" si="168"/>
        <v>1100000</v>
      </c>
      <c r="D350" s="42">
        <v>300000</v>
      </c>
      <c r="E350" s="42">
        <v>400000</v>
      </c>
      <c r="F350" s="42">
        <v>400000</v>
      </c>
      <c r="G350" s="42">
        <v>0</v>
      </c>
      <c r="H350" s="42">
        <v>0</v>
      </c>
      <c r="I350" s="42">
        <v>0</v>
      </c>
      <c r="J350" s="42">
        <v>0</v>
      </c>
      <c r="K350" s="39"/>
    </row>
    <row r="351" spans="1:11" ht="15">
      <c r="A351" s="30">
        <v>4</v>
      </c>
      <c r="B351" s="37" t="s">
        <v>12</v>
      </c>
      <c r="C351" s="38">
        <f t="shared" si="168"/>
        <v>0</v>
      </c>
      <c r="D351" s="42"/>
      <c r="E351" s="42"/>
      <c r="F351" s="42"/>
      <c r="G351" s="42"/>
      <c r="H351" s="42"/>
      <c r="I351" s="42"/>
      <c r="J351" s="42"/>
      <c r="K351" s="39"/>
    </row>
    <row r="352" spans="1:11" ht="37.5" customHeight="1">
      <c r="A352" s="10" t="s">
        <v>77</v>
      </c>
      <c r="B352" s="10"/>
      <c r="C352" s="10"/>
      <c r="D352" s="10"/>
      <c r="E352" s="10"/>
      <c r="F352" s="10"/>
      <c r="G352" s="10"/>
      <c r="H352" s="10"/>
      <c r="I352" s="10"/>
      <c r="J352" s="10"/>
      <c r="K352" s="10"/>
    </row>
    <row r="353" spans="1:11" ht="15">
      <c r="A353" s="3"/>
      <c r="B353" s="4"/>
      <c r="C353" s="5"/>
      <c r="D353" s="5"/>
      <c r="E353" s="5"/>
      <c r="F353" s="5"/>
      <c r="G353" s="5"/>
      <c r="H353" s="5"/>
      <c r="I353" s="5"/>
      <c r="J353" s="5"/>
      <c r="K353" s="7"/>
    </row>
    <row r="354" spans="1:11" ht="15">
      <c r="A354" s="3"/>
      <c r="B354" s="4"/>
      <c r="C354" s="5"/>
      <c r="D354" s="5"/>
      <c r="E354" s="5"/>
      <c r="F354" s="5"/>
      <c r="G354" s="5"/>
      <c r="H354" s="5"/>
      <c r="I354" s="5"/>
      <c r="J354" s="5"/>
      <c r="K354" s="7"/>
    </row>
    <row r="355" spans="1:11" ht="15" customHeight="1">
      <c r="A355" s="30" t="s">
        <v>2</v>
      </c>
      <c r="B355" s="14" t="s">
        <v>3</v>
      </c>
      <c r="C355" s="31" t="s">
        <v>4</v>
      </c>
      <c r="D355" s="31"/>
      <c r="E355" s="31"/>
      <c r="F355" s="31"/>
      <c r="G355" s="31"/>
      <c r="H355" s="31"/>
      <c r="I355" s="31"/>
      <c r="J355" s="31"/>
      <c r="K355" s="14" t="s">
        <v>5</v>
      </c>
    </row>
    <row r="356" spans="1:11" ht="93.75" customHeight="1">
      <c r="A356" s="30"/>
      <c r="B356" s="14"/>
      <c r="C356" s="32" t="s">
        <v>6</v>
      </c>
      <c r="D356" s="13">
        <v>2021</v>
      </c>
      <c r="E356" s="13">
        <v>2022</v>
      </c>
      <c r="F356" s="13">
        <v>2023</v>
      </c>
      <c r="G356" s="13">
        <v>2024</v>
      </c>
      <c r="H356" s="13">
        <v>2025</v>
      </c>
      <c r="I356" s="13">
        <v>2026</v>
      </c>
      <c r="J356" s="13">
        <v>2027</v>
      </c>
      <c r="K356" s="14"/>
    </row>
    <row r="357" spans="1:11" ht="15">
      <c r="A357" s="33">
        <v>1</v>
      </c>
      <c r="B357" s="14" t="s">
        <v>7</v>
      </c>
      <c r="C357" s="32">
        <v>3</v>
      </c>
      <c r="D357" s="31">
        <v>4</v>
      </c>
      <c r="E357" s="31">
        <v>5</v>
      </c>
      <c r="F357" s="31">
        <v>6</v>
      </c>
      <c r="G357" s="31">
        <v>7</v>
      </c>
      <c r="H357" s="31">
        <v>8</v>
      </c>
      <c r="I357" s="31">
        <v>9</v>
      </c>
      <c r="J357" s="31">
        <v>10</v>
      </c>
      <c r="K357" s="31">
        <v>11</v>
      </c>
    </row>
    <row r="358" spans="1:11" ht="57.75">
      <c r="A358" s="30"/>
      <c r="B358" s="34" t="s">
        <v>14</v>
      </c>
      <c r="C358" s="35">
        <f>SUM(C359:C362)</f>
        <v>94083717.28999999</v>
      </c>
      <c r="D358" s="35">
        <f>SUM(D359:D362)</f>
        <v>14642604.29</v>
      </c>
      <c r="E358" s="35">
        <f>SUM(E359:E362)</f>
        <v>12115295</v>
      </c>
      <c r="F358" s="35">
        <f>SUM(F359:F362)</f>
        <v>12331392</v>
      </c>
      <c r="G358" s="35">
        <f>SUM(G359:G362)</f>
        <v>12962248</v>
      </c>
      <c r="H358" s="35">
        <f>SUM(H359:H362)</f>
        <v>13472738</v>
      </c>
      <c r="I358" s="35">
        <f>SUM(I359:I362)</f>
        <v>14003647</v>
      </c>
      <c r="J358" s="35">
        <f>SUM(J359:J362)</f>
        <v>14555793</v>
      </c>
      <c r="K358" s="36"/>
    </row>
    <row r="359" spans="1:11" ht="15">
      <c r="A359" s="30">
        <f aca="true" t="shared" si="169" ref="A359:A362">A358+1</f>
        <v>1</v>
      </c>
      <c r="B359" s="37" t="s">
        <v>9</v>
      </c>
      <c r="C359" s="38">
        <f aca="true" t="shared" si="170" ref="C359:C362">SUM(D359:J359)</f>
        <v>0</v>
      </c>
      <c r="D359" s="38">
        <f aca="true" t="shared" si="171" ref="D359:D362">D367</f>
        <v>0</v>
      </c>
      <c r="E359" s="38">
        <f aca="true" t="shared" si="172" ref="E359:E362">E367</f>
        <v>0</v>
      </c>
      <c r="F359" s="38">
        <f aca="true" t="shared" si="173" ref="F359:F362">F367</f>
        <v>0</v>
      </c>
      <c r="G359" s="38">
        <f aca="true" t="shared" si="174" ref="G359:G362">G367</f>
        <v>0</v>
      </c>
      <c r="H359" s="38">
        <f aca="true" t="shared" si="175" ref="H359:H362">H367</f>
        <v>0</v>
      </c>
      <c r="I359" s="38">
        <f aca="true" t="shared" si="176" ref="I359:I362">I367</f>
        <v>0</v>
      </c>
      <c r="J359" s="38">
        <f aca="true" t="shared" si="177" ref="J359:J362">J367</f>
        <v>0</v>
      </c>
      <c r="K359" s="39"/>
    </row>
    <row r="360" spans="1:11" ht="15">
      <c r="A360" s="30">
        <f t="shared" si="169"/>
        <v>2</v>
      </c>
      <c r="B360" s="37" t="s">
        <v>10</v>
      </c>
      <c r="C360" s="38">
        <f t="shared" si="170"/>
        <v>301800</v>
      </c>
      <c r="D360" s="38">
        <f t="shared" si="171"/>
        <v>301800</v>
      </c>
      <c r="E360" s="38">
        <f t="shared" si="172"/>
        <v>0</v>
      </c>
      <c r="F360" s="38">
        <f t="shared" si="173"/>
        <v>0</v>
      </c>
      <c r="G360" s="38">
        <f t="shared" si="174"/>
        <v>0</v>
      </c>
      <c r="H360" s="38">
        <f t="shared" si="175"/>
        <v>0</v>
      </c>
      <c r="I360" s="38">
        <f t="shared" si="176"/>
        <v>0</v>
      </c>
      <c r="J360" s="38">
        <f t="shared" si="177"/>
        <v>0</v>
      </c>
      <c r="K360" s="39"/>
    </row>
    <row r="361" spans="1:11" ht="15">
      <c r="A361" s="30">
        <f t="shared" si="169"/>
        <v>3</v>
      </c>
      <c r="B361" s="37" t="s">
        <v>11</v>
      </c>
      <c r="C361" s="38">
        <f t="shared" si="170"/>
        <v>93781917.28999999</v>
      </c>
      <c r="D361" s="38">
        <f t="shared" si="171"/>
        <v>14340804.29</v>
      </c>
      <c r="E361" s="38">
        <f t="shared" si="172"/>
        <v>12115295</v>
      </c>
      <c r="F361" s="38">
        <f t="shared" si="173"/>
        <v>12331392</v>
      </c>
      <c r="G361" s="38">
        <f t="shared" si="174"/>
        <v>12962248</v>
      </c>
      <c r="H361" s="38">
        <f t="shared" si="175"/>
        <v>13472738</v>
      </c>
      <c r="I361" s="38">
        <f t="shared" si="176"/>
        <v>14003647</v>
      </c>
      <c r="J361" s="38">
        <f t="shared" si="177"/>
        <v>14555793</v>
      </c>
      <c r="K361" s="39"/>
    </row>
    <row r="362" spans="1:11" ht="15">
      <c r="A362" s="30">
        <f t="shared" si="169"/>
        <v>4</v>
      </c>
      <c r="B362" s="37" t="s">
        <v>12</v>
      </c>
      <c r="C362" s="38">
        <f t="shared" si="170"/>
        <v>0</v>
      </c>
      <c r="D362" s="38">
        <f t="shared" si="171"/>
        <v>0</v>
      </c>
      <c r="E362" s="38">
        <f t="shared" si="172"/>
        <v>0</v>
      </c>
      <c r="F362" s="38">
        <f t="shared" si="173"/>
        <v>0</v>
      </c>
      <c r="G362" s="38">
        <f t="shared" si="174"/>
        <v>0</v>
      </c>
      <c r="H362" s="38">
        <f t="shared" si="175"/>
        <v>0</v>
      </c>
      <c r="I362" s="38">
        <f t="shared" si="176"/>
        <v>0</v>
      </c>
      <c r="J362" s="38">
        <f t="shared" si="177"/>
        <v>0</v>
      </c>
      <c r="K362" s="39"/>
    </row>
    <row r="363" spans="1:11" ht="15">
      <c r="A363" s="30"/>
      <c r="B363" s="43"/>
      <c r="C363" s="42"/>
      <c r="D363" s="42"/>
      <c r="E363" s="42"/>
      <c r="F363" s="42"/>
      <c r="G363" s="42"/>
      <c r="H363" s="42"/>
      <c r="I363" s="42"/>
      <c r="J363" s="42"/>
      <c r="K363" s="39"/>
    </row>
    <row r="364" spans="1:11" ht="18.75" customHeight="1">
      <c r="A364" s="30"/>
      <c r="B364" s="46"/>
      <c r="C364" s="46"/>
      <c r="D364" s="46"/>
      <c r="E364" s="46"/>
      <c r="F364" s="46"/>
      <c r="G364" s="46"/>
      <c r="H364" s="46"/>
      <c r="I364" s="46"/>
      <c r="J364" s="46"/>
      <c r="K364" s="46"/>
    </row>
    <row r="365" spans="1:11" ht="15">
      <c r="A365" s="30"/>
      <c r="B365" s="47" t="s">
        <v>15</v>
      </c>
      <c r="C365" s="47"/>
      <c r="D365" s="47"/>
      <c r="E365" s="47"/>
      <c r="F365" s="47"/>
      <c r="G365" s="47"/>
      <c r="H365" s="47"/>
      <c r="I365" s="47"/>
      <c r="J365" s="47"/>
      <c r="K365" s="47"/>
    </row>
    <row r="366" spans="1:11" ht="29.25">
      <c r="A366" s="30"/>
      <c r="B366" s="34" t="s">
        <v>16</v>
      </c>
      <c r="C366" s="48">
        <f>SUM(C367:C370)</f>
        <v>94083717.28999999</v>
      </c>
      <c r="D366" s="48">
        <f>SUM(D367:D370)</f>
        <v>14642604.29</v>
      </c>
      <c r="E366" s="48">
        <f>SUM(E367:E370)</f>
        <v>12115295</v>
      </c>
      <c r="F366" s="48">
        <f>SUM(F367:F370)</f>
        <v>12331392</v>
      </c>
      <c r="G366" s="48">
        <f>SUM(G367:G370)</f>
        <v>12962248</v>
      </c>
      <c r="H366" s="48">
        <f>SUM(H367:H370)</f>
        <v>13472738</v>
      </c>
      <c r="I366" s="48">
        <f>SUM(I367:I370)</f>
        <v>14003647</v>
      </c>
      <c r="J366" s="48">
        <f>SUM(J367:J370)</f>
        <v>14555793</v>
      </c>
      <c r="K366" s="61"/>
    </row>
    <row r="367" spans="1:11" ht="15">
      <c r="A367" s="30">
        <f aca="true" t="shared" si="178" ref="A367:A370">A366+1</f>
        <v>1</v>
      </c>
      <c r="B367" s="37" t="s">
        <v>9</v>
      </c>
      <c r="C367" s="38">
        <f aca="true" t="shared" si="179" ref="C367:C370">SUM(D367:J367)</f>
        <v>0</v>
      </c>
      <c r="D367" s="38">
        <f>D372+D377+D382+D387</f>
        <v>0</v>
      </c>
      <c r="E367" s="38">
        <f aca="true" t="shared" si="180" ref="E367:E368">E372+E377+E382+E387</f>
        <v>0</v>
      </c>
      <c r="F367" s="38">
        <f aca="true" t="shared" si="181" ref="F367:F368">F372+F377+F382+F387</f>
        <v>0</v>
      </c>
      <c r="G367" s="38">
        <f aca="true" t="shared" si="182" ref="G367:G368">G372+G377+G382+G387</f>
        <v>0</v>
      </c>
      <c r="H367" s="38">
        <f aca="true" t="shared" si="183" ref="H367:H368">H372+H377+H382+H387</f>
        <v>0</v>
      </c>
      <c r="I367" s="38">
        <f aca="true" t="shared" si="184" ref="I367:I368">I372+I377+I382+I387</f>
        <v>0</v>
      </c>
      <c r="J367" s="38">
        <f aca="true" t="shared" si="185" ref="J367:J368">J372+J377+J382+J387</f>
        <v>0</v>
      </c>
      <c r="K367" s="39"/>
    </row>
    <row r="368" spans="1:11" ht="15">
      <c r="A368" s="30">
        <f t="shared" si="178"/>
        <v>2</v>
      </c>
      <c r="B368" s="37" t="s">
        <v>10</v>
      </c>
      <c r="C368" s="38">
        <f t="shared" si="179"/>
        <v>301800</v>
      </c>
      <c r="D368" s="38">
        <f aca="true" t="shared" si="186" ref="D368:D369">D373+D378+D383+D388+D393</f>
        <v>301800</v>
      </c>
      <c r="E368" s="38">
        <f t="shared" si="180"/>
        <v>0</v>
      </c>
      <c r="F368" s="38">
        <f t="shared" si="181"/>
        <v>0</v>
      </c>
      <c r="G368" s="38">
        <f t="shared" si="182"/>
        <v>0</v>
      </c>
      <c r="H368" s="38">
        <f t="shared" si="183"/>
        <v>0</v>
      </c>
      <c r="I368" s="38">
        <f t="shared" si="184"/>
        <v>0</v>
      </c>
      <c r="J368" s="38">
        <f t="shared" si="185"/>
        <v>0</v>
      </c>
      <c r="K368" s="39"/>
    </row>
    <row r="369" spans="1:11" ht="15">
      <c r="A369" s="30">
        <f t="shared" si="178"/>
        <v>3</v>
      </c>
      <c r="B369" s="37" t="s">
        <v>11</v>
      </c>
      <c r="C369" s="38">
        <f t="shared" si="179"/>
        <v>93781917.28999999</v>
      </c>
      <c r="D369" s="38">
        <f t="shared" si="186"/>
        <v>14340804.29</v>
      </c>
      <c r="E369" s="38">
        <f>E374+E379+E384+E389+E394</f>
        <v>12115295</v>
      </c>
      <c r="F369" s="38">
        <f>F374+F379+F384+F389+F394</f>
        <v>12331392</v>
      </c>
      <c r="G369" s="38">
        <f>G374+G379+G384+G389+G394</f>
        <v>12962248</v>
      </c>
      <c r="H369" s="38">
        <f>H374+H379+H384+H389+H394</f>
        <v>13472738</v>
      </c>
      <c r="I369" s="38">
        <f>I374+I379+I384+I389+I394</f>
        <v>14003647</v>
      </c>
      <c r="J369" s="38">
        <f>J374+J379+J384+J389+J394</f>
        <v>14555793</v>
      </c>
      <c r="K369" s="39"/>
    </row>
    <row r="370" spans="1:11" ht="15">
      <c r="A370" s="30">
        <f t="shared" si="178"/>
        <v>4</v>
      </c>
      <c r="B370" s="37" t="s">
        <v>12</v>
      </c>
      <c r="C370" s="38">
        <f t="shared" si="179"/>
        <v>0</v>
      </c>
      <c r="D370" s="38">
        <f>D375+D380+D385+D390</f>
        <v>0</v>
      </c>
      <c r="E370" s="38">
        <f>E375+E380+E385+E390</f>
        <v>0</v>
      </c>
      <c r="F370" s="38">
        <f>F375+F380+F385+F390</f>
        <v>0</v>
      </c>
      <c r="G370" s="38">
        <f>G375+G380+G385+G390</f>
        <v>0</v>
      </c>
      <c r="H370" s="38">
        <f>H375+H380+H385+H390</f>
        <v>0</v>
      </c>
      <c r="I370" s="38">
        <f>I375+I380+I385+I390</f>
        <v>0</v>
      </c>
      <c r="J370" s="38">
        <f>J375+J380+J385+J390</f>
        <v>0</v>
      </c>
      <c r="K370" s="39"/>
    </row>
    <row r="371" spans="1:11" ht="59.25" customHeight="1">
      <c r="A371" s="30"/>
      <c r="B371" s="62" t="s">
        <v>78</v>
      </c>
      <c r="C371" s="84">
        <f>SUM(C372:C375)</f>
        <v>92018691</v>
      </c>
      <c r="D371" s="84">
        <f>SUM(D372:D375)</f>
        <v>13889883</v>
      </c>
      <c r="E371" s="84">
        <f>SUM(E372:E375)</f>
        <v>11662990</v>
      </c>
      <c r="F371" s="84">
        <f>SUM(F372:F375)</f>
        <v>12271392</v>
      </c>
      <c r="G371" s="84">
        <f>SUM(G372:G375)</f>
        <v>12762248</v>
      </c>
      <c r="H371" s="84">
        <f>SUM(H372:H375)</f>
        <v>13272738</v>
      </c>
      <c r="I371" s="84">
        <f>SUM(I372:I375)</f>
        <v>13803647</v>
      </c>
      <c r="J371" s="84">
        <f>SUM(J372:J375)</f>
        <v>14355793</v>
      </c>
      <c r="K371" s="51" t="s">
        <v>79</v>
      </c>
    </row>
    <row r="372" spans="1:11" ht="15">
      <c r="A372" s="30">
        <v>1</v>
      </c>
      <c r="B372" s="37" t="s">
        <v>9</v>
      </c>
      <c r="C372" s="38">
        <f aca="true" t="shared" si="187" ref="C372:C375">SUM(D372:J372)</f>
        <v>0</v>
      </c>
      <c r="D372" s="42"/>
      <c r="E372" s="42"/>
      <c r="F372" s="42"/>
      <c r="G372" s="42"/>
      <c r="H372" s="42"/>
      <c r="I372" s="42"/>
      <c r="J372" s="42"/>
      <c r="K372" s="39"/>
    </row>
    <row r="373" spans="1:11" ht="15">
      <c r="A373" s="30">
        <v>2</v>
      </c>
      <c r="B373" s="37" t="s">
        <v>10</v>
      </c>
      <c r="C373" s="38">
        <f t="shared" si="187"/>
        <v>0</v>
      </c>
      <c r="D373" s="42"/>
      <c r="E373" s="42"/>
      <c r="F373" s="42"/>
      <c r="G373" s="42"/>
      <c r="H373" s="42"/>
      <c r="I373" s="42"/>
      <c r="J373" s="42"/>
      <c r="K373" s="52"/>
    </row>
    <row r="374" spans="1:11" ht="15">
      <c r="A374" s="30">
        <v>3</v>
      </c>
      <c r="B374" s="37" t="s">
        <v>11</v>
      </c>
      <c r="C374" s="38">
        <f t="shared" si="187"/>
        <v>92018691</v>
      </c>
      <c r="D374" s="42">
        <v>13889883</v>
      </c>
      <c r="E374" s="42">
        <v>11662990</v>
      </c>
      <c r="F374" s="42">
        <v>12271392</v>
      </c>
      <c r="G374" s="42">
        <v>12762248</v>
      </c>
      <c r="H374" s="42">
        <v>13272738</v>
      </c>
      <c r="I374" s="42">
        <v>13803647</v>
      </c>
      <c r="J374" s="42">
        <v>14355793</v>
      </c>
      <c r="K374" s="39"/>
    </row>
    <row r="375" spans="1:11" ht="15">
      <c r="A375" s="30">
        <v>4</v>
      </c>
      <c r="B375" s="37" t="s">
        <v>12</v>
      </c>
      <c r="C375" s="38">
        <f t="shared" si="187"/>
        <v>0</v>
      </c>
      <c r="D375" s="42"/>
      <c r="E375" s="42"/>
      <c r="F375" s="42"/>
      <c r="G375" s="42"/>
      <c r="H375" s="42"/>
      <c r="I375" s="42"/>
      <c r="J375" s="42"/>
      <c r="K375" s="39"/>
    </row>
    <row r="376" spans="1:11" ht="129">
      <c r="A376" s="30"/>
      <c r="B376" s="34" t="s">
        <v>80</v>
      </c>
      <c r="C376" s="38">
        <f>SUM(C377:C380)</f>
        <v>392305</v>
      </c>
      <c r="D376" s="38">
        <f>SUM(D377:D380)</f>
        <v>0</v>
      </c>
      <c r="E376" s="38">
        <f>SUM(E377:E380)</f>
        <v>392305</v>
      </c>
      <c r="F376" s="38">
        <f>SUM(F377:F380)</f>
        <v>0</v>
      </c>
      <c r="G376" s="38">
        <f>SUM(G377:G380)</f>
        <v>0</v>
      </c>
      <c r="H376" s="38">
        <f>SUM(H377:H380)</f>
        <v>0</v>
      </c>
      <c r="I376" s="38">
        <f>SUM(I377:I380)</f>
        <v>0</v>
      </c>
      <c r="J376" s="38">
        <f>SUM(J377:J380)</f>
        <v>0</v>
      </c>
      <c r="K376" s="66"/>
    </row>
    <row r="377" spans="1:11" ht="15">
      <c r="A377" s="30">
        <v>1</v>
      </c>
      <c r="B377" s="37" t="s">
        <v>9</v>
      </c>
      <c r="C377" s="38">
        <f aca="true" t="shared" si="188" ref="C377:C380">SUM(D377:J377)</f>
        <v>0</v>
      </c>
      <c r="D377" s="42"/>
      <c r="E377" s="64"/>
      <c r="F377" s="63"/>
      <c r="G377" s="63"/>
      <c r="H377" s="92"/>
      <c r="I377" s="93"/>
      <c r="J377" s="93"/>
      <c r="K377" s="66"/>
    </row>
    <row r="378" spans="1:11" ht="15">
      <c r="A378" s="30">
        <v>2</v>
      </c>
      <c r="B378" s="37" t="s">
        <v>10</v>
      </c>
      <c r="C378" s="38">
        <f t="shared" si="188"/>
        <v>0</v>
      </c>
      <c r="D378" s="42"/>
      <c r="E378" s="64"/>
      <c r="F378" s="63"/>
      <c r="G378" s="63"/>
      <c r="H378" s="92"/>
      <c r="I378" s="93"/>
      <c r="J378" s="93"/>
      <c r="K378" s="66"/>
    </row>
    <row r="379" spans="1:11" ht="15">
      <c r="A379" s="30">
        <v>3</v>
      </c>
      <c r="B379" s="37" t="s">
        <v>11</v>
      </c>
      <c r="C379" s="38">
        <f t="shared" si="188"/>
        <v>392305</v>
      </c>
      <c r="D379" s="42">
        <v>0</v>
      </c>
      <c r="E379" s="64">
        <v>392305</v>
      </c>
      <c r="F379" s="63">
        <v>0</v>
      </c>
      <c r="G379" s="63">
        <v>0</v>
      </c>
      <c r="H379" s="92">
        <v>0</v>
      </c>
      <c r="I379" s="93">
        <v>0</v>
      </c>
      <c r="J379" s="93">
        <v>0</v>
      </c>
      <c r="K379" s="66"/>
    </row>
    <row r="380" spans="1:11" ht="15">
      <c r="A380" s="30">
        <v>4</v>
      </c>
      <c r="B380" s="37" t="s">
        <v>12</v>
      </c>
      <c r="C380" s="38">
        <f t="shared" si="188"/>
        <v>0</v>
      </c>
      <c r="D380" s="94"/>
      <c r="E380" s="95"/>
      <c r="F380" s="96"/>
      <c r="G380" s="96"/>
      <c r="H380" s="94"/>
      <c r="I380" s="66"/>
      <c r="J380" s="66"/>
      <c r="K380" s="66"/>
    </row>
    <row r="381" spans="1:11" ht="72">
      <c r="A381" s="30"/>
      <c r="B381" s="34" t="s">
        <v>81</v>
      </c>
      <c r="C381" s="38">
        <f>SUM(C382:C385)</f>
        <v>0</v>
      </c>
      <c r="D381" s="38">
        <f>SUM(D382:D385)</f>
        <v>0</v>
      </c>
      <c r="E381" s="38">
        <f>SUM(E382:E385)</f>
        <v>0</v>
      </c>
      <c r="F381" s="38">
        <f>SUM(F382:F385)</f>
        <v>0</v>
      </c>
      <c r="G381" s="38">
        <f>SUM(G382:G385)</f>
        <v>0</v>
      </c>
      <c r="H381" s="38">
        <f>SUM(H382:H385)</f>
        <v>0</v>
      </c>
      <c r="I381" s="38">
        <f>SUM(I382:I385)</f>
        <v>0</v>
      </c>
      <c r="J381" s="38">
        <f>SUM(J382:J385)</f>
        <v>0</v>
      </c>
      <c r="K381" s="66"/>
    </row>
    <row r="382" spans="1:11" ht="15">
      <c r="A382" s="30">
        <v>1</v>
      </c>
      <c r="B382" s="37" t="s">
        <v>9</v>
      </c>
      <c r="C382" s="38">
        <f aca="true" t="shared" si="189" ref="C382:C385">SUM(D382:J382)</f>
        <v>0</v>
      </c>
      <c r="D382" s="42"/>
      <c r="E382" s="64"/>
      <c r="F382" s="63"/>
      <c r="G382" s="63"/>
      <c r="H382" s="92"/>
      <c r="I382" s="93"/>
      <c r="J382" s="93"/>
      <c r="K382" s="66"/>
    </row>
    <row r="383" spans="1:11" ht="15">
      <c r="A383" s="30">
        <v>2</v>
      </c>
      <c r="B383" s="37" t="s">
        <v>10</v>
      </c>
      <c r="C383" s="38">
        <f t="shared" si="189"/>
        <v>0</v>
      </c>
      <c r="D383" s="42"/>
      <c r="E383" s="64"/>
      <c r="F383" s="63"/>
      <c r="G383" s="63"/>
      <c r="H383" s="92"/>
      <c r="I383" s="93"/>
      <c r="J383" s="93"/>
      <c r="K383" s="66"/>
    </row>
    <row r="384" spans="1:11" ht="15">
      <c r="A384" s="30">
        <v>3</v>
      </c>
      <c r="B384" s="37" t="s">
        <v>11</v>
      </c>
      <c r="C384" s="38">
        <f t="shared" si="189"/>
        <v>0</v>
      </c>
      <c r="D384" s="42">
        <v>0</v>
      </c>
      <c r="E384" s="64">
        <v>0</v>
      </c>
      <c r="F384" s="63">
        <v>0</v>
      </c>
      <c r="G384" s="63">
        <v>0</v>
      </c>
      <c r="H384" s="92">
        <v>0</v>
      </c>
      <c r="I384" s="93">
        <v>0</v>
      </c>
      <c r="J384" s="93">
        <v>0</v>
      </c>
      <c r="K384" s="66"/>
    </row>
    <row r="385" spans="1:11" ht="15">
      <c r="A385" s="30">
        <v>4</v>
      </c>
      <c r="B385" s="37" t="s">
        <v>12</v>
      </c>
      <c r="C385" s="38">
        <f t="shared" si="189"/>
        <v>0</v>
      </c>
      <c r="D385" s="94"/>
      <c r="E385" s="95"/>
      <c r="F385" s="96"/>
      <c r="G385" s="96"/>
      <c r="H385" s="94"/>
      <c r="I385" s="66"/>
      <c r="J385" s="66"/>
      <c r="K385" s="66"/>
    </row>
    <row r="386" spans="1:11" ht="114.75">
      <c r="A386" s="30"/>
      <c r="B386" s="34" t="s">
        <v>82</v>
      </c>
      <c r="C386" s="38">
        <f>SUM(C387:C390)</f>
        <v>1106300</v>
      </c>
      <c r="D386" s="38">
        <f>SUM(D387:D390)</f>
        <v>186300</v>
      </c>
      <c r="E386" s="38">
        <f>SUM(E387:E390)</f>
        <v>60000</v>
      </c>
      <c r="F386" s="38">
        <f>SUM(F387:F390)</f>
        <v>60000</v>
      </c>
      <c r="G386" s="38">
        <f>SUM(G387:G390)</f>
        <v>200000</v>
      </c>
      <c r="H386" s="38">
        <f>SUM(H387:H390)</f>
        <v>200000</v>
      </c>
      <c r="I386" s="38">
        <f>SUM(I387:I390)</f>
        <v>200000</v>
      </c>
      <c r="J386" s="38">
        <f>SUM(J387:J390)</f>
        <v>200000</v>
      </c>
      <c r="K386" s="66"/>
    </row>
    <row r="387" spans="1:11" ht="15">
      <c r="A387" s="30">
        <v>1</v>
      </c>
      <c r="B387" s="37" t="s">
        <v>9</v>
      </c>
      <c r="C387" s="38">
        <f aca="true" t="shared" si="190" ref="C387:C390">SUM(D387:J387)</f>
        <v>0</v>
      </c>
      <c r="D387" s="42"/>
      <c r="E387" s="64"/>
      <c r="F387" s="63"/>
      <c r="G387" s="63"/>
      <c r="H387" s="92"/>
      <c r="I387" s="93"/>
      <c r="J387" s="93"/>
      <c r="K387" s="66"/>
    </row>
    <row r="388" spans="1:11" ht="15">
      <c r="A388" s="30">
        <v>2</v>
      </c>
      <c r="B388" s="37" t="s">
        <v>10</v>
      </c>
      <c r="C388" s="38">
        <f t="shared" si="190"/>
        <v>130400</v>
      </c>
      <c r="D388" s="42">
        <v>130400</v>
      </c>
      <c r="E388" s="64"/>
      <c r="F388" s="63"/>
      <c r="G388" s="63"/>
      <c r="H388" s="92"/>
      <c r="I388" s="93"/>
      <c r="J388" s="93"/>
      <c r="K388" s="66"/>
    </row>
    <row r="389" spans="1:11" ht="15">
      <c r="A389" s="30">
        <v>3</v>
      </c>
      <c r="B389" s="37" t="s">
        <v>11</v>
      </c>
      <c r="C389" s="38">
        <f t="shared" si="190"/>
        <v>975900</v>
      </c>
      <c r="D389" s="42">
        <v>55900</v>
      </c>
      <c r="E389" s="42">
        <v>60000</v>
      </c>
      <c r="F389" s="42">
        <v>60000</v>
      </c>
      <c r="G389" s="42">
        <v>200000</v>
      </c>
      <c r="H389" s="42">
        <v>200000</v>
      </c>
      <c r="I389" s="42">
        <v>200000</v>
      </c>
      <c r="J389" s="42">
        <v>200000</v>
      </c>
      <c r="K389" s="66"/>
    </row>
    <row r="390" spans="1:11" ht="15">
      <c r="A390" s="30">
        <v>4</v>
      </c>
      <c r="B390" s="37" t="s">
        <v>12</v>
      </c>
      <c r="C390" s="38">
        <f t="shared" si="190"/>
        <v>0</v>
      </c>
      <c r="D390" s="94"/>
      <c r="E390" s="95"/>
      <c r="F390" s="96"/>
      <c r="G390" s="96"/>
      <c r="H390" s="94"/>
      <c r="I390" s="66"/>
      <c r="J390" s="66"/>
      <c r="K390" s="66"/>
    </row>
    <row r="391" spans="1:11" ht="72">
      <c r="A391" s="30"/>
      <c r="B391" s="34" t="s">
        <v>83</v>
      </c>
      <c r="C391" s="38">
        <f>SUM(C392:C395)</f>
        <v>566421.29</v>
      </c>
      <c r="D391" s="38">
        <f>SUM(D392:D395)</f>
        <v>566421.29</v>
      </c>
      <c r="E391" s="38">
        <f>SUM(E392:E395)</f>
        <v>0</v>
      </c>
      <c r="F391" s="38">
        <f>SUM(F392:F395)</f>
        <v>0</v>
      </c>
      <c r="G391" s="38">
        <f>SUM(G392:G395)</f>
        <v>0</v>
      </c>
      <c r="H391" s="38">
        <f>SUM(H392:H395)</f>
        <v>0</v>
      </c>
      <c r="I391" s="38">
        <f>SUM(I392:I395)</f>
        <v>0</v>
      </c>
      <c r="J391" s="38">
        <f>SUM(J392:J395)</f>
        <v>0</v>
      </c>
      <c r="K391" s="66"/>
    </row>
    <row r="392" spans="1:11" ht="15">
      <c r="A392" s="30">
        <v>1</v>
      </c>
      <c r="B392" s="37" t="s">
        <v>9</v>
      </c>
      <c r="C392" s="38">
        <f aca="true" t="shared" si="191" ref="C392:C395">SUM(D392:J392)</f>
        <v>0</v>
      </c>
      <c r="D392" s="42"/>
      <c r="E392" s="64"/>
      <c r="F392" s="63"/>
      <c r="G392" s="63"/>
      <c r="H392" s="92"/>
      <c r="I392" s="93"/>
      <c r="J392" s="93"/>
      <c r="K392" s="66"/>
    </row>
    <row r="393" spans="1:11" ht="15">
      <c r="A393" s="30">
        <v>2</v>
      </c>
      <c r="B393" s="37" t="s">
        <v>10</v>
      </c>
      <c r="C393" s="38">
        <f t="shared" si="191"/>
        <v>171400</v>
      </c>
      <c r="D393" s="42">
        <v>171400</v>
      </c>
      <c r="E393" s="64"/>
      <c r="F393" s="63"/>
      <c r="G393" s="63"/>
      <c r="H393" s="92"/>
      <c r="I393" s="93"/>
      <c r="J393" s="93"/>
      <c r="K393" s="66"/>
    </row>
    <row r="394" spans="1:11" ht="15">
      <c r="A394" s="30">
        <v>3</v>
      </c>
      <c r="B394" s="37" t="s">
        <v>11</v>
      </c>
      <c r="C394" s="38">
        <f t="shared" si="191"/>
        <v>395021.29</v>
      </c>
      <c r="D394" s="42">
        <v>395021.29</v>
      </c>
      <c r="E394" s="42">
        <v>0</v>
      </c>
      <c r="F394" s="42">
        <v>0</v>
      </c>
      <c r="G394" s="42">
        <v>0</v>
      </c>
      <c r="H394" s="42">
        <v>0</v>
      </c>
      <c r="I394" s="42">
        <v>0</v>
      </c>
      <c r="J394" s="42">
        <v>0</v>
      </c>
      <c r="K394" s="66"/>
    </row>
    <row r="395" spans="1:11" ht="15">
      <c r="A395" s="30">
        <v>4</v>
      </c>
      <c r="B395" s="37" t="s">
        <v>12</v>
      </c>
      <c r="C395" s="38">
        <f t="shared" si="191"/>
        <v>0</v>
      </c>
      <c r="D395" s="94"/>
      <c r="E395" s="95"/>
      <c r="F395" s="96"/>
      <c r="G395" s="96"/>
      <c r="H395" s="94"/>
      <c r="I395" s="66"/>
      <c r="J395" s="66"/>
      <c r="K395" s="66"/>
    </row>
    <row r="396" spans="1:11" ht="39.75" customHeight="1">
      <c r="A396" s="10" t="s">
        <v>84</v>
      </c>
      <c r="B396" s="10"/>
      <c r="C396" s="10"/>
      <c r="D396" s="10"/>
      <c r="E396" s="10"/>
      <c r="F396" s="10"/>
      <c r="G396" s="10"/>
      <c r="H396" s="10"/>
      <c r="I396" s="10"/>
      <c r="J396" s="10"/>
      <c r="K396" s="10"/>
    </row>
    <row r="397" spans="1:11" ht="15">
      <c r="A397" s="3"/>
      <c r="B397" s="4"/>
      <c r="C397" s="5"/>
      <c r="D397" s="5"/>
      <c r="E397" s="5"/>
      <c r="F397" s="5"/>
      <c r="G397" s="5"/>
      <c r="H397" s="5"/>
      <c r="I397" s="5"/>
      <c r="J397" s="5"/>
      <c r="K397" s="7"/>
    </row>
    <row r="398" spans="1:11" ht="15">
      <c r="A398" s="3"/>
      <c r="B398" s="4"/>
      <c r="C398" s="5"/>
      <c r="D398" s="5"/>
      <c r="E398" s="5"/>
      <c r="F398" s="5"/>
      <c r="G398" s="5"/>
      <c r="H398" s="5"/>
      <c r="I398" s="5"/>
      <c r="J398" s="5"/>
      <c r="K398" s="7"/>
    </row>
    <row r="399" spans="1:11" ht="15" customHeight="1">
      <c r="A399" s="30" t="s">
        <v>2</v>
      </c>
      <c r="B399" s="14" t="s">
        <v>3</v>
      </c>
      <c r="C399" s="31" t="s">
        <v>4</v>
      </c>
      <c r="D399" s="31"/>
      <c r="E399" s="31"/>
      <c r="F399" s="31"/>
      <c r="G399" s="31"/>
      <c r="H399" s="31"/>
      <c r="I399" s="31"/>
      <c r="J399" s="31"/>
      <c r="K399" s="14" t="s">
        <v>5</v>
      </c>
    </row>
    <row r="400" spans="1:11" ht="91.5" customHeight="1">
      <c r="A400" s="30"/>
      <c r="B400" s="14"/>
      <c r="C400" s="32" t="s">
        <v>6</v>
      </c>
      <c r="D400" s="13">
        <v>2021</v>
      </c>
      <c r="E400" s="13">
        <v>2022</v>
      </c>
      <c r="F400" s="13">
        <v>2023</v>
      </c>
      <c r="G400" s="13">
        <v>2024</v>
      </c>
      <c r="H400" s="13">
        <v>2025</v>
      </c>
      <c r="I400" s="13">
        <v>2026</v>
      </c>
      <c r="J400" s="13">
        <v>2027</v>
      </c>
      <c r="K400" s="14"/>
    </row>
    <row r="401" spans="1:11" ht="15">
      <c r="A401" s="33">
        <v>1</v>
      </c>
      <c r="B401" s="14" t="s">
        <v>7</v>
      </c>
      <c r="C401" s="32">
        <v>3</v>
      </c>
      <c r="D401" s="31">
        <v>4</v>
      </c>
      <c r="E401" s="31">
        <v>5</v>
      </c>
      <c r="F401" s="31">
        <v>6</v>
      </c>
      <c r="G401" s="31">
        <v>7</v>
      </c>
      <c r="H401" s="31">
        <v>8</v>
      </c>
      <c r="I401" s="31">
        <v>9</v>
      </c>
      <c r="J401" s="31">
        <v>10</v>
      </c>
      <c r="K401" s="31">
        <v>11</v>
      </c>
    </row>
    <row r="402" spans="1:11" ht="57.75">
      <c r="A402" s="30"/>
      <c r="B402" s="34" t="s">
        <v>14</v>
      </c>
      <c r="C402" s="40">
        <f>SUM(C403:C406)</f>
        <v>78025600</v>
      </c>
      <c r="D402" s="40">
        <f>SUM(D403:D406)</f>
        <v>14620700</v>
      </c>
      <c r="E402" s="40">
        <f>SUM(E403:E406)</f>
        <v>5468900</v>
      </c>
      <c r="F402" s="40">
        <f>SUM(F403:F406)</f>
        <v>5515600</v>
      </c>
      <c r="G402" s="40">
        <f>SUM(G403:G406)</f>
        <v>13105100</v>
      </c>
      <c r="H402" s="40">
        <f>SUM(H403:H406)</f>
        <v>13105100</v>
      </c>
      <c r="I402" s="40">
        <f>SUM(I403:I406)</f>
        <v>13105100</v>
      </c>
      <c r="J402" s="40">
        <f>SUM(J403:J406)</f>
        <v>13105100</v>
      </c>
      <c r="K402" s="36"/>
    </row>
    <row r="403" spans="1:11" ht="15">
      <c r="A403" s="30">
        <f aca="true" t="shared" si="192" ref="A403:A406">A402+1</f>
        <v>1</v>
      </c>
      <c r="B403" s="37" t="s">
        <v>9</v>
      </c>
      <c r="C403" s="35">
        <f aca="true" t="shared" si="193" ref="C403:C406">SUM(D403:J403)</f>
        <v>0</v>
      </c>
      <c r="D403" s="38">
        <f aca="true" t="shared" si="194" ref="D403:D406">D411</f>
        <v>0</v>
      </c>
      <c r="E403" s="38">
        <f aca="true" t="shared" si="195" ref="E403:E406">E411</f>
        <v>0</v>
      </c>
      <c r="F403" s="38">
        <f aca="true" t="shared" si="196" ref="F403:F406">F411</f>
        <v>0</v>
      </c>
      <c r="G403" s="38">
        <f aca="true" t="shared" si="197" ref="G403:G406">G411</f>
        <v>0</v>
      </c>
      <c r="H403" s="38">
        <f aca="true" t="shared" si="198" ref="H403:H406">H411</f>
        <v>0</v>
      </c>
      <c r="I403" s="38">
        <f aca="true" t="shared" si="199" ref="I403:I406">I411</f>
        <v>0</v>
      </c>
      <c r="J403" s="38">
        <f aca="true" t="shared" si="200" ref="J403:J406">J411</f>
        <v>0</v>
      </c>
      <c r="K403" s="39"/>
    </row>
    <row r="404" spans="1:11" ht="15">
      <c r="A404" s="30">
        <f t="shared" si="192"/>
        <v>2</v>
      </c>
      <c r="B404" s="37" t="s">
        <v>10</v>
      </c>
      <c r="C404" s="35">
        <f t="shared" si="193"/>
        <v>46725600</v>
      </c>
      <c r="D404" s="38">
        <f t="shared" si="194"/>
        <v>10320700</v>
      </c>
      <c r="E404" s="38">
        <f t="shared" si="195"/>
        <v>1168900</v>
      </c>
      <c r="F404" s="38">
        <f t="shared" si="196"/>
        <v>1215600</v>
      </c>
      <c r="G404" s="38">
        <f t="shared" si="197"/>
        <v>8505100</v>
      </c>
      <c r="H404" s="38">
        <f t="shared" si="198"/>
        <v>8505100</v>
      </c>
      <c r="I404" s="38">
        <f t="shared" si="199"/>
        <v>8505100</v>
      </c>
      <c r="J404" s="38">
        <f t="shared" si="200"/>
        <v>8505100</v>
      </c>
      <c r="K404" s="39"/>
    </row>
    <row r="405" spans="1:11" ht="15">
      <c r="A405" s="30">
        <f t="shared" si="192"/>
        <v>3</v>
      </c>
      <c r="B405" s="37" t="s">
        <v>11</v>
      </c>
      <c r="C405" s="35">
        <f t="shared" si="193"/>
        <v>31300000</v>
      </c>
      <c r="D405" s="38">
        <f t="shared" si="194"/>
        <v>4300000</v>
      </c>
      <c r="E405" s="38">
        <f t="shared" si="195"/>
        <v>4300000</v>
      </c>
      <c r="F405" s="38">
        <f t="shared" si="196"/>
        <v>4300000</v>
      </c>
      <c r="G405" s="38">
        <f t="shared" si="197"/>
        <v>4600000</v>
      </c>
      <c r="H405" s="38">
        <f t="shared" si="198"/>
        <v>4600000</v>
      </c>
      <c r="I405" s="38">
        <f t="shared" si="199"/>
        <v>4600000</v>
      </c>
      <c r="J405" s="38">
        <f t="shared" si="200"/>
        <v>4600000</v>
      </c>
      <c r="K405" s="39"/>
    </row>
    <row r="406" spans="1:11" ht="15">
      <c r="A406" s="30">
        <f t="shared" si="192"/>
        <v>4</v>
      </c>
      <c r="B406" s="37" t="s">
        <v>12</v>
      </c>
      <c r="C406" s="35">
        <f t="shared" si="193"/>
        <v>0</v>
      </c>
      <c r="D406" s="38">
        <f t="shared" si="194"/>
        <v>0</v>
      </c>
      <c r="E406" s="38">
        <f t="shared" si="195"/>
        <v>0</v>
      </c>
      <c r="F406" s="38">
        <f t="shared" si="196"/>
        <v>0</v>
      </c>
      <c r="G406" s="38">
        <f t="shared" si="197"/>
        <v>0</v>
      </c>
      <c r="H406" s="38">
        <f t="shared" si="198"/>
        <v>0</v>
      </c>
      <c r="I406" s="38">
        <f t="shared" si="199"/>
        <v>0</v>
      </c>
      <c r="J406" s="38">
        <f t="shared" si="200"/>
        <v>0</v>
      </c>
      <c r="K406" s="39"/>
    </row>
    <row r="407" spans="1:11" ht="15">
      <c r="A407" s="30"/>
      <c r="B407" s="43"/>
      <c r="C407" s="45"/>
      <c r="D407" s="45"/>
      <c r="E407" s="45"/>
      <c r="F407" s="45"/>
      <c r="G407" s="45"/>
      <c r="H407" s="45"/>
      <c r="I407" s="45"/>
      <c r="J407" s="45"/>
      <c r="K407" s="39"/>
    </row>
    <row r="408" spans="1:11" ht="18.75" customHeight="1">
      <c r="A408" s="30"/>
      <c r="B408" s="46"/>
      <c r="C408" s="46"/>
      <c r="D408" s="46"/>
      <c r="E408" s="46"/>
      <c r="F408" s="46"/>
      <c r="G408" s="46"/>
      <c r="H408" s="46"/>
      <c r="I408" s="46"/>
      <c r="J408" s="46"/>
      <c r="K408" s="46"/>
    </row>
    <row r="409" spans="1:11" ht="15">
      <c r="A409" s="30"/>
      <c r="B409" s="47" t="s">
        <v>61</v>
      </c>
      <c r="C409" s="47"/>
      <c r="D409" s="47"/>
      <c r="E409" s="47"/>
      <c r="F409" s="47"/>
      <c r="G409" s="47"/>
      <c r="H409" s="47"/>
      <c r="I409" s="47"/>
      <c r="J409" s="47"/>
      <c r="K409" s="47"/>
    </row>
    <row r="410" spans="1:11" ht="29.25">
      <c r="A410" s="30"/>
      <c r="B410" s="34" t="s">
        <v>16</v>
      </c>
      <c r="C410" s="97">
        <f>SUM(C411:C414)</f>
        <v>78025600</v>
      </c>
      <c r="D410" s="97">
        <f>SUM(D411:D414)</f>
        <v>14620700</v>
      </c>
      <c r="E410" s="97">
        <f>SUM(E411:E414)</f>
        <v>5468900</v>
      </c>
      <c r="F410" s="97">
        <f>SUM(F411:F414)</f>
        <v>5515600</v>
      </c>
      <c r="G410" s="97">
        <f>SUM(G411:G414)</f>
        <v>13105100</v>
      </c>
      <c r="H410" s="97">
        <f>SUM(H411:H414)</f>
        <v>13105100</v>
      </c>
      <c r="I410" s="97">
        <f>SUM(I411:I414)</f>
        <v>13105100</v>
      </c>
      <c r="J410" s="97">
        <f>SUM(J411:J414)</f>
        <v>13105100</v>
      </c>
      <c r="K410" s="61"/>
    </row>
    <row r="411" spans="1:11" ht="15">
      <c r="A411" s="30">
        <f aca="true" t="shared" si="201" ref="A411:A414">A410+1</f>
        <v>1</v>
      </c>
      <c r="B411" s="37" t="s">
        <v>9</v>
      </c>
      <c r="C411" s="97">
        <f aca="true" t="shared" si="202" ref="C411:C414">SUM(D411:J411)</f>
        <v>0</v>
      </c>
      <c r="D411" s="98">
        <f>D416</f>
        <v>0</v>
      </c>
      <c r="E411" s="98">
        <f>E416</f>
        <v>0</v>
      </c>
      <c r="F411" s="98">
        <f>F416</f>
        <v>0</v>
      </c>
      <c r="G411" s="98">
        <f>G416</f>
        <v>0</v>
      </c>
      <c r="H411" s="98">
        <f>H416</f>
        <v>0</v>
      </c>
      <c r="I411" s="98">
        <f>I416</f>
        <v>0</v>
      </c>
      <c r="J411" s="98">
        <f>J416</f>
        <v>0</v>
      </c>
      <c r="K411" s="39"/>
    </row>
    <row r="412" spans="1:11" ht="15">
      <c r="A412" s="30">
        <f t="shared" si="201"/>
        <v>2</v>
      </c>
      <c r="B412" s="37" t="s">
        <v>10</v>
      </c>
      <c r="C412" s="97">
        <f t="shared" si="202"/>
        <v>46725600</v>
      </c>
      <c r="D412" s="98">
        <f aca="true" t="shared" si="203" ref="D412:D414">D417+D422</f>
        <v>10320700</v>
      </c>
      <c r="E412" s="98">
        <f aca="true" t="shared" si="204" ref="E412:E413">E417+E422</f>
        <v>1168900</v>
      </c>
      <c r="F412" s="98">
        <f aca="true" t="shared" si="205" ref="F412:F413">F417+F422</f>
        <v>1215600</v>
      </c>
      <c r="G412" s="98">
        <f aca="true" t="shared" si="206" ref="G412:G413">G417+G422</f>
        <v>8505100</v>
      </c>
      <c r="H412" s="98">
        <f aca="true" t="shared" si="207" ref="H412:H413">H417+H422</f>
        <v>8505100</v>
      </c>
      <c r="I412" s="98">
        <f aca="true" t="shared" si="208" ref="I412:I413">I417+I422</f>
        <v>8505100</v>
      </c>
      <c r="J412" s="98">
        <f aca="true" t="shared" si="209" ref="J412:J413">J417+J422</f>
        <v>8505100</v>
      </c>
      <c r="K412" s="39"/>
    </row>
    <row r="413" spans="1:11" ht="15">
      <c r="A413" s="30">
        <f t="shared" si="201"/>
        <v>3</v>
      </c>
      <c r="B413" s="37" t="s">
        <v>11</v>
      </c>
      <c r="C413" s="97">
        <f t="shared" si="202"/>
        <v>31300000</v>
      </c>
      <c r="D413" s="98">
        <f t="shared" si="203"/>
        <v>4300000</v>
      </c>
      <c r="E413" s="98">
        <f t="shared" si="204"/>
        <v>4300000</v>
      </c>
      <c r="F413" s="98">
        <f t="shared" si="205"/>
        <v>4300000</v>
      </c>
      <c r="G413" s="98">
        <f t="shared" si="206"/>
        <v>4600000</v>
      </c>
      <c r="H413" s="98">
        <f t="shared" si="207"/>
        <v>4600000</v>
      </c>
      <c r="I413" s="98">
        <f t="shared" si="208"/>
        <v>4600000</v>
      </c>
      <c r="J413" s="98">
        <f t="shared" si="209"/>
        <v>4600000</v>
      </c>
      <c r="K413" s="39"/>
    </row>
    <row r="414" spans="1:11" ht="15">
      <c r="A414" s="30">
        <f t="shared" si="201"/>
        <v>4</v>
      </c>
      <c r="B414" s="37" t="s">
        <v>12</v>
      </c>
      <c r="C414" s="97">
        <f t="shared" si="202"/>
        <v>0</v>
      </c>
      <c r="D414" s="98">
        <f t="shared" si="203"/>
        <v>0</v>
      </c>
      <c r="E414" s="98">
        <f>E419</f>
        <v>0</v>
      </c>
      <c r="F414" s="98">
        <f>F419</f>
        <v>0</v>
      </c>
      <c r="G414" s="98">
        <f>G419</f>
        <v>0</v>
      </c>
      <c r="H414" s="98">
        <f>H419</f>
        <v>0</v>
      </c>
      <c r="I414" s="98">
        <f>I419</f>
        <v>0</v>
      </c>
      <c r="J414" s="98">
        <f>J419</f>
        <v>0</v>
      </c>
      <c r="K414" s="39"/>
    </row>
    <row r="415" spans="1:11" ht="93.75" customHeight="1">
      <c r="A415" s="30"/>
      <c r="B415" s="62" t="s">
        <v>85</v>
      </c>
      <c r="C415" s="98">
        <f>SUM(C416:C419)</f>
        <v>74517200</v>
      </c>
      <c r="D415" s="98">
        <f>SUM(D417:D419)</f>
        <v>13496800</v>
      </c>
      <c r="E415" s="98">
        <f>E417+E418</f>
        <v>4300000</v>
      </c>
      <c r="F415" s="98">
        <f>SUM(F417:F419)</f>
        <v>4300000</v>
      </c>
      <c r="G415" s="98">
        <f>SUM(G417:G419)</f>
        <v>13105100</v>
      </c>
      <c r="H415" s="98">
        <f>SUM(H417:H419)</f>
        <v>13105100</v>
      </c>
      <c r="I415" s="98">
        <f>SUM(I417:I419)</f>
        <v>13105100</v>
      </c>
      <c r="J415" s="98">
        <f>SUM(J417:J419)</f>
        <v>13105100</v>
      </c>
      <c r="K415" s="51" t="s">
        <v>86</v>
      </c>
    </row>
    <row r="416" spans="1:11" ht="15">
      <c r="A416" s="30">
        <v>1</v>
      </c>
      <c r="B416" s="37" t="s">
        <v>9</v>
      </c>
      <c r="C416" s="98">
        <f aca="true" t="shared" si="210" ref="C416:C419">SUM(D416:J416)</f>
        <v>0</v>
      </c>
      <c r="D416" s="99"/>
      <c r="E416" s="99"/>
      <c r="F416" s="99"/>
      <c r="G416" s="99"/>
      <c r="H416" s="99"/>
      <c r="I416" s="99"/>
      <c r="J416" s="99"/>
      <c r="K416" s="39"/>
    </row>
    <row r="417" spans="1:11" ht="15">
      <c r="A417" s="30">
        <v>2</v>
      </c>
      <c r="B417" s="37" t="s">
        <v>10</v>
      </c>
      <c r="C417" s="98">
        <f t="shared" si="210"/>
        <v>43217200</v>
      </c>
      <c r="D417" s="99">
        <v>9196800</v>
      </c>
      <c r="E417" s="99">
        <v>0</v>
      </c>
      <c r="F417" s="99">
        <v>0</v>
      </c>
      <c r="G417" s="99">
        <v>8505100</v>
      </c>
      <c r="H417" s="99">
        <v>8505100</v>
      </c>
      <c r="I417" s="99">
        <v>8505100</v>
      </c>
      <c r="J417" s="99">
        <v>8505100</v>
      </c>
      <c r="K417" s="52"/>
    </row>
    <row r="418" spans="1:11" ht="15">
      <c r="A418" s="30">
        <v>3</v>
      </c>
      <c r="B418" s="37" t="s">
        <v>11</v>
      </c>
      <c r="C418" s="98">
        <f t="shared" si="210"/>
        <v>31300000</v>
      </c>
      <c r="D418" s="99">
        <v>4300000</v>
      </c>
      <c r="E418" s="99">
        <v>4300000</v>
      </c>
      <c r="F418" s="100">
        <v>4300000</v>
      </c>
      <c r="G418" s="100">
        <v>4600000</v>
      </c>
      <c r="H418" s="100">
        <v>4600000</v>
      </c>
      <c r="I418" s="100">
        <v>4600000</v>
      </c>
      <c r="J418" s="100">
        <v>4600000</v>
      </c>
      <c r="K418" s="39"/>
    </row>
    <row r="419" spans="1:11" ht="15">
      <c r="A419" s="30">
        <v>4</v>
      </c>
      <c r="B419" s="37" t="s">
        <v>12</v>
      </c>
      <c r="C419" s="98">
        <f t="shared" si="210"/>
        <v>0</v>
      </c>
      <c r="D419" s="99"/>
      <c r="E419" s="99"/>
      <c r="F419" s="99"/>
      <c r="G419" s="99"/>
      <c r="H419" s="99"/>
      <c r="I419" s="99"/>
      <c r="J419" s="99"/>
      <c r="K419" s="39"/>
    </row>
    <row r="420" spans="1:11" ht="149.25" customHeight="1">
      <c r="A420" s="30"/>
      <c r="B420" s="62" t="s">
        <v>87</v>
      </c>
      <c r="C420" s="98">
        <f>SUM(C421:C424)</f>
        <v>3508400</v>
      </c>
      <c r="D420" s="98">
        <f>SUM(D422:D424)</f>
        <v>1123900</v>
      </c>
      <c r="E420" s="98">
        <f>E422+E423</f>
        <v>1168900</v>
      </c>
      <c r="F420" s="98">
        <f>SUM(F422:F424)</f>
        <v>1215600</v>
      </c>
      <c r="G420" s="98">
        <f>SUM(G422:G424)</f>
        <v>0</v>
      </c>
      <c r="H420" s="98">
        <f>SUM(H422:H424)</f>
        <v>0</v>
      </c>
      <c r="I420" s="98">
        <f>SUM(I422:I424)</f>
        <v>0</v>
      </c>
      <c r="J420" s="98">
        <f>SUM(J422:J424)</f>
        <v>0</v>
      </c>
      <c r="K420" s="51" t="s">
        <v>86</v>
      </c>
    </row>
    <row r="421" spans="1:11" ht="15">
      <c r="A421" s="30">
        <v>1</v>
      </c>
      <c r="B421" s="37" t="s">
        <v>9</v>
      </c>
      <c r="C421" s="98">
        <f aca="true" t="shared" si="211" ref="C421:C424">SUM(D421:J421)</f>
        <v>0</v>
      </c>
      <c r="D421" s="99"/>
      <c r="E421" s="99"/>
      <c r="F421" s="99"/>
      <c r="G421" s="99"/>
      <c r="H421" s="99"/>
      <c r="I421" s="99"/>
      <c r="J421" s="99"/>
      <c r="K421" s="39"/>
    </row>
    <row r="422" spans="1:11" ht="15">
      <c r="A422" s="30">
        <v>2</v>
      </c>
      <c r="B422" s="37" t="s">
        <v>10</v>
      </c>
      <c r="C422" s="98">
        <f t="shared" si="211"/>
        <v>3508400</v>
      </c>
      <c r="D422" s="99">
        <v>1123900</v>
      </c>
      <c r="E422" s="99">
        <v>1168900</v>
      </c>
      <c r="F422" s="99">
        <v>1215600</v>
      </c>
      <c r="G422" s="99">
        <v>0</v>
      </c>
      <c r="H422" s="99">
        <v>0</v>
      </c>
      <c r="I422" s="99">
        <v>0</v>
      </c>
      <c r="J422" s="99">
        <v>0</v>
      </c>
      <c r="K422" s="52"/>
    </row>
    <row r="423" spans="1:11" ht="15">
      <c r="A423" s="30">
        <v>3</v>
      </c>
      <c r="B423" s="37" t="s">
        <v>11</v>
      </c>
      <c r="C423" s="98">
        <f t="shared" si="211"/>
        <v>0</v>
      </c>
      <c r="D423" s="99"/>
      <c r="E423" s="99"/>
      <c r="F423" s="99"/>
      <c r="G423" s="99"/>
      <c r="H423" s="99"/>
      <c r="I423" s="99"/>
      <c r="J423" s="99"/>
      <c r="K423" s="39"/>
    </row>
    <row r="424" spans="1:11" ht="15">
      <c r="A424" s="30">
        <v>4</v>
      </c>
      <c r="B424" s="37" t="s">
        <v>12</v>
      </c>
      <c r="C424" s="98">
        <f t="shared" si="211"/>
        <v>0</v>
      </c>
      <c r="D424" s="99"/>
      <c r="E424" s="99"/>
      <c r="F424" s="99"/>
      <c r="G424" s="99"/>
      <c r="H424" s="99"/>
      <c r="I424" s="99"/>
      <c r="J424" s="99"/>
      <c r="K424" s="39"/>
    </row>
    <row r="426" spans="1:11" ht="34.5" customHeight="1">
      <c r="A426" s="10" t="s">
        <v>88</v>
      </c>
      <c r="B426" s="10"/>
      <c r="C426" s="10"/>
      <c r="D426" s="10"/>
      <c r="E426" s="10"/>
      <c r="F426" s="10"/>
      <c r="G426" s="10"/>
      <c r="H426" s="10"/>
      <c r="I426" s="10"/>
      <c r="J426" s="10"/>
      <c r="K426" s="10"/>
    </row>
    <row r="427" spans="1:11" ht="15">
      <c r="A427" s="3"/>
      <c r="B427" s="4"/>
      <c r="C427" s="5"/>
      <c r="D427" s="5"/>
      <c r="E427" s="5"/>
      <c r="F427" s="5"/>
      <c r="G427" s="5"/>
      <c r="H427" s="5"/>
      <c r="I427" s="5"/>
      <c r="J427" s="5"/>
      <c r="K427" s="7"/>
    </row>
    <row r="428" spans="1:11" ht="15">
      <c r="A428" s="3"/>
      <c r="B428" s="4"/>
      <c r="C428" s="5"/>
      <c r="D428" s="5"/>
      <c r="E428" s="5"/>
      <c r="F428" s="5"/>
      <c r="G428" s="5"/>
      <c r="H428" s="5"/>
      <c r="I428" s="5"/>
      <c r="J428" s="5"/>
      <c r="K428" s="7"/>
    </row>
    <row r="429" spans="1:11" ht="15" customHeight="1">
      <c r="A429" s="30" t="s">
        <v>2</v>
      </c>
      <c r="B429" s="14" t="s">
        <v>3</v>
      </c>
      <c r="C429" s="31" t="s">
        <v>4</v>
      </c>
      <c r="D429" s="31"/>
      <c r="E429" s="31"/>
      <c r="F429" s="31"/>
      <c r="G429" s="31"/>
      <c r="H429" s="31"/>
      <c r="I429" s="31"/>
      <c r="J429" s="31"/>
      <c r="K429" s="14" t="s">
        <v>5</v>
      </c>
    </row>
    <row r="430" spans="1:11" ht="90.75" customHeight="1">
      <c r="A430" s="30"/>
      <c r="B430" s="14"/>
      <c r="C430" s="32" t="s">
        <v>6</v>
      </c>
      <c r="D430" s="13">
        <v>2021</v>
      </c>
      <c r="E430" s="13">
        <v>2022</v>
      </c>
      <c r="F430" s="13">
        <v>2023</v>
      </c>
      <c r="G430" s="13">
        <v>2024</v>
      </c>
      <c r="H430" s="13">
        <v>2025</v>
      </c>
      <c r="I430" s="13">
        <v>2026</v>
      </c>
      <c r="J430" s="13">
        <v>2027</v>
      </c>
      <c r="K430" s="14"/>
    </row>
    <row r="431" spans="1:11" ht="15">
      <c r="A431" s="33">
        <v>1</v>
      </c>
      <c r="B431" s="14" t="s">
        <v>7</v>
      </c>
      <c r="C431" s="32">
        <v>3</v>
      </c>
      <c r="D431" s="31">
        <v>4</v>
      </c>
      <c r="E431" s="31">
        <v>5</v>
      </c>
      <c r="F431" s="31">
        <v>6</v>
      </c>
      <c r="G431" s="31">
        <v>7</v>
      </c>
      <c r="H431" s="31">
        <v>8</v>
      </c>
      <c r="I431" s="31">
        <v>9</v>
      </c>
      <c r="J431" s="31">
        <v>10</v>
      </c>
      <c r="K431" s="31">
        <v>11</v>
      </c>
    </row>
    <row r="432" spans="1:11" ht="57.75">
      <c r="A432" s="30"/>
      <c r="B432" s="34" t="s">
        <v>14</v>
      </c>
      <c r="C432" s="35">
        <f>SUM(C433:C436)</f>
        <v>3220000</v>
      </c>
      <c r="D432" s="35">
        <f>SUM(D433:D436)</f>
        <v>820000</v>
      </c>
      <c r="E432" s="35">
        <f>SUM(E433:E436)</f>
        <v>300000</v>
      </c>
      <c r="F432" s="35">
        <f>SUM(F433:F436)</f>
        <v>300000</v>
      </c>
      <c r="G432" s="35">
        <f>SUM(G433:G436)</f>
        <v>450000</v>
      </c>
      <c r="H432" s="35">
        <f>SUM(H433:H436)</f>
        <v>450000</v>
      </c>
      <c r="I432" s="35">
        <f>SUM(I433:I436)</f>
        <v>450000</v>
      </c>
      <c r="J432" s="35">
        <f>SUM(J433:J436)</f>
        <v>450000</v>
      </c>
      <c r="K432" s="36"/>
    </row>
    <row r="433" spans="1:11" ht="15">
      <c r="A433" s="30">
        <f aca="true" t="shared" si="212" ref="A433:A436">A432+1</f>
        <v>1</v>
      </c>
      <c r="B433" s="37" t="s">
        <v>9</v>
      </c>
      <c r="C433" s="38">
        <f aca="true" t="shared" si="213" ref="C433:C436">SUM(D433:J433)</f>
        <v>0</v>
      </c>
      <c r="D433" s="38">
        <f aca="true" t="shared" si="214" ref="D433:D436">D441</f>
        <v>0</v>
      </c>
      <c r="E433" s="38">
        <f aca="true" t="shared" si="215" ref="E433:E436">E441</f>
        <v>0</v>
      </c>
      <c r="F433" s="38">
        <f aca="true" t="shared" si="216" ref="F433:F436">F441</f>
        <v>0</v>
      </c>
      <c r="G433" s="38">
        <f aca="true" t="shared" si="217" ref="G433:G436">G441</f>
        <v>0</v>
      </c>
      <c r="H433" s="38">
        <f aca="true" t="shared" si="218" ref="H433:H436">H441</f>
        <v>0</v>
      </c>
      <c r="I433" s="38">
        <f aca="true" t="shared" si="219" ref="I433:I436">I441</f>
        <v>0</v>
      </c>
      <c r="J433" s="38">
        <f aca="true" t="shared" si="220" ref="J433:J436">J441</f>
        <v>0</v>
      </c>
      <c r="K433" s="39"/>
    </row>
    <row r="434" spans="1:11" ht="15">
      <c r="A434" s="30">
        <f t="shared" si="212"/>
        <v>2</v>
      </c>
      <c r="B434" s="37" t="s">
        <v>10</v>
      </c>
      <c r="C434" s="38">
        <f t="shared" si="213"/>
        <v>0</v>
      </c>
      <c r="D434" s="38">
        <f t="shared" si="214"/>
        <v>0</v>
      </c>
      <c r="E434" s="38">
        <f t="shared" si="215"/>
        <v>0</v>
      </c>
      <c r="F434" s="38">
        <f t="shared" si="216"/>
        <v>0</v>
      </c>
      <c r="G434" s="38">
        <f t="shared" si="217"/>
        <v>0</v>
      </c>
      <c r="H434" s="38">
        <f t="shared" si="218"/>
        <v>0</v>
      </c>
      <c r="I434" s="38">
        <f t="shared" si="219"/>
        <v>0</v>
      </c>
      <c r="J434" s="38">
        <f t="shared" si="220"/>
        <v>0</v>
      </c>
      <c r="K434" s="39"/>
    </row>
    <row r="435" spans="1:11" ht="15">
      <c r="A435" s="30">
        <f t="shared" si="212"/>
        <v>3</v>
      </c>
      <c r="B435" s="37" t="s">
        <v>11</v>
      </c>
      <c r="C435" s="38">
        <f t="shared" si="213"/>
        <v>3220000</v>
      </c>
      <c r="D435" s="38">
        <f t="shared" si="214"/>
        <v>820000</v>
      </c>
      <c r="E435" s="38">
        <f t="shared" si="215"/>
        <v>300000</v>
      </c>
      <c r="F435" s="38">
        <f t="shared" si="216"/>
        <v>300000</v>
      </c>
      <c r="G435" s="38">
        <f t="shared" si="217"/>
        <v>450000</v>
      </c>
      <c r="H435" s="38">
        <f t="shared" si="218"/>
        <v>450000</v>
      </c>
      <c r="I435" s="38">
        <f t="shared" si="219"/>
        <v>450000</v>
      </c>
      <c r="J435" s="38">
        <f t="shared" si="220"/>
        <v>450000</v>
      </c>
      <c r="K435" s="39"/>
    </row>
    <row r="436" spans="1:11" ht="15">
      <c r="A436" s="30">
        <f t="shared" si="212"/>
        <v>4</v>
      </c>
      <c r="B436" s="37" t="s">
        <v>12</v>
      </c>
      <c r="C436" s="38">
        <f t="shared" si="213"/>
        <v>0</v>
      </c>
      <c r="D436" s="38">
        <f t="shared" si="214"/>
        <v>0</v>
      </c>
      <c r="E436" s="38">
        <f t="shared" si="215"/>
        <v>0</v>
      </c>
      <c r="F436" s="38">
        <f t="shared" si="216"/>
        <v>0</v>
      </c>
      <c r="G436" s="38">
        <f t="shared" si="217"/>
        <v>0</v>
      </c>
      <c r="H436" s="38">
        <f t="shared" si="218"/>
        <v>0</v>
      </c>
      <c r="I436" s="38">
        <f t="shared" si="219"/>
        <v>0</v>
      </c>
      <c r="J436" s="38">
        <f t="shared" si="220"/>
        <v>0</v>
      </c>
      <c r="K436" s="39"/>
    </row>
    <row r="437" spans="1:11" ht="15">
      <c r="A437" s="30"/>
      <c r="B437" s="43"/>
      <c r="C437" s="47"/>
      <c r="D437" s="47"/>
      <c r="E437" s="47"/>
      <c r="F437" s="47"/>
      <c r="G437" s="47"/>
      <c r="H437" s="47"/>
      <c r="I437" s="47"/>
      <c r="J437" s="47"/>
      <c r="K437" s="39"/>
    </row>
    <row r="438" spans="1:11" ht="18.75" customHeight="1">
      <c r="A438" s="30"/>
      <c r="B438" s="46"/>
      <c r="C438" s="46"/>
      <c r="D438" s="46"/>
      <c r="E438" s="46"/>
      <c r="F438" s="46"/>
      <c r="G438" s="46"/>
      <c r="H438" s="46"/>
      <c r="I438" s="46"/>
      <c r="J438" s="46"/>
      <c r="K438" s="46"/>
    </row>
    <row r="439" spans="1:11" ht="15">
      <c r="A439" s="30"/>
      <c r="B439" s="47" t="s">
        <v>61</v>
      </c>
      <c r="C439" s="47"/>
      <c r="D439" s="47"/>
      <c r="E439" s="47"/>
      <c r="F439" s="47"/>
      <c r="G439" s="47"/>
      <c r="H439" s="47"/>
      <c r="I439" s="47"/>
      <c r="J439" s="47"/>
      <c r="K439" s="47"/>
    </row>
    <row r="440" spans="1:11" ht="29.25">
      <c r="A440" s="30"/>
      <c r="B440" s="34" t="s">
        <v>16</v>
      </c>
      <c r="C440" s="48">
        <f>SUM(C441:C444)</f>
        <v>3220000</v>
      </c>
      <c r="D440" s="48">
        <f>SUM(D441:D444)</f>
        <v>820000</v>
      </c>
      <c r="E440" s="48">
        <f>SUM(E441:E444)</f>
        <v>300000</v>
      </c>
      <c r="F440" s="48">
        <f>SUM(F441:F444)</f>
        <v>300000</v>
      </c>
      <c r="G440" s="48">
        <f>SUM(G441:G444)</f>
        <v>450000</v>
      </c>
      <c r="H440" s="48">
        <f>SUM(H441:H444)</f>
        <v>450000</v>
      </c>
      <c r="I440" s="48">
        <f>SUM(I441:I444)</f>
        <v>450000</v>
      </c>
      <c r="J440" s="48">
        <f>SUM(J441:J444)</f>
        <v>450000</v>
      </c>
      <c r="K440" s="61"/>
    </row>
    <row r="441" spans="1:11" ht="15">
      <c r="A441" s="30">
        <f aca="true" t="shared" si="221" ref="A441:A444">A440+1</f>
        <v>1</v>
      </c>
      <c r="B441" s="37" t="s">
        <v>9</v>
      </c>
      <c r="C441" s="38">
        <f aca="true" t="shared" si="222" ref="C441:C444">SUM(D441:J441)</f>
        <v>0</v>
      </c>
      <c r="D441" s="38">
        <f aca="true" t="shared" si="223" ref="D441:D444">D446</f>
        <v>0</v>
      </c>
      <c r="E441" s="38">
        <f aca="true" t="shared" si="224" ref="E441:E444">E446</f>
        <v>0</v>
      </c>
      <c r="F441" s="38">
        <f aca="true" t="shared" si="225" ref="F441:F444">F446</f>
        <v>0</v>
      </c>
      <c r="G441" s="38">
        <f aca="true" t="shared" si="226" ref="G441:G444">G446</f>
        <v>0</v>
      </c>
      <c r="H441" s="38">
        <f aca="true" t="shared" si="227" ref="H441:H444">H446</f>
        <v>0</v>
      </c>
      <c r="I441" s="38">
        <f aca="true" t="shared" si="228" ref="I441:I444">I446</f>
        <v>0</v>
      </c>
      <c r="J441" s="38">
        <f aca="true" t="shared" si="229" ref="J441:J444">J446</f>
        <v>0</v>
      </c>
      <c r="K441" s="39"/>
    </row>
    <row r="442" spans="1:11" ht="15">
      <c r="A442" s="30">
        <f t="shared" si="221"/>
        <v>2</v>
      </c>
      <c r="B442" s="37" t="s">
        <v>10</v>
      </c>
      <c r="C442" s="38">
        <f t="shared" si="222"/>
        <v>0</v>
      </c>
      <c r="D442" s="38">
        <f t="shared" si="223"/>
        <v>0</v>
      </c>
      <c r="E442" s="38">
        <f t="shared" si="224"/>
        <v>0</v>
      </c>
      <c r="F442" s="38">
        <f t="shared" si="225"/>
        <v>0</v>
      </c>
      <c r="G442" s="38">
        <f t="shared" si="226"/>
        <v>0</v>
      </c>
      <c r="H442" s="38">
        <f t="shared" si="227"/>
        <v>0</v>
      </c>
      <c r="I442" s="38">
        <f t="shared" si="228"/>
        <v>0</v>
      </c>
      <c r="J442" s="38">
        <f t="shared" si="229"/>
        <v>0</v>
      </c>
      <c r="K442" s="39"/>
    </row>
    <row r="443" spans="1:11" ht="15">
      <c r="A443" s="30">
        <f t="shared" si="221"/>
        <v>3</v>
      </c>
      <c r="B443" s="37" t="s">
        <v>11</v>
      </c>
      <c r="C443" s="38">
        <f t="shared" si="222"/>
        <v>3220000</v>
      </c>
      <c r="D443" s="38">
        <f t="shared" si="223"/>
        <v>820000</v>
      </c>
      <c r="E443" s="38">
        <f t="shared" si="224"/>
        <v>300000</v>
      </c>
      <c r="F443" s="38">
        <f t="shared" si="225"/>
        <v>300000</v>
      </c>
      <c r="G443" s="38">
        <f t="shared" si="226"/>
        <v>450000</v>
      </c>
      <c r="H443" s="38">
        <f t="shared" si="227"/>
        <v>450000</v>
      </c>
      <c r="I443" s="38">
        <f t="shared" si="228"/>
        <v>450000</v>
      </c>
      <c r="J443" s="38">
        <f t="shared" si="229"/>
        <v>450000</v>
      </c>
      <c r="K443" s="39"/>
    </row>
    <row r="444" spans="1:11" ht="15">
      <c r="A444" s="30">
        <f t="shared" si="221"/>
        <v>4</v>
      </c>
      <c r="B444" s="37" t="s">
        <v>12</v>
      </c>
      <c r="C444" s="38">
        <f t="shared" si="222"/>
        <v>0</v>
      </c>
      <c r="D444" s="38">
        <f t="shared" si="223"/>
        <v>0</v>
      </c>
      <c r="E444" s="38">
        <f t="shared" si="224"/>
        <v>0</v>
      </c>
      <c r="F444" s="38">
        <f t="shared" si="225"/>
        <v>0</v>
      </c>
      <c r="G444" s="38">
        <f t="shared" si="226"/>
        <v>0</v>
      </c>
      <c r="H444" s="38">
        <f t="shared" si="227"/>
        <v>0</v>
      </c>
      <c r="I444" s="38">
        <f t="shared" si="228"/>
        <v>0</v>
      </c>
      <c r="J444" s="38">
        <f t="shared" si="229"/>
        <v>0</v>
      </c>
      <c r="K444" s="39"/>
    </row>
    <row r="445" spans="1:11" ht="100.5" customHeight="1">
      <c r="A445" s="30"/>
      <c r="B445" s="54" t="s">
        <v>89</v>
      </c>
      <c r="C445" s="38">
        <f>SUM(C446:C449)</f>
        <v>3220000</v>
      </c>
      <c r="D445" s="42">
        <f>SUM(D446:D449)</f>
        <v>820000</v>
      </c>
      <c r="E445" s="42">
        <f>SUM(E446:E449)</f>
        <v>300000</v>
      </c>
      <c r="F445" s="42">
        <f>SUM(F446:F449)</f>
        <v>300000</v>
      </c>
      <c r="G445" s="42">
        <f>SUM(G446:G449)</f>
        <v>450000</v>
      </c>
      <c r="H445" s="42">
        <f>SUM(H446:H449)</f>
        <v>450000</v>
      </c>
      <c r="I445" s="42">
        <f>SUM(I446:I449)</f>
        <v>450000</v>
      </c>
      <c r="J445" s="42">
        <f>SUM(J446:J449)</f>
        <v>450000</v>
      </c>
      <c r="K445" s="39"/>
    </row>
    <row r="446" spans="1:11" ht="15">
      <c r="A446" s="30">
        <v>1</v>
      </c>
      <c r="B446" s="37" t="s">
        <v>9</v>
      </c>
      <c r="C446" s="38">
        <f aca="true" t="shared" si="230" ref="C446:C449">SUM(D446:J446)</f>
        <v>0</v>
      </c>
      <c r="D446" s="42"/>
      <c r="E446" s="42"/>
      <c r="F446" s="42"/>
      <c r="G446" s="42"/>
      <c r="H446" s="42"/>
      <c r="I446" s="42"/>
      <c r="J446" s="42"/>
      <c r="K446" s="39"/>
    </row>
    <row r="447" spans="1:11" ht="15">
      <c r="A447" s="30">
        <v>2</v>
      </c>
      <c r="B447" s="37" t="s">
        <v>10</v>
      </c>
      <c r="C447" s="38">
        <f t="shared" si="230"/>
        <v>0</v>
      </c>
      <c r="D447" s="42"/>
      <c r="E447" s="42"/>
      <c r="F447" s="42"/>
      <c r="G447" s="42"/>
      <c r="H447" s="42"/>
      <c r="I447" s="42"/>
      <c r="J447" s="42"/>
      <c r="K447" s="39"/>
    </row>
    <row r="448" spans="1:11" ht="15">
      <c r="A448" s="30">
        <v>3</v>
      </c>
      <c r="B448" s="37" t="s">
        <v>11</v>
      </c>
      <c r="C448" s="38">
        <f t="shared" si="230"/>
        <v>3220000</v>
      </c>
      <c r="D448" s="42">
        <v>820000</v>
      </c>
      <c r="E448" s="42">
        <v>300000</v>
      </c>
      <c r="F448" s="42">
        <v>300000</v>
      </c>
      <c r="G448" s="42">
        <v>450000</v>
      </c>
      <c r="H448" s="42">
        <v>450000</v>
      </c>
      <c r="I448" s="42">
        <v>450000</v>
      </c>
      <c r="J448" s="42">
        <v>450000</v>
      </c>
      <c r="K448" s="39"/>
    </row>
    <row r="449" spans="1:11" ht="15">
      <c r="A449" s="30">
        <v>4</v>
      </c>
      <c r="B449" s="37" t="s">
        <v>12</v>
      </c>
      <c r="C449" s="38">
        <f t="shared" si="230"/>
        <v>0</v>
      </c>
      <c r="D449" s="42"/>
      <c r="E449" s="42"/>
      <c r="F449" s="42"/>
      <c r="G449" s="42"/>
      <c r="H449" s="42"/>
      <c r="I449" s="42"/>
      <c r="J449" s="42"/>
      <c r="K449" s="39"/>
    </row>
    <row r="450" spans="1:11" ht="39" customHeight="1">
      <c r="A450" s="10" t="s">
        <v>90</v>
      </c>
      <c r="B450" s="10"/>
      <c r="C450" s="10"/>
      <c r="D450" s="10"/>
      <c r="E450" s="10"/>
      <c r="F450" s="10"/>
      <c r="G450" s="10"/>
      <c r="H450" s="10"/>
      <c r="I450" s="10"/>
      <c r="J450" s="10"/>
      <c r="K450" s="10"/>
    </row>
    <row r="451" spans="1:11" ht="15">
      <c r="A451" s="3"/>
      <c r="B451" s="4"/>
      <c r="C451" s="5"/>
      <c r="D451" s="5"/>
      <c r="E451" s="5"/>
      <c r="F451" s="5"/>
      <c r="G451" s="5"/>
      <c r="H451" s="5"/>
      <c r="I451" s="5"/>
      <c r="J451" s="5"/>
      <c r="K451" s="7"/>
    </row>
    <row r="452" spans="1:11" ht="15">
      <c r="A452" s="3"/>
      <c r="B452" s="4"/>
      <c r="C452" s="5"/>
      <c r="D452" s="5"/>
      <c r="E452" s="5"/>
      <c r="F452" s="5"/>
      <c r="G452" s="5"/>
      <c r="H452" s="5"/>
      <c r="I452" s="5"/>
      <c r="J452" s="5"/>
      <c r="K452" s="7"/>
    </row>
    <row r="453" spans="1:11" ht="15" customHeight="1">
      <c r="A453" s="30" t="s">
        <v>2</v>
      </c>
      <c r="B453" s="14" t="s">
        <v>3</v>
      </c>
      <c r="C453" s="31" t="s">
        <v>4</v>
      </c>
      <c r="D453" s="31"/>
      <c r="E453" s="31"/>
      <c r="F453" s="31"/>
      <c r="G453" s="31"/>
      <c r="H453" s="31"/>
      <c r="I453" s="31"/>
      <c r="J453" s="31"/>
      <c r="K453" s="14" t="s">
        <v>5</v>
      </c>
    </row>
    <row r="454" spans="1:11" ht="104.25" customHeight="1">
      <c r="A454" s="30"/>
      <c r="B454" s="14"/>
      <c r="C454" s="32" t="s">
        <v>6</v>
      </c>
      <c r="D454" s="13">
        <v>2021</v>
      </c>
      <c r="E454" s="13">
        <v>2022</v>
      </c>
      <c r="F454" s="13">
        <v>2023</v>
      </c>
      <c r="G454" s="13">
        <v>2024</v>
      </c>
      <c r="H454" s="13">
        <v>2025</v>
      </c>
      <c r="I454" s="13">
        <v>2026</v>
      </c>
      <c r="J454" s="13">
        <v>2027</v>
      </c>
      <c r="K454" s="14"/>
    </row>
    <row r="455" spans="1:11" ht="15">
      <c r="A455" s="33">
        <v>1</v>
      </c>
      <c r="B455" s="14" t="s">
        <v>7</v>
      </c>
      <c r="C455" s="32">
        <v>3</v>
      </c>
      <c r="D455" s="31">
        <v>4</v>
      </c>
      <c r="E455" s="31">
        <v>5</v>
      </c>
      <c r="F455" s="31">
        <v>6</v>
      </c>
      <c r="G455" s="31">
        <v>7</v>
      </c>
      <c r="H455" s="31">
        <v>8</v>
      </c>
      <c r="I455" s="31">
        <v>9</v>
      </c>
      <c r="J455" s="31">
        <v>10</v>
      </c>
      <c r="K455" s="31">
        <v>11</v>
      </c>
    </row>
    <row r="456" spans="1:11" ht="57.75">
      <c r="A456" s="30"/>
      <c r="B456" s="34" t="s">
        <v>14</v>
      </c>
      <c r="C456" s="35">
        <f>SUM(C457:C460)</f>
        <v>3257950</v>
      </c>
      <c r="D456" s="35">
        <f>SUM(D457:D460)</f>
        <v>557950</v>
      </c>
      <c r="E456" s="35">
        <f>SUM(E457:E460)</f>
        <v>350000</v>
      </c>
      <c r="F456" s="35">
        <f>SUM(F457:F460)</f>
        <v>350000</v>
      </c>
      <c r="G456" s="35">
        <f>SUM(G457:G460)</f>
        <v>500000</v>
      </c>
      <c r="H456" s="35">
        <f>SUM(H457:H460)</f>
        <v>500000</v>
      </c>
      <c r="I456" s="35">
        <f>SUM(I457:I460)</f>
        <v>500000</v>
      </c>
      <c r="J456" s="35">
        <f>SUM(J457:J460)</f>
        <v>500000</v>
      </c>
      <c r="K456" s="36"/>
    </row>
    <row r="457" spans="1:11" ht="15">
      <c r="A457" s="30">
        <f aca="true" t="shared" si="231" ref="A457:A460">A456+1</f>
        <v>1</v>
      </c>
      <c r="B457" s="37" t="s">
        <v>9</v>
      </c>
      <c r="C457" s="38">
        <f aca="true" t="shared" si="232" ref="C457:C460">SUM(D457:J457)</f>
        <v>0</v>
      </c>
      <c r="D457" s="38">
        <f aca="true" t="shared" si="233" ref="D457:D460">D465</f>
        <v>0</v>
      </c>
      <c r="E457" s="38">
        <f aca="true" t="shared" si="234" ref="E457:E460">E465</f>
        <v>0</v>
      </c>
      <c r="F457" s="38">
        <f aca="true" t="shared" si="235" ref="F457:F460">F465</f>
        <v>0</v>
      </c>
      <c r="G457" s="38">
        <f aca="true" t="shared" si="236" ref="G457:G460">G465</f>
        <v>0</v>
      </c>
      <c r="H457" s="38">
        <f aca="true" t="shared" si="237" ref="H457:H460">H465</f>
        <v>0</v>
      </c>
      <c r="I457" s="38">
        <f aca="true" t="shared" si="238" ref="I457:I460">I465</f>
        <v>0</v>
      </c>
      <c r="J457" s="38">
        <f aca="true" t="shared" si="239" ref="J457:J460">J465</f>
        <v>0</v>
      </c>
      <c r="K457" s="39"/>
    </row>
    <row r="458" spans="1:11" ht="15">
      <c r="A458" s="30">
        <f t="shared" si="231"/>
        <v>2</v>
      </c>
      <c r="B458" s="37" t="s">
        <v>10</v>
      </c>
      <c r="C458" s="38">
        <f t="shared" si="232"/>
        <v>71200</v>
      </c>
      <c r="D458" s="38">
        <f t="shared" si="233"/>
        <v>71200</v>
      </c>
      <c r="E458" s="38">
        <f t="shared" si="234"/>
        <v>0</v>
      </c>
      <c r="F458" s="38">
        <f t="shared" si="235"/>
        <v>0</v>
      </c>
      <c r="G458" s="38">
        <f t="shared" si="236"/>
        <v>0</v>
      </c>
      <c r="H458" s="38">
        <f t="shared" si="237"/>
        <v>0</v>
      </c>
      <c r="I458" s="38">
        <f t="shared" si="238"/>
        <v>0</v>
      </c>
      <c r="J458" s="38">
        <f t="shared" si="239"/>
        <v>0</v>
      </c>
      <c r="K458" s="39"/>
    </row>
    <row r="459" spans="1:11" ht="15">
      <c r="A459" s="30">
        <f t="shared" si="231"/>
        <v>3</v>
      </c>
      <c r="B459" s="37" t="s">
        <v>11</v>
      </c>
      <c r="C459" s="38">
        <f t="shared" si="232"/>
        <v>3186750</v>
      </c>
      <c r="D459" s="38">
        <f t="shared" si="233"/>
        <v>486750</v>
      </c>
      <c r="E459" s="38">
        <f t="shared" si="234"/>
        <v>350000</v>
      </c>
      <c r="F459" s="38">
        <f t="shared" si="235"/>
        <v>350000</v>
      </c>
      <c r="G459" s="38">
        <f t="shared" si="236"/>
        <v>500000</v>
      </c>
      <c r="H459" s="38">
        <f t="shared" si="237"/>
        <v>500000</v>
      </c>
      <c r="I459" s="38">
        <f t="shared" si="238"/>
        <v>500000</v>
      </c>
      <c r="J459" s="38">
        <f t="shared" si="239"/>
        <v>500000</v>
      </c>
      <c r="K459" s="39"/>
    </row>
    <row r="460" spans="1:11" ht="15">
      <c r="A460" s="30">
        <f t="shared" si="231"/>
        <v>4</v>
      </c>
      <c r="B460" s="37" t="s">
        <v>12</v>
      </c>
      <c r="C460" s="38">
        <f t="shared" si="232"/>
        <v>0</v>
      </c>
      <c r="D460" s="38">
        <f t="shared" si="233"/>
        <v>0</v>
      </c>
      <c r="E460" s="38">
        <f t="shared" si="234"/>
        <v>0</v>
      </c>
      <c r="F460" s="38">
        <f t="shared" si="235"/>
        <v>0</v>
      </c>
      <c r="G460" s="38">
        <f t="shared" si="236"/>
        <v>0</v>
      </c>
      <c r="H460" s="38">
        <f t="shared" si="237"/>
        <v>0</v>
      </c>
      <c r="I460" s="38">
        <f t="shared" si="238"/>
        <v>0</v>
      </c>
      <c r="J460" s="38">
        <f t="shared" si="239"/>
        <v>0</v>
      </c>
      <c r="K460" s="39"/>
    </row>
    <row r="461" spans="1:11" ht="15">
      <c r="A461" s="30"/>
      <c r="B461" s="43"/>
      <c r="C461" s="42"/>
      <c r="D461" s="42"/>
      <c r="E461" s="42"/>
      <c r="F461" s="42"/>
      <c r="G461" s="42"/>
      <c r="H461" s="42"/>
      <c r="I461" s="42"/>
      <c r="J461" s="42"/>
      <c r="K461" s="39"/>
    </row>
    <row r="462" spans="1:11" ht="18.75" customHeight="1">
      <c r="A462" s="30"/>
      <c r="B462" s="46"/>
      <c r="C462" s="46"/>
      <c r="D462" s="46"/>
      <c r="E462" s="46"/>
      <c r="F462" s="46"/>
      <c r="G462" s="46"/>
      <c r="H462" s="46"/>
      <c r="I462" s="46"/>
      <c r="J462" s="46"/>
      <c r="K462" s="46"/>
    </row>
    <row r="463" spans="1:11" ht="15">
      <c r="A463" s="30"/>
      <c r="B463" s="47" t="s">
        <v>15</v>
      </c>
      <c r="C463" s="47"/>
      <c r="D463" s="47"/>
      <c r="E463" s="47"/>
      <c r="F463" s="47"/>
      <c r="G463" s="47"/>
      <c r="H463" s="47"/>
      <c r="I463" s="47"/>
      <c r="J463" s="47"/>
      <c r="K463" s="47"/>
    </row>
    <row r="464" spans="1:11" ht="29.25">
      <c r="A464" s="30"/>
      <c r="B464" s="34" t="s">
        <v>16</v>
      </c>
      <c r="C464" s="48">
        <f>SUM(C465:C468)</f>
        <v>3257950</v>
      </c>
      <c r="D464" s="48">
        <f>SUM(D465:D468)</f>
        <v>557950</v>
      </c>
      <c r="E464" s="48">
        <f>SUM(E465:E468)</f>
        <v>350000</v>
      </c>
      <c r="F464" s="48">
        <f>SUM(F465:F468)</f>
        <v>350000</v>
      </c>
      <c r="G464" s="48">
        <f>SUM(G465:G468)</f>
        <v>500000</v>
      </c>
      <c r="H464" s="48">
        <f>SUM(H465:H468)</f>
        <v>500000</v>
      </c>
      <c r="I464" s="48">
        <f>SUM(I465:I468)</f>
        <v>500000</v>
      </c>
      <c r="J464" s="48">
        <f>SUM(J465:J468)</f>
        <v>500000</v>
      </c>
      <c r="K464" s="61"/>
    </row>
    <row r="465" spans="1:11" ht="15">
      <c r="A465" s="30">
        <f aca="true" t="shared" si="240" ref="A465:A468">A464+1</f>
        <v>1</v>
      </c>
      <c r="B465" s="37" t="s">
        <v>9</v>
      </c>
      <c r="C465" s="38">
        <f aca="true" t="shared" si="241" ref="C465:C468">SUM(D465:J465)</f>
        <v>0</v>
      </c>
      <c r="D465" s="38">
        <f aca="true" t="shared" si="242" ref="D465:D468">D470+D475+D480+D485</f>
        <v>0</v>
      </c>
      <c r="E465" s="38">
        <f aca="true" t="shared" si="243" ref="E465:E468">E470+E475+E480+E485</f>
        <v>0</v>
      </c>
      <c r="F465" s="38">
        <f aca="true" t="shared" si="244" ref="F465:F468">F470+F475+F480+F485</f>
        <v>0</v>
      </c>
      <c r="G465" s="38">
        <f aca="true" t="shared" si="245" ref="G465:G468">G470+G475+G480+G485</f>
        <v>0</v>
      </c>
      <c r="H465" s="38">
        <f aca="true" t="shared" si="246" ref="H465:H468">H470+H475+H480+H485</f>
        <v>0</v>
      </c>
      <c r="I465" s="38">
        <f aca="true" t="shared" si="247" ref="I465:I468">I470+I475+I480+I485</f>
        <v>0</v>
      </c>
      <c r="J465" s="38">
        <f aca="true" t="shared" si="248" ref="J465:J468">J470+J475+J480+J485</f>
        <v>0</v>
      </c>
      <c r="K465" s="39"/>
    </row>
    <row r="466" spans="1:11" ht="15">
      <c r="A466" s="30">
        <f t="shared" si="240"/>
        <v>2</v>
      </c>
      <c r="B466" s="37" t="s">
        <v>10</v>
      </c>
      <c r="C466" s="38">
        <f t="shared" si="241"/>
        <v>71200</v>
      </c>
      <c r="D466" s="38">
        <f t="shared" si="242"/>
        <v>71200</v>
      </c>
      <c r="E466" s="38">
        <f t="shared" si="243"/>
        <v>0</v>
      </c>
      <c r="F466" s="38">
        <f t="shared" si="244"/>
        <v>0</v>
      </c>
      <c r="G466" s="38">
        <f t="shared" si="245"/>
        <v>0</v>
      </c>
      <c r="H466" s="38">
        <f t="shared" si="246"/>
        <v>0</v>
      </c>
      <c r="I466" s="38">
        <f t="shared" si="247"/>
        <v>0</v>
      </c>
      <c r="J466" s="38">
        <f t="shared" si="248"/>
        <v>0</v>
      </c>
      <c r="K466" s="39"/>
    </row>
    <row r="467" spans="1:11" ht="15">
      <c r="A467" s="30">
        <f t="shared" si="240"/>
        <v>3</v>
      </c>
      <c r="B467" s="37" t="s">
        <v>11</v>
      </c>
      <c r="C467" s="38">
        <f t="shared" si="241"/>
        <v>3186750</v>
      </c>
      <c r="D467" s="38">
        <f t="shared" si="242"/>
        <v>486750</v>
      </c>
      <c r="E467" s="38">
        <f t="shared" si="243"/>
        <v>350000</v>
      </c>
      <c r="F467" s="38">
        <f t="shared" si="244"/>
        <v>350000</v>
      </c>
      <c r="G467" s="38">
        <f t="shared" si="245"/>
        <v>500000</v>
      </c>
      <c r="H467" s="38">
        <f t="shared" si="246"/>
        <v>500000</v>
      </c>
      <c r="I467" s="38">
        <f t="shared" si="247"/>
        <v>500000</v>
      </c>
      <c r="J467" s="38">
        <f t="shared" si="248"/>
        <v>500000</v>
      </c>
      <c r="K467" s="39"/>
    </row>
    <row r="468" spans="1:11" ht="15">
      <c r="A468" s="30">
        <f t="shared" si="240"/>
        <v>4</v>
      </c>
      <c r="B468" s="37" t="s">
        <v>12</v>
      </c>
      <c r="C468" s="38">
        <f t="shared" si="241"/>
        <v>0</v>
      </c>
      <c r="D468" s="38">
        <f t="shared" si="242"/>
        <v>0</v>
      </c>
      <c r="E468" s="38">
        <f t="shared" si="243"/>
        <v>0</v>
      </c>
      <c r="F468" s="38">
        <f t="shared" si="244"/>
        <v>0</v>
      </c>
      <c r="G468" s="38">
        <f t="shared" si="245"/>
        <v>0</v>
      </c>
      <c r="H468" s="38">
        <f t="shared" si="246"/>
        <v>0</v>
      </c>
      <c r="I468" s="38">
        <f t="shared" si="247"/>
        <v>0</v>
      </c>
      <c r="J468" s="38">
        <f t="shared" si="248"/>
        <v>0</v>
      </c>
      <c r="K468" s="39"/>
    </row>
    <row r="469" spans="1:11" ht="85.5" customHeight="1">
      <c r="A469" s="101"/>
      <c r="B469" s="54" t="s">
        <v>91</v>
      </c>
      <c r="C469" s="38">
        <f>SUM(C470:C473)</f>
        <v>1200000</v>
      </c>
      <c r="D469" s="38">
        <f>SUM(D470:D473)</f>
        <v>0</v>
      </c>
      <c r="E469" s="38">
        <f>SUM(E470:E473)</f>
        <v>0</v>
      </c>
      <c r="F469" s="38">
        <f>SUM(F470:F473)</f>
        <v>0</v>
      </c>
      <c r="G469" s="38">
        <f>SUM(G470:G473)</f>
        <v>300000</v>
      </c>
      <c r="H469" s="38">
        <f>SUM(H470:H473)</f>
        <v>300000</v>
      </c>
      <c r="I469" s="38">
        <f>SUM(I470:I473)</f>
        <v>300000</v>
      </c>
      <c r="J469" s="38">
        <f>SUM(J470:J473)</f>
        <v>300000</v>
      </c>
      <c r="K469" s="66"/>
    </row>
    <row r="470" spans="1:11" ht="15">
      <c r="A470" s="30">
        <v>1</v>
      </c>
      <c r="B470" s="37" t="s">
        <v>9</v>
      </c>
      <c r="C470" s="38">
        <f aca="true" t="shared" si="249" ref="C470:C473">SUM(D470:J470)</f>
        <v>0</v>
      </c>
      <c r="D470" s="92"/>
      <c r="E470" s="102"/>
      <c r="F470" s="92"/>
      <c r="G470" s="92"/>
      <c r="H470" s="92"/>
      <c r="I470" s="93"/>
      <c r="J470" s="93"/>
      <c r="K470" s="66"/>
    </row>
    <row r="471" spans="1:11" ht="15">
      <c r="A471" s="30">
        <v>2</v>
      </c>
      <c r="B471" s="37" t="s">
        <v>10</v>
      </c>
      <c r="C471" s="38">
        <f t="shared" si="249"/>
        <v>0</v>
      </c>
      <c r="D471" s="63"/>
      <c r="E471" s="42"/>
      <c r="F471" s="42"/>
      <c r="G471" s="42"/>
      <c r="H471" s="42"/>
      <c r="I471" s="42"/>
      <c r="J471" s="42"/>
      <c r="K471" s="66"/>
    </row>
    <row r="472" spans="1:11" ht="15">
      <c r="A472" s="30">
        <v>3</v>
      </c>
      <c r="B472" s="37" t="s">
        <v>11</v>
      </c>
      <c r="C472" s="38">
        <f t="shared" si="249"/>
        <v>1200000</v>
      </c>
      <c r="D472" s="92">
        <v>0</v>
      </c>
      <c r="E472" s="92">
        <v>0</v>
      </c>
      <c r="F472" s="93">
        <v>0</v>
      </c>
      <c r="G472" s="93">
        <v>300000</v>
      </c>
      <c r="H472" s="93">
        <v>300000</v>
      </c>
      <c r="I472" s="93">
        <v>300000</v>
      </c>
      <c r="J472" s="93">
        <v>300000</v>
      </c>
      <c r="K472" s="66"/>
    </row>
    <row r="473" spans="1:11" ht="15">
      <c r="A473" s="30">
        <v>4</v>
      </c>
      <c r="B473" s="37" t="s">
        <v>12</v>
      </c>
      <c r="C473" s="38">
        <f t="shared" si="249"/>
        <v>0</v>
      </c>
      <c r="D473" s="92"/>
      <c r="E473" s="102"/>
      <c r="F473" s="92"/>
      <c r="G473" s="92"/>
      <c r="H473" s="92"/>
      <c r="I473" s="93"/>
      <c r="J473" s="93"/>
      <c r="K473" s="66"/>
    </row>
    <row r="474" spans="1:11" ht="133.5" customHeight="1">
      <c r="A474" s="101"/>
      <c r="B474" s="54" t="s">
        <v>92</v>
      </c>
      <c r="C474" s="38">
        <f>SUM(C475:C478)</f>
        <v>600000</v>
      </c>
      <c r="D474" s="38">
        <f>SUM(D475:D478)</f>
        <v>100000</v>
      </c>
      <c r="E474" s="38">
        <f>SUM(E475:E478)</f>
        <v>50000</v>
      </c>
      <c r="F474" s="38">
        <f>SUM(F475:F478)</f>
        <v>50000</v>
      </c>
      <c r="G474" s="38">
        <f>SUM(G475:G478)</f>
        <v>100000</v>
      </c>
      <c r="H474" s="38">
        <f>SUM(H475:H478)</f>
        <v>100000</v>
      </c>
      <c r="I474" s="38">
        <f>SUM(I475:I478)</f>
        <v>100000</v>
      </c>
      <c r="J474" s="38">
        <f>SUM(J475:J478)</f>
        <v>100000</v>
      </c>
      <c r="K474" s="66"/>
    </row>
    <row r="475" spans="1:11" ht="15">
      <c r="A475" s="30">
        <v>1</v>
      </c>
      <c r="B475" s="37" t="s">
        <v>9</v>
      </c>
      <c r="C475" s="38">
        <f aca="true" t="shared" si="250" ref="C475:C478">SUM(D475:J475)</f>
        <v>0</v>
      </c>
      <c r="D475" s="92"/>
      <c r="E475" s="102"/>
      <c r="F475" s="92"/>
      <c r="G475" s="92"/>
      <c r="H475" s="92"/>
      <c r="I475" s="93"/>
      <c r="J475" s="93"/>
      <c r="K475" s="66"/>
    </row>
    <row r="476" spans="1:11" ht="15">
      <c r="A476" s="30">
        <v>2</v>
      </c>
      <c r="B476" s="37" t="s">
        <v>10</v>
      </c>
      <c r="C476" s="38">
        <f t="shared" si="250"/>
        <v>0</v>
      </c>
      <c r="D476" s="63"/>
      <c r="E476" s="42"/>
      <c r="F476" s="42"/>
      <c r="G476" s="42"/>
      <c r="H476" s="42"/>
      <c r="I476" s="42"/>
      <c r="J476" s="42"/>
      <c r="K476" s="66"/>
    </row>
    <row r="477" spans="1:11" ht="15">
      <c r="A477" s="30">
        <v>3</v>
      </c>
      <c r="B477" s="37" t="s">
        <v>11</v>
      </c>
      <c r="C477" s="38">
        <f t="shared" si="250"/>
        <v>600000</v>
      </c>
      <c r="D477" s="92">
        <v>100000</v>
      </c>
      <c r="E477" s="92">
        <v>50000</v>
      </c>
      <c r="F477" s="93">
        <v>50000</v>
      </c>
      <c r="G477" s="93">
        <v>100000</v>
      </c>
      <c r="H477" s="93">
        <v>100000</v>
      </c>
      <c r="I477" s="93">
        <v>100000</v>
      </c>
      <c r="J477" s="93">
        <v>100000</v>
      </c>
      <c r="K477" s="66"/>
    </row>
    <row r="478" spans="1:11" ht="15">
      <c r="A478" s="30">
        <v>4</v>
      </c>
      <c r="B478" s="37" t="s">
        <v>12</v>
      </c>
      <c r="C478" s="38">
        <f t="shared" si="250"/>
        <v>0</v>
      </c>
      <c r="D478" s="92"/>
      <c r="E478" s="102"/>
      <c r="F478" s="92"/>
      <c r="G478" s="92"/>
      <c r="H478" s="92"/>
      <c r="I478" s="93"/>
      <c r="J478" s="93"/>
      <c r="K478" s="66"/>
    </row>
    <row r="479" spans="1:11" ht="100.5" customHeight="1">
      <c r="A479" s="101"/>
      <c r="B479" s="54" t="s">
        <v>93</v>
      </c>
      <c r="C479" s="38">
        <f>SUM(C480:C483)</f>
        <v>700000</v>
      </c>
      <c r="D479" s="38">
        <f>SUM(D480:D483)</f>
        <v>100000</v>
      </c>
      <c r="E479" s="38">
        <f>SUM(E480:E483)</f>
        <v>100000</v>
      </c>
      <c r="F479" s="38">
        <f>SUM(F480:F483)</f>
        <v>100000</v>
      </c>
      <c r="G479" s="38">
        <f>SUM(G480:G483)</f>
        <v>100000</v>
      </c>
      <c r="H479" s="38">
        <f>SUM(H480:H483)</f>
        <v>100000</v>
      </c>
      <c r="I479" s="38">
        <f>SUM(I480:I483)</f>
        <v>100000</v>
      </c>
      <c r="J479" s="38">
        <f>SUM(J480:J483)</f>
        <v>100000</v>
      </c>
      <c r="K479" s="66"/>
    </row>
    <row r="480" spans="1:11" ht="15">
      <c r="A480" s="30">
        <v>1</v>
      </c>
      <c r="B480" s="37" t="s">
        <v>9</v>
      </c>
      <c r="C480" s="38">
        <f aca="true" t="shared" si="251" ref="C480:C483">SUM(D480:J480)</f>
        <v>0</v>
      </c>
      <c r="D480" s="92"/>
      <c r="E480" s="102"/>
      <c r="F480" s="92"/>
      <c r="G480" s="92"/>
      <c r="H480" s="92"/>
      <c r="I480" s="93"/>
      <c r="J480" s="93"/>
      <c r="K480" s="66"/>
    </row>
    <row r="481" spans="1:11" ht="15">
      <c r="A481" s="30">
        <v>2</v>
      </c>
      <c r="B481" s="37" t="s">
        <v>10</v>
      </c>
      <c r="C481" s="38">
        <f t="shared" si="251"/>
        <v>0</v>
      </c>
      <c r="D481" s="63"/>
      <c r="E481" s="42"/>
      <c r="F481" s="42"/>
      <c r="G481" s="42"/>
      <c r="H481" s="42"/>
      <c r="I481" s="42"/>
      <c r="J481" s="42"/>
      <c r="K481" s="66"/>
    </row>
    <row r="482" spans="1:11" ht="15">
      <c r="A482" s="30">
        <v>3</v>
      </c>
      <c r="B482" s="37" t="s">
        <v>11</v>
      </c>
      <c r="C482" s="38">
        <f t="shared" si="251"/>
        <v>700000</v>
      </c>
      <c r="D482" s="92">
        <v>100000</v>
      </c>
      <c r="E482" s="92">
        <v>100000</v>
      </c>
      <c r="F482" s="93">
        <v>100000</v>
      </c>
      <c r="G482" s="93">
        <v>100000</v>
      </c>
      <c r="H482" s="93">
        <v>100000</v>
      </c>
      <c r="I482" s="93">
        <v>100000</v>
      </c>
      <c r="J482" s="93">
        <v>100000</v>
      </c>
      <c r="K482" s="66"/>
    </row>
    <row r="483" spans="1:11" ht="15">
      <c r="A483" s="30">
        <v>4</v>
      </c>
      <c r="B483" s="37" t="s">
        <v>12</v>
      </c>
      <c r="C483" s="38">
        <f t="shared" si="251"/>
        <v>0</v>
      </c>
      <c r="D483" s="92"/>
      <c r="E483" s="102"/>
      <c r="F483" s="92"/>
      <c r="G483" s="92"/>
      <c r="H483" s="92"/>
      <c r="I483" s="93"/>
      <c r="J483" s="93"/>
      <c r="K483" s="66"/>
    </row>
    <row r="484" spans="1:11" ht="69.75" customHeight="1">
      <c r="A484" s="101"/>
      <c r="B484" s="54" t="s">
        <v>94</v>
      </c>
      <c r="C484" s="38">
        <f>SUM(C485:C488)</f>
        <v>757950</v>
      </c>
      <c r="D484" s="38">
        <f>SUM(D485:D488)</f>
        <v>357950</v>
      </c>
      <c r="E484" s="38">
        <f>SUM(E485:E488)</f>
        <v>200000</v>
      </c>
      <c r="F484" s="38">
        <f>SUM(F485:F488)</f>
        <v>200000</v>
      </c>
      <c r="G484" s="38">
        <f>SUM(G485:G488)</f>
        <v>0</v>
      </c>
      <c r="H484" s="38">
        <f>SUM(H485:H488)</f>
        <v>0</v>
      </c>
      <c r="I484" s="38">
        <f>SUM(I485:I488)</f>
        <v>0</v>
      </c>
      <c r="J484" s="38">
        <f>SUM(J485:J488)</f>
        <v>0</v>
      </c>
      <c r="K484" s="66"/>
    </row>
    <row r="485" spans="1:11" ht="15">
      <c r="A485" s="30">
        <v>1</v>
      </c>
      <c r="B485" s="37" t="s">
        <v>9</v>
      </c>
      <c r="C485" s="38">
        <f aca="true" t="shared" si="252" ref="C485:C488">SUM(D485:J485)</f>
        <v>0</v>
      </c>
      <c r="D485" s="92"/>
      <c r="E485" s="102"/>
      <c r="F485" s="92"/>
      <c r="G485" s="92"/>
      <c r="H485" s="92"/>
      <c r="I485" s="93"/>
      <c r="J485" s="93"/>
      <c r="K485" s="66"/>
    </row>
    <row r="486" spans="1:11" ht="15">
      <c r="A486" s="30">
        <v>2</v>
      </c>
      <c r="B486" s="37" t="s">
        <v>10</v>
      </c>
      <c r="C486" s="38">
        <f t="shared" si="252"/>
        <v>71200</v>
      </c>
      <c r="D486" s="63">
        <v>71200</v>
      </c>
      <c r="E486" s="42"/>
      <c r="F486" s="42"/>
      <c r="G486" s="42"/>
      <c r="H486" s="42"/>
      <c r="I486" s="42"/>
      <c r="J486" s="42"/>
      <c r="K486" s="66"/>
    </row>
    <row r="487" spans="1:11" ht="15">
      <c r="A487" s="30">
        <v>3</v>
      </c>
      <c r="B487" s="37" t="s">
        <v>11</v>
      </c>
      <c r="C487" s="38">
        <f t="shared" si="252"/>
        <v>686750</v>
      </c>
      <c r="D487" s="103">
        <v>286750</v>
      </c>
      <c r="E487" s="92">
        <v>200000</v>
      </c>
      <c r="F487" s="92">
        <v>200000</v>
      </c>
      <c r="G487" s="93">
        <v>0</v>
      </c>
      <c r="H487" s="93">
        <v>0</v>
      </c>
      <c r="I487" s="93">
        <v>0</v>
      </c>
      <c r="J487" s="93">
        <v>0</v>
      </c>
      <c r="K487" s="66"/>
    </row>
    <row r="488" spans="1:11" ht="15">
      <c r="A488" s="30">
        <v>4</v>
      </c>
      <c r="B488" s="37" t="s">
        <v>12</v>
      </c>
      <c r="C488" s="38">
        <f t="shared" si="252"/>
        <v>0</v>
      </c>
      <c r="D488" s="92"/>
      <c r="E488" s="102"/>
      <c r="F488" s="92"/>
      <c r="G488" s="92"/>
      <c r="H488" s="92"/>
      <c r="I488" s="93"/>
      <c r="J488" s="93"/>
      <c r="K488" s="66"/>
    </row>
    <row r="489" spans="1:11" ht="33" customHeight="1">
      <c r="A489" s="10" t="s">
        <v>95</v>
      </c>
      <c r="B489" s="10"/>
      <c r="C489" s="10"/>
      <c r="D489" s="10"/>
      <c r="E489" s="10"/>
      <c r="F489" s="10"/>
      <c r="G489" s="10"/>
      <c r="H489" s="10"/>
      <c r="I489" s="10"/>
      <c r="J489" s="10"/>
      <c r="K489" s="10"/>
    </row>
    <row r="490" spans="1:11" ht="15">
      <c r="A490" s="3"/>
      <c r="B490" s="4"/>
      <c r="C490" s="5"/>
      <c r="D490" s="5"/>
      <c r="E490" s="5"/>
      <c r="F490" s="5"/>
      <c r="G490" s="5"/>
      <c r="H490" s="5"/>
      <c r="I490" s="5"/>
      <c r="J490" s="5"/>
      <c r="K490" s="7"/>
    </row>
    <row r="491" spans="1:11" ht="15">
      <c r="A491" s="3"/>
      <c r="B491" s="4"/>
      <c r="C491" s="5"/>
      <c r="D491" s="5"/>
      <c r="E491" s="5"/>
      <c r="F491" s="5"/>
      <c r="G491" s="5"/>
      <c r="H491" s="5"/>
      <c r="I491" s="5"/>
      <c r="J491" s="5"/>
      <c r="K491" s="7"/>
    </row>
    <row r="492" spans="1:11" ht="15" customHeight="1">
      <c r="A492" s="30" t="s">
        <v>2</v>
      </c>
      <c r="B492" s="14" t="s">
        <v>3</v>
      </c>
      <c r="C492" s="31" t="s">
        <v>4</v>
      </c>
      <c r="D492" s="31"/>
      <c r="E492" s="31"/>
      <c r="F492" s="31"/>
      <c r="G492" s="31"/>
      <c r="H492" s="31"/>
      <c r="I492" s="31"/>
      <c r="J492" s="31"/>
      <c r="K492" s="14" t="s">
        <v>5</v>
      </c>
    </row>
    <row r="493" spans="1:11" ht="93" customHeight="1">
      <c r="A493" s="30"/>
      <c r="B493" s="14"/>
      <c r="C493" s="32" t="s">
        <v>6</v>
      </c>
      <c r="D493" s="13">
        <v>2021</v>
      </c>
      <c r="E493" s="13">
        <v>2022</v>
      </c>
      <c r="F493" s="13">
        <v>2023</v>
      </c>
      <c r="G493" s="13">
        <v>2024</v>
      </c>
      <c r="H493" s="13">
        <v>2025</v>
      </c>
      <c r="I493" s="13">
        <v>2026</v>
      </c>
      <c r="J493" s="13">
        <v>2027</v>
      </c>
      <c r="K493" s="14"/>
    </row>
    <row r="494" spans="1:11" ht="15">
      <c r="A494" s="33">
        <v>1</v>
      </c>
      <c r="B494" s="14" t="s">
        <v>7</v>
      </c>
      <c r="C494" s="32">
        <v>3</v>
      </c>
      <c r="D494" s="31">
        <v>4</v>
      </c>
      <c r="E494" s="31">
        <v>5</v>
      </c>
      <c r="F494" s="31">
        <v>6</v>
      </c>
      <c r="G494" s="31">
        <v>7</v>
      </c>
      <c r="H494" s="31">
        <v>8</v>
      </c>
      <c r="I494" s="31">
        <v>9</v>
      </c>
      <c r="J494" s="31">
        <v>10</v>
      </c>
      <c r="K494" s="31">
        <v>11</v>
      </c>
    </row>
    <row r="495" spans="1:11" ht="57.75">
      <c r="A495" s="30"/>
      <c r="B495" s="34" t="s">
        <v>14</v>
      </c>
      <c r="C495" s="35">
        <f>SUM(C496:C499)</f>
        <v>1800000</v>
      </c>
      <c r="D495" s="35">
        <f>SUM(D496:D499)</f>
        <v>200000</v>
      </c>
      <c r="E495" s="35">
        <f>SUM(E496:E499)</f>
        <v>200000</v>
      </c>
      <c r="F495" s="35">
        <f>SUM(F496:F499)</f>
        <v>200000</v>
      </c>
      <c r="G495" s="35">
        <f>SUM(G496:G499)</f>
        <v>300000</v>
      </c>
      <c r="H495" s="35">
        <f>SUM(H496:H499)</f>
        <v>300000</v>
      </c>
      <c r="I495" s="35">
        <f>SUM(I496:I499)</f>
        <v>300000</v>
      </c>
      <c r="J495" s="35">
        <f>SUM(J496:J499)</f>
        <v>300000</v>
      </c>
      <c r="K495" s="36"/>
    </row>
    <row r="496" spans="1:11" ht="15">
      <c r="A496" s="30">
        <f aca="true" t="shared" si="253" ref="A496:A499">A495+1</f>
        <v>1</v>
      </c>
      <c r="B496" s="37" t="s">
        <v>9</v>
      </c>
      <c r="C496" s="38">
        <f aca="true" t="shared" si="254" ref="C496:C499">SUM(D496:J496)</f>
        <v>0</v>
      </c>
      <c r="D496" s="38">
        <f aca="true" t="shared" si="255" ref="D496:D499">D504</f>
        <v>0</v>
      </c>
      <c r="E496" s="38">
        <f aca="true" t="shared" si="256" ref="E496:E499">E504</f>
        <v>0</v>
      </c>
      <c r="F496" s="38">
        <f aca="true" t="shared" si="257" ref="F496:F499">F504</f>
        <v>0</v>
      </c>
      <c r="G496" s="38">
        <f aca="true" t="shared" si="258" ref="G496:G499">G504</f>
        <v>0</v>
      </c>
      <c r="H496" s="38">
        <f aca="true" t="shared" si="259" ref="H496:H499">H504</f>
        <v>0</v>
      </c>
      <c r="I496" s="38">
        <f aca="true" t="shared" si="260" ref="I496:I499">I504</f>
        <v>0</v>
      </c>
      <c r="J496" s="38">
        <f aca="true" t="shared" si="261" ref="J496:J499">J504</f>
        <v>0</v>
      </c>
      <c r="K496" s="39"/>
    </row>
    <row r="497" spans="1:11" ht="15">
      <c r="A497" s="30">
        <f t="shared" si="253"/>
        <v>2</v>
      </c>
      <c r="B497" s="37" t="s">
        <v>10</v>
      </c>
      <c r="C497" s="38">
        <f t="shared" si="254"/>
        <v>0</v>
      </c>
      <c r="D497" s="38">
        <f t="shared" si="255"/>
        <v>0</v>
      </c>
      <c r="E497" s="38">
        <f t="shared" si="256"/>
        <v>0</v>
      </c>
      <c r="F497" s="38">
        <f t="shared" si="257"/>
        <v>0</v>
      </c>
      <c r="G497" s="38">
        <f t="shared" si="258"/>
        <v>0</v>
      </c>
      <c r="H497" s="38">
        <f t="shared" si="259"/>
        <v>0</v>
      </c>
      <c r="I497" s="38">
        <f t="shared" si="260"/>
        <v>0</v>
      </c>
      <c r="J497" s="38">
        <f t="shared" si="261"/>
        <v>0</v>
      </c>
      <c r="K497" s="39"/>
    </row>
    <row r="498" spans="1:11" ht="15">
      <c r="A498" s="30">
        <f t="shared" si="253"/>
        <v>3</v>
      </c>
      <c r="B498" s="37" t="s">
        <v>11</v>
      </c>
      <c r="C498" s="38">
        <f t="shared" si="254"/>
        <v>1800000</v>
      </c>
      <c r="D498" s="38">
        <f t="shared" si="255"/>
        <v>200000</v>
      </c>
      <c r="E498" s="38">
        <f t="shared" si="256"/>
        <v>200000</v>
      </c>
      <c r="F498" s="38">
        <f t="shared" si="257"/>
        <v>200000</v>
      </c>
      <c r="G498" s="38">
        <f t="shared" si="258"/>
        <v>300000</v>
      </c>
      <c r="H498" s="38">
        <f t="shared" si="259"/>
        <v>300000</v>
      </c>
      <c r="I498" s="38">
        <f t="shared" si="260"/>
        <v>300000</v>
      </c>
      <c r="J498" s="38">
        <f t="shared" si="261"/>
        <v>300000</v>
      </c>
      <c r="K498" s="39"/>
    </row>
    <row r="499" spans="1:11" ht="15">
      <c r="A499" s="30">
        <f t="shared" si="253"/>
        <v>4</v>
      </c>
      <c r="B499" s="37" t="s">
        <v>12</v>
      </c>
      <c r="C499" s="38">
        <f t="shared" si="254"/>
        <v>0</v>
      </c>
      <c r="D499" s="38">
        <f t="shared" si="255"/>
        <v>0</v>
      </c>
      <c r="E499" s="38">
        <f t="shared" si="256"/>
        <v>0</v>
      </c>
      <c r="F499" s="38">
        <f t="shared" si="257"/>
        <v>0</v>
      </c>
      <c r="G499" s="38">
        <f t="shared" si="258"/>
        <v>0</v>
      </c>
      <c r="H499" s="38">
        <f t="shared" si="259"/>
        <v>0</v>
      </c>
      <c r="I499" s="38">
        <f t="shared" si="260"/>
        <v>0</v>
      </c>
      <c r="J499" s="38">
        <f t="shared" si="261"/>
        <v>0</v>
      </c>
      <c r="K499" s="39"/>
    </row>
    <row r="500" spans="1:11" ht="15">
      <c r="A500" s="30"/>
      <c r="B500" s="43"/>
      <c r="C500" s="47"/>
      <c r="D500" s="47"/>
      <c r="E500" s="47"/>
      <c r="F500" s="47"/>
      <c r="G500" s="47"/>
      <c r="H500" s="47"/>
      <c r="I500" s="47"/>
      <c r="J500" s="47"/>
      <c r="K500" s="39"/>
    </row>
    <row r="501" spans="1:11" ht="18.75" customHeight="1">
      <c r="A501" s="30"/>
      <c r="B501" s="46"/>
      <c r="C501" s="46"/>
      <c r="D501" s="46"/>
      <c r="E501" s="46"/>
      <c r="F501" s="46"/>
      <c r="G501" s="46"/>
      <c r="H501" s="46"/>
      <c r="I501" s="46"/>
      <c r="J501" s="46"/>
      <c r="K501" s="46"/>
    </row>
    <row r="502" spans="1:11" ht="15">
      <c r="A502" s="30"/>
      <c r="B502" s="47" t="s">
        <v>61</v>
      </c>
      <c r="C502" s="47"/>
      <c r="D502" s="47"/>
      <c r="E502" s="47"/>
      <c r="F502" s="47"/>
      <c r="G502" s="47"/>
      <c r="H502" s="47"/>
      <c r="I502" s="47"/>
      <c r="J502" s="47"/>
      <c r="K502" s="47"/>
    </row>
    <row r="503" spans="1:11" ht="29.25">
      <c r="A503" s="30"/>
      <c r="B503" s="34" t="s">
        <v>16</v>
      </c>
      <c r="C503" s="104">
        <f>SUM(C504:C507)</f>
        <v>1800000</v>
      </c>
      <c r="D503" s="104">
        <f>SUM(D504:D507)</f>
        <v>200000</v>
      </c>
      <c r="E503" s="104">
        <f>SUM(E504:E507)</f>
        <v>200000</v>
      </c>
      <c r="F503" s="104">
        <f>SUM(F504:F507)</f>
        <v>200000</v>
      </c>
      <c r="G503" s="104">
        <f>SUM(G504:G507)</f>
        <v>300000</v>
      </c>
      <c r="H503" s="104">
        <f>SUM(H504:H507)</f>
        <v>300000</v>
      </c>
      <c r="I503" s="104">
        <f>SUM(I504:I507)</f>
        <v>300000</v>
      </c>
      <c r="J503" s="104">
        <f>SUM(J504:J507)</f>
        <v>300000</v>
      </c>
      <c r="K503" s="61"/>
    </row>
    <row r="504" spans="1:11" ht="15">
      <c r="A504" s="30">
        <f aca="true" t="shared" si="262" ref="A504:A507">A503+1</f>
        <v>1</v>
      </c>
      <c r="B504" s="37" t="s">
        <v>9</v>
      </c>
      <c r="C504" s="105">
        <f aca="true" t="shared" si="263" ref="C504:C507">SUM(D504:J504)</f>
        <v>0</v>
      </c>
      <c r="D504" s="105">
        <f aca="true" t="shared" si="264" ref="D504:D507">D509</f>
        <v>0</v>
      </c>
      <c r="E504" s="105">
        <f aca="true" t="shared" si="265" ref="E504:E507">E509</f>
        <v>0</v>
      </c>
      <c r="F504" s="105">
        <f aca="true" t="shared" si="266" ref="F504:F507">F509</f>
        <v>0</v>
      </c>
      <c r="G504" s="105">
        <f aca="true" t="shared" si="267" ref="G504:G507">G509</f>
        <v>0</v>
      </c>
      <c r="H504" s="105">
        <f aca="true" t="shared" si="268" ref="H504:H507">H509</f>
        <v>0</v>
      </c>
      <c r="I504" s="105">
        <f aca="true" t="shared" si="269" ref="I504:I507">I509</f>
        <v>0</v>
      </c>
      <c r="J504" s="105">
        <f aca="true" t="shared" si="270" ref="J504:J507">J509</f>
        <v>0</v>
      </c>
      <c r="K504" s="39"/>
    </row>
    <row r="505" spans="1:11" ht="15">
      <c r="A505" s="30">
        <f t="shared" si="262"/>
        <v>2</v>
      </c>
      <c r="B505" s="37" t="s">
        <v>10</v>
      </c>
      <c r="C505" s="105">
        <f t="shared" si="263"/>
        <v>0</v>
      </c>
      <c r="D505" s="105">
        <f t="shared" si="264"/>
        <v>0</v>
      </c>
      <c r="E505" s="105">
        <f t="shared" si="265"/>
        <v>0</v>
      </c>
      <c r="F505" s="105">
        <f t="shared" si="266"/>
        <v>0</v>
      </c>
      <c r="G505" s="105">
        <f t="shared" si="267"/>
        <v>0</v>
      </c>
      <c r="H505" s="105">
        <f t="shared" si="268"/>
        <v>0</v>
      </c>
      <c r="I505" s="105">
        <f t="shared" si="269"/>
        <v>0</v>
      </c>
      <c r="J505" s="105">
        <f t="shared" si="270"/>
        <v>0</v>
      </c>
      <c r="K505" s="39"/>
    </row>
    <row r="506" spans="1:11" ht="15">
      <c r="A506" s="30">
        <f t="shared" si="262"/>
        <v>3</v>
      </c>
      <c r="B506" s="37" t="s">
        <v>11</v>
      </c>
      <c r="C506" s="105">
        <f t="shared" si="263"/>
        <v>1800000</v>
      </c>
      <c r="D506" s="105">
        <f t="shared" si="264"/>
        <v>200000</v>
      </c>
      <c r="E506" s="105">
        <f t="shared" si="265"/>
        <v>200000</v>
      </c>
      <c r="F506" s="105">
        <f t="shared" si="266"/>
        <v>200000</v>
      </c>
      <c r="G506" s="105">
        <f t="shared" si="267"/>
        <v>300000</v>
      </c>
      <c r="H506" s="105">
        <f t="shared" si="268"/>
        <v>300000</v>
      </c>
      <c r="I506" s="105">
        <f t="shared" si="269"/>
        <v>300000</v>
      </c>
      <c r="J506" s="105">
        <f t="shared" si="270"/>
        <v>300000</v>
      </c>
      <c r="K506" s="39"/>
    </row>
    <row r="507" spans="1:11" ht="15">
      <c r="A507" s="30">
        <f t="shared" si="262"/>
        <v>4</v>
      </c>
      <c r="B507" s="37" t="s">
        <v>12</v>
      </c>
      <c r="C507" s="105">
        <f t="shared" si="263"/>
        <v>0</v>
      </c>
      <c r="D507" s="105">
        <f t="shared" si="264"/>
        <v>0</v>
      </c>
      <c r="E507" s="105">
        <f t="shared" si="265"/>
        <v>0</v>
      </c>
      <c r="F507" s="105">
        <f t="shared" si="266"/>
        <v>0</v>
      </c>
      <c r="G507" s="105">
        <f t="shared" si="267"/>
        <v>0</v>
      </c>
      <c r="H507" s="105">
        <f t="shared" si="268"/>
        <v>0</v>
      </c>
      <c r="I507" s="105">
        <f t="shared" si="269"/>
        <v>0</v>
      </c>
      <c r="J507" s="105">
        <f t="shared" si="270"/>
        <v>0</v>
      </c>
      <c r="K507" s="39"/>
    </row>
    <row r="508" spans="1:11" ht="78.75">
      <c r="A508" s="30"/>
      <c r="B508" s="106" t="s">
        <v>96</v>
      </c>
      <c r="C508" s="107">
        <f>SUM(C509:C512)</f>
        <v>1800000</v>
      </c>
      <c r="D508" s="107">
        <f>SUM(D509:D512)</f>
        <v>200000</v>
      </c>
      <c r="E508" s="107">
        <f>SUM(E509:E512)</f>
        <v>200000</v>
      </c>
      <c r="F508" s="107">
        <f>SUM(F509:F512)</f>
        <v>200000</v>
      </c>
      <c r="G508" s="107">
        <f>SUM(G509:G512)</f>
        <v>300000</v>
      </c>
      <c r="H508" s="107">
        <f>SUM(H509:H512)</f>
        <v>300000</v>
      </c>
      <c r="I508" s="107">
        <f>SUM(I509:I512)</f>
        <v>300000</v>
      </c>
      <c r="J508" s="107">
        <f>SUM(J509:J512)</f>
        <v>300000</v>
      </c>
      <c r="K508" s="51" t="s">
        <v>97</v>
      </c>
    </row>
    <row r="509" spans="1:11" ht="15">
      <c r="A509" s="30">
        <v>1</v>
      </c>
      <c r="B509" s="37" t="s">
        <v>9</v>
      </c>
      <c r="C509" s="105">
        <f aca="true" t="shared" si="271" ref="C509:C512">SUM(D509:J509)</f>
        <v>0</v>
      </c>
      <c r="D509" s="87"/>
      <c r="E509" s="87"/>
      <c r="F509" s="87"/>
      <c r="G509" s="87"/>
      <c r="H509" s="87"/>
      <c r="I509" s="87"/>
      <c r="J509" s="87"/>
      <c r="K509" s="39"/>
    </row>
    <row r="510" spans="1:11" ht="15">
      <c r="A510" s="30">
        <v>2</v>
      </c>
      <c r="B510" s="37" t="s">
        <v>10</v>
      </c>
      <c r="C510" s="105">
        <f t="shared" si="271"/>
        <v>0</v>
      </c>
      <c r="D510" s="87"/>
      <c r="E510" s="87"/>
      <c r="F510" s="87"/>
      <c r="G510" s="87"/>
      <c r="H510" s="87"/>
      <c r="I510" s="87"/>
      <c r="J510" s="87"/>
      <c r="K510" s="52"/>
    </row>
    <row r="511" spans="1:11" ht="15">
      <c r="A511" s="30">
        <v>3</v>
      </c>
      <c r="B511" s="37" t="s">
        <v>11</v>
      </c>
      <c r="C511" s="105">
        <f t="shared" si="271"/>
        <v>1800000</v>
      </c>
      <c r="D511" s="87">
        <v>200000</v>
      </c>
      <c r="E511" s="87">
        <v>200000</v>
      </c>
      <c r="F511" s="87">
        <v>200000</v>
      </c>
      <c r="G511" s="87">
        <v>300000</v>
      </c>
      <c r="H511" s="87">
        <v>300000</v>
      </c>
      <c r="I511" s="87">
        <v>300000</v>
      </c>
      <c r="J511" s="87">
        <v>300000</v>
      </c>
      <c r="K511" s="39"/>
    </row>
    <row r="512" spans="1:11" ht="15">
      <c r="A512" s="30">
        <v>4</v>
      </c>
      <c r="B512" s="37" t="s">
        <v>12</v>
      </c>
      <c r="C512" s="105">
        <f t="shared" si="271"/>
        <v>0</v>
      </c>
      <c r="D512" s="87"/>
      <c r="E512" s="87"/>
      <c r="F512" s="87"/>
      <c r="G512" s="87"/>
      <c r="H512" s="87"/>
      <c r="I512" s="87"/>
      <c r="J512" s="87"/>
      <c r="K512" s="39"/>
    </row>
    <row r="514" spans="1:11" ht="51" customHeight="1">
      <c r="A514" s="10" t="s">
        <v>98</v>
      </c>
      <c r="B514" s="10"/>
      <c r="C514" s="10"/>
      <c r="D514" s="10"/>
      <c r="E514" s="10"/>
      <c r="F514" s="10"/>
      <c r="G514" s="10"/>
      <c r="H514" s="10"/>
      <c r="I514" s="10"/>
      <c r="J514" s="10"/>
      <c r="K514" s="10"/>
    </row>
    <row r="515" spans="1:11" ht="15">
      <c r="A515" s="3"/>
      <c r="B515" s="4"/>
      <c r="C515" s="5"/>
      <c r="D515" s="5"/>
      <c r="E515" s="5"/>
      <c r="F515" s="5"/>
      <c r="G515" s="5"/>
      <c r="H515" s="5"/>
      <c r="I515" s="5"/>
      <c r="J515" s="5"/>
      <c r="K515" s="7"/>
    </row>
    <row r="516" spans="1:11" ht="15">
      <c r="A516" s="3"/>
      <c r="B516" s="4"/>
      <c r="C516" s="5"/>
      <c r="D516" s="5"/>
      <c r="E516" s="5"/>
      <c r="F516" s="5"/>
      <c r="G516" s="5"/>
      <c r="H516" s="5"/>
      <c r="I516" s="5"/>
      <c r="J516" s="5"/>
      <c r="K516" s="7"/>
    </row>
    <row r="517" spans="1:11" ht="15" customHeight="1">
      <c r="A517" s="30" t="s">
        <v>2</v>
      </c>
      <c r="B517" s="14" t="s">
        <v>3</v>
      </c>
      <c r="C517" s="31" t="s">
        <v>4</v>
      </c>
      <c r="D517" s="31"/>
      <c r="E517" s="31"/>
      <c r="F517" s="31"/>
      <c r="G517" s="31"/>
      <c r="H517" s="31"/>
      <c r="I517" s="31"/>
      <c r="J517" s="31"/>
      <c r="K517" s="14" t="s">
        <v>5</v>
      </c>
    </row>
    <row r="518" spans="1:11" ht="98.25" customHeight="1">
      <c r="A518" s="30"/>
      <c r="B518" s="14"/>
      <c r="C518" s="32" t="s">
        <v>6</v>
      </c>
      <c r="D518" s="13">
        <v>2021</v>
      </c>
      <c r="E518" s="13">
        <v>2022</v>
      </c>
      <c r="F518" s="13">
        <v>2023</v>
      </c>
      <c r="G518" s="13">
        <v>2024</v>
      </c>
      <c r="H518" s="13">
        <v>2025</v>
      </c>
      <c r="I518" s="13">
        <v>2026</v>
      </c>
      <c r="J518" s="13">
        <v>2027</v>
      </c>
      <c r="K518" s="14"/>
    </row>
    <row r="519" spans="1:11" ht="15">
      <c r="A519" s="33">
        <v>1</v>
      </c>
      <c r="B519" s="14" t="s">
        <v>7</v>
      </c>
      <c r="C519" s="32">
        <v>3</v>
      </c>
      <c r="D519" s="31">
        <v>4</v>
      </c>
      <c r="E519" s="31">
        <v>5</v>
      </c>
      <c r="F519" s="31">
        <v>6</v>
      </c>
      <c r="G519" s="31">
        <v>7</v>
      </c>
      <c r="H519" s="31">
        <v>8</v>
      </c>
      <c r="I519" s="31">
        <v>9</v>
      </c>
      <c r="J519" s="31">
        <v>10</v>
      </c>
      <c r="K519" s="31">
        <v>11</v>
      </c>
    </row>
    <row r="520" spans="1:11" ht="57.75">
      <c r="A520" s="30"/>
      <c r="B520" s="34" t="s">
        <v>14</v>
      </c>
      <c r="C520" s="35">
        <f>SUM(C521:C524)</f>
        <v>144742889.82</v>
      </c>
      <c r="D520" s="35">
        <f>SUM(D521:D524)</f>
        <v>18865526.82</v>
      </c>
      <c r="E520" s="35">
        <f>SUM(E521:E524)</f>
        <v>19025814</v>
      </c>
      <c r="F520" s="35">
        <f>SUM(F521:F524)</f>
        <v>19727693</v>
      </c>
      <c r="G520" s="35">
        <f>SUM(G521:G524)</f>
        <v>20516800</v>
      </c>
      <c r="H520" s="35">
        <f>SUM(H521:H524)</f>
        <v>21337473</v>
      </c>
      <c r="I520" s="35">
        <f>SUM(I521:I524)</f>
        <v>22190972</v>
      </c>
      <c r="J520" s="35">
        <f>SUM(J521:J524)</f>
        <v>23078611</v>
      </c>
      <c r="K520" s="36"/>
    </row>
    <row r="521" spans="1:11" ht="15">
      <c r="A521" s="30">
        <f aca="true" t="shared" si="272" ref="A521:A524">A520+1</f>
        <v>1</v>
      </c>
      <c r="B521" s="37" t="s">
        <v>9</v>
      </c>
      <c r="C521" s="38">
        <f aca="true" t="shared" si="273" ref="C521:C524">SUM(D521:J521)</f>
        <v>0</v>
      </c>
      <c r="D521" s="38">
        <f aca="true" t="shared" si="274" ref="D521:D524">D529</f>
        <v>0</v>
      </c>
      <c r="E521" s="38">
        <f aca="true" t="shared" si="275" ref="E521:E524">E529</f>
        <v>0</v>
      </c>
      <c r="F521" s="38">
        <f aca="true" t="shared" si="276" ref="F521:F524">F529</f>
        <v>0</v>
      </c>
      <c r="G521" s="38">
        <f aca="true" t="shared" si="277" ref="G521:G524">G529</f>
        <v>0</v>
      </c>
      <c r="H521" s="38">
        <f aca="true" t="shared" si="278" ref="H521:H524">H529</f>
        <v>0</v>
      </c>
      <c r="I521" s="38">
        <f aca="true" t="shared" si="279" ref="I521:I524">I529</f>
        <v>0</v>
      </c>
      <c r="J521" s="38">
        <f aca="true" t="shared" si="280" ref="J521:J524">J529</f>
        <v>0</v>
      </c>
      <c r="K521" s="39"/>
    </row>
    <row r="522" spans="1:11" ht="15">
      <c r="A522" s="30">
        <f t="shared" si="272"/>
        <v>2</v>
      </c>
      <c r="B522" s="37" t="s">
        <v>10</v>
      </c>
      <c r="C522" s="38">
        <f t="shared" si="273"/>
        <v>0</v>
      </c>
      <c r="D522" s="38">
        <f t="shared" si="274"/>
        <v>0</v>
      </c>
      <c r="E522" s="38">
        <f t="shared" si="275"/>
        <v>0</v>
      </c>
      <c r="F522" s="38">
        <f t="shared" si="276"/>
        <v>0</v>
      </c>
      <c r="G522" s="38">
        <f t="shared" si="277"/>
        <v>0</v>
      </c>
      <c r="H522" s="38">
        <f t="shared" si="278"/>
        <v>0</v>
      </c>
      <c r="I522" s="38">
        <f t="shared" si="279"/>
        <v>0</v>
      </c>
      <c r="J522" s="38">
        <f t="shared" si="280"/>
        <v>0</v>
      </c>
      <c r="K522" s="39"/>
    </row>
    <row r="523" spans="1:11" ht="15">
      <c r="A523" s="30">
        <f t="shared" si="272"/>
        <v>3</v>
      </c>
      <c r="B523" s="37" t="s">
        <v>11</v>
      </c>
      <c r="C523" s="38">
        <f t="shared" si="273"/>
        <v>144742889.82</v>
      </c>
      <c r="D523" s="38">
        <f t="shared" si="274"/>
        <v>18865526.82</v>
      </c>
      <c r="E523" s="38">
        <f t="shared" si="275"/>
        <v>19025814</v>
      </c>
      <c r="F523" s="38">
        <f t="shared" si="276"/>
        <v>19727693</v>
      </c>
      <c r="G523" s="38">
        <f t="shared" si="277"/>
        <v>20516800</v>
      </c>
      <c r="H523" s="38">
        <f t="shared" si="278"/>
        <v>21337473</v>
      </c>
      <c r="I523" s="38">
        <f t="shared" si="279"/>
        <v>22190972</v>
      </c>
      <c r="J523" s="38">
        <f t="shared" si="280"/>
        <v>23078611</v>
      </c>
      <c r="K523" s="39"/>
    </row>
    <row r="524" spans="1:11" ht="15">
      <c r="A524" s="30">
        <f t="shared" si="272"/>
        <v>4</v>
      </c>
      <c r="B524" s="37" t="s">
        <v>12</v>
      </c>
      <c r="C524" s="38">
        <f t="shared" si="273"/>
        <v>0</v>
      </c>
      <c r="D524" s="38">
        <f t="shared" si="274"/>
        <v>0</v>
      </c>
      <c r="E524" s="38">
        <f t="shared" si="275"/>
        <v>0</v>
      </c>
      <c r="F524" s="38">
        <f t="shared" si="276"/>
        <v>0</v>
      </c>
      <c r="G524" s="38">
        <f t="shared" si="277"/>
        <v>0</v>
      </c>
      <c r="H524" s="38">
        <f t="shared" si="278"/>
        <v>0</v>
      </c>
      <c r="I524" s="38">
        <f t="shared" si="279"/>
        <v>0</v>
      </c>
      <c r="J524" s="38">
        <f t="shared" si="280"/>
        <v>0</v>
      </c>
      <c r="K524" s="39"/>
    </row>
    <row r="525" spans="1:11" ht="15">
      <c r="A525" s="30"/>
      <c r="B525" s="43"/>
      <c r="C525" s="42"/>
      <c r="D525" s="42"/>
      <c r="E525" s="42"/>
      <c r="F525" s="42"/>
      <c r="G525" s="42"/>
      <c r="H525" s="42"/>
      <c r="I525" s="42"/>
      <c r="J525" s="42"/>
      <c r="K525" s="39"/>
    </row>
    <row r="526" spans="1:11" ht="18.75" customHeight="1">
      <c r="A526" s="30"/>
      <c r="B526" s="46"/>
      <c r="C526" s="46"/>
      <c r="D526" s="46"/>
      <c r="E526" s="46"/>
      <c r="F526" s="46"/>
      <c r="G526" s="46"/>
      <c r="H526" s="46"/>
      <c r="I526" s="46"/>
      <c r="J526" s="46"/>
      <c r="K526" s="46"/>
    </row>
    <row r="527" spans="1:11" ht="15">
      <c r="A527" s="30"/>
      <c r="B527" s="47" t="s">
        <v>15</v>
      </c>
      <c r="C527" s="47"/>
      <c r="D527" s="47"/>
      <c r="E527" s="47"/>
      <c r="F527" s="47"/>
      <c r="G527" s="47"/>
      <c r="H527" s="47"/>
      <c r="I527" s="47"/>
      <c r="J527" s="47"/>
      <c r="K527" s="47"/>
    </row>
    <row r="528" spans="1:11" ht="29.25">
      <c r="A528" s="30"/>
      <c r="B528" s="34" t="s">
        <v>16</v>
      </c>
      <c r="C528" s="48">
        <f>SUM(C529:C532)</f>
        <v>144742889.82</v>
      </c>
      <c r="D528" s="48">
        <f>SUM(D529:D532)</f>
        <v>18865526.82</v>
      </c>
      <c r="E528" s="48">
        <f>SUM(E529:E532)</f>
        <v>19025814</v>
      </c>
      <c r="F528" s="48">
        <f>SUM(F529:F532)</f>
        <v>19727693</v>
      </c>
      <c r="G528" s="48">
        <f>SUM(G529:G532)</f>
        <v>20516800</v>
      </c>
      <c r="H528" s="48">
        <f>SUM(H529:H532)</f>
        <v>21337473</v>
      </c>
      <c r="I528" s="48">
        <f>SUM(I529:I532)</f>
        <v>22190972</v>
      </c>
      <c r="J528" s="48">
        <f>SUM(J529:J532)</f>
        <v>23078611</v>
      </c>
      <c r="K528" s="61"/>
    </row>
    <row r="529" spans="1:11" ht="15">
      <c r="A529" s="30">
        <f aca="true" t="shared" si="281" ref="A529:A532">A528+1</f>
        <v>1</v>
      </c>
      <c r="B529" s="37" t="s">
        <v>9</v>
      </c>
      <c r="C529" s="38">
        <f aca="true" t="shared" si="282" ref="C529:C532">SUM(D529:J529)</f>
        <v>0</v>
      </c>
      <c r="D529" s="38">
        <f aca="true" t="shared" si="283" ref="D529:D530">D534</f>
        <v>0</v>
      </c>
      <c r="E529" s="38">
        <f aca="true" t="shared" si="284" ref="E529:E530">E534</f>
        <v>0</v>
      </c>
      <c r="F529" s="38">
        <f aca="true" t="shared" si="285" ref="F529:F530">F534</f>
        <v>0</v>
      </c>
      <c r="G529" s="38">
        <f aca="true" t="shared" si="286" ref="G529:G530">G534</f>
        <v>0</v>
      </c>
      <c r="H529" s="38">
        <f aca="true" t="shared" si="287" ref="H529:H530">H534</f>
        <v>0</v>
      </c>
      <c r="I529" s="38">
        <f aca="true" t="shared" si="288" ref="I529:I530">I534</f>
        <v>0</v>
      </c>
      <c r="J529" s="38">
        <f aca="true" t="shared" si="289" ref="J529:J530">J534</f>
        <v>0</v>
      </c>
      <c r="K529" s="39"/>
    </row>
    <row r="530" spans="1:11" ht="15">
      <c r="A530" s="30">
        <f t="shared" si="281"/>
        <v>2</v>
      </c>
      <c r="B530" s="37" t="s">
        <v>10</v>
      </c>
      <c r="C530" s="38">
        <f t="shared" si="282"/>
        <v>0</v>
      </c>
      <c r="D530" s="38">
        <f t="shared" si="283"/>
        <v>0</v>
      </c>
      <c r="E530" s="38">
        <f t="shared" si="284"/>
        <v>0</v>
      </c>
      <c r="F530" s="38">
        <f t="shared" si="285"/>
        <v>0</v>
      </c>
      <c r="G530" s="38">
        <f t="shared" si="286"/>
        <v>0</v>
      </c>
      <c r="H530" s="38">
        <f t="shared" si="287"/>
        <v>0</v>
      </c>
      <c r="I530" s="38">
        <f t="shared" si="288"/>
        <v>0</v>
      </c>
      <c r="J530" s="38">
        <f t="shared" si="289"/>
        <v>0</v>
      </c>
      <c r="K530" s="39"/>
    </row>
    <row r="531" spans="1:11" ht="15">
      <c r="A531" s="30">
        <f t="shared" si="281"/>
        <v>3</v>
      </c>
      <c r="B531" s="37" t="s">
        <v>11</v>
      </c>
      <c r="C531" s="38">
        <f t="shared" si="282"/>
        <v>144742889.82</v>
      </c>
      <c r="D531" s="38">
        <f>D536+D541</f>
        <v>18865526.82</v>
      </c>
      <c r="E531" s="38">
        <f>E536+E541</f>
        <v>19025814</v>
      </c>
      <c r="F531" s="38">
        <f>F536+F541</f>
        <v>19727693</v>
      </c>
      <c r="G531" s="38">
        <f>G536+G541</f>
        <v>20516800</v>
      </c>
      <c r="H531" s="38">
        <f>H536+H541</f>
        <v>21337473</v>
      </c>
      <c r="I531" s="38">
        <f>I536+I541</f>
        <v>22190972</v>
      </c>
      <c r="J531" s="38">
        <f>J536+J541</f>
        <v>23078611</v>
      </c>
      <c r="K531" s="39"/>
    </row>
    <row r="532" spans="1:11" ht="15">
      <c r="A532" s="30">
        <f t="shared" si="281"/>
        <v>4</v>
      </c>
      <c r="B532" s="37" t="s">
        <v>12</v>
      </c>
      <c r="C532" s="38">
        <f t="shared" si="282"/>
        <v>0</v>
      </c>
      <c r="D532" s="38">
        <f>D537</f>
        <v>0</v>
      </c>
      <c r="E532" s="38">
        <f>E537</f>
        <v>0</v>
      </c>
      <c r="F532" s="38">
        <f>F537</f>
        <v>0</v>
      </c>
      <c r="G532" s="38">
        <f>G537</f>
        <v>0</v>
      </c>
      <c r="H532" s="38">
        <f>H537</f>
        <v>0</v>
      </c>
      <c r="I532" s="38">
        <f>I537</f>
        <v>0</v>
      </c>
      <c r="J532" s="38">
        <f>J537</f>
        <v>0</v>
      </c>
      <c r="K532" s="39"/>
    </row>
    <row r="533" spans="1:11" ht="157.5">
      <c r="A533" s="30"/>
      <c r="B533" s="106" t="s">
        <v>99</v>
      </c>
      <c r="C533" s="38">
        <f>SUM(C534:C537)</f>
        <v>141892889.82</v>
      </c>
      <c r="D533" s="38">
        <f>SUM(D534:D537)</f>
        <v>17915526.82</v>
      </c>
      <c r="E533" s="38">
        <f>SUM(E534:E537)</f>
        <v>18075814</v>
      </c>
      <c r="F533" s="38">
        <f>SUM(F534:F537)</f>
        <v>18777693</v>
      </c>
      <c r="G533" s="38">
        <f>SUM(G534:G537)</f>
        <v>20516800</v>
      </c>
      <c r="H533" s="38">
        <f>SUM(H534:H537)</f>
        <v>21337473</v>
      </c>
      <c r="I533" s="38">
        <f>SUM(I534:I537)</f>
        <v>22190972</v>
      </c>
      <c r="J533" s="38">
        <f>SUM(J534:J537)</f>
        <v>23078611</v>
      </c>
      <c r="K533" s="51" t="s">
        <v>100</v>
      </c>
    </row>
    <row r="534" spans="1:11" ht="15">
      <c r="A534" s="30">
        <v>1</v>
      </c>
      <c r="B534" s="37" t="s">
        <v>9</v>
      </c>
      <c r="C534" s="38">
        <f aca="true" t="shared" si="290" ref="C534:C537">SUM(D534:J534)</f>
        <v>0</v>
      </c>
      <c r="D534" s="42"/>
      <c r="E534" s="42"/>
      <c r="F534" s="42"/>
      <c r="G534" s="42"/>
      <c r="H534" s="42"/>
      <c r="I534" s="42"/>
      <c r="J534" s="42"/>
      <c r="K534" s="39"/>
    </row>
    <row r="535" spans="1:11" ht="15">
      <c r="A535" s="30">
        <v>2</v>
      </c>
      <c r="B535" s="37" t="s">
        <v>10</v>
      </c>
      <c r="C535" s="38">
        <f t="shared" si="290"/>
        <v>0</v>
      </c>
      <c r="D535" s="42"/>
      <c r="E535" s="42"/>
      <c r="F535" s="42"/>
      <c r="G535" s="42"/>
      <c r="H535" s="42"/>
      <c r="I535" s="42"/>
      <c r="J535" s="42"/>
      <c r="K535" s="52"/>
    </row>
    <row r="536" spans="1:11" ht="15">
      <c r="A536" s="30">
        <v>3</v>
      </c>
      <c r="B536" s="37" t="s">
        <v>11</v>
      </c>
      <c r="C536" s="38">
        <f t="shared" si="290"/>
        <v>141892889.82</v>
      </c>
      <c r="D536" s="42">
        <v>17915526.82</v>
      </c>
      <c r="E536" s="42">
        <v>18075814</v>
      </c>
      <c r="F536" s="42">
        <v>18777693</v>
      </c>
      <c r="G536" s="42">
        <v>20516800</v>
      </c>
      <c r="H536" s="42">
        <v>21337473</v>
      </c>
      <c r="I536" s="42">
        <v>22190972</v>
      </c>
      <c r="J536" s="42">
        <v>23078611</v>
      </c>
      <c r="K536" s="39"/>
    </row>
    <row r="537" spans="1:11" ht="15">
      <c r="A537" s="30">
        <v>4</v>
      </c>
      <c r="B537" s="37" t="s">
        <v>12</v>
      </c>
      <c r="C537" s="38">
        <f t="shared" si="290"/>
        <v>0</v>
      </c>
      <c r="D537" s="42"/>
      <c r="E537" s="42"/>
      <c r="F537" s="42"/>
      <c r="G537" s="42"/>
      <c r="H537" s="42"/>
      <c r="I537" s="42"/>
      <c r="J537" s="42"/>
      <c r="K537" s="39"/>
    </row>
    <row r="538" spans="1:11" ht="122.25" customHeight="1">
      <c r="A538" s="30"/>
      <c r="B538" s="106" t="s">
        <v>101</v>
      </c>
      <c r="C538" s="38">
        <f>SUM(C539:C542)</f>
        <v>2850000</v>
      </c>
      <c r="D538" s="38">
        <f>SUM(D539:D542)</f>
        <v>950000</v>
      </c>
      <c r="E538" s="38">
        <f>SUM(E539:E542)</f>
        <v>950000</v>
      </c>
      <c r="F538" s="38">
        <f>SUM(F539:F542)</f>
        <v>950000</v>
      </c>
      <c r="G538" s="38">
        <f>SUM(G539:G542)</f>
        <v>0</v>
      </c>
      <c r="H538" s="38">
        <f>SUM(H539:H542)</f>
        <v>0</v>
      </c>
      <c r="I538" s="38">
        <f>SUM(I539:I542)</f>
        <v>0</v>
      </c>
      <c r="J538" s="38">
        <f>SUM(J539:J542)</f>
        <v>0</v>
      </c>
      <c r="K538" s="51" t="s">
        <v>100</v>
      </c>
    </row>
    <row r="539" spans="1:11" ht="18.75" customHeight="1">
      <c r="A539" s="30">
        <v>1</v>
      </c>
      <c r="B539" s="37" t="s">
        <v>9</v>
      </c>
      <c r="C539" s="38">
        <f aca="true" t="shared" si="291" ref="C539:C542">SUM(D539:J539)</f>
        <v>0</v>
      </c>
      <c r="D539" s="42"/>
      <c r="E539" s="42"/>
      <c r="F539" s="42"/>
      <c r="G539" s="42"/>
      <c r="H539" s="42"/>
      <c r="I539" s="42"/>
      <c r="J539" s="42"/>
      <c r="K539" s="39"/>
    </row>
    <row r="540" spans="1:11" ht="18" customHeight="1">
      <c r="A540" s="30">
        <v>2</v>
      </c>
      <c r="B540" s="37" t="s">
        <v>10</v>
      </c>
      <c r="C540" s="38">
        <f t="shared" si="291"/>
        <v>0</v>
      </c>
      <c r="D540" s="42"/>
      <c r="E540" s="42"/>
      <c r="F540" s="42"/>
      <c r="G540" s="42"/>
      <c r="H540" s="42"/>
      <c r="I540" s="42"/>
      <c r="J540" s="42"/>
      <c r="K540" s="52"/>
    </row>
    <row r="541" spans="1:11" ht="16.5" customHeight="1">
      <c r="A541" s="30">
        <v>3</v>
      </c>
      <c r="B541" s="37" t="s">
        <v>11</v>
      </c>
      <c r="C541" s="38">
        <f t="shared" si="291"/>
        <v>2850000</v>
      </c>
      <c r="D541" s="42">
        <v>950000</v>
      </c>
      <c r="E541" s="42">
        <v>950000</v>
      </c>
      <c r="F541" s="42">
        <v>950000</v>
      </c>
      <c r="G541" s="42">
        <v>0</v>
      </c>
      <c r="H541" s="42">
        <v>0</v>
      </c>
      <c r="I541" s="42">
        <v>0</v>
      </c>
      <c r="J541" s="42">
        <v>0</v>
      </c>
      <c r="K541" s="39"/>
    </row>
    <row r="542" spans="1:11" ht="15">
      <c r="A542" s="30">
        <v>4</v>
      </c>
      <c r="B542" s="37" t="s">
        <v>12</v>
      </c>
      <c r="C542" s="38">
        <f t="shared" si="291"/>
        <v>0</v>
      </c>
      <c r="D542" s="42"/>
      <c r="E542" s="42"/>
      <c r="F542" s="42"/>
      <c r="G542" s="42"/>
      <c r="H542" s="42"/>
      <c r="I542" s="42"/>
      <c r="J542" s="42"/>
      <c r="K542" s="39"/>
    </row>
    <row r="544" spans="3:10" ht="15">
      <c r="C544" s="108"/>
      <c r="D544" s="109"/>
      <c r="E544" s="110"/>
      <c r="F544" s="109"/>
      <c r="G544" s="109"/>
      <c r="H544" s="109"/>
      <c r="I544" s="108"/>
      <c r="J544" s="108"/>
    </row>
    <row r="545" spans="1:11" ht="38.25" customHeight="1">
      <c r="A545" s="10" t="s">
        <v>102</v>
      </c>
      <c r="B545" s="10"/>
      <c r="C545" s="10"/>
      <c r="D545" s="10"/>
      <c r="E545" s="10"/>
      <c r="F545" s="10"/>
      <c r="G545" s="10"/>
      <c r="H545" s="10"/>
      <c r="I545" s="10"/>
      <c r="J545" s="10"/>
      <c r="K545" s="10"/>
    </row>
    <row r="546" spans="1:11" ht="15">
      <c r="A546" s="3"/>
      <c r="B546" s="4"/>
      <c r="C546" s="5"/>
      <c r="D546" s="5"/>
      <c r="E546" s="5"/>
      <c r="F546" s="5"/>
      <c r="G546" s="5"/>
      <c r="H546" s="5"/>
      <c r="I546" s="5"/>
      <c r="J546" s="5"/>
      <c r="K546" s="7"/>
    </row>
    <row r="547" spans="1:11" ht="15">
      <c r="A547" s="3"/>
      <c r="B547" s="4"/>
      <c r="C547" s="5"/>
      <c r="D547" s="5"/>
      <c r="E547" s="5"/>
      <c r="F547" s="5"/>
      <c r="G547" s="5"/>
      <c r="H547" s="5"/>
      <c r="I547" s="5"/>
      <c r="J547" s="5"/>
      <c r="K547" s="7"/>
    </row>
    <row r="548" spans="1:11" ht="15" customHeight="1">
      <c r="A548" s="30" t="s">
        <v>2</v>
      </c>
      <c r="B548" s="14" t="s">
        <v>3</v>
      </c>
      <c r="C548" s="31" t="s">
        <v>4</v>
      </c>
      <c r="D548" s="31"/>
      <c r="E548" s="31"/>
      <c r="F548" s="31"/>
      <c r="G548" s="31"/>
      <c r="H548" s="31"/>
      <c r="I548" s="31"/>
      <c r="J548" s="31"/>
      <c r="K548" s="14" t="s">
        <v>5</v>
      </c>
    </row>
    <row r="549" spans="1:11" ht="93" customHeight="1">
      <c r="A549" s="30"/>
      <c r="B549" s="14"/>
      <c r="C549" s="32" t="s">
        <v>6</v>
      </c>
      <c r="D549" s="13">
        <v>2021</v>
      </c>
      <c r="E549" s="13">
        <v>2022</v>
      </c>
      <c r="F549" s="13">
        <v>2023</v>
      </c>
      <c r="G549" s="13">
        <v>2024</v>
      </c>
      <c r="H549" s="13">
        <v>2025</v>
      </c>
      <c r="I549" s="13">
        <v>2026</v>
      </c>
      <c r="J549" s="13">
        <v>2027</v>
      </c>
      <c r="K549" s="14"/>
    </row>
    <row r="550" spans="1:11" ht="15">
      <c r="A550" s="33">
        <v>1</v>
      </c>
      <c r="B550" s="14" t="s">
        <v>7</v>
      </c>
      <c r="C550" s="32">
        <v>3</v>
      </c>
      <c r="D550" s="31">
        <v>4</v>
      </c>
      <c r="E550" s="31">
        <v>5</v>
      </c>
      <c r="F550" s="31">
        <v>6</v>
      </c>
      <c r="G550" s="31">
        <v>7</v>
      </c>
      <c r="H550" s="31">
        <v>8</v>
      </c>
      <c r="I550" s="31">
        <v>9</v>
      </c>
      <c r="J550" s="31">
        <v>10</v>
      </c>
      <c r="K550" s="31">
        <v>11</v>
      </c>
    </row>
    <row r="551" spans="1:11" ht="57.75">
      <c r="A551" s="30"/>
      <c r="B551" s="34" t="s">
        <v>14</v>
      </c>
      <c r="C551" s="35">
        <f>SUM(C552:C555)</f>
        <v>4500000</v>
      </c>
      <c r="D551" s="35">
        <f>SUM(D552:D555)</f>
        <v>4500000</v>
      </c>
      <c r="E551" s="35">
        <f>SUM(E552:E555)</f>
        <v>0</v>
      </c>
      <c r="F551" s="35">
        <f>SUM(F552:F555)</f>
        <v>0</v>
      </c>
      <c r="G551" s="35">
        <f>SUM(G552:G555)</f>
        <v>0</v>
      </c>
      <c r="H551" s="35">
        <f>SUM(H552:H555)</f>
        <v>0</v>
      </c>
      <c r="I551" s="35">
        <f>SUM(I552:I555)</f>
        <v>0</v>
      </c>
      <c r="J551" s="35">
        <f>SUM(J552:J555)</f>
        <v>0</v>
      </c>
      <c r="K551" s="36"/>
    </row>
    <row r="552" spans="1:11" ht="15">
      <c r="A552" s="30">
        <f aca="true" t="shared" si="292" ref="A552:A555">A551+1</f>
        <v>1</v>
      </c>
      <c r="B552" s="37" t="s">
        <v>9</v>
      </c>
      <c r="C552" s="38">
        <f aca="true" t="shared" si="293" ref="C552:C555">SUM(D552:J552)</f>
        <v>0</v>
      </c>
      <c r="D552" s="38">
        <f aca="true" t="shared" si="294" ref="D552:D555">D560</f>
        <v>0</v>
      </c>
      <c r="E552" s="38">
        <f aca="true" t="shared" si="295" ref="E552:E555">E560</f>
        <v>0</v>
      </c>
      <c r="F552" s="38">
        <f aca="true" t="shared" si="296" ref="F552:F555">F560</f>
        <v>0</v>
      </c>
      <c r="G552" s="38">
        <f aca="true" t="shared" si="297" ref="G552:G555">G560</f>
        <v>0</v>
      </c>
      <c r="H552" s="38">
        <f aca="true" t="shared" si="298" ref="H552:H555">H560</f>
        <v>0</v>
      </c>
      <c r="I552" s="38">
        <f aca="true" t="shared" si="299" ref="I552:I555">I560</f>
        <v>0</v>
      </c>
      <c r="J552" s="38">
        <f aca="true" t="shared" si="300" ref="J552:J555">J560</f>
        <v>0</v>
      </c>
      <c r="K552" s="39"/>
    </row>
    <row r="553" spans="1:11" ht="15">
      <c r="A553" s="30">
        <f t="shared" si="292"/>
        <v>2</v>
      </c>
      <c r="B553" s="37" t="s">
        <v>10</v>
      </c>
      <c r="C553" s="38">
        <f t="shared" si="293"/>
        <v>2475000</v>
      </c>
      <c r="D553" s="38">
        <f t="shared" si="294"/>
        <v>2475000</v>
      </c>
      <c r="E553" s="38">
        <f t="shared" si="295"/>
        <v>0</v>
      </c>
      <c r="F553" s="38">
        <f t="shared" si="296"/>
        <v>0</v>
      </c>
      <c r="G553" s="38">
        <f t="shared" si="297"/>
        <v>0</v>
      </c>
      <c r="H553" s="38">
        <f t="shared" si="298"/>
        <v>0</v>
      </c>
      <c r="I553" s="38">
        <f t="shared" si="299"/>
        <v>0</v>
      </c>
      <c r="J553" s="38">
        <f t="shared" si="300"/>
        <v>0</v>
      </c>
      <c r="K553" s="39"/>
    </row>
    <row r="554" spans="1:11" ht="15">
      <c r="A554" s="30">
        <f t="shared" si="292"/>
        <v>3</v>
      </c>
      <c r="B554" s="37" t="s">
        <v>11</v>
      </c>
      <c r="C554" s="38">
        <f t="shared" si="293"/>
        <v>2025000</v>
      </c>
      <c r="D554" s="38">
        <f t="shared" si="294"/>
        <v>2025000</v>
      </c>
      <c r="E554" s="38">
        <f t="shared" si="295"/>
        <v>0</v>
      </c>
      <c r="F554" s="38">
        <f t="shared" si="296"/>
        <v>0</v>
      </c>
      <c r="G554" s="38">
        <f t="shared" si="297"/>
        <v>0</v>
      </c>
      <c r="H554" s="38">
        <f t="shared" si="298"/>
        <v>0</v>
      </c>
      <c r="I554" s="38">
        <f t="shared" si="299"/>
        <v>0</v>
      </c>
      <c r="J554" s="38">
        <f t="shared" si="300"/>
        <v>0</v>
      </c>
      <c r="K554" s="39"/>
    </row>
    <row r="555" spans="1:11" ht="15">
      <c r="A555" s="30">
        <f t="shared" si="292"/>
        <v>4</v>
      </c>
      <c r="B555" s="37" t="s">
        <v>12</v>
      </c>
      <c r="C555" s="38">
        <f t="shared" si="293"/>
        <v>0</v>
      </c>
      <c r="D555" s="38">
        <f t="shared" si="294"/>
        <v>0</v>
      </c>
      <c r="E555" s="38">
        <f t="shared" si="295"/>
        <v>0</v>
      </c>
      <c r="F555" s="38">
        <f t="shared" si="296"/>
        <v>0</v>
      </c>
      <c r="G555" s="38">
        <f t="shared" si="297"/>
        <v>0</v>
      </c>
      <c r="H555" s="38">
        <f t="shared" si="298"/>
        <v>0</v>
      </c>
      <c r="I555" s="38">
        <f t="shared" si="299"/>
        <v>0</v>
      </c>
      <c r="J555" s="38">
        <f t="shared" si="300"/>
        <v>0</v>
      </c>
      <c r="K555" s="39"/>
    </row>
    <row r="556" spans="1:11" ht="15">
      <c r="A556" s="30"/>
      <c r="B556" s="43"/>
      <c r="C556" s="42"/>
      <c r="D556" s="42"/>
      <c r="E556" s="42"/>
      <c r="F556" s="42"/>
      <c r="G556" s="42"/>
      <c r="H556" s="42"/>
      <c r="I556" s="42"/>
      <c r="J556" s="42"/>
      <c r="K556" s="39"/>
    </row>
    <row r="557" spans="1:11" ht="18.75" customHeight="1">
      <c r="A557" s="30"/>
      <c r="B557" s="46"/>
      <c r="C557" s="46"/>
      <c r="D557" s="46"/>
      <c r="E557" s="46"/>
      <c r="F557" s="46"/>
      <c r="G557" s="46"/>
      <c r="H557" s="46"/>
      <c r="I557" s="46"/>
      <c r="J557" s="46"/>
      <c r="K557" s="46"/>
    </row>
    <row r="558" spans="1:11" ht="15">
      <c r="A558" s="30"/>
      <c r="B558" s="47" t="s">
        <v>15</v>
      </c>
      <c r="C558" s="47"/>
      <c r="D558" s="47"/>
      <c r="E558" s="47"/>
      <c r="F558" s="47"/>
      <c r="G558" s="47"/>
      <c r="H558" s="47"/>
      <c r="I558" s="47"/>
      <c r="J558" s="47"/>
      <c r="K558" s="47"/>
    </row>
    <row r="559" spans="1:11" ht="29.25">
      <c r="A559" s="30"/>
      <c r="B559" s="34" t="s">
        <v>16</v>
      </c>
      <c r="C559" s="97">
        <f>SUM(C560:C563)</f>
        <v>4500000</v>
      </c>
      <c r="D559" s="97">
        <f>SUM(D560:D563)</f>
        <v>4500000</v>
      </c>
      <c r="E559" s="97">
        <f>SUM(E560:E563)</f>
        <v>0</v>
      </c>
      <c r="F559" s="97">
        <f>SUM(F560:F563)</f>
        <v>0</v>
      </c>
      <c r="G559" s="97">
        <f>SUM(G560:G563)</f>
        <v>0</v>
      </c>
      <c r="H559" s="97">
        <f>SUM(H560:H563)</f>
        <v>0</v>
      </c>
      <c r="I559" s="97">
        <f>SUM(I560:I563)</f>
        <v>0</v>
      </c>
      <c r="J559" s="97">
        <f>SUM(J560:J563)</f>
        <v>0</v>
      </c>
      <c r="K559" s="61"/>
    </row>
    <row r="560" spans="1:11" ht="15">
      <c r="A560" s="30">
        <f aca="true" t="shared" si="301" ref="A560:A563">A559+1</f>
        <v>1</v>
      </c>
      <c r="B560" s="37" t="s">
        <v>9</v>
      </c>
      <c r="C560" s="98">
        <f aca="true" t="shared" si="302" ref="C560:C563">SUM(D560:J560)</f>
        <v>0</v>
      </c>
      <c r="D560" s="98">
        <f aca="true" t="shared" si="303" ref="D560:D563">D565</f>
        <v>0</v>
      </c>
      <c r="E560" s="98">
        <f aca="true" t="shared" si="304" ref="E560:E563">E565</f>
        <v>0</v>
      </c>
      <c r="F560" s="98">
        <f aca="true" t="shared" si="305" ref="F560:F563">F565</f>
        <v>0</v>
      </c>
      <c r="G560" s="98">
        <f aca="true" t="shared" si="306" ref="G560:G563">G565</f>
        <v>0</v>
      </c>
      <c r="H560" s="98">
        <f aca="true" t="shared" si="307" ref="H560:H563">H565</f>
        <v>0</v>
      </c>
      <c r="I560" s="98">
        <f aca="true" t="shared" si="308" ref="I560:I563">I565</f>
        <v>0</v>
      </c>
      <c r="J560" s="98">
        <f aca="true" t="shared" si="309" ref="J560:J563">J565</f>
        <v>0</v>
      </c>
      <c r="K560" s="39"/>
    </row>
    <row r="561" spans="1:11" ht="15">
      <c r="A561" s="30">
        <f t="shared" si="301"/>
        <v>2</v>
      </c>
      <c r="B561" s="37" t="s">
        <v>10</v>
      </c>
      <c r="C561" s="98">
        <f t="shared" si="302"/>
        <v>2475000</v>
      </c>
      <c r="D561" s="98">
        <f t="shared" si="303"/>
        <v>2475000</v>
      </c>
      <c r="E561" s="98">
        <f t="shared" si="304"/>
        <v>0</v>
      </c>
      <c r="F561" s="98">
        <f t="shared" si="305"/>
        <v>0</v>
      </c>
      <c r="G561" s="98">
        <f t="shared" si="306"/>
        <v>0</v>
      </c>
      <c r="H561" s="98">
        <f t="shared" si="307"/>
        <v>0</v>
      </c>
      <c r="I561" s="98">
        <f t="shared" si="308"/>
        <v>0</v>
      </c>
      <c r="J561" s="98">
        <f t="shared" si="309"/>
        <v>0</v>
      </c>
      <c r="K561" s="39"/>
    </row>
    <row r="562" spans="1:11" ht="15">
      <c r="A562" s="30">
        <f t="shared" si="301"/>
        <v>3</v>
      </c>
      <c r="B562" s="37" t="s">
        <v>11</v>
      </c>
      <c r="C562" s="98">
        <f t="shared" si="302"/>
        <v>2025000</v>
      </c>
      <c r="D562" s="98">
        <f t="shared" si="303"/>
        <v>2025000</v>
      </c>
      <c r="E562" s="98">
        <f t="shared" si="304"/>
        <v>0</v>
      </c>
      <c r="F562" s="98">
        <f t="shared" si="305"/>
        <v>0</v>
      </c>
      <c r="G562" s="98">
        <f t="shared" si="306"/>
        <v>0</v>
      </c>
      <c r="H562" s="98">
        <f t="shared" si="307"/>
        <v>0</v>
      </c>
      <c r="I562" s="98">
        <f t="shared" si="308"/>
        <v>0</v>
      </c>
      <c r="J562" s="98">
        <f t="shared" si="309"/>
        <v>0</v>
      </c>
      <c r="K562" s="39"/>
    </row>
    <row r="563" spans="1:11" ht="15">
      <c r="A563" s="30">
        <f t="shared" si="301"/>
        <v>4</v>
      </c>
      <c r="B563" s="37" t="s">
        <v>12</v>
      </c>
      <c r="C563" s="98">
        <f t="shared" si="302"/>
        <v>0</v>
      </c>
      <c r="D563" s="98">
        <f t="shared" si="303"/>
        <v>0</v>
      </c>
      <c r="E563" s="98">
        <f t="shared" si="304"/>
        <v>0</v>
      </c>
      <c r="F563" s="98">
        <f t="shared" si="305"/>
        <v>0</v>
      </c>
      <c r="G563" s="98">
        <f t="shared" si="306"/>
        <v>0</v>
      </c>
      <c r="H563" s="98">
        <f t="shared" si="307"/>
        <v>0</v>
      </c>
      <c r="I563" s="98">
        <f t="shared" si="308"/>
        <v>0</v>
      </c>
      <c r="J563" s="98">
        <f t="shared" si="309"/>
        <v>0</v>
      </c>
      <c r="K563" s="39"/>
    </row>
    <row r="564" spans="1:11" ht="141.75">
      <c r="A564" s="30"/>
      <c r="B564" s="106" t="s">
        <v>103</v>
      </c>
      <c r="C564" s="98">
        <f>SUM(C565:C568)</f>
        <v>4500000</v>
      </c>
      <c r="D564" s="98">
        <f>SUM(D565:D568)</f>
        <v>4500000</v>
      </c>
      <c r="E564" s="98">
        <f>SUM(E565:E568)</f>
        <v>0</v>
      </c>
      <c r="F564" s="98">
        <f>SUM(F565:F568)</f>
        <v>0</v>
      </c>
      <c r="G564" s="98">
        <f>SUM(G565:G568)</f>
        <v>0</v>
      </c>
      <c r="H564" s="98">
        <f>SUM(H565:H568)</f>
        <v>0</v>
      </c>
      <c r="I564" s="98">
        <f>SUM(I565:I568)</f>
        <v>0</v>
      </c>
      <c r="J564" s="98">
        <f>SUM(J565:J568)</f>
        <v>0</v>
      </c>
      <c r="K564" s="51"/>
    </row>
    <row r="565" spans="1:11" ht="15">
      <c r="A565" s="30">
        <v>1</v>
      </c>
      <c r="B565" s="37" t="s">
        <v>9</v>
      </c>
      <c r="C565" s="98">
        <f aca="true" t="shared" si="310" ref="C565:C568">SUM(D565:J565)</f>
        <v>0</v>
      </c>
      <c r="D565" s="99"/>
      <c r="E565" s="99"/>
      <c r="F565" s="99"/>
      <c r="G565" s="99"/>
      <c r="H565" s="99"/>
      <c r="I565" s="99"/>
      <c r="J565" s="99"/>
      <c r="K565" s="39"/>
    </row>
    <row r="566" spans="1:11" ht="15">
      <c r="A566" s="30">
        <v>2</v>
      </c>
      <c r="B566" s="37" t="s">
        <v>10</v>
      </c>
      <c r="C566" s="98">
        <f t="shared" si="310"/>
        <v>2475000</v>
      </c>
      <c r="D566" s="99">
        <v>2475000</v>
      </c>
      <c r="E566" s="99"/>
      <c r="F566" s="99"/>
      <c r="G566" s="99"/>
      <c r="H566" s="99"/>
      <c r="I566" s="99"/>
      <c r="J566" s="99"/>
      <c r="K566" s="52"/>
    </row>
    <row r="567" spans="1:11" ht="15">
      <c r="A567" s="30">
        <v>3</v>
      </c>
      <c r="B567" s="37" t="s">
        <v>11</v>
      </c>
      <c r="C567" s="98">
        <f t="shared" si="310"/>
        <v>2025000</v>
      </c>
      <c r="D567" s="99">
        <v>2025000</v>
      </c>
      <c r="E567" s="99">
        <v>0</v>
      </c>
      <c r="F567" s="99">
        <v>0</v>
      </c>
      <c r="G567" s="99">
        <v>0</v>
      </c>
      <c r="H567" s="99">
        <v>0</v>
      </c>
      <c r="I567" s="99">
        <v>0</v>
      </c>
      <c r="J567" s="99">
        <v>0</v>
      </c>
      <c r="K567" s="39"/>
    </row>
    <row r="568" spans="1:11" ht="15">
      <c r="A568" s="30">
        <v>4</v>
      </c>
      <c r="B568" s="37" t="s">
        <v>12</v>
      </c>
      <c r="C568" s="98">
        <f t="shared" si="310"/>
        <v>0</v>
      </c>
      <c r="D568" s="45"/>
      <c r="E568" s="45"/>
      <c r="F568" s="45"/>
      <c r="G568" s="45"/>
      <c r="H568" s="45"/>
      <c r="I568" s="45"/>
      <c r="J568" s="45"/>
      <c r="K568" s="39"/>
    </row>
    <row r="571" spans="1:11" ht="36.75" customHeight="1">
      <c r="A571" s="10" t="s">
        <v>104</v>
      </c>
      <c r="B571" s="10"/>
      <c r="C571" s="10"/>
      <c r="D571" s="10"/>
      <c r="E571" s="10"/>
      <c r="F571" s="10"/>
      <c r="G571" s="10"/>
      <c r="H571" s="10"/>
      <c r="I571" s="10"/>
      <c r="J571" s="10"/>
      <c r="K571" s="10"/>
    </row>
    <row r="572" spans="1:11" ht="15">
      <c r="A572" s="3"/>
      <c r="B572" s="4"/>
      <c r="C572" s="5"/>
      <c r="D572" s="5"/>
      <c r="E572" s="5"/>
      <c r="F572" s="5"/>
      <c r="G572" s="5"/>
      <c r="H572" s="5"/>
      <c r="I572" s="5"/>
      <c r="J572" s="5"/>
      <c r="K572" s="7"/>
    </row>
    <row r="573" spans="1:11" ht="15">
      <c r="A573" s="3"/>
      <c r="B573" s="4"/>
      <c r="C573" s="5"/>
      <c r="D573" s="5"/>
      <c r="E573" s="5"/>
      <c r="F573" s="5"/>
      <c r="G573" s="5"/>
      <c r="H573" s="5"/>
      <c r="I573" s="5"/>
      <c r="J573" s="5"/>
      <c r="K573" s="7"/>
    </row>
    <row r="574" spans="1:11" ht="15" customHeight="1">
      <c r="A574" s="30" t="s">
        <v>2</v>
      </c>
      <c r="B574" s="14" t="s">
        <v>3</v>
      </c>
      <c r="C574" s="31" t="s">
        <v>4</v>
      </c>
      <c r="D574" s="31"/>
      <c r="E574" s="31"/>
      <c r="F574" s="31"/>
      <c r="G574" s="31"/>
      <c r="H574" s="31"/>
      <c r="I574" s="31"/>
      <c r="J574" s="31"/>
      <c r="K574" s="14" t="s">
        <v>5</v>
      </c>
    </row>
    <row r="575" spans="1:11" ht="96" customHeight="1">
      <c r="A575" s="30"/>
      <c r="B575" s="14"/>
      <c r="C575" s="32" t="s">
        <v>6</v>
      </c>
      <c r="D575" s="13">
        <v>2021</v>
      </c>
      <c r="E575" s="13">
        <v>2022</v>
      </c>
      <c r="F575" s="13">
        <v>2023</v>
      </c>
      <c r="G575" s="13">
        <v>2024</v>
      </c>
      <c r="H575" s="13">
        <v>2025</v>
      </c>
      <c r="I575" s="13">
        <v>2026</v>
      </c>
      <c r="J575" s="13">
        <v>2027</v>
      </c>
      <c r="K575" s="14"/>
    </row>
    <row r="576" spans="1:11" ht="15">
      <c r="A576" s="33">
        <v>1</v>
      </c>
      <c r="B576" s="14" t="s">
        <v>7</v>
      </c>
      <c r="C576" s="32">
        <v>3</v>
      </c>
      <c r="D576" s="31">
        <v>4</v>
      </c>
      <c r="E576" s="31">
        <v>5</v>
      </c>
      <c r="F576" s="31">
        <v>6</v>
      </c>
      <c r="G576" s="31">
        <v>7</v>
      </c>
      <c r="H576" s="31">
        <v>8</v>
      </c>
      <c r="I576" s="31">
        <v>9</v>
      </c>
      <c r="J576" s="31">
        <v>10</v>
      </c>
      <c r="K576" s="31">
        <v>11</v>
      </c>
    </row>
    <row r="577" spans="1:11" ht="57.75">
      <c r="A577" s="30"/>
      <c r="B577" s="34" t="s">
        <v>14</v>
      </c>
      <c r="C577" s="35">
        <f>SUM(C578:C581)</f>
        <v>1044800</v>
      </c>
      <c r="D577" s="35">
        <f>SUM(D578:D581)</f>
        <v>100000</v>
      </c>
      <c r="E577" s="35">
        <f>SUM(E578:E581)</f>
        <v>100000</v>
      </c>
      <c r="F577" s="35">
        <f>SUM(F578:F581)</f>
        <v>100000</v>
      </c>
      <c r="G577" s="35">
        <f>SUM(G578:G581)</f>
        <v>186200</v>
      </c>
      <c r="H577" s="35">
        <f>SUM(H578:H581)</f>
        <v>186200</v>
      </c>
      <c r="I577" s="35">
        <f>SUM(I578:I581)</f>
        <v>186200</v>
      </c>
      <c r="J577" s="35">
        <f>SUM(J578:J581)</f>
        <v>186200</v>
      </c>
      <c r="K577" s="36"/>
    </row>
    <row r="578" spans="1:11" ht="15">
      <c r="A578" s="30">
        <f aca="true" t="shared" si="311" ref="A578:A581">A577+1</f>
        <v>1</v>
      </c>
      <c r="B578" s="37" t="s">
        <v>9</v>
      </c>
      <c r="C578" s="38">
        <f aca="true" t="shared" si="312" ref="C578:C581">SUM(D578:J578)</f>
        <v>0</v>
      </c>
      <c r="D578" s="38">
        <f aca="true" t="shared" si="313" ref="D578:D581">D586</f>
        <v>0</v>
      </c>
      <c r="E578" s="38">
        <f aca="true" t="shared" si="314" ref="E578:E581">E586</f>
        <v>0</v>
      </c>
      <c r="F578" s="38">
        <f aca="true" t="shared" si="315" ref="F578:F581">F586</f>
        <v>0</v>
      </c>
      <c r="G578" s="38">
        <f aca="true" t="shared" si="316" ref="G578:G581">G586</f>
        <v>0</v>
      </c>
      <c r="H578" s="38">
        <f aca="true" t="shared" si="317" ref="H578:H581">H586</f>
        <v>0</v>
      </c>
      <c r="I578" s="38">
        <f aca="true" t="shared" si="318" ref="I578:I581">I586</f>
        <v>0</v>
      </c>
      <c r="J578" s="38">
        <f aca="true" t="shared" si="319" ref="J578:J581">J586</f>
        <v>0</v>
      </c>
      <c r="K578" s="39"/>
    </row>
    <row r="579" spans="1:11" ht="15">
      <c r="A579" s="30">
        <f t="shared" si="311"/>
        <v>2</v>
      </c>
      <c r="B579" s="37" t="s">
        <v>10</v>
      </c>
      <c r="C579" s="38">
        <f t="shared" si="312"/>
        <v>0</v>
      </c>
      <c r="D579" s="38">
        <f t="shared" si="313"/>
        <v>0</v>
      </c>
      <c r="E579" s="38">
        <f t="shared" si="314"/>
        <v>0</v>
      </c>
      <c r="F579" s="38">
        <f t="shared" si="315"/>
        <v>0</v>
      </c>
      <c r="G579" s="38">
        <f t="shared" si="316"/>
        <v>0</v>
      </c>
      <c r="H579" s="38">
        <f t="shared" si="317"/>
        <v>0</v>
      </c>
      <c r="I579" s="38">
        <f t="shared" si="318"/>
        <v>0</v>
      </c>
      <c r="J579" s="38">
        <f t="shared" si="319"/>
        <v>0</v>
      </c>
      <c r="K579" s="39"/>
    </row>
    <row r="580" spans="1:11" ht="15">
      <c r="A580" s="30">
        <f t="shared" si="311"/>
        <v>3</v>
      </c>
      <c r="B580" s="37" t="s">
        <v>11</v>
      </c>
      <c r="C580" s="38">
        <f t="shared" si="312"/>
        <v>1044800</v>
      </c>
      <c r="D580" s="38">
        <f t="shared" si="313"/>
        <v>100000</v>
      </c>
      <c r="E580" s="38">
        <f t="shared" si="314"/>
        <v>100000</v>
      </c>
      <c r="F580" s="38">
        <f t="shared" si="315"/>
        <v>100000</v>
      </c>
      <c r="G580" s="38">
        <f t="shared" si="316"/>
        <v>186200</v>
      </c>
      <c r="H580" s="38">
        <f t="shared" si="317"/>
        <v>186200</v>
      </c>
      <c r="I580" s="38">
        <f t="shared" si="318"/>
        <v>186200</v>
      </c>
      <c r="J580" s="38">
        <f t="shared" si="319"/>
        <v>186200</v>
      </c>
      <c r="K580" s="39"/>
    </row>
    <row r="581" spans="1:11" ht="15">
      <c r="A581" s="30">
        <f t="shared" si="311"/>
        <v>4</v>
      </c>
      <c r="B581" s="37" t="s">
        <v>12</v>
      </c>
      <c r="C581" s="38">
        <f t="shared" si="312"/>
        <v>0</v>
      </c>
      <c r="D581" s="38">
        <f t="shared" si="313"/>
        <v>0</v>
      </c>
      <c r="E581" s="38">
        <f t="shared" si="314"/>
        <v>0</v>
      </c>
      <c r="F581" s="38">
        <f t="shared" si="315"/>
        <v>0</v>
      </c>
      <c r="G581" s="38">
        <f t="shared" si="316"/>
        <v>0</v>
      </c>
      <c r="H581" s="38">
        <f t="shared" si="317"/>
        <v>0</v>
      </c>
      <c r="I581" s="38">
        <f t="shared" si="318"/>
        <v>0</v>
      </c>
      <c r="J581" s="38">
        <f t="shared" si="319"/>
        <v>0</v>
      </c>
      <c r="K581" s="39"/>
    </row>
    <row r="582" spans="1:11" ht="15">
      <c r="A582" s="30"/>
      <c r="B582" s="43"/>
      <c r="C582" s="38"/>
      <c r="D582" s="38"/>
      <c r="E582" s="38"/>
      <c r="F582" s="38"/>
      <c r="G582" s="38"/>
      <c r="H582" s="38"/>
      <c r="I582" s="38"/>
      <c r="J582" s="38"/>
      <c r="K582" s="39"/>
    </row>
    <row r="583" spans="1:11" ht="18.75" customHeight="1">
      <c r="A583" s="30"/>
      <c r="B583" s="46"/>
      <c r="C583" s="46"/>
      <c r="D583" s="46"/>
      <c r="E583" s="46"/>
      <c r="F583" s="46"/>
      <c r="G583" s="46"/>
      <c r="H583" s="46"/>
      <c r="I583" s="46"/>
      <c r="J583" s="46"/>
      <c r="K583" s="46"/>
    </row>
    <row r="584" spans="1:11" ht="15">
      <c r="A584" s="30"/>
      <c r="B584" s="47" t="s">
        <v>15</v>
      </c>
      <c r="C584" s="47"/>
      <c r="D584" s="47"/>
      <c r="E584" s="47"/>
      <c r="F584" s="47"/>
      <c r="G584" s="47"/>
      <c r="H584" s="47"/>
      <c r="I584" s="47"/>
      <c r="J584" s="47"/>
      <c r="K584" s="47"/>
    </row>
    <row r="585" spans="1:11" ht="29.25">
      <c r="A585" s="30"/>
      <c r="B585" s="34" t="s">
        <v>16</v>
      </c>
      <c r="C585" s="97">
        <f>SUM(C586:C589)</f>
        <v>1044800</v>
      </c>
      <c r="D585" s="97">
        <f>SUM(D586:D589)</f>
        <v>100000</v>
      </c>
      <c r="E585" s="97">
        <f>SUM(E586:E589)</f>
        <v>100000</v>
      </c>
      <c r="F585" s="97">
        <f>SUM(F586:F589)</f>
        <v>100000</v>
      </c>
      <c r="G585" s="97">
        <f>SUM(G586:G589)</f>
        <v>186200</v>
      </c>
      <c r="H585" s="97">
        <f>SUM(H586:H589)</f>
        <v>186200</v>
      </c>
      <c r="I585" s="97">
        <f>SUM(I586:I589)</f>
        <v>186200</v>
      </c>
      <c r="J585" s="97">
        <f>SUM(J586:J589)</f>
        <v>186200</v>
      </c>
      <c r="K585" s="61"/>
    </row>
    <row r="586" spans="1:11" ht="15">
      <c r="A586" s="30">
        <f aca="true" t="shared" si="320" ref="A586:A589">A585+1</f>
        <v>1</v>
      </c>
      <c r="B586" s="37" t="s">
        <v>9</v>
      </c>
      <c r="C586" s="98">
        <f aca="true" t="shared" si="321" ref="C586:C589">SUM(D586:J586)</f>
        <v>0</v>
      </c>
      <c r="D586" s="98">
        <f aca="true" t="shared" si="322" ref="D586:D589">D591+D596</f>
        <v>0</v>
      </c>
      <c r="E586" s="98">
        <f aca="true" t="shared" si="323" ref="E586:E589">E591+E596</f>
        <v>0</v>
      </c>
      <c r="F586" s="98">
        <f aca="true" t="shared" si="324" ref="F586:F589">F591+F596</f>
        <v>0</v>
      </c>
      <c r="G586" s="98">
        <f aca="true" t="shared" si="325" ref="G586:G589">G591+G596</f>
        <v>0</v>
      </c>
      <c r="H586" s="98">
        <f aca="true" t="shared" si="326" ref="H586:H589">H591+H596</f>
        <v>0</v>
      </c>
      <c r="I586" s="98">
        <f aca="true" t="shared" si="327" ref="I586:I589">I591+I596</f>
        <v>0</v>
      </c>
      <c r="J586" s="98">
        <f aca="true" t="shared" si="328" ref="J586:J589">J591+J596</f>
        <v>0</v>
      </c>
      <c r="K586" s="39"/>
    </row>
    <row r="587" spans="1:11" ht="15">
      <c r="A587" s="30">
        <f t="shared" si="320"/>
        <v>2</v>
      </c>
      <c r="B587" s="37" t="s">
        <v>10</v>
      </c>
      <c r="C587" s="98">
        <f t="shared" si="321"/>
        <v>0</v>
      </c>
      <c r="D587" s="98">
        <f t="shared" si="322"/>
        <v>0</v>
      </c>
      <c r="E587" s="98">
        <f t="shared" si="323"/>
        <v>0</v>
      </c>
      <c r="F587" s="98">
        <f t="shared" si="324"/>
        <v>0</v>
      </c>
      <c r="G587" s="98">
        <f t="shared" si="325"/>
        <v>0</v>
      </c>
      <c r="H587" s="98">
        <f t="shared" si="326"/>
        <v>0</v>
      </c>
      <c r="I587" s="98">
        <f t="shared" si="327"/>
        <v>0</v>
      </c>
      <c r="J587" s="98">
        <f t="shared" si="328"/>
        <v>0</v>
      </c>
      <c r="K587" s="39"/>
    </row>
    <row r="588" spans="1:11" ht="15">
      <c r="A588" s="30">
        <f t="shared" si="320"/>
        <v>3</v>
      </c>
      <c r="B588" s="37" t="s">
        <v>11</v>
      </c>
      <c r="C588" s="98">
        <f t="shared" si="321"/>
        <v>1044800</v>
      </c>
      <c r="D588" s="98">
        <f t="shared" si="322"/>
        <v>100000</v>
      </c>
      <c r="E588" s="98">
        <f t="shared" si="323"/>
        <v>100000</v>
      </c>
      <c r="F588" s="98">
        <f t="shared" si="324"/>
        <v>100000</v>
      </c>
      <c r="G588" s="98">
        <f t="shared" si="325"/>
        <v>186200</v>
      </c>
      <c r="H588" s="98">
        <f t="shared" si="326"/>
        <v>186200</v>
      </c>
      <c r="I588" s="98">
        <f t="shared" si="327"/>
        <v>186200</v>
      </c>
      <c r="J588" s="98">
        <f t="shared" si="328"/>
        <v>186200</v>
      </c>
      <c r="K588" s="39"/>
    </row>
    <row r="589" spans="1:11" ht="15">
      <c r="A589" s="30">
        <f t="shared" si="320"/>
        <v>4</v>
      </c>
      <c r="B589" s="37" t="s">
        <v>12</v>
      </c>
      <c r="C589" s="98">
        <f t="shared" si="321"/>
        <v>0</v>
      </c>
      <c r="D589" s="98">
        <f t="shared" si="322"/>
        <v>0</v>
      </c>
      <c r="E589" s="98">
        <f t="shared" si="323"/>
        <v>0</v>
      </c>
      <c r="F589" s="98">
        <f t="shared" si="324"/>
        <v>0</v>
      </c>
      <c r="G589" s="98">
        <f t="shared" si="325"/>
        <v>0</v>
      </c>
      <c r="H589" s="98">
        <f t="shared" si="326"/>
        <v>0</v>
      </c>
      <c r="I589" s="98">
        <f t="shared" si="327"/>
        <v>0</v>
      </c>
      <c r="J589" s="98">
        <f t="shared" si="328"/>
        <v>0</v>
      </c>
      <c r="K589" s="39"/>
    </row>
    <row r="590" spans="1:11" ht="63">
      <c r="A590" s="30"/>
      <c r="B590" s="106" t="s">
        <v>105</v>
      </c>
      <c r="C590" s="98">
        <f>SUM(C591:C594)</f>
        <v>534800</v>
      </c>
      <c r="D590" s="98">
        <f>SUM(D591:D594)</f>
        <v>50000</v>
      </c>
      <c r="E590" s="98">
        <f>SUM(E591:E594)</f>
        <v>50000</v>
      </c>
      <c r="F590" s="98">
        <f>SUM(F591:F594)</f>
        <v>50000</v>
      </c>
      <c r="G590" s="98">
        <f>SUM(G591:G594)</f>
        <v>96200</v>
      </c>
      <c r="H590" s="98">
        <f>SUM(H591:H594)</f>
        <v>96200</v>
      </c>
      <c r="I590" s="98">
        <f>SUM(I591:I594)</f>
        <v>96200</v>
      </c>
      <c r="J590" s="98">
        <f>SUM(J591:J594)</f>
        <v>96200</v>
      </c>
      <c r="K590" s="51" t="s">
        <v>100</v>
      </c>
    </row>
    <row r="591" spans="1:11" ht="15">
      <c r="A591" s="30">
        <v>1</v>
      </c>
      <c r="B591" s="37" t="s">
        <v>9</v>
      </c>
      <c r="C591" s="98">
        <f aca="true" t="shared" si="329" ref="C591:C594">SUM(D591:J591)</f>
        <v>0</v>
      </c>
      <c r="D591" s="99"/>
      <c r="E591" s="99"/>
      <c r="F591" s="99"/>
      <c r="G591" s="99"/>
      <c r="H591" s="99"/>
      <c r="I591" s="99"/>
      <c r="J591" s="99"/>
      <c r="K591" s="39"/>
    </row>
    <row r="592" spans="1:11" ht="15">
      <c r="A592" s="30">
        <v>2</v>
      </c>
      <c r="B592" s="37" t="s">
        <v>10</v>
      </c>
      <c r="C592" s="98">
        <f t="shared" si="329"/>
        <v>0</v>
      </c>
      <c r="D592" s="99"/>
      <c r="E592" s="99"/>
      <c r="F592" s="99"/>
      <c r="G592" s="99"/>
      <c r="H592" s="99"/>
      <c r="I592" s="99"/>
      <c r="J592" s="99"/>
      <c r="K592" s="52"/>
    </row>
    <row r="593" spans="1:11" ht="15">
      <c r="A593" s="30">
        <v>3</v>
      </c>
      <c r="B593" s="37" t="s">
        <v>11</v>
      </c>
      <c r="C593" s="98">
        <f t="shared" si="329"/>
        <v>534800</v>
      </c>
      <c r="D593" s="99">
        <v>50000</v>
      </c>
      <c r="E593" s="99">
        <v>50000</v>
      </c>
      <c r="F593" s="99">
        <v>50000</v>
      </c>
      <c r="G593" s="99">
        <v>96200</v>
      </c>
      <c r="H593" s="99">
        <v>96200</v>
      </c>
      <c r="I593" s="99">
        <v>96200</v>
      </c>
      <c r="J593" s="99">
        <v>96200</v>
      </c>
      <c r="K593" s="39"/>
    </row>
    <row r="594" spans="1:11" ht="15">
      <c r="A594" s="30">
        <v>4</v>
      </c>
      <c r="B594" s="37" t="s">
        <v>12</v>
      </c>
      <c r="C594" s="98">
        <f t="shared" si="329"/>
        <v>0</v>
      </c>
      <c r="D594" s="45"/>
      <c r="E594" s="45"/>
      <c r="F594" s="45"/>
      <c r="G594" s="45"/>
      <c r="H594" s="45"/>
      <c r="I594" s="45"/>
      <c r="J594" s="45"/>
      <c r="K594" s="39"/>
    </row>
    <row r="595" spans="1:11" ht="47.25">
      <c r="A595" s="30"/>
      <c r="B595" s="106" t="s">
        <v>106</v>
      </c>
      <c r="C595" s="98">
        <f>SUM(C596:C599)</f>
        <v>510000</v>
      </c>
      <c r="D595" s="98">
        <f>SUM(D597:D599)</f>
        <v>50000</v>
      </c>
      <c r="E595" s="98">
        <f>SUM(E597:E599)</f>
        <v>50000</v>
      </c>
      <c r="F595" s="98">
        <f>SUM(F597:F599)</f>
        <v>50000</v>
      </c>
      <c r="G595" s="98">
        <f>SUM(G597:G599)</f>
        <v>90000</v>
      </c>
      <c r="H595" s="98">
        <f>SUM(H597:H599)</f>
        <v>90000</v>
      </c>
      <c r="I595" s="98">
        <f>SUM(I597:I599)</f>
        <v>90000</v>
      </c>
      <c r="J595" s="98">
        <f>SUM(J597:J599)</f>
        <v>90000</v>
      </c>
      <c r="K595" s="51" t="s">
        <v>100</v>
      </c>
    </row>
    <row r="596" spans="1:11" ht="15">
      <c r="A596" s="30">
        <v>1</v>
      </c>
      <c r="B596" s="37" t="s">
        <v>9</v>
      </c>
      <c r="C596" s="98">
        <f aca="true" t="shared" si="330" ref="C596:C599">SUM(D596:J596)</f>
        <v>0</v>
      </c>
      <c r="D596" s="99"/>
      <c r="E596" s="99"/>
      <c r="F596" s="99"/>
      <c r="G596" s="99"/>
      <c r="H596" s="99"/>
      <c r="I596" s="99"/>
      <c r="J596" s="99"/>
      <c r="K596" s="39"/>
    </row>
    <row r="597" spans="1:11" ht="15">
      <c r="A597" s="30">
        <v>2</v>
      </c>
      <c r="B597" s="37" t="s">
        <v>10</v>
      </c>
      <c r="C597" s="98">
        <f t="shared" si="330"/>
        <v>0</v>
      </c>
      <c r="D597" s="99"/>
      <c r="E597" s="99"/>
      <c r="F597" s="99"/>
      <c r="G597" s="99"/>
      <c r="H597" s="99"/>
      <c r="I597" s="99"/>
      <c r="J597" s="99"/>
      <c r="K597" s="52"/>
    </row>
    <row r="598" spans="1:11" ht="15">
      <c r="A598" s="30">
        <v>3</v>
      </c>
      <c r="B598" s="37" t="s">
        <v>11</v>
      </c>
      <c r="C598" s="98">
        <f t="shared" si="330"/>
        <v>510000</v>
      </c>
      <c r="D598" s="99">
        <v>50000</v>
      </c>
      <c r="E598" s="99">
        <v>50000</v>
      </c>
      <c r="F598" s="99">
        <v>50000</v>
      </c>
      <c r="G598" s="99">
        <v>90000</v>
      </c>
      <c r="H598" s="99">
        <v>90000</v>
      </c>
      <c r="I598" s="99">
        <v>90000</v>
      </c>
      <c r="J598" s="99">
        <v>90000</v>
      </c>
      <c r="K598" s="39"/>
    </row>
    <row r="599" spans="1:11" ht="15">
      <c r="A599" s="30">
        <v>4</v>
      </c>
      <c r="B599" s="37" t="s">
        <v>12</v>
      </c>
      <c r="C599" s="98">
        <f t="shared" si="330"/>
        <v>0</v>
      </c>
      <c r="D599" s="45"/>
      <c r="E599" s="45"/>
      <c r="F599" s="45"/>
      <c r="G599" s="45"/>
      <c r="H599" s="45"/>
      <c r="I599" s="45"/>
      <c r="J599" s="45"/>
      <c r="K599" s="39"/>
    </row>
  </sheetData>
  <sheetProtection selectLockedCells="1" selectUnlockedCells="1"/>
  <mergeCells count="95">
    <mergeCell ref="J2:K2"/>
    <mergeCell ref="A3:K3"/>
    <mergeCell ref="A5:A6"/>
    <mergeCell ref="B5:B6"/>
    <mergeCell ref="C5:J5"/>
    <mergeCell ref="K5:K6"/>
    <mergeCell ref="A15:K15"/>
    <mergeCell ref="A18:A19"/>
    <mergeCell ref="B18:B19"/>
    <mergeCell ref="C18:J18"/>
    <mergeCell ref="K18:K19"/>
    <mergeCell ref="B27:K27"/>
    <mergeCell ref="B28:K28"/>
    <mergeCell ref="A99:K99"/>
    <mergeCell ref="A102:A103"/>
    <mergeCell ref="B102:B103"/>
    <mergeCell ref="C102:J102"/>
    <mergeCell ref="K102:K103"/>
    <mergeCell ref="B111:K111"/>
    <mergeCell ref="B112:K112"/>
    <mergeCell ref="A208:K208"/>
    <mergeCell ref="A211:A212"/>
    <mergeCell ref="B211:B212"/>
    <mergeCell ref="C211:J211"/>
    <mergeCell ref="K211:K212"/>
    <mergeCell ref="B220:K220"/>
    <mergeCell ref="B221:K221"/>
    <mergeCell ref="A263:K263"/>
    <mergeCell ref="A266:A267"/>
    <mergeCell ref="B266:B267"/>
    <mergeCell ref="C266:J266"/>
    <mergeCell ref="K266:K267"/>
    <mergeCell ref="B275:K275"/>
    <mergeCell ref="A306:K306"/>
    <mergeCell ref="A307:A308"/>
    <mergeCell ref="B307:B308"/>
    <mergeCell ref="C307:J307"/>
    <mergeCell ref="K307:K308"/>
    <mergeCell ref="A316:K316"/>
    <mergeCell ref="A352:K352"/>
    <mergeCell ref="A355:A356"/>
    <mergeCell ref="B355:B356"/>
    <mergeCell ref="C355:J355"/>
    <mergeCell ref="K355:K356"/>
    <mergeCell ref="B364:K364"/>
    <mergeCell ref="B365:K365"/>
    <mergeCell ref="A396:K396"/>
    <mergeCell ref="A399:A400"/>
    <mergeCell ref="B399:B400"/>
    <mergeCell ref="C399:J399"/>
    <mergeCell ref="K399:K400"/>
    <mergeCell ref="B408:K408"/>
    <mergeCell ref="B409:K409"/>
    <mergeCell ref="A426:K426"/>
    <mergeCell ref="A429:A430"/>
    <mergeCell ref="B429:B430"/>
    <mergeCell ref="C429:J429"/>
    <mergeCell ref="K429:K430"/>
    <mergeCell ref="B438:K438"/>
    <mergeCell ref="B439:K439"/>
    <mergeCell ref="A450:K450"/>
    <mergeCell ref="A453:A454"/>
    <mergeCell ref="B453:B454"/>
    <mergeCell ref="C453:J453"/>
    <mergeCell ref="K453:K454"/>
    <mergeCell ref="B462:K462"/>
    <mergeCell ref="B463:K463"/>
    <mergeCell ref="A489:K489"/>
    <mergeCell ref="A492:A493"/>
    <mergeCell ref="B492:B493"/>
    <mergeCell ref="C492:J492"/>
    <mergeCell ref="K492:K493"/>
    <mergeCell ref="B501:K501"/>
    <mergeCell ref="B502:K502"/>
    <mergeCell ref="A514:K514"/>
    <mergeCell ref="A517:A518"/>
    <mergeCell ref="B517:B518"/>
    <mergeCell ref="C517:J517"/>
    <mergeCell ref="K517:K518"/>
    <mergeCell ref="B526:K526"/>
    <mergeCell ref="B527:K527"/>
    <mergeCell ref="A545:K545"/>
    <mergeCell ref="A548:A549"/>
    <mergeCell ref="B548:B549"/>
    <mergeCell ref="C548:J548"/>
    <mergeCell ref="K548:K549"/>
    <mergeCell ref="B557:K557"/>
    <mergeCell ref="B558:K558"/>
    <mergeCell ref="A571:K571"/>
    <mergeCell ref="A574:A575"/>
    <mergeCell ref="B574:B575"/>
    <mergeCell ref="C574:J574"/>
    <mergeCell ref="K574:K575"/>
    <mergeCell ref="B583:K583"/>
    <mergeCell ref="B584:K584"/>
  </mergeCells>
  <printOptions/>
  <pageMargins left="0.7" right="0.7" top="0.75" bottom="0.75" header="0.5118055555555555" footer="0.5118055555555555"/>
  <pageSetup horizontalDpi="300" verticalDpi="300" orientation="landscape" paperSize="9" scale="5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2021-08-31T05:30:39Z</cp:lastPrinted>
  <dcterms:created xsi:type="dcterms:W3CDTF">2006-09-16T00:00:00Z</dcterms:created>
  <dcterms:modified xsi:type="dcterms:W3CDTF">2021-08-31T05:30:59Z</dcterms:modified>
  <cp:category/>
  <cp:version/>
  <cp:contentType/>
  <cp:contentStatus/>
  <cp:revision>1</cp:revision>
</cp:coreProperties>
</file>