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Приложение № 1" sheetId="1" r:id="rId1"/>
    <sheet name="Приложение № 2" sheetId="2" r:id="rId2"/>
  </sheets>
  <calcPr calcId="125725"/>
</workbook>
</file>

<file path=xl/calcChain.xml><?xml version="1.0" encoding="utf-8"?>
<calcChain xmlns="http://schemas.openxmlformats.org/spreadsheetml/2006/main">
  <c r="O34" i="1"/>
  <c r="O35"/>
  <c r="O36"/>
  <c r="O37"/>
  <c r="O26"/>
  <c r="O27"/>
  <c r="O28"/>
  <c r="O29"/>
  <c r="O30"/>
  <c r="O25"/>
  <c r="O13"/>
  <c r="O14"/>
  <c r="O15"/>
  <c r="O16"/>
  <c r="O17"/>
  <c r="O18"/>
  <c r="O19"/>
  <c r="O20"/>
  <c r="O21"/>
  <c r="O22"/>
  <c r="O12"/>
  <c r="O33"/>
  <c r="C9" i="2" l="1"/>
  <c r="D9"/>
  <c r="E9"/>
  <c r="F9"/>
  <c r="G9"/>
  <c r="H9"/>
  <c r="I9"/>
  <c r="J9"/>
  <c r="L9"/>
  <c r="S9"/>
  <c r="U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C29"/>
  <c r="D29"/>
  <c r="E29"/>
  <c r="F29"/>
  <c r="G29"/>
  <c r="H29"/>
  <c r="I29"/>
  <c r="J29"/>
  <c r="K29"/>
  <c r="K9" s="1"/>
  <c r="L29"/>
  <c r="M29"/>
  <c r="N29"/>
  <c r="O29"/>
  <c r="P29"/>
  <c r="Q29"/>
  <c r="R29"/>
  <c r="S29"/>
  <c r="T29"/>
  <c r="U29"/>
  <c r="C30"/>
  <c r="C31"/>
  <c r="C32"/>
  <c r="C33"/>
  <c r="C34"/>
  <c r="C24"/>
  <c r="C25"/>
  <c r="C26"/>
  <c r="C27"/>
  <c r="C28"/>
  <c r="C23"/>
  <c r="N40" i="1" l="1"/>
  <c r="I40"/>
  <c r="J40"/>
  <c r="K40"/>
  <c r="H40"/>
  <c r="N31" l="1"/>
  <c r="K31"/>
  <c r="J31"/>
  <c r="I31"/>
  <c r="H31"/>
  <c r="K23" l="1"/>
  <c r="J23"/>
  <c r="I23"/>
  <c r="H23"/>
  <c r="N23"/>
  <c r="H41" l="1"/>
  <c r="J41"/>
  <c r="N41"/>
  <c r="I41"/>
  <c r="K41"/>
</calcChain>
</file>

<file path=xl/sharedStrings.xml><?xml version="1.0" encoding="utf-8"?>
<sst xmlns="http://schemas.openxmlformats.org/spreadsheetml/2006/main" count="273" uniqueCount="124">
  <si>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</si>
  <si>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</si>
  <si>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</si>
  <si>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</si>
  <si>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</si>
  <si>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</si>
  <si>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</si>
  <si>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</si>
  <si>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</si>
  <si>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</si>
  <si>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</si>
  <si>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</si>
  <si>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</si>
  <si>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</si>
  <si>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</si>
  <si>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</si>
  <si>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</si>
  <si>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</si>
  <si>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</si>
  <si>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</si>
  <si>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</si>
  <si>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</si>
  <si>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</si>
  <si>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</si>
  <si>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</si>
  <si>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</si>
  <si>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</si>
  <si>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</si>
  <si>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</si>
  <si>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</si>
  <si>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</si>
  <si>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</si>
  <si>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</si>
  <si>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</si>
  <si>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</si>
  <si>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</si>
  <si>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</si>
  <si>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</si>
  <si>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</si>
  <si>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</si>
  <si>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2015 г.</t>
  </si>
  <si>
    <t>Камышловский ГО, г. Камышлов, ул. Механизаторов, д. 26</t>
  </si>
  <si>
    <t>1863</t>
  </si>
  <si>
    <t>Кирпичные</t>
  </si>
  <si>
    <t>2015 год</t>
  </si>
  <si>
    <t>Бревно (брус)</t>
  </si>
  <si>
    <t>Камышловский ГО, г. Камышлов, ул. Свердлова, д. 51</t>
  </si>
  <si>
    <t>1873</t>
  </si>
  <si>
    <t>Камышловский ГО, г. Камышлов, ул. Карла Маркса, д. 33</t>
  </si>
  <si>
    <t>1885</t>
  </si>
  <si>
    <t>Камышловский ГО, г. Камышлов, ул. Карла Маркса, д. 35</t>
  </si>
  <si>
    <t>1886</t>
  </si>
  <si>
    <t>Камышловский ГО, г. Камышлов, ул. Красных Орлов, д. 85</t>
  </si>
  <si>
    <t>1887</t>
  </si>
  <si>
    <t>Камышловский ГО, г. Камышлов, ул. Гагарина, д. 7ЛИТ. АА1</t>
  </si>
  <si>
    <t>1896</t>
  </si>
  <si>
    <t>Камышловский ГО, г. Камышлов, ул. Ленина, д. 21</t>
  </si>
  <si>
    <t>1900</t>
  </si>
  <si>
    <t>Камышловский ГО, г. Камышлов, ул. Свердлова, д. 40ЛИТ. А</t>
  </si>
  <si>
    <t>1906</t>
  </si>
  <si>
    <t>Комбинированные</t>
  </si>
  <si>
    <t>Камышловский ГО, г. Камышлов, ул. Вокзальная, д. 3</t>
  </si>
  <si>
    <t>1914</t>
  </si>
  <si>
    <t>Камышловский ГО, г. Камышлов, ул. Комсомольская, д. 16</t>
  </si>
  <si>
    <t>1917</t>
  </si>
  <si>
    <t>Камышловский ГО, г. Камышлов, ул. Красных Орлов, д. 42</t>
  </si>
  <si>
    <t>Камышловский ГО, г. Камышлов, ул. Урицкого, д. 10ЛИТ. А</t>
  </si>
  <si>
    <t>1918</t>
  </si>
  <si>
    <t>Итого за 2015 г. по  домам</t>
  </si>
  <si>
    <t>2016 г.</t>
  </si>
  <si>
    <t>2016 год</t>
  </si>
  <si>
    <t>18</t>
  </si>
  <si>
    <t>Камышловский ГО, г. Камышлов, ул. Энгельса, д. 179</t>
  </si>
  <si>
    <t>1865</t>
  </si>
  <si>
    <t>19</t>
  </si>
  <si>
    <t>20</t>
  </si>
  <si>
    <t>21</t>
  </si>
  <si>
    <t>Камышловский ГО, г. Камышлов, ул. Пролетарская, д. 17</t>
  </si>
  <si>
    <t>Камышловский ГО, г. Камышлов, ул. Карла Маркса, д. 25</t>
  </si>
  <si>
    <t>Камышловский ГО, г. Камышлов, ул. Карла Маркса, д. 32</t>
  </si>
  <si>
    <t>Камышловский ГО, г. Камышлов, ул. Карла Маркса, д. 12</t>
  </si>
  <si>
    <t>Камышловский ГО, г. Камышлов, ул. Красных Орлов, д. 73</t>
  </si>
  <si>
    <t>Камышловский ГО, г. Камышлов, ул. Карла Маркса, д. 18</t>
  </si>
  <si>
    <t>Камышловский ГО, г. Камышлов, ул. Красных Орлов, д. 83</t>
  </si>
  <si>
    <t>1898</t>
  </si>
  <si>
    <t>Камышловский ГО, г. Камышлов, ул. Ленина, д. 6ЛИТ. Б</t>
  </si>
  <si>
    <t>1910</t>
  </si>
  <si>
    <t>Итого за 2016 г. по  домам</t>
  </si>
  <si>
    <t>2017 г.</t>
  </si>
  <si>
    <t>Итого за 2017 г. по  домам</t>
  </si>
  <si>
    <t>Итого по Камышловский городской округ</t>
  </si>
  <si>
    <t>ПЕРЕЧЕНЬ
видов и стоимости капитального ремонта многоквартирных домов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 МО Камышловский городской округ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</si>
  <si>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</si>
  <si>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</si>
  <si>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</si>
  <si>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</si>
  <si>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</si>
  <si>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</si>
  <si>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</si>
  <si>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</si>
  <si>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</si>
  <si>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</si>
  <si>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</si>
  <si>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</si>
  <si>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</si>
  <si>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</si>
  <si>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</si>
  <si>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</si>
  <si>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</si>
  <si>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</si>
  <si>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</si>
  <si>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Итого за 2015 г.</t>
  </si>
  <si>
    <t>Итого за 2016 г.</t>
  </si>
  <si>
    <t>Итого за 2017 г.</t>
  </si>
  <si>
    <t>Краткосрочный план реализации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Камышловского городского округа на 2015-2017 годы</t>
  </si>
  <si>
    <t>1878</t>
  </si>
  <si>
    <t>Камышловский ГО, г. Камышлов, ул. Красных Орлов, д. 85 (фасад)</t>
  </si>
  <si>
    <t>Камышловский ГО, г. Камышлов, ул. Ленина, д. 6</t>
  </si>
  <si>
    <t>г. Камышлов, ул. Пролетарская, д. 17</t>
  </si>
  <si>
    <t xml:space="preserve"> ПЕРЕЧЕНЬ
многоквартирных домов, которые подлежат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 МО Камышловский городской округ</t>
  </si>
  <si>
    <t>Плановая дата работ</t>
  </si>
  <si>
    <t xml:space="preserve"> Камышловский ГО, г. Камышлов, ул. Красных Орлов, д. 85 (фасад)</t>
  </si>
  <si>
    <t>Приложение № 2 к постановлению Камышловского городского округа от 21.11.2016 года № 1194</t>
  </si>
  <si>
    <t xml:space="preserve">Приложение №1 к постановлению Камышловского городского округа от 21.11. 2016 года № 1194   </t>
  </si>
</sst>
</file>

<file path=xl/styles.xml><?xml version="1.0" encoding="utf-8"?>
<styleSheet xmlns="http://schemas.openxmlformats.org/spreadsheetml/2006/main">
  <fonts count="22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Border="0" applyProtection="0">
      <alignment horizontal="left" vertical="center" wrapText="1"/>
    </xf>
  </cellStyleXfs>
  <cellXfs count="47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Fill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4" fontId="21" fillId="35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left" vertical="center" wrapText="1"/>
    </xf>
    <xf numFmtId="4" fontId="21" fillId="34" borderId="10" xfId="0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right" vertical="center" wrapText="1"/>
    </xf>
    <xf numFmtId="0" fontId="21" fillId="34" borderId="14" xfId="0" applyFont="1" applyFill="1" applyBorder="1" applyAlignment="1">
      <alignment horizontal="left" vertical="center" wrapText="1"/>
    </xf>
    <xf numFmtId="0" fontId="21" fillId="34" borderId="1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3"/>
  <sheetViews>
    <sheetView tabSelected="1" zoomScale="90" zoomScaleNormal="90" workbookViewId="0">
      <selection activeCell="G6" sqref="G6:G9"/>
    </sheetView>
  </sheetViews>
  <sheetFormatPr defaultRowHeight="12.75"/>
  <cols>
    <col min="1" max="1" width="11.1640625" customWidth="1"/>
    <col min="2" max="2" width="44.5" customWidth="1"/>
    <col min="3" max="3" width="16.1640625" customWidth="1"/>
    <col min="4" max="4" width="14.5" customWidth="1"/>
    <col min="5" max="5" width="16.6640625" customWidth="1"/>
    <col min="6" max="6" width="8.83203125" customWidth="1"/>
    <col min="7" max="7" width="11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  <col min="19" max="19" width="14.1640625" customWidth="1"/>
    <col min="21" max="21" width="13.6640625" customWidth="1"/>
  </cols>
  <sheetData>
    <row r="3" spans="1:17" ht="50.1" customHeight="1">
      <c r="I3" s="35" t="s">
        <v>123</v>
      </c>
      <c r="J3" s="36"/>
      <c r="K3" s="36"/>
      <c r="L3" s="36"/>
      <c r="M3" s="36"/>
      <c r="N3" s="36"/>
      <c r="O3" s="36"/>
      <c r="P3" s="36"/>
      <c r="Q3" s="36"/>
    </row>
    <row r="4" spans="1:17" ht="66" customHeight="1">
      <c r="A4" s="31" t="s">
        <v>114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65.099999999999994" customHeight="1">
      <c r="A5" s="37" t="s">
        <v>119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38" t="s">
        <v>0</v>
      </c>
      <c r="B6" s="38" t="s">
        <v>1</v>
      </c>
      <c r="C6" s="41" t="s">
        <v>2</v>
      </c>
      <c r="D6" s="42"/>
      <c r="E6" s="32" t="s">
        <v>3</v>
      </c>
      <c r="F6" s="32" t="s">
        <v>4</v>
      </c>
      <c r="G6" s="32" t="s">
        <v>5</v>
      </c>
      <c r="H6" s="32" t="s">
        <v>6</v>
      </c>
      <c r="I6" s="41" t="s">
        <v>7</v>
      </c>
      <c r="J6" s="43"/>
      <c r="K6" s="43"/>
      <c r="L6" s="42"/>
      <c r="M6" s="32" t="s">
        <v>8</v>
      </c>
      <c r="N6" s="32" t="s">
        <v>9</v>
      </c>
      <c r="O6" s="32" t="s">
        <v>10</v>
      </c>
      <c r="P6" s="32" t="s">
        <v>11</v>
      </c>
      <c r="Q6" s="32" t="s">
        <v>120</v>
      </c>
    </row>
    <row r="7" spans="1:17">
      <c r="A7" s="39"/>
      <c r="B7" s="39"/>
      <c r="C7" s="32" t="s">
        <v>12</v>
      </c>
      <c r="D7" s="32" t="s">
        <v>13</v>
      </c>
      <c r="E7" s="33"/>
      <c r="F7" s="33"/>
      <c r="G7" s="33"/>
      <c r="H7" s="33"/>
      <c r="I7" s="32" t="s">
        <v>14</v>
      </c>
      <c r="J7" s="41" t="s">
        <v>15</v>
      </c>
      <c r="K7" s="42"/>
      <c r="L7" s="32" t="s">
        <v>16</v>
      </c>
      <c r="M7" s="33"/>
      <c r="N7" s="33"/>
      <c r="O7" s="33"/>
      <c r="P7" s="33"/>
      <c r="Q7" s="33"/>
    </row>
    <row r="8" spans="1:17" ht="99.95" customHeight="1">
      <c r="A8" s="39"/>
      <c r="B8" s="39"/>
      <c r="C8" s="33"/>
      <c r="D8" s="33"/>
      <c r="E8" s="33"/>
      <c r="F8" s="33"/>
      <c r="G8" s="33"/>
      <c r="H8" s="34"/>
      <c r="I8" s="34"/>
      <c r="J8" s="2" t="s">
        <v>17</v>
      </c>
      <c r="K8" s="2" t="s">
        <v>18</v>
      </c>
      <c r="L8" s="34"/>
      <c r="M8" s="34"/>
      <c r="N8" s="34"/>
      <c r="O8" s="34"/>
      <c r="P8" s="34"/>
      <c r="Q8" s="33"/>
    </row>
    <row r="9" spans="1:17">
      <c r="A9" s="40"/>
      <c r="B9" s="40"/>
      <c r="C9" s="34"/>
      <c r="D9" s="34"/>
      <c r="E9" s="34"/>
      <c r="F9" s="34"/>
      <c r="G9" s="34"/>
      <c r="H9" s="1" t="s">
        <v>19</v>
      </c>
      <c r="I9" s="1" t="s">
        <v>19</v>
      </c>
      <c r="J9" s="1" t="s">
        <v>19</v>
      </c>
      <c r="K9" s="1" t="s">
        <v>19</v>
      </c>
      <c r="L9" s="1" t="s">
        <v>19</v>
      </c>
      <c r="M9" s="1" t="s">
        <v>20</v>
      </c>
      <c r="N9" s="1" t="s">
        <v>21</v>
      </c>
      <c r="O9" s="1" t="s">
        <v>22</v>
      </c>
      <c r="P9" s="1" t="s">
        <v>22</v>
      </c>
      <c r="Q9" s="34"/>
    </row>
    <row r="10" spans="1:17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28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</row>
    <row r="11" spans="1:17">
      <c r="A11" s="26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25.5">
      <c r="A12" s="1">
        <v>1</v>
      </c>
      <c r="B12" s="3" t="s">
        <v>46</v>
      </c>
      <c r="C12" s="3" t="s">
        <v>47</v>
      </c>
      <c r="D12" s="3"/>
      <c r="E12" s="3" t="s">
        <v>43</v>
      </c>
      <c r="F12" s="3" t="s">
        <v>24</v>
      </c>
      <c r="G12" s="3" t="s">
        <v>23</v>
      </c>
      <c r="H12" s="4">
        <v>258.3</v>
      </c>
      <c r="I12" s="4">
        <v>240.4</v>
      </c>
      <c r="J12" s="4">
        <v>0</v>
      </c>
      <c r="K12" s="4">
        <v>91.8</v>
      </c>
      <c r="L12" s="4"/>
      <c r="M12" s="5">
        <v>18</v>
      </c>
      <c r="N12" s="4">
        <v>956627.46</v>
      </c>
      <c r="O12" s="4">
        <f>N12/H12</f>
        <v>3703.5519163763065</v>
      </c>
      <c r="P12" s="4">
        <v>8955.17</v>
      </c>
      <c r="Q12" s="1" t="s">
        <v>44</v>
      </c>
    </row>
    <row r="13" spans="1:17" ht="25.5">
      <c r="A13" s="1">
        <v>2</v>
      </c>
      <c r="B13" s="3" t="s">
        <v>48</v>
      </c>
      <c r="C13" s="3" t="s">
        <v>49</v>
      </c>
      <c r="D13" s="3"/>
      <c r="E13" s="3" t="s">
        <v>43</v>
      </c>
      <c r="F13" s="3" t="s">
        <v>24</v>
      </c>
      <c r="G13" s="3" t="s">
        <v>23</v>
      </c>
      <c r="H13" s="4">
        <v>467.61</v>
      </c>
      <c r="I13" s="4">
        <v>425.1</v>
      </c>
      <c r="J13" s="4">
        <v>188.7</v>
      </c>
      <c r="K13" s="4">
        <v>236.4</v>
      </c>
      <c r="L13" s="4"/>
      <c r="M13" s="5">
        <v>16</v>
      </c>
      <c r="N13" s="4">
        <v>1843171.06</v>
      </c>
      <c r="O13" s="4">
        <f t="shared" ref="O13:O22" si="0">N13/H13</f>
        <v>3941.6844378862729</v>
      </c>
      <c r="P13" s="4">
        <v>8955.17</v>
      </c>
      <c r="Q13" s="1" t="s">
        <v>44</v>
      </c>
    </row>
    <row r="14" spans="1:17" ht="25.5">
      <c r="A14" s="1">
        <v>3</v>
      </c>
      <c r="B14" s="3" t="s">
        <v>50</v>
      </c>
      <c r="C14" s="3" t="s">
        <v>51</v>
      </c>
      <c r="D14" s="3"/>
      <c r="E14" s="3" t="s">
        <v>43</v>
      </c>
      <c r="F14" s="3" t="s">
        <v>23</v>
      </c>
      <c r="G14" s="3" t="s">
        <v>23</v>
      </c>
      <c r="H14" s="4">
        <v>499.9</v>
      </c>
      <c r="I14" s="4">
        <v>406.4</v>
      </c>
      <c r="J14" s="4">
        <v>0</v>
      </c>
      <c r="K14" s="4">
        <v>176.3</v>
      </c>
      <c r="L14" s="4"/>
      <c r="M14" s="5">
        <v>7</v>
      </c>
      <c r="N14" s="4">
        <v>2509361.87</v>
      </c>
      <c r="O14" s="4">
        <f t="shared" si="0"/>
        <v>5019.7276855371083</v>
      </c>
      <c r="P14" s="4">
        <v>8955.17</v>
      </c>
      <c r="Q14" s="1" t="s">
        <v>44</v>
      </c>
    </row>
    <row r="15" spans="1:17" ht="25.5">
      <c r="A15" s="1">
        <v>4</v>
      </c>
      <c r="B15" s="3" t="s">
        <v>52</v>
      </c>
      <c r="C15" s="3" t="s">
        <v>53</v>
      </c>
      <c r="D15" s="3"/>
      <c r="E15" s="3" t="s">
        <v>45</v>
      </c>
      <c r="F15" s="3" t="s">
        <v>24</v>
      </c>
      <c r="G15" s="3" t="s">
        <v>24</v>
      </c>
      <c r="H15" s="4">
        <v>486.42</v>
      </c>
      <c r="I15" s="4">
        <v>442.2</v>
      </c>
      <c r="J15" s="4">
        <v>0</v>
      </c>
      <c r="K15" s="4">
        <v>442.2</v>
      </c>
      <c r="L15" s="4"/>
      <c r="M15" s="5">
        <v>17</v>
      </c>
      <c r="N15" s="4">
        <v>1654790</v>
      </c>
      <c r="O15" s="4">
        <f t="shared" si="0"/>
        <v>3401.9777147321242</v>
      </c>
      <c r="P15" s="4">
        <v>12335.06</v>
      </c>
      <c r="Q15" s="1" t="s">
        <v>44</v>
      </c>
    </row>
    <row r="16" spans="1:17" ht="25.5">
      <c r="A16" s="1">
        <v>5</v>
      </c>
      <c r="B16" s="3" t="s">
        <v>54</v>
      </c>
      <c r="C16" s="3" t="s">
        <v>55</v>
      </c>
      <c r="D16" s="3"/>
      <c r="E16" s="3" t="s">
        <v>43</v>
      </c>
      <c r="F16" s="3" t="s">
        <v>24</v>
      </c>
      <c r="G16" s="3" t="s">
        <v>24</v>
      </c>
      <c r="H16" s="4">
        <v>496.43</v>
      </c>
      <c r="I16" s="4">
        <v>451.3</v>
      </c>
      <c r="J16" s="4">
        <v>0</v>
      </c>
      <c r="K16" s="4">
        <v>451.3</v>
      </c>
      <c r="L16" s="4"/>
      <c r="M16" s="5">
        <v>23</v>
      </c>
      <c r="N16" s="4">
        <v>1737184.62</v>
      </c>
      <c r="O16" s="4">
        <f t="shared" si="0"/>
        <v>3499.3546320730015</v>
      </c>
      <c r="P16" s="4">
        <v>8955.17</v>
      </c>
      <c r="Q16" s="1" t="s">
        <v>44</v>
      </c>
    </row>
    <row r="17" spans="1:18" ht="25.5">
      <c r="A17" s="1">
        <v>6</v>
      </c>
      <c r="B17" s="3" t="s">
        <v>56</v>
      </c>
      <c r="C17" s="3" t="s">
        <v>57</v>
      </c>
      <c r="D17" s="3"/>
      <c r="E17" s="3" t="s">
        <v>43</v>
      </c>
      <c r="F17" s="3" t="s">
        <v>23</v>
      </c>
      <c r="G17" s="3" t="s">
        <v>24</v>
      </c>
      <c r="H17" s="4">
        <v>404.91</v>
      </c>
      <c r="I17" s="4">
        <v>368.1</v>
      </c>
      <c r="J17" s="4">
        <v>0</v>
      </c>
      <c r="K17" s="4">
        <v>368.1</v>
      </c>
      <c r="L17" s="4"/>
      <c r="M17" s="5">
        <v>14</v>
      </c>
      <c r="N17" s="4">
        <v>2805976.33</v>
      </c>
      <c r="O17" s="4">
        <f t="shared" si="0"/>
        <v>6929.8765898594747</v>
      </c>
      <c r="P17" s="4">
        <v>8955.17</v>
      </c>
      <c r="Q17" s="1" t="s">
        <v>44</v>
      </c>
    </row>
    <row r="18" spans="1:18" ht="25.5">
      <c r="A18" s="1">
        <v>7</v>
      </c>
      <c r="B18" s="3" t="s">
        <v>58</v>
      </c>
      <c r="C18" s="3" t="s">
        <v>59</v>
      </c>
      <c r="D18" s="3"/>
      <c r="E18" s="3" t="s">
        <v>60</v>
      </c>
      <c r="F18" s="3" t="s">
        <v>24</v>
      </c>
      <c r="G18" s="3" t="s">
        <v>24</v>
      </c>
      <c r="H18" s="4">
        <v>209.55</v>
      </c>
      <c r="I18" s="4">
        <v>190.5</v>
      </c>
      <c r="J18" s="4">
        <v>0</v>
      </c>
      <c r="K18" s="4">
        <v>190.5</v>
      </c>
      <c r="L18" s="4"/>
      <c r="M18" s="5">
        <v>21</v>
      </c>
      <c r="N18" s="4">
        <v>1655328.15</v>
      </c>
      <c r="O18" s="4">
        <f t="shared" si="0"/>
        <v>7899.4423765211159</v>
      </c>
      <c r="P18" s="4">
        <v>12335.06</v>
      </c>
      <c r="Q18" s="1" t="s">
        <v>44</v>
      </c>
    </row>
    <row r="19" spans="1:18" ht="25.5">
      <c r="A19" s="1">
        <v>8</v>
      </c>
      <c r="B19" s="3" t="s">
        <v>61</v>
      </c>
      <c r="C19" s="3" t="s">
        <v>62</v>
      </c>
      <c r="D19" s="3"/>
      <c r="E19" s="3" t="s">
        <v>60</v>
      </c>
      <c r="F19" s="3" t="s">
        <v>24</v>
      </c>
      <c r="G19" s="3" t="s">
        <v>23</v>
      </c>
      <c r="H19" s="4">
        <v>222.2</v>
      </c>
      <c r="I19" s="4">
        <v>202</v>
      </c>
      <c r="J19" s="4">
        <v>0</v>
      </c>
      <c r="K19" s="4">
        <v>202</v>
      </c>
      <c r="L19" s="4"/>
      <c r="M19" s="5">
        <v>11</v>
      </c>
      <c r="N19" s="4">
        <v>1725577.58</v>
      </c>
      <c r="O19" s="4">
        <f t="shared" si="0"/>
        <v>7765.8756975697579</v>
      </c>
      <c r="P19" s="4">
        <v>12335.06</v>
      </c>
      <c r="Q19" s="1" t="s">
        <v>44</v>
      </c>
    </row>
    <row r="20" spans="1:18" ht="25.5">
      <c r="A20" s="1">
        <v>9</v>
      </c>
      <c r="B20" s="3" t="s">
        <v>63</v>
      </c>
      <c r="C20" s="3" t="s">
        <v>64</v>
      </c>
      <c r="D20" s="3"/>
      <c r="E20" s="3" t="s">
        <v>60</v>
      </c>
      <c r="F20" s="3" t="s">
        <v>24</v>
      </c>
      <c r="G20" s="3" t="s">
        <v>24</v>
      </c>
      <c r="H20" s="4">
        <v>318.56</v>
      </c>
      <c r="I20" s="4">
        <v>289.60000000000002</v>
      </c>
      <c r="J20" s="4">
        <v>83.3</v>
      </c>
      <c r="K20" s="4">
        <v>206.3</v>
      </c>
      <c r="L20" s="4"/>
      <c r="M20" s="5">
        <v>18</v>
      </c>
      <c r="N20" s="4">
        <v>2829212.46</v>
      </c>
      <c r="O20" s="4">
        <f t="shared" si="0"/>
        <v>8881.2545831240586</v>
      </c>
      <c r="P20" s="4">
        <v>12335.06</v>
      </c>
      <c r="Q20" s="1" t="s">
        <v>44</v>
      </c>
    </row>
    <row r="21" spans="1:18" ht="25.5">
      <c r="A21" s="1">
        <v>10</v>
      </c>
      <c r="B21" s="3" t="s">
        <v>65</v>
      </c>
      <c r="C21" s="3" t="s">
        <v>64</v>
      </c>
      <c r="D21" s="3"/>
      <c r="E21" s="3" t="s">
        <v>45</v>
      </c>
      <c r="F21" s="3" t="s">
        <v>24</v>
      </c>
      <c r="G21" s="3" t="s">
        <v>24</v>
      </c>
      <c r="H21" s="4">
        <v>189.09</v>
      </c>
      <c r="I21" s="4">
        <v>171.9</v>
      </c>
      <c r="J21" s="4">
        <v>0</v>
      </c>
      <c r="K21" s="4">
        <v>171.9</v>
      </c>
      <c r="L21" s="4"/>
      <c r="M21" s="5">
        <v>19</v>
      </c>
      <c r="N21" s="4">
        <v>1718431.47</v>
      </c>
      <c r="O21" s="4">
        <f t="shared" si="0"/>
        <v>9087.9024274155163</v>
      </c>
      <c r="P21" s="4">
        <v>12335.06</v>
      </c>
      <c r="Q21" s="1" t="s">
        <v>44</v>
      </c>
    </row>
    <row r="22" spans="1:18" ht="25.5">
      <c r="A22" s="1">
        <v>11</v>
      </c>
      <c r="B22" s="3" t="s">
        <v>66</v>
      </c>
      <c r="C22" s="3" t="s">
        <v>67</v>
      </c>
      <c r="D22" s="3"/>
      <c r="E22" s="3" t="s">
        <v>43</v>
      </c>
      <c r="F22" s="3" t="s">
        <v>24</v>
      </c>
      <c r="G22" s="3" t="s">
        <v>26</v>
      </c>
      <c r="H22" s="4">
        <v>342.32</v>
      </c>
      <c r="I22" s="4">
        <v>311.2</v>
      </c>
      <c r="J22" s="4">
        <v>0</v>
      </c>
      <c r="K22" s="4">
        <v>311.2</v>
      </c>
      <c r="L22" s="4"/>
      <c r="M22" s="5">
        <v>16</v>
      </c>
      <c r="N22" s="4">
        <v>2255721.81</v>
      </c>
      <c r="O22" s="4">
        <f t="shared" si="0"/>
        <v>6589.5121815844823</v>
      </c>
      <c r="P22" s="4">
        <v>8955.17</v>
      </c>
      <c r="Q22" s="1" t="s">
        <v>44</v>
      </c>
    </row>
    <row r="23" spans="1:18">
      <c r="A23" s="29" t="s">
        <v>68</v>
      </c>
      <c r="B23" s="30"/>
      <c r="C23" s="19"/>
      <c r="D23" s="19"/>
      <c r="E23" s="19"/>
      <c r="F23" s="19"/>
      <c r="G23" s="19"/>
      <c r="H23" s="15">
        <f>SUM(H12:H22)</f>
        <v>3895.29</v>
      </c>
      <c r="I23" s="15">
        <f>SUM(I12:I22)</f>
        <v>3498.7</v>
      </c>
      <c r="J23" s="15">
        <f>SUM(J12:J22)</f>
        <v>272</v>
      </c>
      <c r="K23" s="15">
        <f>SUM(K12:K22)</f>
        <v>2848</v>
      </c>
      <c r="L23" s="15"/>
      <c r="M23" s="20"/>
      <c r="N23" s="15">
        <f>SUM(N12:N22)</f>
        <v>21691382.809999999</v>
      </c>
      <c r="O23" s="15"/>
      <c r="P23" s="19"/>
      <c r="Q23" s="19"/>
    </row>
    <row r="24" spans="1:18">
      <c r="A24" s="26" t="s">
        <v>69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1:18" ht="25.5">
      <c r="A25" s="1">
        <v>1</v>
      </c>
      <c r="B25" s="3" t="s">
        <v>41</v>
      </c>
      <c r="C25" s="3" t="s">
        <v>42</v>
      </c>
      <c r="D25" s="3"/>
      <c r="E25" s="3" t="s">
        <v>43</v>
      </c>
      <c r="F25" s="3" t="s">
        <v>24</v>
      </c>
      <c r="G25" s="3" t="s">
        <v>24</v>
      </c>
      <c r="H25" s="4">
        <v>555.05999999999995</v>
      </c>
      <c r="I25" s="4">
        <v>504.6</v>
      </c>
      <c r="J25" s="4">
        <v>0</v>
      </c>
      <c r="K25" s="4">
        <v>504.6</v>
      </c>
      <c r="L25" s="4"/>
      <c r="M25" s="5">
        <v>22</v>
      </c>
      <c r="N25" s="4">
        <v>2961023.66</v>
      </c>
      <c r="O25" s="4">
        <f>N25/H25</f>
        <v>5334.6010521385087</v>
      </c>
      <c r="P25" s="4">
        <v>9313.3799999999992</v>
      </c>
      <c r="Q25" s="1" t="s">
        <v>44</v>
      </c>
    </row>
    <row r="26" spans="1:18" ht="25.5">
      <c r="A26" s="1">
        <v>2</v>
      </c>
      <c r="B26" s="3" t="s">
        <v>80</v>
      </c>
      <c r="C26" s="3" t="s">
        <v>51</v>
      </c>
      <c r="D26" s="3"/>
      <c r="E26" s="3" t="s">
        <v>43</v>
      </c>
      <c r="F26" s="3" t="s">
        <v>24</v>
      </c>
      <c r="G26" s="3" t="s">
        <v>23</v>
      </c>
      <c r="H26" s="4">
        <v>137.5</v>
      </c>
      <c r="I26" s="4">
        <v>125</v>
      </c>
      <c r="J26" s="4">
        <v>0</v>
      </c>
      <c r="K26" s="4">
        <v>125</v>
      </c>
      <c r="L26" s="4"/>
      <c r="M26" s="5">
        <v>9</v>
      </c>
      <c r="N26" s="4">
        <v>1124429.56</v>
      </c>
      <c r="O26" s="4">
        <f t="shared" ref="O26:O30" si="1">N26/H26</f>
        <v>8177.6695272727275</v>
      </c>
      <c r="P26" s="4">
        <v>9313.3799999999992</v>
      </c>
      <c r="Q26" s="1" t="s">
        <v>70</v>
      </c>
    </row>
    <row r="27" spans="1:18" ht="25.5">
      <c r="A27" s="1">
        <v>3</v>
      </c>
      <c r="B27" s="3" t="s">
        <v>82</v>
      </c>
      <c r="C27" s="3" t="s">
        <v>55</v>
      </c>
      <c r="D27" s="3"/>
      <c r="E27" s="3" t="s">
        <v>43</v>
      </c>
      <c r="F27" s="3" t="s">
        <v>23</v>
      </c>
      <c r="G27" s="3" t="s">
        <v>25</v>
      </c>
      <c r="H27" s="4">
        <v>357.06</v>
      </c>
      <c r="I27" s="4">
        <v>324.60000000000002</v>
      </c>
      <c r="J27" s="4">
        <v>0</v>
      </c>
      <c r="K27" s="4">
        <v>324.60000000000002</v>
      </c>
      <c r="L27" s="4"/>
      <c r="M27" s="5">
        <v>30</v>
      </c>
      <c r="N27" s="4">
        <v>2647989.88</v>
      </c>
      <c r="O27" s="4">
        <f t="shared" si="1"/>
        <v>7416.0921973897939</v>
      </c>
      <c r="P27" s="4">
        <v>9313.3799999999992</v>
      </c>
      <c r="Q27" s="1" t="s">
        <v>70</v>
      </c>
    </row>
    <row r="28" spans="1:18" ht="25.5">
      <c r="A28" s="1">
        <v>4</v>
      </c>
      <c r="B28" s="3" t="s">
        <v>83</v>
      </c>
      <c r="C28" s="3" t="s">
        <v>84</v>
      </c>
      <c r="D28" s="3"/>
      <c r="E28" s="3" t="s">
        <v>60</v>
      </c>
      <c r="F28" s="3" t="s">
        <v>24</v>
      </c>
      <c r="G28" s="3">
        <v>2</v>
      </c>
      <c r="H28" s="4">
        <v>494.23</v>
      </c>
      <c r="I28" s="4">
        <v>449.3</v>
      </c>
      <c r="J28" s="4">
        <v>0</v>
      </c>
      <c r="K28" s="4">
        <v>449.3</v>
      </c>
      <c r="L28" s="4"/>
      <c r="M28" s="5">
        <v>25</v>
      </c>
      <c r="N28" s="4">
        <v>3227081.41</v>
      </c>
      <c r="O28" s="4">
        <f t="shared" si="1"/>
        <v>6529.5134046901239</v>
      </c>
      <c r="P28" s="4">
        <v>12829.13</v>
      </c>
      <c r="Q28" s="1" t="s">
        <v>70</v>
      </c>
    </row>
    <row r="29" spans="1:18" ht="25.5">
      <c r="A29" s="1">
        <v>5</v>
      </c>
      <c r="B29" s="3" t="s">
        <v>117</v>
      </c>
      <c r="C29" s="3" t="s">
        <v>86</v>
      </c>
      <c r="D29" s="3"/>
      <c r="E29" s="3" t="s">
        <v>43</v>
      </c>
      <c r="F29" s="3" t="s">
        <v>24</v>
      </c>
      <c r="G29" s="3" t="s">
        <v>23</v>
      </c>
      <c r="H29" s="4">
        <v>367.84</v>
      </c>
      <c r="I29" s="4">
        <v>334.4</v>
      </c>
      <c r="J29" s="4">
        <v>0</v>
      </c>
      <c r="K29" s="4">
        <v>334.4</v>
      </c>
      <c r="L29" s="4"/>
      <c r="M29" s="5">
        <v>24</v>
      </c>
      <c r="N29" s="4">
        <v>2579078.96</v>
      </c>
      <c r="O29" s="4">
        <f t="shared" si="1"/>
        <v>7011.4151805132669</v>
      </c>
      <c r="P29" s="4">
        <v>9313.3799999999992</v>
      </c>
      <c r="Q29" s="1" t="s">
        <v>70</v>
      </c>
    </row>
    <row r="30" spans="1:18" ht="26.45" customHeight="1">
      <c r="A30" s="1">
        <v>6</v>
      </c>
      <c r="B30" s="8" t="s">
        <v>118</v>
      </c>
      <c r="C30" s="8" t="s">
        <v>115</v>
      </c>
      <c r="D30" s="8"/>
      <c r="E30" s="8" t="s">
        <v>43</v>
      </c>
      <c r="F30" s="8" t="s">
        <v>23</v>
      </c>
      <c r="G30" s="8" t="s">
        <v>23</v>
      </c>
      <c r="H30" s="9">
        <v>373.2</v>
      </c>
      <c r="I30" s="9">
        <v>327</v>
      </c>
      <c r="J30" s="9">
        <v>0</v>
      </c>
      <c r="K30" s="9">
        <v>227</v>
      </c>
      <c r="L30" s="9"/>
      <c r="M30" s="10">
        <v>8</v>
      </c>
      <c r="N30" s="9">
        <v>2343142.56</v>
      </c>
      <c r="O30" s="4">
        <f t="shared" si="1"/>
        <v>6278.5170418006437</v>
      </c>
      <c r="P30" s="9">
        <v>9313.3799999999992</v>
      </c>
      <c r="Q30" s="11" t="s">
        <v>70</v>
      </c>
      <c r="R30" s="7"/>
    </row>
    <row r="31" spans="1:18">
      <c r="A31" s="29" t="s">
        <v>87</v>
      </c>
      <c r="B31" s="30"/>
      <c r="C31" s="19"/>
      <c r="D31" s="19"/>
      <c r="E31" s="19"/>
      <c r="F31" s="19"/>
      <c r="G31" s="19"/>
      <c r="H31" s="15">
        <f>SUM(H25:H30)</f>
        <v>2284.89</v>
      </c>
      <c r="I31" s="15">
        <f>SUM(I25:I30)</f>
        <v>2064.9</v>
      </c>
      <c r="J31" s="15">
        <f>SUM(J25:J30)</f>
        <v>0</v>
      </c>
      <c r="K31" s="15">
        <f>SUM(K25:K30)</f>
        <v>1964.9</v>
      </c>
      <c r="L31" s="15"/>
      <c r="M31" s="20"/>
      <c r="N31" s="15">
        <f>SUM(N25:N30)</f>
        <v>14882746.029999999</v>
      </c>
      <c r="O31" s="15"/>
      <c r="P31" s="19"/>
      <c r="Q31" s="19"/>
    </row>
    <row r="32" spans="1:18">
      <c r="A32" s="26" t="s">
        <v>88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</row>
    <row r="33" spans="1:21" ht="25.5">
      <c r="A33" s="1">
        <v>1</v>
      </c>
      <c r="B33" s="3" t="s">
        <v>72</v>
      </c>
      <c r="C33" s="3" t="s">
        <v>73</v>
      </c>
      <c r="D33" s="3"/>
      <c r="E33" s="3" t="s">
        <v>43</v>
      </c>
      <c r="F33" s="3" t="s">
        <v>24</v>
      </c>
      <c r="G33" s="3" t="s">
        <v>26</v>
      </c>
      <c r="H33" s="4">
        <v>1583.23</v>
      </c>
      <c r="I33" s="4">
        <v>1439.3</v>
      </c>
      <c r="J33" s="4">
        <v>28.4</v>
      </c>
      <c r="K33" s="4">
        <v>1410.9</v>
      </c>
      <c r="L33" s="4"/>
      <c r="M33" s="5">
        <v>69</v>
      </c>
      <c r="N33" s="4">
        <v>9728606.8399999999</v>
      </c>
      <c r="O33" s="4">
        <f>N33/H33</f>
        <v>6144.7842953961208</v>
      </c>
      <c r="P33" s="4">
        <v>9313.3799999999992</v>
      </c>
      <c r="Q33" s="1" t="s">
        <v>70</v>
      </c>
      <c r="R33" s="7"/>
      <c r="S33" s="7"/>
      <c r="T33" s="7"/>
      <c r="U33" s="7"/>
    </row>
    <row r="34" spans="1:21" s="7" customFormat="1" ht="25.5">
      <c r="A34" s="12">
        <v>2</v>
      </c>
      <c r="B34" s="3" t="s">
        <v>116</v>
      </c>
      <c r="C34" s="3" t="s">
        <v>53</v>
      </c>
      <c r="D34" s="3"/>
      <c r="E34" s="3" t="s">
        <v>45</v>
      </c>
      <c r="F34" s="3" t="s">
        <v>24</v>
      </c>
      <c r="G34" s="3" t="s">
        <v>24</v>
      </c>
      <c r="H34" s="4">
        <v>486.42</v>
      </c>
      <c r="I34" s="4">
        <v>442.2</v>
      </c>
      <c r="J34" s="4">
        <v>0</v>
      </c>
      <c r="K34" s="4">
        <v>442.2</v>
      </c>
      <c r="L34" s="4"/>
      <c r="M34" s="5">
        <v>17</v>
      </c>
      <c r="N34" s="4">
        <v>572699.36</v>
      </c>
      <c r="O34" s="4">
        <f t="shared" ref="O34:O37" si="2">N34/H34</f>
        <v>1177.3762591998684</v>
      </c>
      <c r="P34" s="4">
        <v>12829.13</v>
      </c>
      <c r="Q34" s="1" t="s">
        <v>44</v>
      </c>
      <c r="R34" s="13"/>
    </row>
    <row r="35" spans="1:21" ht="25.5">
      <c r="A35" s="12">
        <v>3</v>
      </c>
      <c r="B35" s="3" t="s">
        <v>81</v>
      </c>
      <c r="C35" s="3" t="s">
        <v>53</v>
      </c>
      <c r="D35" s="3"/>
      <c r="E35" s="3" t="s">
        <v>45</v>
      </c>
      <c r="F35" s="3" t="s">
        <v>24</v>
      </c>
      <c r="G35" s="3" t="s">
        <v>24</v>
      </c>
      <c r="H35" s="4">
        <v>312.95</v>
      </c>
      <c r="I35" s="4">
        <v>284.5</v>
      </c>
      <c r="J35" s="4">
        <v>0</v>
      </c>
      <c r="K35" s="4">
        <v>284.5</v>
      </c>
      <c r="L35" s="4"/>
      <c r="M35" s="5">
        <v>13</v>
      </c>
      <c r="N35" s="4">
        <v>1677664.85</v>
      </c>
      <c r="O35" s="4">
        <f t="shared" si="2"/>
        <v>5360.8079565425796</v>
      </c>
      <c r="P35" s="4">
        <v>12829.13</v>
      </c>
      <c r="Q35" s="1" t="s">
        <v>70</v>
      </c>
      <c r="R35" s="13"/>
      <c r="S35" s="7"/>
      <c r="T35" s="7"/>
      <c r="U35" s="7"/>
    </row>
    <row r="36" spans="1:21" ht="25.5">
      <c r="A36" s="12">
        <v>4</v>
      </c>
      <c r="B36" s="3" t="s">
        <v>78</v>
      </c>
      <c r="C36" s="3" t="s">
        <v>51</v>
      </c>
      <c r="D36" s="3"/>
      <c r="E36" s="3" t="s">
        <v>43</v>
      </c>
      <c r="F36" s="3" t="s">
        <v>23</v>
      </c>
      <c r="G36" s="3" t="s">
        <v>26</v>
      </c>
      <c r="H36" s="4">
        <v>839.96</v>
      </c>
      <c r="I36" s="4">
        <v>763.6</v>
      </c>
      <c r="J36" s="4">
        <v>0</v>
      </c>
      <c r="K36" s="4">
        <v>763.6</v>
      </c>
      <c r="L36" s="4"/>
      <c r="M36" s="5">
        <v>26</v>
      </c>
      <c r="N36" s="4">
        <v>2792717.1</v>
      </c>
      <c r="O36" s="4">
        <f t="shared" si="2"/>
        <v>3324.8215391209105</v>
      </c>
      <c r="P36" s="4">
        <v>9313.3799999999992</v>
      </c>
      <c r="Q36" s="1" t="s">
        <v>70</v>
      </c>
      <c r="R36" s="13"/>
      <c r="S36" s="7"/>
      <c r="T36" s="7"/>
      <c r="U36" s="7"/>
    </row>
    <row r="37" spans="1:21" ht="25.5">
      <c r="A37" s="12">
        <v>5</v>
      </c>
      <c r="B37" s="3" t="s">
        <v>79</v>
      </c>
      <c r="C37" s="3" t="s">
        <v>51</v>
      </c>
      <c r="D37" s="3"/>
      <c r="E37" s="3" t="s">
        <v>45</v>
      </c>
      <c r="F37" s="3" t="s">
        <v>24</v>
      </c>
      <c r="G37" s="3" t="s">
        <v>23</v>
      </c>
      <c r="H37" s="4">
        <v>227.26</v>
      </c>
      <c r="I37" s="4">
        <v>206.6</v>
      </c>
      <c r="J37" s="4">
        <v>0</v>
      </c>
      <c r="K37" s="4">
        <v>206.6</v>
      </c>
      <c r="L37" s="4"/>
      <c r="M37" s="5">
        <v>19</v>
      </c>
      <c r="N37" s="4">
        <v>1059865.8999999999</v>
      </c>
      <c r="O37" s="4">
        <f t="shared" si="2"/>
        <v>4663.6711255830323</v>
      </c>
      <c r="P37" s="4">
        <v>12829.13</v>
      </c>
      <c r="Q37" s="1" t="s">
        <v>70</v>
      </c>
      <c r="R37" s="13"/>
      <c r="S37" s="7"/>
      <c r="T37" s="7"/>
      <c r="U37" s="7"/>
    </row>
    <row r="38" spans="1:21">
      <c r="A38" s="12"/>
      <c r="B38" s="8"/>
      <c r="C38" s="8"/>
      <c r="D38" s="8"/>
      <c r="E38" s="8"/>
      <c r="F38" s="8"/>
      <c r="G38" s="8"/>
      <c r="H38" s="9"/>
      <c r="I38" s="9"/>
      <c r="J38" s="9"/>
      <c r="K38" s="9"/>
      <c r="L38" s="9"/>
      <c r="M38" s="10"/>
      <c r="N38" s="9"/>
      <c r="O38" s="9"/>
      <c r="P38" s="9"/>
      <c r="Q38" s="12"/>
      <c r="R38" s="13"/>
      <c r="S38" s="7"/>
      <c r="T38" s="7"/>
      <c r="U38" s="7"/>
    </row>
    <row r="39" spans="1:21">
      <c r="A39" s="12"/>
      <c r="B39" s="8"/>
      <c r="C39" s="8"/>
      <c r="D39" s="8"/>
      <c r="E39" s="8"/>
      <c r="F39" s="8"/>
      <c r="G39" s="8"/>
      <c r="H39" s="9"/>
      <c r="I39" s="9"/>
      <c r="J39" s="9"/>
      <c r="K39" s="9"/>
      <c r="L39" s="9"/>
      <c r="M39" s="10"/>
      <c r="N39" s="9"/>
      <c r="O39" s="9"/>
      <c r="P39" s="9"/>
      <c r="Q39" s="12"/>
      <c r="R39" s="13"/>
      <c r="S39" s="7"/>
      <c r="T39" s="7"/>
      <c r="U39" s="7"/>
    </row>
    <row r="40" spans="1:21">
      <c r="A40" s="29" t="s">
        <v>89</v>
      </c>
      <c r="B40" s="30"/>
      <c r="C40" s="19"/>
      <c r="D40" s="19"/>
      <c r="E40" s="19"/>
      <c r="F40" s="19"/>
      <c r="G40" s="19"/>
      <c r="H40" s="15">
        <f>H33+H34+H35+H36+H37</f>
        <v>3449.8199999999997</v>
      </c>
      <c r="I40" s="15">
        <f t="shared" ref="I40:K40" si="3">I33+I34+I35+I36+I37</f>
        <v>3136.2</v>
      </c>
      <c r="J40" s="15">
        <f t="shared" si="3"/>
        <v>28.4</v>
      </c>
      <c r="K40" s="15">
        <f t="shared" si="3"/>
        <v>3107.8</v>
      </c>
      <c r="L40" s="15"/>
      <c r="M40" s="20"/>
      <c r="N40" s="15">
        <f>N33+N34+N35+N36+N37</f>
        <v>15831554.049999999</v>
      </c>
      <c r="O40" s="15"/>
      <c r="P40" s="19"/>
      <c r="Q40" s="19"/>
      <c r="R40" s="7"/>
      <c r="S40" s="7"/>
      <c r="T40" s="7"/>
      <c r="U40" s="7"/>
    </row>
    <row r="41" spans="1:21">
      <c r="A41" s="24" t="s">
        <v>90</v>
      </c>
      <c r="B41" s="25"/>
      <c r="C41" s="21"/>
      <c r="D41" s="21"/>
      <c r="E41" s="21"/>
      <c r="F41" s="21"/>
      <c r="G41" s="21"/>
      <c r="H41" s="22">
        <f>H40+H31+H23</f>
        <v>9630</v>
      </c>
      <c r="I41" s="22">
        <f>I40+I31+I23</f>
        <v>8699.7999999999993</v>
      </c>
      <c r="J41" s="22">
        <f>J40+J31+J23</f>
        <v>300.39999999999998</v>
      </c>
      <c r="K41" s="22">
        <f>K40+K31+K23</f>
        <v>7920.7000000000007</v>
      </c>
      <c r="L41" s="22">
        <v>0</v>
      </c>
      <c r="M41" s="23"/>
      <c r="N41" s="22">
        <f>N23+N31+N40</f>
        <v>52405682.889999993</v>
      </c>
      <c r="O41" s="22"/>
      <c r="P41" s="14"/>
      <c r="Q41" s="14"/>
      <c r="R41" s="7"/>
      <c r="S41" s="7"/>
      <c r="T41" s="7"/>
      <c r="U41" s="7"/>
    </row>
    <row r="42" spans="1: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</sheetData>
  <mergeCells count="28">
    <mergeCell ref="I3:Q3"/>
    <mergeCell ref="A5:Q5"/>
    <mergeCell ref="A6:A9"/>
    <mergeCell ref="B6:B9"/>
    <mergeCell ref="C6:D6"/>
    <mergeCell ref="E6:E9"/>
    <mergeCell ref="F6:F9"/>
    <mergeCell ref="G6:G9"/>
    <mergeCell ref="H6:H8"/>
    <mergeCell ref="I6:L6"/>
    <mergeCell ref="C7:C9"/>
    <mergeCell ref="D7:D9"/>
    <mergeCell ref="I7:I8"/>
    <mergeCell ref="J7:K7"/>
    <mergeCell ref="L7:L8"/>
    <mergeCell ref="M6:M8"/>
    <mergeCell ref="A4:Q4"/>
    <mergeCell ref="N6:N8"/>
    <mergeCell ref="O6:O8"/>
    <mergeCell ref="P6:P8"/>
    <mergeCell ref="Q6:Q9"/>
    <mergeCell ref="A41:B41"/>
    <mergeCell ref="A11:Q11"/>
    <mergeCell ref="A23:B23"/>
    <mergeCell ref="A24:Q24"/>
    <mergeCell ref="A31:B31"/>
    <mergeCell ref="A32:Q32"/>
    <mergeCell ref="A40:B40"/>
  </mergeCells>
  <pageMargins left="0.74803149606299213" right="0.23622047244094491" top="0.23622047244094491" bottom="0.31496062992125984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4"/>
  <sheetViews>
    <sheetView zoomScale="75" zoomScaleNormal="75" workbookViewId="0">
      <selection activeCell="I3" sqref="I3:U3"/>
    </sheetView>
  </sheetViews>
  <sheetFormatPr defaultRowHeight="12.75"/>
  <cols>
    <col min="1" max="1" width="11.1640625" customWidth="1"/>
    <col min="2" max="2" width="44.5" customWidth="1"/>
    <col min="3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</cols>
  <sheetData>
    <row r="3" spans="1:21" ht="50.1" customHeight="1">
      <c r="I3" s="44" t="s">
        <v>122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65.099999999999994" customHeight="1">
      <c r="A4" s="37" t="s">
        <v>91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>
      <c r="A5" s="38" t="s">
        <v>0</v>
      </c>
      <c r="B5" s="38" t="s">
        <v>1</v>
      </c>
      <c r="C5" s="38" t="s">
        <v>92</v>
      </c>
      <c r="D5" s="41" t="s">
        <v>93</v>
      </c>
      <c r="E5" s="43"/>
      <c r="F5" s="43"/>
      <c r="G5" s="43"/>
      <c r="H5" s="43"/>
      <c r="I5" s="43"/>
      <c r="J5" s="43"/>
      <c r="K5" s="43"/>
      <c r="L5" s="43"/>
      <c r="M5" s="43"/>
      <c r="N5" s="42"/>
      <c r="O5" s="41" t="s">
        <v>94</v>
      </c>
      <c r="P5" s="43"/>
      <c r="Q5" s="43"/>
      <c r="R5" s="43"/>
      <c r="S5" s="43"/>
      <c r="T5" s="43"/>
      <c r="U5" s="42"/>
    </row>
    <row r="6" spans="1:21" ht="102">
      <c r="A6" s="39"/>
      <c r="B6" s="39"/>
      <c r="C6" s="40"/>
      <c r="D6" s="1" t="s">
        <v>95</v>
      </c>
      <c r="E6" s="41" t="s">
        <v>96</v>
      </c>
      <c r="F6" s="42"/>
      <c r="G6" s="41" t="s">
        <v>97</v>
      </c>
      <c r="H6" s="42"/>
      <c r="I6" s="41" t="s">
        <v>98</v>
      </c>
      <c r="J6" s="42"/>
      <c r="K6" s="41" t="s">
        <v>99</v>
      </c>
      <c r="L6" s="42"/>
      <c r="M6" s="41" t="s">
        <v>100</v>
      </c>
      <c r="N6" s="42"/>
      <c r="O6" s="1" t="s">
        <v>101</v>
      </c>
      <c r="P6" s="1" t="s">
        <v>102</v>
      </c>
      <c r="Q6" s="1" t="s">
        <v>103</v>
      </c>
      <c r="R6" s="1" t="s">
        <v>104</v>
      </c>
      <c r="S6" s="1" t="s">
        <v>105</v>
      </c>
      <c r="T6" s="1" t="s">
        <v>106</v>
      </c>
      <c r="U6" s="1" t="s">
        <v>107</v>
      </c>
    </row>
    <row r="7" spans="1:21">
      <c r="A7" s="40"/>
      <c r="B7" s="40"/>
      <c r="C7" s="1" t="s">
        <v>21</v>
      </c>
      <c r="D7" s="1" t="s">
        <v>21</v>
      </c>
      <c r="E7" s="1" t="s">
        <v>108</v>
      </c>
      <c r="F7" s="1" t="s">
        <v>21</v>
      </c>
      <c r="G7" s="1" t="s">
        <v>109</v>
      </c>
      <c r="H7" s="1" t="s">
        <v>21</v>
      </c>
      <c r="I7" s="1" t="s">
        <v>109</v>
      </c>
      <c r="J7" s="1" t="s">
        <v>21</v>
      </c>
      <c r="K7" s="1" t="s">
        <v>109</v>
      </c>
      <c r="L7" s="1" t="s">
        <v>21</v>
      </c>
      <c r="M7" s="1" t="s">
        <v>110</v>
      </c>
      <c r="N7" s="1" t="s">
        <v>21</v>
      </c>
      <c r="O7" s="1" t="s">
        <v>21</v>
      </c>
      <c r="P7" s="1" t="s">
        <v>21</v>
      </c>
      <c r="Q7" s="1" t="s">
        <v>21</v>
      </c>
      <c r="R7" s="1" t="s">
        <v>21</v>
      </c>
      <c r="S7" s="1" t="s">
        <v>21</v>
      </c>
      <c r="T7" s="1" t="s">
        <v>21</v>
      </c>
      <c r="U7" s="1" t="s">
        <v>21</v>
      </c>
    </row>
    <row r="8" spans="1:21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38</v>
      </c>
      <c r="Q8" s="1" t="s">
        <v>39</v>
      </c>
      <c r="R8" s="1" t="s">
        <v>71</v>
      </c>
      <c r="S8" s="1" t="s">
        <v>74</v>
      </c>
      <c r="T8" s="1" t="s">
        <v>75</v>
      </c>
      <c r="U8" s="1" t="s">
        <v>76</v>
      </c>
    </row>
    <row r="9" spans="1:21">
      <c r="A9" s="45" t="s">
        <v>90</v>
      </c>
      <c r="B9" s="46"/>
      <c r="C9" s="18">
        <f t="shared" ref="C9" si="0">C10+C22+C29</f>
        <v>52405682.890000001</v>
      </c>
      <c r="D9" s="16">
        <f t="shared" ref="D9" si="1">D10+D22+D29</f>
        <v>15332278.5</v>
      </c>
      <c r="E9" s="16">
        <f t="shared" ref="E9" si="2">E10+E22+E29</f>
        <v>0</v>
      </c>
      <c r="F9" s="16">
        <f t="shared" ref="F9" si="3">F10+F22+F29</f>
        <v>0</v>
      </c>
      <c r="G9" s="16">
        <f t="shared" ref="G9" si="4">G10+G22+G29</f>
        <v>10180.17</v>
      </c>
      <c r="H9" s="16">
        <f t="shared" ref="H9:J9" si="5">H10+H22+H29</f>
        <v>18074154.210000001</v>
      </c>
      <c r="I9" s="16">
        <f t="shared" si="5"/>
        <v>0</v>
      </c>
      <c r="J9" s="16">
        <f t="shared" si="5"/>
        <v>1851121.68</v>
      </c>
      <c r="K9" s="16">
        <f>K10+K22+K29</f>
        <v>11701.64</v>
      </c>
      <c r="L9" s="16">
        <f>L10+L22+L29</f>
        <v>15524539.840000002</v>
      </c>
      <c r="M9" s="17"/>
      <c r="N9" s="16"/>
      <c r="O9" s="16"/>
      <c r="P9" s="16"/>
      <c r="Q9" s="16"/>
      <c r="R9" s="16"/>
      <c r="S9" s="16">
        <f>S10+S22+S29</f>
        <v>576548.59</v>
      </c>
      <c r="T9" s="16"/>
      <c r="U9" s="16">
        <f>U10+U22+U29</f>
        <v>1047040.0700000002</v>
      </c>
    </row>
    <row r="10" spans="1:21">
      <c r="A10" s="29" t="s">
        <v>111</v>
      </c>
      <c r="B10" s="30"/>
      <c r="C10" s="15">
        <f t="shared" ref="C10" si="6">C11+C12+C13+C14+C15+C16+C17+C18+C19+C20+C21</f>
        <v>21691382.809999999</v>
      </c>
      <c r="D10" s="6">
        <f t="shared" ref="D10" si="7">D11+D12+D13+D14+D15+D16+D17+D18+D19+D20+D21</f>
        <v>4155637.54</v>
      </c>
      <c r="E10" s="6">
        <f t="shared" ref="E10" si="8">E11+E12+E13+E14+E15+E16+E17+E18+E19+E20+E21</f>
        <v>0</v>
      </c>
      <c r="F10" s="6">
        <f t="shared" ref="F10" si="9">F11+F12+F13+F14+F15+F16+F17+F18+F19+F20+F21</f>
        <v>0</v>
      </c>
      <c r="G10" s="6">
        <f t="shared" ref="G10" si="10">G11+G12+G13+G14+G15+G16+G17+G18+G19+G20+G21</f>
        <v>4070</v>
      </c>
      <c r="H10" s="6">
        <f t="shared" ref="H10" si="11">H11+H12+H13+H14+H15+H16+H17+H18+H19+H20+H21</f>
        <v>7578164.2999999998</v>
      </c>
      <c r="I10" s="6">
        <f t="shared" ref="I10" si="12">I11+I12+I13+I14+I15+I16+I17+I18+I19+I20+I21</f>
        <v>0</v>
      </c>
      <c r="J10" s="6">
        <f t="shared" ref="J10" si="13">J11+J12+J13+J14+J15+J16+J17+J18+J19+J20+J21</f>
        <v>532324.36</v>
      </c>
      <c r="K10" s="6">
        <f t="shared" ref="K10" si="14">K11+K12+K13+K14+K15+K16+K17+K18+K19+K20+K21</f>
        <v>4505.58</v>
      </c>
      <c r="L10" s="6">
        <f t="shared" ref="L10" si="15">L11+L12+L13+L14+L15+L16+L17+L18+L19+L20+L21</f>
        <v>8723033.8000000007</v>
      </c>
      <c r="M10" s="6">
        <f t="shared" ref="M10" si="16">M11+M12+M13+M14+M15+M16+M17+M18+M19+M20+M21</f>
        <v>0</v>
      </c>
      <c r="N10" s="6">
        <f t="shared" ref="N10" si="17">N11+N12+N13+N14+N15+N16+N17+N18+N19+N20+N21</f>
        <v>0</v>
      </c>
      <c r="O10" s="6">
        <f t="shared" ref="O10" si="18">O11+O12+O13+O14+O15+O16+O17+O18+O19+O20+O21</f>
        <v>0</v>
      </c>
      <c r="P10" s="6">
        <f t="shared" ref="P10" si="19">P11+P12+P13+P14+P15+P16+P17+P18+P19+P20+P21</f>
        <v>0</v>
      </c>
      <c r="Q10" s="6">
        <f t="shared" ref="Q10" si="20">Q11+Q12+Q13+Q14+Q15+Q16+Q17+Q18+Q19+Q20+Q21</f>
        <v>0</v>
      </c>
      <c r="R10" s="6">
        <f t="shared" ref="R10" si="21">R11+R12+R13+R14+R15+R16+R17+R18+R19+R20+R21</f>
        <v>0</v>
      </c>
      <c r="S10" s="6">
        <f t="shared" ref="S10:T10" si="22">S11+S12+S13+S14+S15+S16+S17+S18+S19+S20+S21</f>
        <v>281080.81</v>
      </c>
      <c r="T10" s="6">
        <f t="shared" si="22"/>
        <v>0</v>
      </c>
      <c r="U10" s="6">
        <f>U11+U12+U13+U14+U15+U16+U17+U18+U19+U20+U21</f>
        <v>421142.00000000006</v>
      </c>
    </row>
    <row r="11" spans="1:21" ht="25.5">
      <c r="A11" s="1">
        <v>1</v>
      </c>
      <c r="B11" s="3" t="s">
        <v>46</v>
      </c>
      <c r="C11" s="4">
        <v>956627.46</v>
      </c>
      <c r="D11" s="4">
        <v>193515.05</v>
      </c>
      <c r="E11" s="5"/>
      <c r="F11" s="4"/>
      <c r="G11" s="5">
        <v>158.97999999999999</v>
      </c>
      <c r="H11" s="4">
        <v>452023.89</v>
      </c>
      <c r="I11" s="5">
        <v>0</v>
      </c>
      <c r="J11" s="4">
        <v>39979.86</v>
      </c>
      <c r="K11" s="5">
        <v>256.98</v>
      </c>
      <c r="L11" s="4">
        <v>244501.2</v>
      </c>
      <c r="M11" s="5"/>
      <c r="N11" s="4"/>
      <c r="O11" s="4"/>
      <c r="P11" s="4"/>
      <c r="Q11" s="4"/>
      <c r="R11" s="4"/>
      <c r="S11" s="4">
        <v>8270.26</v>
      </c>
      <c r="T11" s="4"/>
      <c r="U11" s="4">
        <v>18337.2</v>
      </c>
    </row>
    <row r="12" spans="1:21" ht="25.5">
      <c r="A12" s="1">
        <v>2</v>
      </c>
      <c r="B12" s="3" t="s">
        <v>48</v>
      </c>
      <c r="C12" s="4">
        <v>1843171.06</v>
      </c>
      <c r="D12" s="4">
        <v>613083.81000000006</v>
      </c>
      <c r="E12" s="5"/>
      <c r="F12" s="4"/>
      <c r="G12" s="5">
        <v>525.61</v>
      </c>
      <c r="H12" s="4">
        <v>790144.84</v>
      </c>
      <c r="I12" s="5">
        <v>0</v>
      </c>
      <c r="J12" s="4">
        <v>25926.22</v>
      </c>
      <c r="K12" s="5">
        <v>623.61</v>
      </c>
      <c r="L12" s="4">
        <v>341015.13</v>
      </c>
      <c r="M12" s="5"/>
      <c r="N12" s="4"/>
      <c r="O12" s="4"/>
      <c r="P12" s="4"/>
      <c r="Q12" s="4"/>
      <c r="R12" s="4"/>
      <c r="S12" s="4">
        <v>38297.26</v>
      </c>
      <c r="T12" s="4"/>
      <c r="U12" s="4">
        <v>34703.800000000003</v>
      </c>
    </row>
    <row r="13" spans="1:21" ht="25.5">
      <c r="A13" s="1">
        <v>3</v>
      </c>
      <c r="B13" s="3" t="s">
        <v>50</v>
      </c>
      <c r="C13" s="4">
        <v>2509361.87</v>
      </c>
      <c r="D13" s="4">
        <v>727890.11</v>
      </c>
      <c r="E13" s="5"/>
      <c r="F13" s="4"/>
      <c r="G13" s="5">
        <v>251.93</v>
      </c>
      <c r="H13" s="4">
        <v>975489.64</v>
      </c>
      <c r="I13" s="5">
        <v>0</v>
      </c>
      <c r="J13" s="4">
        <v>101571.44</v>
      </c>
      <c r="K13" s="5">
        <v>349.93</v>
      </c>
      <c r="L13" s="4">
        <v>640678.81000000006</v>
      </c>
      <c r="M13" s="5"/>
      <c r="N13" s="4"/>
      <c r="O13" s="4"/>
      <c r="P13" s="4"/>
      <c r="Q13" s="4"/>
      <c r="R13" s="4"/>
      <c r="S13" s="4">
        <v>15882.87</v>
      </c>
      <c r="T13" s="4"/>
      <c r="U13" s="4">
        <v>47849</v>
      </c>
    </row>
    <row r="14" spans="1:21" ht="25.5">
      <c r="A14" s="1">
        <v>4</v>
      </c>
      <c r="B14" s="3" t="s">
        <v>52</v>
      </c>
      <c r="C14" s="4">
        <v>1654790</v>
      </c>
      <c r="D14" s="4">
        <v>762263.31</v>
      </c>
      <c r="E14" s="5"/>
      <c r="F14" s="4"/>
      <c r="G14" s="5">
        <v>544.41999999999996</v>
      </c>
      <c r="H14" s="4">
        <v>755947.95</v>
      </c>
      <c r="I14" s="5">
        <v>0</v>
      </c>
      <c r="J14" s="4">
        <v>56278.74</v>
      </c>
      <c r="K14" s="5"/>
      <c r="L14" s="4"/>
      <c r="M14" s="5"/>
      <c r="N14" s="4"/>
      <c r="O14" s="4"/>
      <c r="P14" s="4"/>
      <c r="Q14" s="4"/>
      <c r="R14" s="4"/>
      <c r="S14" s="4">
        <v>39837.800000000003</v>
      </c>
      <c r="T14" s="4"/>
      <c r="U14" s="4">
        <v>40462.199999999997</v>
      </c>
    </row>
    <row r="15" spans="1:21" ht="25.5">
      <c r="A15" s="1">
        <v>5</v>
      </c>
      <c r="B15" s="3" t="s">
        <v>54</v>
      </c>
      <c r="C15" s="4">
        <v>1737184.62</v>
      </c>
      <c r="D15" s="4">
        <v>265218.51</v>
      </c>
      <c r="E15" s="5"/>
      <c r="F15" s="4"/>
      <c r="G15" s="5">
        <v>554.42999999999995</v>
      </c>
      <c r="H15" s="4">
        <v>964162.07</v>
      </c>
      <c r="I15" s="5">
        <v>0</v>
      </c>
      <c r="J15" s="4">
        <v>65558.59</v>
      </c>
      <c r="K15" s="5">
        <v>652.42999999999995</v>
      </c>
      <c r="L15" s="4">
        <v>368960.83</v>
      </c>
      <c r="M15" s="5"/>
      <c r="N15" s="4"/>
      <c r="O15" s="4"/>
      <c r="P15" s="4"/>
      <c r="Q15" s="4"/>
      <c r="R15" s="4"/>
      <c r="S15" s="4">
        <v>40657.620000000003</v>
      </c>
      <c r="T15" s="4"/>
      <c r="U15" s="4">
        <v>32627</v>
      </c>
    </row>
    <row r="16" spans="1:21" ht="25.5">
      <c r="A16" s="1">
        <v>6</v>
      </c>
      <c r="B16" s="3" t="s">
        <v>56</v>
      </c>
      <c r="C16" s="4">
        <v>2805976.33</v>
      </c>
      <c r="D16" s="4">
        <v>416363.91</v>
      </c>
      <c r="E16" s="5"/>
      <c r="F16" s="4"/>
      <c r="G16" s="5">
        <v>462.91</v>
      </c>
      <c r="H16" s="4">
        <v>1251704.4099999999</v>
      </c>
      <c r="I16" s="5">
        <v>0</v>
      </c>
      <c r="J16" s="4">
        <v>106357.87</v>
      </c>
      <c r="K16" s="5">
        <v>560.91</v>
      </c>
      <c r="L16" s="4">
        <v>945063.81</v>
      </c>
      <c r="M16" s="5"/>
      <c r="N16" s="4"/>
      <c r="O16" s="4"/>
      <c r="P16" s="4"/>
      <c r="Q16" s="4"/>
      <c r="R16" s="4"/>
      <c r="S16" s="4">
        <v>33162.129999999997</v>
      </c>
      <c r="T16" s="4"/>
      <c r="U16" s="4">
        <v>53324.2</v>
      </c>
    </row>
    <row r="17" spans="1:21" ht="25.5">
      <c r="A17" s="1">
        <v>7</v>
      </c>
      <c r="B17" s="3" t="s">
        <v>58</v>
      </c>
      <c r="C17" s="4">
        <v>1655328.15</v>
      </c>
      <c r="D17" s="4">
        <v>273099.51</v>
      </c>
      <c r="E17" s="5"/>
      <c r="F17" s="4"/>
      <c r="G17" s="5">
        <v>267.55</v>
      </c>
      <c r="H17" s="4">
        <v>336187.74</v>
      </c>
      <c r="I17" s="5">
        <v>0</v>
      </c>
      <c r="J17" s="4">
        <v>36533.550000000003</v>
      </c>
      <c r="K17" s="5">
        <v>365.55</v>
      </c>
      <c r="L17" s="4">
        <v>960839.2</v>
      </c>
      <c r="M17" s="5"/>
      <c r="N17" s="4"/>
      <c r="O17" s="4"/>
      <c r="P17" s="4"/>
      <c r="Q17" s="4"/>
      <c r="R17" s="4"/>
      <c r="S17" s="4">
        <v>17162.150000000001</v>
      </c>
      <c r="T17" s="4"/>
      <c r="U17" s="4">
        <v>31506</v>
      </c>
    </row>
    <row r="18" spans="1:21" ht="25.5">
      <c r="A18" s="1">
        <v>8</v>
      </c>
      <c r="B18" s="3" t="s">
        <v>61</v>
      </c>
      <c r="C18" s="4">
        <v>1725577.58</v>
      </c>
      <c r="D18" s="4">
        <v>184005.75</v>
      </c>
      <c r="E18" s="5"/>
      <c r="F18" s="4"/>
      <c r="G18" s="5">
        <v>280.2</v>
      </c>
      <c r="H18" s="4">
        <v>329926.53999999998</v>
      </c>
      <c r="I18" s="5">
        <v>0</v>
      </c>
      <c r="J18" s="4">
        <v>32294.07</v>
      </c>
      <c r="K18" s="5">
        <v>378.2</v>
      </c>
      <c r="L18" s="4">
        <v>1128313.6399999999</v>
      </c>
      <c r="M18" s="5"/>
      <c r="N18" s="4"/>
      <c r="O18" s="4"/>
      <c r="P18" s="4"/>
      <c r="Q18" s="4"/>
      <c r="R18" s="4"/>
      <c r="S18" s="4">
        <v>18198.18</v>
      </c>
      <c r="T18" s="4"/>
      <c r="U18" s="4">
        <v>32839.4</v>
      </c>
    </row>
    <row r="19" spans="1:21" ht="25.5">
      <c r="A19" s="1">
        <v>9</v>
      </c>
      <c r="B19" s="3" t="s">
        <v>63</v>
      </c>
      <c r="C19" s="4">
        <v>2829212.46</v>
      </c>
      <c r="D19" s="4">
        <v>378855.75</v>
      </c>
      <c r="E19" s="5"/>
      <c r="F19" s="4"/>
      <c r="G19" s="5">
        <v>376.56</v>
      </c>
      <c r="H19" s="4">
        <v>814057.79</v>
      </c>
      <c r="I19" s="5">
        <v>0</v>
      </c>
      <c r="J19" s="4">
        <v>29054.84</v>
      </c>
      <c r="K19" s="5">
        <v>474.56</v>
      </c>
      <c r="L19" s="4">
        <v>1527251.62</v>
      </c>
      <c r="M19" s="5"/>
      <c r="N19" s="4"/>
      <c r="O19" s="4"/>
      <c r="P19" s="4"/>
      <c r="Q19" s="4"/>
      <c r="R19" s="4"/>
      <c r="S19" s="4">
        <v>26090.06</v>
      </c>
      <c r="T19" s="4"/>
      <c r="U19" s="4">
        <v>53902.400000000001</v>
      </c>
    </row>
    <row r="20" spans="1:21" ht="25.5">
      <c r="A20" s="1">
        <v>10</v>
      </c>
      <c r="B20" s="3" t="s">
        <v>65</v>
      </c>
      <c r="C20" s="4">
        <v>1718431.47</v>
      </c>
      <c r="D20" s="4">
        <v>166422.18</v>
      </c>
      <c r="E20" s="5"/>
      <c r="F20" s="4"/>
      <c r="G20" s="5">
        <v>247.09</v>
      </c>
      <c r="H20" s="4">
        <v>311238.43</v>
      </c>
      <c r="I20" s="5">
        <v>0</v>
      </c>
      <c r="J20" s="4">
        <v>34183.550000000003</v>
      </c>
      <c r="K20" s="5">
        <v>345.09</v>
      </c>
      <c r="L20" s="4">
        <v>1158355.8400000001</v>
      </c>
      <c r="M20" s="5"/>
      <c r="N20" s="4"/>
      <c r="O20" s="4"/>
      <c r="P20" s="4"/>
      <c r="Q20" s="4"/>
      <c r="R20" s="4"/>
      <c r="S20" s="4">
        <v>15486.47</v>
      </c>
      <c r="T20" s="4"/>
      <c r="U20" s="4">
        <v>32745</v>
      </c>
    </row>
    <row r="21" spans="1:21" ht="25.5">
      <c r="A21" s="1">
        <v>11</v>
      </c>
      <c r="B21" s="3" t="s">
        <v>66</v>
      </c>
      <c r="C21" s="4">
        <v>2255721.81</v>
      </c>
      <c r="D21" s="4">
        <v>174919.65</v>
      </c>
      <c r="E21" s="5"/>
      <c r="F21" s="4"/>
      <c r="G21" s="5">
        <v>400.32</v>
      </c>
      <c r="H21" s="4">
        <v>597281</v>
      </c>
      <c r="I21" s="5">
        <v>0</v>
      </c>
      <c r="J21" s="4">
        <v>4585.63</v>
      </c>
      <c r="K21" s="5">
        <v>498.32</v>
      </c>
      <c r="L21" s="4">
        <v>1408053.72</v>
      </c>
      <c r="M21" s="5"/>
      <c r="N21" s="4"/>
      <c r="O21" s="4"/>
      <c r="P21" s="4"/>
      <c r="Q21" s="4"/>
      <c r="R21" s="4"/>
      <c r="S21" s="4">
        <v>28036.01</v>
      </c>
      <c r="T21" s="4"/>
      <c r="U21" s="4">
        <v>42845.8</v>
      </c>
    </row>
    <row r="22" spans="1:21">
      <c r="A22" s="29" t="s">
        <v>112</v>
      </c>
      <c r="B22" s="30"/>
      <c r="C22" s="15">
        <f t="shared" ref="C22:T22" si="23">C23+C24+C25+C26+C27+C28</f>
        <v>14882746.030000001</v>
      </c>
      <c r="D22" s="6">
        <f t="shared" si="23"/>
        <v>5676325.8399999999</v>
      </c>
      <c r="E22" s="6">
        <f t="shared" si="23"/>
        <v>0</v>
      </c>
      <c r="F22" s="6">
        <f t="shared" si="23"/>
        <v>0</v>
      </c>
      <c r="G22" s="6">
        <f t="shared" si="23"/>
        <v>2370.35</v>
      </c>
      <c r="H22" s="6">
        <f t="shared" si="23"/>
        <v>4848896.95</v>
      </c>
      <c r="I22" s="6">
        <f t="shared" si="23"/>
        <v>0</v>
      </c>
      <c r="J22" s="6">
        <f t="shared" si="23"/>
        <v>560858.53999999992</v>
      </c>
      <c r="K22" s="6">
        <f t="shared" si="23"/>
        <v>2958.3500000000004</v>
      </c>
      <c r="L22" s="6">
        <f t="shared" si="23"/>
        <v>3377771.4400000004</v>
      </c>
      <c r="M22" s="6">
        <f t="shared" si="23"/>
        <v>0</v>
      </c>
      <c r="N22" s="6">
        <f t="shared" si="23"/>
        <v>0</v>
      </c>
      <c r="O22" s="6">
        <f t="shared" si="23"/>
        <v>0</v>
      </c>
      <c r="P22" s="6">
        <f t="shared" si="23"/>
        <v>0</v>
      </c>
      <c r="Q22" s="6">
        <f t="shared" si="23"/>
        <v>0</v>
      </c>
      <c r="R22" s="6">
        <f t="shared" si="23"/>
        <v>0</v>
      </c>
      <c r="S22" s="6">
        <f t="shared" si="23"/>
        <v>125402.37000000001</v>
      </c>
      <c r="T22" s="6">
        <f t="shared" si="23"/>
        <v>0</v>
      </c>
      <c r="U22" s="6">
        <f>U23+U24+U25+U26+U27+U28</f>
        <v>293490.89</v>
      </c>
    </row>
    <row r="23" spans="1:21" ht="25.5">
      <c r="A23" s="1">
        <v>1</v>
      </c>
      <c r="B23" s="3" t="s">
        <v>41</v>
      </c>
      <c r="C23" s="4">
        <f>D23+H23+J23+L23+S23+U23</f>
        <v>2961023.66</v>
      </c>
      <c r="D23" s="4">
        <v>368169</v>
      </c>
      <c r="E23" s="5"/>
      <c r="F23" s="4"/>
      <c r="G23" s="5">
        <v>613.05999999999995</v>
      </c>
      <c r="H23" s="4">
        <v>2033962</v>
      </c>
      <c r="I23" s="5">
        <v>0</v>
      </c>
      <c r="J23" s="4">
        <v>56818</v>
      </c>
      <c r="K23" s="5">
        <v>711.06</v>
      </c>
      <c r="L23" s="4">
        <v>401448</v>
      </c>
      <c r="M23" s="5"/>
      <c r="N23" s="4"/>
      <c r="O23" s="4"/>
      <c r="P23" s="4"/>
      <c r="Q23" s="4"/>
      <c r="R23" s="4"/>
      <c r="S23" s="4">
        <v>41822.660000000003</v>
      </c>
      <c r="T23" s="4"/>
      <c r="U23" s="4">
        <v>58804</v>
      </c>
    </row>
    <row r="24" spans="1:21" ht="25.5">
      <c r="A24" s="1">
        <v>2</v>
      </c>
      <c r="B24" s="3" t="s">
        <v>77</v>
      </c>
      <c r="C24" s="4">
        <f t="shared" ref="C24:C34" si="24">D24+H24+J24+L24+S24+U24</f>
        <v>2343142.5599999996</v>
      </c>
      <c r="D24" s="4">
        <v>1486291.42</v>
      </c>
      <c r="E24" s="5"/>
      <c r="F24" s="4"/>
      <c r="G24" s="5">
        <v>168.66</v>
      </c>
      <c r="H24" s="4">
        <v>369022.58</v>
      </c>
      <c r="I24" s="5">
        <v>0</v>
      </c>
      <c r="J24" s="4">
        <v>66353.759999999995</v>
      </c>
      <c r="K24" s="5">
        <v>266.66000000000003</v>
      </c>
      <c r="L24" s="4">
        <v>367525.16</v>
      </c>
      <c r="M24" s="5"/>
      <c r="N24" s="4"/>
      <c r="O24" s="4"/>
      <c r="P24" s="4"/>
      <c r="Q24" s="4"/>
      <c r="R24" s="4"/>
      <c r="S24" s="4">
        <v>6402.86</v>
      </c>
      <c r="T24" s="4"/>
      <c r="U24" s="4">
        <v>47546.78</v>
      </c>
    </row>
    <row r="25" spans="1:21" ht="25.5">
      <c r="A25" s="1">
        <v>3</v>
      </c>
      <c r="B25" s="3" t="s">
        <v>80</v>
      </c>
      <c r="C25" s="4">
        <f t="shared" si="24"/>
        <v>1124429.56</v>
      </c>
      <c r="D25" s="4">
        <v>465109.98</v>
      </c>
      <c r="E25" s="5"/>
      <c r="F25" s="4"/>
      <c r="G25" s="5">
        <v>195.5</v>
      </c>
      <c r="H25" s="4">
        <v>327754.17</v>
      </c>
      <c r="I25" s="5">
        <v>0</v>
      </c>
      <c r="J25" s="4">
        <v>58271.94</v>
      </c>
      <c r="K25" s="5">
        <v>293.5</v>
      </c>
      <c r="L25" s="4">
        <v>243108.32</v>
      </c>
      <c r="M25" s="5"/>
      <c r="N25" s="4"/>
      <c r="O25" s="4"/>
      <c r="P25" s="4"/>
      <c r="Q25" s="4"/>
      <c r="R25" s="4"/>
      <c r="S25" s="4">
        <v>7955.84</v>
      </c>
      <c r="T25" s="4"/>
      <c r="U25" s="4">
        <v>22229.31</v>
      </c>
    </row>
    <row r="26" spans="1:21" ht="25.5">
      <c r="A26" s="1">
        <v>4</v>
      </c>
      <c r="B26" s="3" t="s">
        <v>82</v>
      </c>
      <c r="C26" s="4">
        <f t="shared" si="24"/>
        <v>2647989.88</v>
      </c>
      <c r="D26" s="4">
        <v>533047.30000000005</v>
      </c>
      <c r="E26" s="5"/>
      <c r="F26" s="4"/>
      <c r="G26" s="5">
        <v>415.06</v>
      </c>
      <c r="H26" s="4">
        <v>654642.76</v>
      </c>
      <c r="I26" s="5">
        <v>0</v>
      </c>
      <c r="J26" s="4">
        <v>175689.02</v>
      </c>
      <c r="K26" s="5">
        <v>513.05999999999995</v>
      </c>
      <c r="L26" s="4">
        <v>1214686.1000000001</v>
      </c>
      <c r="M26" s="5"/>
      <c r="N26" s="4"/>
      <c r="O26" s="4"/>
      <c r="P26" s="4"/>
      <c r="Q26" s="4"/>
      <c r="R26" s="4"/>
      <c r="S26" s="4">
        <v>19341.03</v>
      </c>
      <c r="T26" s="4"/>
      <c r="U26" s="4">
        <v>50583.67</v>
      </c>
    </row>
    <row r="27" spans="1:21" ht="25.5">
      <c r="A27" s="1">
        <v>5</v>
      </c>
      <c r="B27" s="3" t="s">
        <v>83</v>
      </c>
      <c r="C27" s="4">
        <f t="shared" si="24"/>
        <v>3227081.41</v>
      </c>
      <c r="D27" s="4">
        <v>1528599.14</v>
      </c>
      <c r="E27" s="5"/>
      <c r="F27" s="4"/>
      <c r="G27" s="5">
        <v>552.23</v>
      </c>
      <c r="H27" s="4">
        <v>952431.48</v>
      </c>
      <c r="I27" s="5">
        <v>0</v>
      </c>
      <c r="J27" s="4">
        <v>104710.84</v>
      </c>
      <c r="K27" s="5">
        <v>650.23</v>
      </c>
      <c r="L27" s="4">
        <v>550176.18000000005</v>
      </c>
      <c r="M27" s="5"/>
      <c r="N27" s="4"/>
      <c r="O27" s="4"/>
      <c r="P27" s="4"/>
      <c r="Q27" s="4"/>
      <c r="R27" s="4"/>
      <c r="S27" s="4">
        <v>28596.49</v>
      </c>
      <c r="T27" s="4"/>
      <c r="U27" s="4">
        <v>62567.28</v>
      </c>
    </row>
    <row r="28" spans="1:21" ht="25.5">
      <c r="A28" s="1">
        <v>6</v>
      </c>
      <c r="B28" s="3" t="s">
        <v>85</v>
      </c>
      <c r="C28" s="4">
        <f t="shared" si="24"/>
        <v>2579078.9600000004</v>
      </c>
      <c r="D28" s="4">
        <v>1295109</v>
      </c>
      <c r="E28" s="5"/>
      <c r="F28" s="4"/>
      <c r="G28" s="5">
        <v>425.84</v>
      </c>
      <c r="H28" s="4">
        <v>511083.96</v>
      </c>
      <c r="I28" s="5">
        <v>0</v>
      </c>
      <c r="J28" s="4">
        <v>99014.98</v>
      </c>
      <c r="K28" s="5">
        <v>523.84</v>
      </c>
      <c r="L28" s="4">
        <v>600827.68000000005</v>
      </c>
      <c r="M28" s="5"/>
      <c r="N28" s="4"/>
      <c r="O28" s="4"/>
      <c r="P28" s="4"/>
      <c r="Q28" s="4"/>
      <c r="R28" s="4"/>
      <c r="S28" s="4">
        <v>21283.49</v>
      </c>
      <c r="T28" s="4"/>
      <c r="U28" s="4">
        <v>51759.85</v>
      </c>
    </row>
    <row r="29" spans="1:21">
      <c r="A29" s="29" t="s">
        <v>113</v>
      </c>
      <c r="B29" s="30"/>
      <c r="C29" s="15">
        <f t="shared" ref="C29:T29" si="25">C30+C31+C32+C33+C34</f>
        <v>15831554.049999999</v>
      </c>
      <c r="D29" s="6">
        <f t="shared" si="25"/>
        <v>5500315.1200000001</v>
      </c>
      <c r="E29" s="6">
        <f t="shared" si="25"/>
        <v>0</v>
      </c>
      <c r="F29" s="6">
        <f t="shared" si="25"/>
        <v>0</v>
      </c>
      <c r="G29" s="6">
        <f t="shared" si="25"/>
        <v>3739.82</v>
      </c>
      <c r="H29" s="6">
        <f t="shared" si="25"/>
        <v>5647092.9600000009</v>
      </c>
      <c r="I29" s="6">
        <f t="shared" si="25"/>
        <v>0</v>
      </c>
      <c r="J29" s="6">
        <f t="shared" si="25"/>
        <v>757938.78</v>
      </c>
      <c r="K29" s="6">
        <f t="shared" si="25"/>
        <v>4237.71</v>
      </c>
      <c r="L29" s="6">
        <f t="shared" si="25"/>
        <v>3423734.6</v>
      </c>
      <c r="M29" s="6">
        <f t="shared" si="25"/>
        <v>0</v>
      </c>
      <c r="N29" s="6">
        <f t="shared" si="25"/>
        <v>0</v>
      </c>
      <c r="O29" s="6">
        <f t="shared" si="25"/>
        <v>0</v>
      </c>
      <c r="P29" s="6">
        <f t="shared" si="25"/>
        <v>0</v>
      </c>
      <c r="Q29" s="6">
        <f t="shared" si="25"/>
        <v>0</v>
      </c>
      <c r="R29" s="6">
        <f t="shared" si="25"/>
        <v>0</v>
      </c>
      <c r="S29" s="6">
        <f t="shared" si="25"/>
        <v>170065.41</v>
      </c>
      <c r="T29" s="6">
        <f t="shared" si="25"/>
        <v>0</v>
      </c>
      <c r="U29" s="6">
        <f>U30+U31+U32+U33+U34</f>
        <v>332407.18000000005</v>
      </c>
    </row>
    <row r="30" spans="1:21" ht="25.5">
      <c r="A30" s="1">
        <v>1</v>
      </c>
      <c r="B30" s="3" t="s">
        <v>81</v>
      </c>
      <c r="C30" s="4">
        <f t="shared" si="24"/>
        <v>1677664.85</v>
      </c>
      <c r="D30" s="4">
        <v>589500.86</v>
      </c>
      <c r="E30" s="5"/>
      <c r="F30" s="4"/>
      <c r="G30" s="5">
        <v>370.95</v>
      </c>
      <c r="H30" s="4">
        <v>413905.06</v>
      </c>
      <c r="I30" s="5">
        <v>0</v>
      </c>
      <c r="J30" s="4">
        <v>119863.22</v>
      </c>
      <c r="K30" s="5">
        <v>468.95</v>
      </c>
      <c r="L30" s="4">
        <v>503747.9</v>
      </c>
      <c r="M30" s="5"/>
      <c r="N30" s="4"/>
      <c r="O30" s="4"/>
      <c r="P30" s="4"/>
      <c r="Q30" s="4"/>
      <c r="R30" s="4"/>
      <c r="S30" s="4">
        <v>18107.47</v>
      </c>
      <c r="T30" s="4"/>
      <c r="U30" s="4">
        <v>32540.34</v>
      </c>
    </row>
    <row r="31" spans="1:21" ht="25.5">
      <c r="A31" s="1">
        <v>2</v>
      </c>
      <c r="B31" s="3" t="s">
        <v>78</v>
      </c>
      <c r="C31" s="4">
        <f t="shared" si="24"/>
        <v>2792717.1</v>
      </c>
      <c r="D31" s="4">
        <v>643632.18000000005</v>
      </c>
      <c r="E31" s="5"/>
      <c r="F31" s="4"/>
      <c r="G31" s="5">
        <v>897.96</v>
      </c>
      <c r="H31" s="4">
        <v>1769030.04</v>
      </c>
      <c r="I31" s="5">
        <v>0</v>
      </c>
      <c r="J31" s="4">
        <v>252328.84</v>
      </c>
      <c r="K31" s="5">
        <v>995.96</v>
      </c>
      <c r="L31" s="4">
        <v>0</v>
      </c>
      <c r="M31" s="5"/>
      <c r="N31" s="4"/>
      <c r="O31" s="4"/>
      <c r="P31" s="4"/>
      <c r="Q31" s="4"/>
      <c r="R31" s="4"/>
      <c r="S31" s="4">
        <v>48600.67</v>
      </c>
      <c r="T31" s="4"/>
      <c r="U31" s="4">
        <v>79125.37</v>
      </c>
    </row>
    <row r="32" spans="1:21" ht="25.5">
      <c r="A32" s="1">
        <v>3</v>
      </c>
      <c r="B32" s="3" t="s">
        <v>79</v>
      </c>
      <c r="C32" s="4">
        <f t="shared" si="24"/>
        <v>1059865.8999999999</v>
      </c>
      <c r="D32" s="4">
        <v>307048.98</v>
      </c>
      <c r="E32" s="5"/>
      <c r="F32" s="4"/>
      <c r="G32" s="5">
        <v>285.26</v>
      </c>
      <c r="H32" s="4">
        <v>417531.2</v>
      </c>
      <c r="I32" s="5">
        <v>0</v>
      </c>
      <c r="J32" s="4">
        <v>0</v>
      </c>
      <c r="K32" s="5">
        <v>383.26</v>
      </c>
      <c r="L32" s="4">
        <v>302983.88</v>
      </c>
      <c r="M32" s="5"/>
      <c r="N32" s="4"/>
      <c r="O32" s="4"/>
      <c r="P32" s="4"/>
      <c r="Q32" s="4"/>
      <c r="R32" s="4"/>
      <c r="S32" s="4">
        <v>11750.56</v>
      </c>
      <c r="T32" s="4"/>
      <c r="U32" s="4">
        <v>20551.28</v>
      </c>
    </row>
    <row r="33" spans="1:21" ht="25.5">
      <c r="A33" s="1">
        <v>4</v>
      </c>
      <c r="B33" s="3" t="s">
        <v>72</v>
      </c>
      <c r="C33" s="4">
        <f t="shared" si="24"/>
        <v>9728606.8399999999</v>
      </c>
      <c r="D33" s="4">
        <v>3960133.1</v>
      </c>
      <c r="E33" s="5"/>
      <c r="F33" s="4"/>
      <c r="G33" s="5">
        <v>1641.23</v>
      </c>
      <c r="H33" s="4">
        <v>3046626.66</v>
      </c>
      <c r="I33" s="5">
        <v>0</v>
      </c>
      <c r="J33" s="4">
        <v>385746.72</v>
      </c>
      <c r="K33" s="5">
        <v>1739.23</v>
      </c>
      <c r="L33" s="4">
        <v>2055532.86</v>
      </c>
      <c r="M33" s="5"/>
      <c r="N33" s="4"/>
      <c r="O33" s="4"/>
      <c r="P33" s="4"/>
      <c r="Q33" s="4"/>
      <c r="R33" s="4"/>
      <c r="S33" s="4">
        <v>91606.71</v>
      </c>
      <c r="T33" s="4"/>
      <c r="U33" s="4">
        <v>188960.79</v>
      </c>
    </row>
    <row r="34" spans="1:21" ht="25.5">
      <c r="A34" s="1">
        <v>5</v>
      </c>
      <c r="B34" s="3" t="s">
        <v>121</v>
      </c>
      <c r="C34" s="4">
        <f t="shared" si="24"/>
        <v>572699.36</v>
      </c>
      <c r="D34" s="4">
        <v>0</v>
      </c>
      <c r="E34" s="5"/>
      <c r="F34" s="4"/>
      <c r="G34" s="5">
        <v>544.41999999999996</v>
      </c>
      <c r="H34" s="4">
        <v>0</v>
      </c>
      <c r="I34" s="5">
        <v>0</v>
      </c>
      <c r="J34" s="4">
        <v>0</v>
      </c>
      <c r="K34" s="5">
        <v>650.30999999999995</v>
      </c>
      <c r="L34" s="4">
        <v>561469.96</v>
      </c>
      <c r="M34" s="5"/>
      <c r="N34" s="4"/>
      <c r="O34" s="4"/>
      <c r="P34" s="4"/>
      <c r="Q34" s="4"/>
      <c r="R34" s="4"/>
      <c r="S34" s="4">
        <v>0</v>
      </c>
      <c r="T34" s="4"/>
      <c r="U34" s="4">
        <v>11229.4</v>
      </c>
    </row>
  </sheetData>
  <mergeCells count="16">
    <mergeCell ref="A29:B29"/>
    <mergeCell ref="I3:U3"/>
    <mergeCell ref="A4:U4"/>
    <mergeCell ref="A5:A7"/>
    <mergeCell ref="B5:B7"/>
    <mergeCell ref="C5:C6"/>
    <mergeCell ref="D5:N5"/>
    <mergeCell ref="O5:U5"/>
    <mergeCell ref="E6:F6"/>
    <mergeCell ref="G6:H6"/>
    <mergeCell ref="I6:J6"/>
    <mergeCell ref="K6:L6"/>
    <mergeCell ref="M6:N6"/>
    <mergeCell ref="A9:B9"/>
    <mergeCell ref="A10:B10"/>
    <mergeCell ref="A22:B22"/>
  </mergeCells>
  <pageMargins left="0.75" right="0.25" top="0.25" bottom="0.3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Людмила</cp:lastModifiedBy>
  <cp:lastPrinted>2016-11-22T05:22:18Z</cp:lastPrinted>
  <dcterms:created xsi:type="dcterms:W3CDTF">2015-08-11T05:06:25Z</dcterms:created>
  <dcterms:modified xsi:type="dcterms:W3CDTF">2016-11-22T05:22:20Z</dcterms:modified>
</cp:coreProperties>
</file>