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 Витальевна\Desktop\Документы\Муниципальные программы\Развитие СЭК 2021-2027\Изменения март 2021\"/>
    </mc:Choice>
  </mc:AlternateContent>
  <bookViews>
    <workbookView xWindow="0" yWindow="0" windowWidth="28800" windowHeight="12375"/>
  </bookViews>
  <sheets>
    <sheet name="Приложение" sheetId="1" r:id="rId1"/>
    <sheet name="форма 5-1" sheetId="3" r:id="rId2"/>
  </sheets>
  <calcPr calcId="152511"/>
</workbook>
</file>

<file path=xl/calcChain.xml><?xml version="1.0" encoding="utf-8"?>
<calcChain xmlns="http://schemas.openxmlformats.org/spreadsheetml/2006/main">
  <c r="D196" i="1" l="1"/>
  <c r="E196" i="1"/>
  <c r="F196" i="1"/>
  <c r="G196" i="1"/>
  <c r="H196" i="1"/>
  <c r="I196" i="1"/>
  <c r="J196" i="1"/>
  <c r="C196" i="1"/>
  <c r="E52" i="3" l="1"/>
  <c r="D52" i="3"/>
  <c r="I51" i="3"/>
  <c r="F51" i="3"/>
  <c r="H52" i="3"/>
  <c r="G52" i="3"/>
  <c r="I49" i="3"/>
  <c r="F49" i="3"/>
  <c r="I47" i="3"/>
  <c r="F47" i="3"/>
  <c r="I45" i="3"/>
  <c r="F45" i="3"/>
  <c r="I43" i="3"/>
  <c r="F43" i="3"/>
  <c r="I41" i="3"/>
  <c r="F41" i="3"/>
  <c r="I39" i="3"/>
  <c r="F39" i="3"/>
  <c r="I37" i="3"/>
  <c r="F37" i="3"/>
  <c r="I35" i="3"/>
  <c r="F35" i="3"/>
  <c r="I33" i="3"/>
  <c r="F33" i="3"/>
  <c r="I31" i="3"/>
  <c r="F31" i="3"/>
  <c r="I29" i="3"/>
  <c r="F29" i="3"/>
  <c r="I27" i="3"/>
  <c r="F27" i="3"/>
  <c r="I25" i="3"/>
  <c r="F25" i="3"/>
  <c r="I23" i="3"/>
  <c r="F23" i="3"/>
  <c r="I21" i="3"/>
  <c r="F21" i="3"/>
  <c r="I19" i="3"/>
  <c r="F19" i="3"/>
  <c r="I17" i="3"/>
  <c r="F17" i="3"/>
  <c r="I15" i="3"/>
  <c r="F15" i="3"/>
  <c r="I13" i="3"/>
  <c r="F13" i="3"/>
  <c r="F11" i="3"/>
  <c r="I11" i="3"/>
  <c r="I52" i="3" l="1"/>
  <c r="F52" i="3"/>
  <c r="D264" i="1"/>
  <c r="E264" i="1"/>
  <c r="F264" i="1"/>
  <c r="G264" i="1"/>
  <c r="H264" i="1"/>
  <c r="I264" i="1"/>
  <c r="J264" i="1"/>
  <c r="C264" i="1"/>
  <c r="D266" i="1"/>
  <c r="E266" i="1"/>
  <c r="F266" i="1"/>
  <c r="G266" i="1"/>
  <c r="H266" i="1"/>
  <c r="I266" i="1"/>
  <c r="J266" i="1"/>
  <c r="C266" i="1"/>
  <c r="C267" i="1"/>
  <c r="C41" i="1"/>
  <c r="C32" i="1"/>
  <c r="D262" i="1" l="1"/>
  <c r="E262" i="1"/>
  <c r="F262" i="1"/>
  <c r="G262" i="1"/>
  <c r="H262" i="1"/>
  <c r="I262" i="1"/>
  <c r="J262" i="1"/>
  <c r="D191" i="1"/>
  <c r="D190" i="1" s="1"/>
  <c r="E191" i="1"/>
  <c r="E190" i="1" s="1"/>
  <c r="F191" i="1"/>
  <c r="F190" i="1" s="1"/>
  <c r="G191" i="1"/>
  <c r="G190" i="1" s="1"/>
  <c r="H191" i="1"/>
  <c r="H190" i="1" s="1"/>
  <c r="I191" i="1"/>
  <c r="I190" i="1" s="1"/>
  <c r="J191" i="1"/>
  <c r="J190" i="1" s="1"/>
  <c r="D114" i="1"/>
  <c r="E114" i="1"/>
  <c r="F114" i="1"/>
  <c r="G114" i="1"/>
  <c r="H114" i="1"/>
  <c r="I114" i="1"/>
  <c r="J114" i="1"/>
  <c r="C116" i="1"/>
  <c r="C212" i="1" l="1"/>
  <c r="J211" i="1"/>
  <c r="I211" i="1"/>
  <c r="H211" i="1"/>
  <c r="G211" i="1"/>
  <c r="F211" i="1"/>
  <c r="E211" i="1"/>
  <c r="D211" i="1"/>
  <c r="C211" i="1"/>
  <c r="J209" i="1"/>
  <c r="I209" i="1"/>
  <c r="H209" i="1"/>
  <c r="G209" i="1"/>
  <c r="F209" i="1"/>
  <c r="F208" i="1" s="1"/>
  <c r="E209" i="1"/>
  <c r="E208" i="1" s="1"/>
  <c r="D209" i="1"/>
  <c r="D208" i="1" s="1"/>
  <c r="C209" i="1"/>
  <c r="C208" i="1" s="1"/>
  <c r="J208" i="1"/>
  <c r="I208" i="1"/>
  <c r="H208" i="1"/>
  <c r="G208" i="1"/>
  <c r="C206" i="1"/>
  <c r="C205" i="1" s="1"/>
  <c r="J205" i="1"/>
  <c r="I205" i="1"/>
  <c r="H205" i="1"/>
  <c r="G205" i="1"/>
  <c r="F205" i="1"/>
  <c r="E205" i="1"/>
  <c r="D205" i="1"/>
  <c r="C203" i="1"/>
  <c r="C202" i="1" s="1"/>
  <c r="J202" i="1"/>
  <c r="I202" i="1"/>
  <c r="H202" i="1"/>
  <c r="G202" i="1"/>
  <c r="F202" i="1"/>
  <c r="E202" i="1"/>
  <c r="D202" i="1"/>
  <c r="J200" i="1"/>
  <c r="J199" i="1" s="1"/>
  <c r="I200" i="1"/>
  <c r="I199" i="1" s="1"/>
  <c r="H200" i="1"/>
  <c r="H199" i="1" s="1"/>
  <c r="G200" i="1"/>
  <c r="G199" i="1" s="1"/>
  <c r="F200" i="1"/>
  <c r="F199" i="1" s="1"/>
  <c r="E200" i="1"/>
  <c r="E199" i="1" s="1"/>
  <c r="D200" i="1"/>
  <c r="D199" i="1" s="1"/>
  <c r="C197" i="1"/>
  <c r="C194" i="1"/>
  <c r="J193" i="1"/>
  <c r="I193" i="1"/>
  <c r="H193" i="1"/>
  <c r="G193" i="1"/>
  <c r="F193" i="1"/>
  <c r="E193" i="1"/>
  <c r="D193" i="1"/>
  <c r="C191" i="1" l="1"/>
  <c r="C190" i="1" s="1"/>
  <c r="C193" i="1"/>
  <c r="C200" i="1"/>
  <c r="C199" i="1" s="1"/>
  <c r="C82" i="1"/>
  <c r="C81" i="1" s="1"/>
  <c r="J81" i="1"/>
  <c r="I81" i="1"/>
  <c r="H81" i="1"/>
  <c r="G81" i="1"/>
  <c r="F81" i="1"/>
  <c r="E81" i="1"/>
  <c r="D81" i="1"/>
  <c r="C79" i="1"/>
  <c r="C78" i="1" s="1"/>
  <c r="J78" i="1"/>
  <c r="I78" i="1"/>
  <c r="H78" i="1"/>
  <c r="G78" i="1"/>
  <c r="F78" i="1"/>
  <c r="E78" i="1"/>
  <c r="D78" i="1"/>
  <c r="C76" i="1"/>
  <c r="C75" i="1" s="1"/>
  <c r="J75" i="1"/>
  <c r="I75" i="1"/>
  <c r="H75" i="1"/>
  <c r="G75" i="1"/>
  <c r="F75" i="1"/>
  <c r="E75" i="1"/>
  <c r="D75" i="1"/>
  <c r="C73" i="1"/>
  <c r="J72" i="1"/>
  <c r="I72" i="1"/>
  <c r="H72" i="1"/>
  <c r="G72" i="1"/>
  <c r="F72" i="1"/>
  <c r="E72" i="1"/>
  <c r="D72" i="1"/>
  <c r="J70" i="1"/>
  <c r="J69" i="1" s="1"/>
  <c r="I70" i="1"/>
  <c r="I69" i="1" s="1"/>
  <c r="H70" i="1"/>
  <c r="H69" i="1" s="1"/>
  <c r="G70" i="1"/>
  <c r="G69" i="1" s="1"/>
  <c r="F70" i="1"/>
  <c r="F69" i="1" s="1"/>
  <c r="E70" i="1"/>
  <c r="E69" i="1" s="1"/>
  <c r="D69" i="1"/>
  <c r="C47" i="1"/>
  <c r="C46" i="1" s="1"/>
  <c r="J46" i="1"/>
  <c r="I46" i="1"/>
  <c r="H46" i="1"/>
  <c r="G46" i="1"/>
  <c r="F46" i="1"/>
  <c r="E46" i="1"/>
  <c r="D46" i="1"/>
  <c r="J44" i="1"/>
  <c r="J43" i="1" s="1"/>
  <c r="I44" i="1"/>
  <c r="I43" i="1" s="1"/>
  <c r="H44" i="1"/>
  <c r="H43" i="1" s="1"/>
  <c r="G44" i="1"/>
  <c r="G43" i="1" s="1"/>
  <c r="F44" i="1"/>
  <c r="F43" i="1" s="1"/>
  <c r="E44" i="1"/>
  <c r="E43" i="1" s="1"/>
  <c r="D44" i="1"/>
  <c r="D43" i="1" s="1"/>
  <c r="C44" i="1" l="1"/>
  <c r="C43" i="1" s="1"/>
  <c r="C70" i="1"/>
  <c r="C69" i="1" s="1"/>
  <c r="C72" i="1"/>
  <c r="D256" i="1"/>
  <c r="E256" i="1"/>
  <c r="F256" i="1"/>
  <c r="G256" i="1"/>
  <c r="H256" i="1"/>
  <c r="I256" i="1"/>
  <c r="J256" i="1"/>
  <c r="D283" i="1"/>
  <c r="E283" i="1"/>
  <c r="F283" i="1"/>
  <c r="G283" i="1"/>
  <c r="H283" i="1"/>
  <c r="I283" i="1"/>
  <c r="J283" i="1"/>
  <c r="C288" i="1"/>
  <c r="C283" i="1" s="1"/>
  <c r="D284" i="1"/>
  <c r="E284" i="1"/>
  <c r="F284" i="1"/>
  <c r="G284" i="1"/>
  <c r="H284" i="1"/>
  <c r="I284" i="1"/>
  <c r="J284" i="1"/>
  <c r="C287" i="1"/>
  <c r="C284" i="1" s="1"/>
  <c r="D269" i="1" l="1"/>
  <c r="G282" i="1"/>
  <c r="C282" i="1"/>
  <c r="J282" i="1"/>
  <c r="F282" i="1"/>
  <c r="I282" i="1"/>
  <c r="E282" i="1"/>
  <c r="H282" i="1"/>
  <c r="D282" i="1"/>
  <c r="J40" i="1"/>
  <c r="I40" i="1"/>
  <c r="H40" i="1"/>
  <c r="G40" i="1"/>
  <c r="F40" i="1"/>
  <c r="E40" i="1"/>
  <c r="D40" i="1"/>
  <c r="C40" i="1"/>
  <c r="C38" i="1"/>
  <c r="C37" i="1" s="1"/>
  <c r="J37" i="1"/>
  <c r="I37" i="1"/>
  <c r="H37" i="1"/>
  <c r="G37" i="1"/>
  <c r="F37" i="1"/>
  <c r="E37" i="1"/>
  <c r="D37" i="1"/>
  <c r="C35" i="1"/>
  <c r="C34" i="1" s="1"/>
  <c r="J34" i="1"/>
  <c r="I34" i="1"/>
  <c r="H34" i="1"/>
  <c r="G34" i="1"/>
  <c r="F34" i="1"/>
  <c r="E34" i="1"/>
  <c r="D34" i="1"/>
  <c r="J31" i="1"/>
  <c r="I31" i="1"/>
  <c r="H31" i="1"/>
  <c r="G31" i="1"/>
  <c r="F31" i="1"/>
  <c r="E31" i="1"/>
  <c r="D31" i="1"/>
  <c r="C31" i="1"/>
  <c r="C29" i="1"/>
  <c r="C27" i="1" s="1"/>
  <c r="J27" i="1"/>
  <c r="I27" i="1"/>
  <c r="H27" i="1"/>
  <c r="G27" i="1"/>
  <c r="F27" i="1"/>
  <c r="E27" i="1"/>
  <c r="D27" i="1"/>
  <c r="J25" i="1"/>
  <c r="I25" i="1"/>
  <c r="H25" i="1"/>
  <c r="G25" i="1"/>
  <c r="F25" i="1"/>
  <c r="E25" i="1"/>
  <c r="D25" i="1"/>
  <c r="J24" i="1"/>
  <c r="I24" i="1"/>
  <c r="H24" i="1"/>
  <c r="G24" i="1"/>
  <c r="F24" i="1"/>
  <c r="E24" i="1"/>
  <c r="D24" i="1"/>
  <c r="C24" i="1"/>
  <c r="F23" i="1" l="1"/>
  <c r="J23" i="1"/>
  <c r="E23" i="1"/>
  <c r="C25" i="1"/>
  <c r="I23" i="1"/>
  <c r="H23" i="1"/>
  <c r="D23" i="1"/>
  <c r="G23" i="1"/>
  <c r="J271" i="1"/>
  <c r="I271" i="1" l="1"/>
  <c r="J269" i="1"/>
  <c r="C23" i="1"/>
  <c r="J263" i="1"/>
  <c r="C270" i="1"/>
  <c r="C262" i="1" s="1"/>
  <c r="J15" i="1" l="1"/>
  <c r="J261" i="1"/>
  <c r="H271" i="1"/>
  <c r="I269" i="1"/>
  <c r="I263" i="1"/>
  <c r="C272" i="1"/>
  <c r="I15" i="1" l="1"/>
  <c r="I261" i="1"/>
  <c r="G271" i="1"/>
  <c r="H269" i="1"/>
  <c r="H263" i="1"/>
  <c r="D21" i="1"/>
  <c r="D13" i="1" s="1"/>
  <c r="E21" i="1"/>
  <c r="E13" i="1" s="1"/>
  <c r="F21" i="1"/>
  <c r="F13" i="1" s="1"/>
  <c r="G21" i="1"/>
  <c r="G13" i="1" s="1"/>
  <c r="H21" i="1"/>
  <c r="H13" i="1" s="1"/>
  <c r="I21" i="1"/>
  <c r="I13" i="1" s="1"/>
  <c r="J21" i="1"/>
  <c r="J13" i="1" s="1"/>
  <c r="C21" i="1"/>
  <c r="C13" i="1" s="1"/>
  <c r="D247" i="1"/>
  <c r="E247" i="1"/>
  <c r="F247" i="1"/>
  <c r="G247" i="1"/>
  <c r="H247" i="1"/>
  <c r="I247" i="1"/>
  <c r="J247" i="1"/>
  <c r="D243" i="1"/>
  <c r="E243" i="1"/>
  <c r="F243" i="1"/>
  <c r="G243" i="1"/>
  <c r="H243" i="1"/>
  <c r="I243" i="1"/>
  <c r="J243" i="1"/>
  <c r="D239" i="1"/>
  <c r="E239" i="1"/>
  <c r="F239" i="1"/>
  <c r="G239" i="1"/>
  <c r="H239" i="1"/>
  <c r="I239" i="1"/>
  <c r="J239" i="1"/>
  <c r="D54" i="1"/>
  <c r="D50" i="1" s="1"/>
  <c r="E54" i="1"/>
  <c r="E50" i="1" s="1"/>
  <c r="F54" i="1"/>
  <c r="F50" i="1" s="1"/>
  <c r="G54" i="1"/>
  <c r="G50" i="1" s="1"/>
  <c r="H54" i="1"/>
  <c r="H50" i="1" s="1"/>
  <c r="I54" i="1"/>
  <c r="I50" i="1" s="1"/>
  <c r="J54" i="1"/>
  <c r="J50" i="1" s="1"/>
  <c r="D55" i="1"/>
  <c r="E55" i="1"/>
  <c r="F55" i="1"/>
  <c r="G55" i="1"/>
  <c r="H55" i="1"/>
  <c r="I55" i="1"/>
  <c r="J55" i="1"/>
  <c r="F271" i="1" l="1"/>
  <c r="G269" i="1"/>
  <c r="G263" i="1"/>
  <c r="H15" i="1"/>
  <c r="H261" i="1"/>
  <c r="I51" i="1"/>
  <c r="I49" i="1" s="1"/>
  <c r="I16" i="1"/>
  <c r="I14" i="1" s="1"/>
  <c r="H51" i="1"/>
  <c r="H49" i="1" s="1"/>
  <c r="H16" i="1"/>
  <c r="G51" i="1"/>
  <c r="G49" i="1" s="1"/>
  <c r="G16" i="1"/>
  <c r="E51" i="1"/>
  <c r="E49" i="1" s="1"/>
  <c r="E16" i="1"/>
  <c r="D51" i="1"/>
  <c r="D49" i="1" s="1"/>
  <c r="D16" i="1"/>
  <c r="J51" i="1"/>
  <c r="J49" i="1" s="1"/>
  <c r="J16" i="1"/>
  <c r="J14" i="1" s="1"/>
  <c r="F51" i="1"/>
  <c r="F49" i="1" s="1"/>
  <c r="F16" i="1"/>
  <c r="D140" i="1"/>
  <c r="E140" i="1"/>
  <c r="F140" i="1"/>
  <c r="G140" i="1"/>
  <c r="H140" i="1"/>
  <c r="I140" i="1"/>
  <c r="J140" i="1"/>
  <c r="D141" i="1"/>
  <c r="E141" i="1"/>
  <c r="F141" i="1"/>
  <c r="G141" i="1"/>
  <c r="H141" i="1"/>
  <c r="I141" i="1"/>
  <c r="J141" i="1"/>
  <c r="D142" i="1"/>
  <c r="E142" i="1"/>
  <c r="F142" i="1"/>
  <c r="G142" i="1"/>
  <c r="H142" i="1"/>
  <c r="I142" i="1"/>
  <c r="J142" i="1"/>
  <c r="D171" i="1"/>
  <c r="E171" i="1"/>
  <c r="F171" i="1"/>
  <c r="G171" i="1"/>
  <c r="H171" i="1"/>
  <c r="I171" i="1"/>
  <c r="J171" i="1"/>
  <c r="C172" i="1"/>
  <c r="C171" i="1" s="1"/>
  <c r="D168" i="1"/>
  <c r="E168" i="1"/>
  <c r="F168" i="1"/>
  <c r="G168" i="1"/>
  <c r="H168" i="1"/>
  <c r="I168" i="1"/>
  <c r="J168" i="1"/>
  <c r="D119" i="1"/>
  <c r="E119" i="1"/>
  <c r="F119" i="1"/>
  <c r="G119" i="1"/>
  <c r="H119" i="1"/>
  <c r="I119" i="1"/>
  <c r="J119" i="1"/>
  <c r="D120" i="1"/>
  <c r="E120" i="1"/>
  <c r="F120" i="1"/>
  <c r="G120" i="1"/>
  <c r="H120" i="1"/>
  <c r="I120" i="1"/>
  <c r="J120" i="1"/>
  <c r="C125" i="1"/>
  <c r="C119" i="1" s="1"/>
  <c r="C126" i="1"/>
  <c r="C120" i="1" s="1"/>
  <c r="D121" i="1"/>
  <c r="E121" i="1"/>
  <c r="F121" i="1"/>
  <c r="G121" i="1"/>
  <c r="H121" i="1"/>
  <c r="I121" i="1"/>
  <c r="J121" i="1"/>
  <c r="D105" i="1"/>
  <c r="E105" i="1"/>
  <c r="F105" i="1"/>
  <c r="G105" i="1"/>
  <c r="H105" i="1"/>
  <c r="I105" i="1"/>
  <c r="J105" i="1"/>
  <c r="D85" i="1"/>
  <c r="E85" i="1"/>
  <c r="F85" i="1"/>
  <c r="G85" i="1"/>
  <c r="H85" i="1"/>
  <c r="I85" i="1"/>
  <c r="J85" i="1"/>
  <c r="D99" i="1"/>
  <c r="E99" i="1"/>
  <c r="F99" i="1"/>
  <c r="G99" i="1"/>
  <c r="H99" i="1"/>
  <c r="I99" i="1"/>
  <c r="J99" i="1"/>
  <c r="C100" i="1"/>
  <c r="C99" i="1" s="1"/>
  <c r="G15" i="1" l="1"/>
  <c r="G261" i="1"/>
  <c r="H14" i="1"/>
  <c r="E271" i="1"/>
  <c r="F269" i="1"/>
  <c r="F263" i="1"/>
  <c r="G84" i="1"/>
  <c r="J84" i="1"/>
  <c r="I84" i="1"/>
  <c r="E84" i="1"/>
  <c r="F84" i="1"/>
  <c r="H84" i="1"/>
  <c r="D84" i="1"/>
  <c r="G14" i="1"/>
  <c r="D263" i="1" l="1"/>
  <c r="E269" i="1"/>
  <c r="E263" i="1"/>
  <c r="C271" i="1"/>
  <c r="F15" i="1"/>
  <c r="F14" i="1" s="1"/>
  <c r="F261" i="1"/>
  <c r="C169" i="1"/>
  <c r="C168" i="1" s="1"/>
  <c r="C269" i="1" l="1"/>
  <c r="C263" i="1"/>
  <c r="E15" i="1"/>
  <c r="E14" i="1" s="1"/>
  <c r="E261" i="1"/>
  <c r="D15" i="1"/>
  <c r="D14" i="1" s="1"/>
  <c r="D261" i="1"/>
  <c r="D252" i="1"/>
  <c r="C15" i="1" l="1"/>
  <c r="C261" i="1"/>
  <c r="D96" i="1"/>
  <c r="E96" i="1"/>
  <c r="F96" i="1"/>
  <c r="G96" i="1"/>
  <c r="H96" i="1"/>
  <c r="I96" i="1"/>
  <c r="J96" i="1"/>
  <c r="C97" i="1"/>
  <c r="C96" i="1" s="1"/>
  <c r="D129" i="1"/>
  <c r="E129" i="1"/>
  <c r="F129" i="1"/>
  <c r="G129" i="1"/>
  <c r="H129" i="1"/>
  <c r="I129" i="1"/>
  <c r="J129" i="1"/>
  <c r="D182" i="1"/>
  <c r="E182" i="1"/>
  <c r="F182" i="1"/>
  <c r="G182" i="1"/>
  <c r="H182" i="1"/>
  <c r="I182" i="1"/>
  <c r="J182" i="1"/>
  <c r="D255" i="1"/>
  <c r="E255" i="1"/>
  <c r="F255" i="1"/>
  <c r="G255" i="1"/>
  <c r="H255" i="1"/>
  <c r="I255" i="1"/>
  <c r="J255" i="1"/>
  <c r="C259" i="1"/>
  <c r="J258" i="1"/>
  <c r="I258" i="1"/>
  <c r="H258" i="1"/>
  <c r="G258" i="1"/>
  <c r="F258" i="1"/>
  <c r="E258" i="1"/>
  <c r="D258" i="1"/>
  <c r="C253" i="1"/>
  <c r="C252" i="1" s="1"/>
  <c r="J252" i="1"/>
  <c r="I252" i="1"/>
  <c r="H252" i="1"/>
  <c r="G252" i="1"/>
  <c r="F252" i="1"/>
  <c r="E252" i="1"/>
  <c r="C250" i="1"/>
  <c r="C248" i="1"/>
  <c r="C245" i="1"/>
  <c r="C244" i="1"/>
  <c r="C241" i="1"/>
  <c r="C240" i="1"/>
  <c r="J237" i="1"/>
  <c r="I237" i="1"/>
  <c r="H237" i="1"/>
  <c r="G237" i="1"/>
  <c r="F237" i="1"/>
  <c r="E237" i="1"/>
  <c r="D237" i="1"/>
  <c r="J236" i="1"/>
  <c r="I236" i="1"/>
  <c r="H236" i="1"/>
  <c r="G236" i="1"/>
  <c r="F236" i="1"/>
  <c r="E236" i="1"/>
  <c r="D236" i="1"/>
  <c r="J235" i="1"/>
  <c r="J18" i="1" s="1"/>
  <c r="J10" i="1" s="1"/>
  <c r="I235" i="1"/>
  <c r="I18" i="1" s="1"/>
  <c r="I10" i="1" s="1"/>
  <c r="H235" i="1"/>
  <c r="H18" i="1" s="1"/>
  <c r="H10" i="1" s="1"/>
  <c r="G235" i="1"/>
  <c r="G18" i="1" s="1"/>
  <c r="G10" i="1" s="1"/>
  <c r="F235" i="1"/>
  <c r="F18" i="1" s="1"/>
  <c r="F10" i="1" s="1"/>
  <c r="E235" i="1"/>
  <c r="E18" i="1" s="1"/>
  <c r="E10" i="1" s="1"/>
  <c r="D235" i="1"/>
  <c r="D18" i="1" s="1"/>
  <c r="C231" i="1"/>
  <c r="C230" i="1" s="1"/>
  <c r="J230" i="1"/>
  <c r="I230" i="1"/>
  <c r="H230" i="1"/>
  <c r="G230" i="1"/>
  <c r="F230" i="1"/>
  <c r="E230" i="1"/>
  <c r="D230" i="1"/>
  <c r="C228" i="1"/>
  <c r="C227" i="1" s="1"/>
  <c r="J227" i="1"/>
  <c r="I227" i="1"/>
  <c r="H227" i="1"/>
  <c r="G227" i="1"/>
  <c r="F227" i="1"/>
  <c r="E227" i="1"/>
  <c r="D227" i="1"/>
  <c r="J225" i="1"/>
  <c r="J224" i="1" s="1"/>
  <c r="I225" i="1"/>
  <c r="I224" i="1" s="1"/>
  <c r="H225" i="1"/>
  <c r="H224" i="1" s="1"/>
  <c r="G225" i="1"/>
  <c r="G224" i="1" s="1"/>
  <c r="F225" i="1"/>
  <c r="F224" i="1" s="1"/>
  <c r="E225" i="1"/>
  <c r="E224" i="1" s="1"/>
  <c r="D225" i="1"/>
  <c r="D224" i="1" s="1"/>
  <c r="C222" i="1"/>
  <c r="C216" i="1" s="1"/>
  <c r="J221" i="1"/>
  <c r="I221" i="1"/>
  <c r="H221" i="1"/>
  <c r="G221" i="1"/>
  <c r="F221" i="1"/>
  <c r="E221" i="1"/>
  <c r="D221" i="1"/>
  <c r="C219" i="1"/>
  <c r="C215" i="1" s="1"/>
  <c r="J218" i="1"/>
  <c r="I218" i="1"/>
  <c r="H218" i="1"/>
  <c r="G218" i="1"/>
  <c r="F218" i="1"/>
  <c r="E218" i="1"/>
  <c r="D218" i="1"/>
  <c r="J216" i="1"/>
  <c r="I216" i="1"/>
  <c r="H216" i="1"/>
  <c r="G216" i="1"/>
  <c r="F216" i="1"/>
  <c r="E216" i="1"/>
  <c r="D216" i="1"/>
  <c r="J215" i="1"/>
  <c r="I215" i="1"/>
  <c r="H215" i="1"/>
  <c r="G215" i="1"/>
  <c r="F215" i="1"/>
  <c r="E215" i="1"/>
  <c r="D215" i="1"/>
  <c r="C188" i="1"/>
  <c r="C186" i="1" s="1"/>
  <c r="J186" i="1"/>
  <c r="I186" i="1"/>
  <c r="H186" i="1"/>
  <c r="G186" i="1"/>
  <c r="F186" i="1"/>
  <c r="E186" i="1"/>
  <c r="D186" i="1"/>
  <c r="C184" i="1"/>
  <c r="C182" i="1" s="1"/>
  <c r="C180" i="1"/>
  <c r="C179" i="1"/>
  <c r="J178" i="1"/>
  <c r="I178" i="1"/>
  <c r="H178" i="1"/>
  <c r="G178" i="1"/>
  <c r="F178" i="1"/>
  <c r="E178" i="1"/>
  <c r="D178" i="1"/>
  <c r="J176" i="1"/>
  <c r="I176" i="1"/>
  <c r="H176" i="1"/>
  <c r="G176" i="1"/>
  <c r="F176" i="1"/>
  <c r="E176" i="1"/>
  <c r="D176" i="1"/>
  <c r="C166" i="1"/>
  <c r="J165" i="1"/>
  <c r="I165" i="1"/>
  <c r="H165" i="1"/>
  <c r="G165" i="1"/>
  <c r="F165" i="1"/>
  <c r="E165" i="1"/>
  <c r="D165" i="1"/>
  <c r="C163" i="1"/>
  <c r="C162" i="1" s="1"/>
  <c r="J162" i="1"/>
  <c r="I162" i="1"/>
  <c r="H162" i="1"/>
  <c r="G162" i="1"/>
  <c r="F162" i="1"/>
  <c r="E162" i="1"/>
  <c r="D162" i="1"/>
  <c r="C160" i="1"/>
  <c r="C159" i="1" s="1"/>
  <c r="J159" i="1"/>
  <c r="I159" i="1"/>
  <c r="H159" i="1"/>
  <c r="G159" i="1"/>
  <c r="F159" i="1"/>
  <c r="E159" i="1"/>
  <c r="D159" i="1"/>
  <c r="C157" i="1"/>
  <c r="J156" i="1"/>
  <c r="I156" i="1"/>
  <c r="H156" i="1"/>
  <c r="G156" i="1"/>
  <c r="F156" i="1"/>
  <c r="E156" i="1"/>
  <c r="D156" i="1"/>
  <c r="C154" i="1"/>
  <c r="C153" i="1" s="1"/>
  <c r="J153" i="1"/>
  <c r="I153" i="1"/>
  <c r="H153" i="1"/>
  <c r="G153" i="1"/>
  <c r="F153" i="1"/>
  <c r="E153" i="1"/>
  <c r="D153" i="1"/>
  <c r="C151" i="1"/>
  <c r="C150" i="1" s="1"/>
  <c r="J150" i="1"/>
  <c r="I150" i="1"/>
  <c r="H150" i="1"/>
  <c r="G150" i="1"/>
  <c r="F150" i="1"/>
  <c r="E150" i="1"/>
  <c r="D150" i="1"/>
  <c r="C148" i="1"/>
  <c r="C147" i="1" s="1"/>
  <c r="J147" i="1"/>
  <c r="I147" i="1"/>
  <c r="H147" i="1"/>
  <c r="G147" i="1"/>
  <c r="F147" i="1"/>
  <c r="E147" i="1"/>
  <c r="D147" i="1"/>
  <c r="C145" i="1"/>
  <c r="J144" i="1"/>
  <c r="I144" i="1"/>
  <c r="H144" i="1"/>
  <c r="G144" i="1"/>
  <c r="F144" i="1"/>
  <c r="E144" i="1"/>
  <c r="D144" i="1"/>
  <c r="D139" i="1"/>
  <c r="C137" i="1"/>
  <c r="C134" i="1" s="1"/>
  <c r="J134" i="1"/>
  <c r="I134" i="1"/>
  <c r="H134" i="1"/>
  <c r="G134" i="1"/>
  <c r="F134" i="1"/>
  <c r="E134" i="1"/>
  <c r="D134" i="1"/>
  <c r="C132" i="1"/>
  <c r="C129" i="1" s="1"/>
  <c r="C127" i="1"/>
  <c r="J123" i="1"/>
  <c r="I123" i="1"/>
  <c r="H123" i="1"/>
  <c r="G123" i="1"/>
  <c r="F123" i="1"/>
  <c r="E123" i="1"/>
  <c r="D123" i="1"/>
  <c r="C115" i="1"/>
  <c r="C111" i="1"/>
  <c r="J108" i="1"/>
  <c r="I108" i="1"/>
  <c r="H108" i="1"/>
  <c r="G108" i="1"/>
  <c r="F108" i="1"/>
  <c r="E108" i="1"/>
  <c r="D108" i="1"/>
  <c r="J104" i="1"/>
  <c r="I104" i="1"/>
  <c r="H104" i="1"/>
  <c r="G104" i="1"/>
  <c r="F104" i="1"/>
  <c r="E104" i="1"/>
  <c r="D104" i="1"/>
  <c r="C94" i="1"/>
  <c r="C93" i="1" s="1"/>
  <c r="J93" i="1"/>
  <c r="I93" i="1"/>
  <c r="H93" i="1"/>
  <c r="G93" i="1"/>
  <c r="F93" i="1"/>
  <c r="E93" i="1"/>
  <c r="D93" i="1"/>
  <c r="C91" i="1"/>
  <c r="C90" i="1" s="1"/>
  <c r="J90" i="1"/>
  <c r="I90" i="1"/>
  <c r="H90" i="1"/>
  <c r="G90" i="1"/>
  <c r="F90" i="1"/>
  <c r="E90" i="1"/>
  <c r="D90" i="1"/>
  <c r="C88" i="1"/>
  <c r="J87" i="1"/>
  <c r="I87" i="1"/>
  <c r="H87" i="1"/>
  <c r="G87" i="1"/>
  <c r="F87" i="1"/>
  <c r="E87" i="1"/>
  <c r="D87" i="1"/>
  <c r="C67" i="1"/>
  <c r="J66" i="1"/>
  <c r="I66" i="1"/>
  <c r="H66" i="1"/>
  <c r="G66" i="1"/>
  <c r="F66" i="1"/>
  <c r="E66" i="1"/>
  <c r="D66" i="1"/>
  <c r="C64" i="1"/>
  <c r="C63" i="1"/>
  <c r="J62" i="1"/>
  <c r="I62" i="1"/>
  <c r="H62" i="1"/>
  <c r="G62" i="1"/>
  <c r="F62" i="1"/>
  <c r="E62" i="1"/>
  <c r="D62" i="1"/>
  <c r="C60" i="1"/>
  <c r="C59" i="1"/>
  <c r="J58" i="1"/>
  <c r="I58" i="1"/>
  <c r="H58" i="1"/>
  <c r="G58" i="1"/>
  <c r="F58" i="1"/>
  <c r="E58" i="1"/>
  <c r="D58" i="1"/>
  <c r="C104" i="1" l="1"/>
  <c r="C114" i="1"/>
  <c r="C258" i="1"/>
  <c r="C256" i="1"/>
  <c r="C255" i="1" s="1"/>
  <c r="E234" i="1"/>
  <c r="E102" i="1"/>
  <c r="D174" i="1"/>
  <c r="F234" i="1"/>
  <c r="F102" i="1"/>
  <c r="G234" i="1"/>
  <c r="D234" i="1"/>
  <c r="G102" i="1"/>
  <c r="F174" i="1"/>
  <c r="H234" i="1"/>
  <c r="J102" i="1"/>
  <c r="D102" i="1"/>
  <c r="H102" i="1"/>
  <c r="I234" i="1"/>
  <c r="J174" i="1"/>
  <c r="I102" i="1"/>
  <c r="H174" i="1"/>
  <c r="J234" i="1"/>
  <c r="C239" i="1"/>
  <c r="C235" i="1"/>
  <c r="C247" i="1"/>
  <c r="C243" i="1"/>
  <c r="C85" i="1"/>
  <c r="C214" i="1"/>
  <c r="C54" i="1"/>
  <c r="C66" i="1"/>
  <c r="C55" i="1"/>
  <c r="C16" i="1" s="1"/>
  <c r="F214" i="1"/>
  <c r="J214" i="1"/>
  <c r="D214" i="1"/>
  <c r="H214" i="1"/>
  <c r="G214" i="1"/>
  <c r="E214" i="1"/>
  <c r="I214" i="1"/>
  <c r="C218" i="1"/>
  <c r="C144" i="1"/>
  <c r="C142" i="1"/>
  <c r="C156" i="1"/>
  <c r="C141" i="1"/>
  <c r="C165" i="1"/>
  <c r="C140" i="1"/>
  <c r="C18" i="1" s="1"/>
  <c r="C236" i="1"/>
  <c r="C123" i="1"/>
  <c r="C121" i="1"/>
  <c r="C118" i="1" s="1"/>
  <c r="C221" i="1"/>
  <c r="C108" i="1"/>
  <c r="C105" i="1"/>
  <c r="C102" i="1" s="1"/>
  <c r="H139" i="1"/>
  <c r="F139" i="1"/>
  <c r="J139" i="1"/>
  <c r="C87" i="1"/>
  <c r="F118" i="1"/>
  <c r="C225" i="1"/>
  <c r="C224" i="1" s="1"/>
  <c r="J118" i="1"/>
  <c r="D53" i="1"/>
  <c r="F53" i="1"/>
  <c r="H53" i="1"/>
  <c r="J53" i="1"/>
  <c r="E53" i="1"/>
  <c r="G53" i="1"/>
  <c r="D118" i="1"/>
  <c r="H118" i="1"/>
  <c r="E118" i="1"/>
  <c r="G118" i="1"/>
  <c r="I118" i="1"/>
  <c r="E174" i="1"/>
  <c r="G174" i="1"/>
  <c r="I174" i="1"/>
  <c r="C237" i="1"/>
  <c r="E139" i="1"/>
  <c r="G139" i="1"/>
  <c r="I139" i="1"/>
  <c r="C62" i="1"/>
  <c r="I53" i="1"/>
  <c r="C178" i="1"/>
  <c r="C176" i="1"/>
  <c r="C58" i="1"/>
  <c r="C10" i="1" l="1"/>
  <c r="C84" i="1"/>
  <c r="C234" i="1"/>
  <c r="C50" i="1"/>
  <c r="C51" i="1"/>
  <c r="C139" i="1"/>
  <c r="C174" i="1"/>
  <c r="C14" i="1" l="1"/>
  <c r="C49" i="1"/>
  <c r="C53" i="1"/>
  <c r="D278" i="1" l="1"/>
  <c r="E278" i="1"/>
  <c r="F278" i="1"/>
  <c r="G278" i="1"/>
  <c r="H278" i="1"/>
  <c r="I278" i="1"/>
  <c r="J278" i="1"/>
  <c r="D275" i="1"/>
  <c r="D19" i="1" s="1"/>
  <c r="E275" i="1"/>
  <c r="E19" i="1" s="1"/>
  <c r="F275" i="1"/>
  <c r="F19" i="1" s="1"/>
  <c r="G275" i="1"/>
  <c r="G19" i="1" s="1"/>
  <c r="H275" i="1"/>
  <c r="H19" i="1" s="1"/>
  <c r="I275" i="1"/>
  <c r="I19" i="1" s="1"/>
  <c r="J275" i="1"/>
  <c r="J19" i="1" s="1"/>
  <c r="D276" i="1"/>
  <c r="D20" i="1" s="1"/>
  <c r="E276" i="1"/>
  <c r="E20" i="1" s="1"/>
  <c r="F276" i="1"/>
  <c r="F20" i="1" s="1"/>
  <c r="G276" i="1"/>
  <c r="G20" i="1" s="1"/>
  <c r="H276" i="1"/>
  <c r="H20" i="1" s="1"/>
  <c r="I276" i="1"/>
  <c r="I20" i="1" s="1"/>
  <c r="J276" i="1"/>
  <c r="J20" i="1" s="1"/>
  <c r="C280" i="1"/>
  <c r="C279" i="1"/>
  <c r="C276" i="1" s="1"/>
  <c r="C20" i="1" s="1"/>
  <c r="E12" i="1" l="1"/>
  <c r="F12" i="1"/>
  <c r="E11" i="1"/>
  <c r="D11" i="1"/>
  <c r="D12" i="1"/>
  <c r="J11" i="1"/>
  <c r="J12" i="1"/>
  <c r="I11" i="1"/>
  <c r="I12" i="1"/>
  <c r="H11" i="1"/>
  <c r="H12" i="1"/>
  <c r="G12" i="1"/>
  <c r="F11" i="1"/>
  <c r="G274" i="1"/>
  <c r="D274" i="1"/>
  <c r="E274" i="1"/>
  <c r="F274" i="1"/>
  <c r="J274" i="1"/>
  <c r="I274" i="1"/>
  <c r="C278" i="1"/>
  <c r="H274" i="1"/>
  <c r="C275" i="1"/>
  <c r="C19" i="1" s="1"/>
  <c r="F9" i="1" l="1"/>
  <c r="H9" i="1"/>
  <c r="J9" i="1"/>
  <c r="I9" i="1"/>
  <c r="E9" i="1"/>
  <c r="D9" i="1"/>
  <c r="E17" i="1"/>
  <c r="I17" i="1"/>
  <c r="J17" i="1"/>
  <c r="G17" i="1"/>
  <c r="D17" i="1"/>
  <c r="G11" i="1"/>
  <c r="G9" i="1" s="1"/>
  <c r="F17" i="1"/>
  <c r="H17" i="1"/>
  <c r="C11" i="1"/>
  <c r="C274" i="1"/>
  <c r="C12" i="1"/>
  <c r="C9" i="1" l="1"/>
  <c r="C17" i="1"/>
</calcChain>
</file>

<file path=xl/sharedStrings.xml><?xml version="1.0" encoding="utf-8"?>
<sst xmlns="http://schemas.openxmlformats.org/spreadsheetml/2006/main" count="346" uniqueCount="185">
  <si>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</si>
  <si>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</si>
  <si>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</si>
  <si>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</si>
  <si>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</si>
  <si>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</si>
  <si>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</si>
  <si>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 xml:space="preserve">областной бюджет         </t>
  </si>
  <si>
    <t xml:space="preserve">местный бюджет           </t>
  </si>
  <si>
    <t>1.Капитальные вложения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</si>
  <si>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</si>
  <si>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</si>
  <si>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</si>
  <si>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Мероприятие 1.</t>
  </si>
  <si>
    <t>Объем расходов на выполнение мероприятия за счет всех источников ресурсного обеспечения, рублей</t>
  </si>
  <si>
    <t>ВСЕГО ПО МУНИЦИПАЛЬНОЙ ПРОГРАММЕ. В ТОМ ЧИСЛЕ:</t>
  </si>
  <si>
    <t>Мероприятия по обеспечению жильем молодых семей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</si>
  <si>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</si>
  <si>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</si>
  <si>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</si>
  <si>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</si>
  <si>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</si>
  <si>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</si>
  <si>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</si>
  <si>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r>
      <t>ВСЕГО ПО ПОДПРОГРАММЕ,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в том числе</t>
    </r>
    <r>
      <rPr>
        <sz val="11"/>
        <color theme="1"/>
        <rFont val="Times New Roman"/>
        <family val="1"/>
        <charset val="204"/>
      </rPr>
      <t xml:space="preserve">              </t>
    </r>
  </si>
  <si>
    <t>Мероприятие 2.</t>
  </si>
  <si>
    <t>Мероприятие 3.</t>
  </si>
  <si>
    <t>Подпрограмма 1. «Стимулирование развития инфраструктуры Камышловского городского округа»</t>
  </si>
  <si>
    <t xml:space="preserve">федеральный бюджет       </t>
  </si>
  <si>
    <t xml:space="preserve">внебюджетные источники   </t>
  </si>
  <si>
    <t>Областной бюджет</t>
  </si>
  <si>
    <t>Местный бюджет</t>
  </si>
  <si>
    <t xml:space="preserve">Всего по направлению "Капитальные вложения", в том числе:              </t>
  </si>
  <si>
    <t>1.1. Бюджетные инвестиции в объекты капитального строительства</t>
  </si>
  <si>
    <t xml:space="preserve">Мероприятие 1. </t>
  </si>
  <si>
    <t xml:space="preserve">Организация уличного освещения, всего, из них: 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</si>
  <si>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</si>
  <si>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Организация благоустройства и озеленение на территории Камышловского городского округа</t>
  </si>
  <si>
    <t>Ликвидация несанкционированных свалок</t>
  </si>
  <si>
    <t xml:space="preserve">Мероприятие 2. </t>
  </si>
  <si>
    <t>Содержание и ремонт автомобильных дорог местного значения</t>
  </si>
  <si>
    <t xml:space="preserve"> всего, из них:  </t>
  </si>
  <si>
    <t xml:space="preserve">Обслуживание светофорных объектов, всего, из них:  </t>
  </si>
  <si>
    <t>Установка светофорных объектов</t>
  </si>
  <si>
    <t>Мероприятие 4.</t>
  </si>
  <si>
    <t>Мероприятие 5.</t>
  </si>
  <si>
    <t>Мероприятие 6.</t>
  </si>
  <si>
    <t>Мероприятие 7.</t>
  </si>
  <si>
    <t>Мероприятие 8.</t>
  </si>
  <si>
    <t>федеральный бюджет:</t>
  </si>
  <si>
    <t>областной бюджет:</t>
  </si>
  <si>
    <t>местный бюджет:</t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</si>
  <si>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</si>
  <si>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</si>
  <si>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Times New Roman"/>
        <family val="1"/>
        <charset val="204"/>
      </rPr>
      <t>всего, в том числе:</t>
    </r>
  </si>
  <si>
    <t>Предоставление субсидий на основе конкурсного отбора субъектов малого и среднего предпринимательства в приоритетных для муниципального образования видов деятельности</t>
  </si>
  <si>
    <t>Организация и проведение ярмарок товаропроизводителей на территории Камышловского городского округа, всего, из них:</t>
  </si>
  <si>
    <t xml:space="preserve">Мероприятие 3. 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</si>
  <si>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</si>
  <si>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</si>
  <si>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</si>
  <si>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Организация деятельности муниципального архива</t>
  </si>
  <si>
    <t xml:space="preserve">местный бюджет          </t>
  </si>
  <si>
    <t xml:space="preserve"> </t>
  </si>
  <si>
    <t>Субсидии на возмещение затрат по официальному опубликованию муниципальных правовых актов и иной официальной информации органов местного самоуправления Камышловского городского округа</t>
  </si>
  <si>
    <t>Освещение в электронных средствах массовой информации мероприятий Камышловского городского округа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</si>
  <si>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</si>
  <si>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</si>
  <si>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</si>
  <si>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Обеспечение деятельности муниципальных учреждений</t>
  </si>
  <si>
    <t>Уплата взноса на капитальный ремонт общего имущества в многоквартирных домах</t>
  </si>
  <si>
    <t xml:space="preserve">Всего по подпрограмме, в том числе              </t>
  </si>
  <si>
    <t>Организация и содержание мест захоронения не территории Камышловского городского округа</t>
  </si>
  <si>
    <t>«Развитие социально – экономического комплекса Камышловского городского округа на 2021-2027 годы»</t>
  </si>
  <si>
    <t>Мероприятие 9.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</si>
  <si>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компенсаций на оплату жилого помещения и коммунальных услуг», в том числе обеспечение деятельности</t>
  </si>
  <si>
    <r>
      <t xml:space="preserve">Осуществление государственного полномочия Российской Федерации 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 по предоставлению мер социальной поддержки по оплате жилого помещения и коммунальных услуг»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</si>
  <si>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>Выплата единовременного денежного вознаграждения Почетным гражданам города Камышлова к Дню города</t>
    </r>
    <r>
      <rPr>
        <sz val="11"/>
        <color rgb="FF000000"/>
        <rFont val="Times New Roman"/>
        <family val="1"/>
        <charset val="204"/>
      </rPr>
      <t>:</t>
    </r>
  </si>
  <si>
    <r>
      <t>Приобретение памятных подарков в соответствии с календарем знаменательных дат</t>
    </r>
    <r>
      <rPr>
        <sz val="11"/>
        <color rgb="FF000000"/>
        <rFont val="Times New Roman"/>
        <family val="1"/>
        <charset val="204"/>
      </rPr>
      <t>:</t>
    </r>
  </si>
  <si>
    <t>1,2,5</t>
  </si>
  <si>
    <t>Разработка проектно-сметной документации и экспертиза объектов капитального строительства</t>
  </si>
  <si>
    <t>Проведение землеустроительных работ по описанию местоположения границ территориальных зон и границы Камышловского городского округа</t>
  </si>
  <si>
    <t>Сохранение объектов культурного наследия</t>
  </si>
  <si>
    <t>Создание, внесение изменений и перевод в электронный вид документов территориального планирования и градостроительного зонирования Камышловского городского округа</t>
  </si>
  <si>
    <t>Мероприятия в сфере обращения с твердыми коммунальными отходами</t>
  </si>
  <si>
    <t>Мероприятие 10.</t>
  </si>
  <si>
    <t>Поддержка граждан старшего поколения на территории Камышловского городского округа, направленная на улучшение качества жизни</t>
  </si>
  <si>
    <t>Поддержка социально ориентированных некоммерческих организаций на территории Камышловского городского округа</t>
  </si>
  <si>
    <t>Подготовка и содержание в готовности необходимых сил и средств для защиты населения и территории от чрезвычайных ситуаций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</si>
  <si>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</t>
  </si>
  <si>
    <t>Повышение уровня пожарной защиты территории Камышловского городского округа</t>
  </si>
  <si>
    <t>Профилактика пожарной безопасности на территории Камышловского городского округа</t>
  </si>
  <si>
    <t>ВСЕГО ПО ПОДПРОГРАММЕ 10, В ТОМ ЧИСЛЕ:</t>
  </si>
  <si>
    <t xml:space="preserve">Всего, в том числе              </t>
  </si>
  <si>
    <t>Ремонт сетей теплоснабжения</t>
  </si>
  <si>
    <t>Обеспечение тепло -, водоснабжения и водоотведения</t>
  </si>
  <si>
    <t xml:space="preserve">федеральный бюджет         </t>
  </si>
  <si>
    <t>Переселение граждан на территории Камышловского городского округа из аварийного жилищного фонда в 2021–2025 годах</t>
  </si>
  <si>
    <t>Предоставление региональных социальных выплат молодым семьям на улучшение жилищных условий</t>
  </si>
  <si>
    <t xml:space="preserve">План мероприятий по выполнению программы
«Развитие социально-экономического комплекса Камышловского городского округа
на 2021-2027 годы» 
</t>
  </si>
  <si>
    <t>Газификация котельной, расположенной по адресу: г. Камышлов, ул. Красных Партизан, 54</t>
  </si>
  <si>
    <t>Газификация котельной, расположенной по адресу: г. Камышлов, ул. Красных Партизан, 2</t>
  </si>
  <si>
    <t>Газификация котельной, расположенной по адресу: г. Камышлов, ул. Ирбитская, 66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</si>
  <si>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</si>
  <si>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Приложение № 2</t>
  </si>
  <si>
    <t>к муниципальной программе «Развитие социально-экономического комплекса Камышловского городского округа на 2021 -2027 годы»</t>
  </si>
  <si>
    <t>ПОДПРОГРАММА 2 «Развитие транспортного комплекса на территории Камышловского городского округа»</t>
  </si>
  <si>
    <t>ПОДПРОГРАММА 3. "Развитие жилищно-коммунального хозяйства и повышение энергетической эффективности Камышловского городского округа»</t>
  </si>
  <si>
    <t>ПОДПРОГРАММА 4 «Развитие газификации на территории Камышловского городского округа»</t>
  </si>
  <si>
    <t>ПОДПРОГРАММА 5. «Благоустройство и озеленение Камышловского городского округа»</t>
  </si>
  <si>
    <t>ПОДПРОГРАММА 6. "Охрана окружающей среды Камышловского городского округа"</t>
  </si>
  <si>
    <t>ПОДПРОГРАММА 7. «Обеспечение мероприятий по повышению безопасности дорожного движения на территории Камышловского городского округа»</t>
  </si>
  <si>
    <t>ПОДПРОГРАММА 8.«Социальная поддержка отдельных категорий граждан на территории Камышловского городского округа»</t>
  </si>
  <si>
    <t>ПОДПРОГРАММА 9. «Развитие малого и среднего предпринимательства на территории Камышловского городского округа»</t>
  </si>
  <si>
    <t>ВСЕГО ПО ПОДПРОГРАММЕ 9, в том числе:</t>
  </si>
  <si>
    <t xml:space="preserve">ВСЕГО ПО ПОДПРОГРАММЕ 3, В ТОМ ЧИСЛЕ:              </t>
  </si>
  <si>
    <t xml:space="preserve">ВСЕГО ПО ПОДПРОГРАММЕ 5:              </t>
  </si>
  <si>
    <t xml:space="preserve">ВСЕГО ПО ПОДПРОГРАММЕ 6,  В ТОМ ЧИСЛЕ     </t>
  </si>
  <si>
    <t>ВСЕГО ПО ПОДПРОГРАММЕ 8, в том числе:</t>
  </si>
  <si>
    <t>ПОДПРОГРАММА 10. «Обеспечение мероприятий по гражданской обороне, предупреждению чрезвычайных ситуаций природного и техногенного характера, безопасности людей на водных объектах на территории Камышловского городского округа»</t>
  </si>
  <si>
    <t>ПОДПРОГРАММА 11. «Пожарная безопасность на территории Камышловского городского округа»</t>
  </si>
  <si>
    <t>ВСЕГО ПО ПОДПРОГРАММЕ 11,   В ТОМ ЧИСЛЕ:</t>
  </si>
  <si>
    <t>ПОДПРОГРАММА 12. «Обеспечение общественной безопасности на территории Камышловского городского округа»</t>
  </si>
  <si>
    <t>ВСЕГО ПО ПОДПРОГРАММЕ 12, В ТОМ ЧИСЛЕ:</t>
  </si>
  <si>
    <t>ПОДПРОГРАММА 13. «Обеспечение деятельности по комплектованию, учету, хранению и использованию архивных документов»</t>
  </si>
  <si>
    <t xml:space="preserve">ВСЕГО ПО МУНИЦИПАЛЬНОЙ ПОДПРОГРАММЕ 13, В ТОМ ЧИСЛЕ   </t>
  </si>
  <si>
    <t>ПОДПРОГРАММА 14. «Информационное обеспечение деятельности органов местного самоуправления Камышловского городского округа»</t>
  </si>
  <si>
    <t>ВСЕГО ПО ПОДПРОГРАММЕ 14, всего:</t>
  </si>
  <si>
    <t>ПОДПРОГРАММА 15. «Обеспечение реализации мероприятий муниципальной программы</t>
  </si>
  <si>
    <t>ВСЕГО ПО ПОДПРОГРАММЕ 15,  в том числе:</t>
  </si>
  <si>
    <t>ПОДПРОГРАММА 16. «Ремонт муниципального жилого фонда на территории Камышловского городского округа»</t>
  </si>
  <si>
    <t>ВСЕГО ПО ПОДПРОГРАММЕ 16, в том числе:</t>
  </si>
  <si>
    <t>ПОДПРОГРАММА 17. "Переселение граждан на территории Камышловского городского округа из аварийного жилищного фонда"</t>
  </si>
  <si>
    <t>ПОДПРОГРАММА 18. "Обеспечение жильем молодых семей"</t>
  </si>
  <si>
    <t>ПОДПРОГРАММА 19. "Предоставление региональной поддержки молодым семьям на улучшение жилищных условий"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</si>
  <si>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</si>
  <si>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Обеспечение осуществления регулярных перевозок пассажиров автомобильным транспортом (автобусами) на территории Камышловского городского округа</t>
  </si>
  <si>
    <t>Подготовка документации по планировке территорий в целях создания условий для развития капитального строительства, в т.ч. жилищного</t>
  </si>
  <si>
    <t xml:space="preserve">Модернизация водопроводных сетей города Камышлова, всего, из них:  </t>
  </si>
  <si>
    <t>Оценка жилых и нежилых помещений</t>
  </si>
  <si>
    <t>ИЗМЕНЕНИЕ</t>
  </si>
  <si>
    <t>МЕРОПРИЯТИЙ, ОБЪЕМОВ ФИНАНСИРОВАНИЯ И ЦЕЛЕВЫХ ПОКАЗАТЕЛЕЙ</t>
  </si>
  <si>
    <t>МУНИЦИПАЛЬНОЙ ПРОГРАММЫ КАМЫШЛОВСКОГО ГОРОДСКОГО ОКРУГА</t>
  </si>
  <si>
    <t>"Развитие социально – экономического комплекса Камышловского городского округа на 2021-2027 годы»"</t>
  </si>
  <si>
    <t>N п/п</t>
  </si>
  <si>
    <t>Мероприятие муниципальной программы</t>
  </si>
  <si>
    <t>Наименование целевого показателя муниципальной программы (с указанием единицы измерения)</t>
  </si>
  <si>
    <t>Всего изменение общего объема финансирования в рамках муниципальной программы, рублей</t>
  </si>
  <si>
    <t>в том числе:</t>
  </si>
  <si>
    <t>2021-й год &lt;*&gt;, рублей</t>
  </si>
  <si>
    <t>изменение объемов финансирования муниципальной программы</t>
  </si>
  <si>
    <t>изменение целевых показателей муниципальной программы</t>
  </si>
  <si>
    <t>объем финансирования муниципальной программы в действующей редакции</t>
  </si>
  <si>
    <t>объем финансирования муниципальной программы в новой редакции</t>
  </si>
  <si>
    <t>изменение объема финансирования муниципальной программы (+/)</t>
  </si>
  <si>
    <t>изменение объема финансирования муниципальной программы в n-м году (+/)</t>
  </si>
  <si>
    <t>значение целевого показателя муниципальной программы в действующей редакции</t>
  </si>
  <si>
    <t>значение целевого показателя муниципальной программы в новой редакции</t>
  </si>
  <si>
    <t>изменение значения целевого показателя муниципальной программы в n-м году (+/)</t>
  </si>
  <si>
    <t>Подпрограмма 2 «Развитие транспортного комплекса на территории Камышловского городского округа»</t>
  </si>
  <si>
    <t>Подпрограмма 3."Развитие жилищно-коммунального хозяйства и повышение энергетической эффективности Камышловского городского округа»</t>
  </si>
  <si>
    <t>Подпрограмма 4.«Развитие газификации на территории Камышловского городского округа»</t>
  </si>
  <si>
    <t>Подпрограмма 5. «Благоустройство и озеленение Камышловского городского округа»</t>
  </si>
  <si>
    <t>Подпрограмма 6. "Охрана окружающей среды Камышловского городского округа"</t>
  </si>
  <si>
    <t>Подпрограмма 7."Обеспечение мероприятий по повышению безопасности дорожного движения на территории Камышловского городского округа".</t>
  </si>
  <si>
    <t>Подпрограмма 8. "Социальная поддержка отдельных категорий граждан на территории Камышловского городского округа"</t>
  </si>
  <si>
    <t>Подпрограмма 9. "Развитие малого и среднего предпринимательства на территории Камышловского городского округа"</t>
  </si>
  <si>
    <t>Подпрограмма 10."Обеспечение мероприятий по гражданской обороне, предупреждению чрезвычайных ситуаций природного и техногенного характера, безопасности людей на водных объектах на территории Камышловского городского округа"</t>
  </si>
  <si>
    <t>Подпрограмма 11. "Пожарная безопасность на территории Камышловского городского округа"</t>
  </si>
  <si>
    <t>Подпрограмма 12. "Обеспечение общественной безопасности на территории Камышловского городского округа"</t>
  </si>
  <si>
    <t>Подпрограмма 13."Обеспечение деятельности по комплектованию, учету, хранению и использованию архивных документов"</t>
  </si>
  <si>
    <t>Подпрограмма 14. "Информационное обеспечение деятельности органов местного самоуправления Камышловского городского округа"</t>
  </si>
  <si>
    <t>Подпрограмма 15. "Обеспечение реализации мероприятий муниципальной программы «Развитие социально-экономического комплекса Камышловского городского округа на 2021- 2027 годы»</t>
  </si>
  <si>
    <t>Подпрограмма 16. "Ремонт муниципального жилого фонда на территории Камышловского городского округа"</t>
  </si>
  <si>
    <t>Подпрограмма 17. "Переселение граждан на территории Камышловского городского округа из аварийного жилищного фонда"</t>
  </si>
  <si>
    <t>Подпрограмма 18. "Обеспечение жильем молодых семей"</t>
  </si>
  <si>
    <t>Подпрограмма 19."Предоставление региональной поддержки молодым семьям на улучшение жилищных условий"</t>
  </si>
  <si>
    <t>Подпрограмма "Информационное общество Камышловского городского округа"</t>
  </si>
  <si>
    <t>ВСЕГО</t>
  </si>
  <si>
    <t>21,22,23</t>
  </si>
  <si>
    <t>39-47</t>
  </si>
  <si>
    <t>48-50</t>
  </si>
  <si>
    <t>51-56</t>
  </si>
  <si>
    <t>60-62</t>
  </si>
  <si>
    <t>Строительство газовой котельной по адресу: г. Камышлов,  ул. Энгельса, 179 (мощность 9 МВт)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</si>
</sst>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Liberation Serif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000000"/>
      <name val="Liberation Serif"/>
      <family val="1"/>
      <charset val="204"/>
    </font>
    <font>
      <b/>
      <sz val="12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48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7" fillId="0" borderId="0" xfId="0" applyFont="1" applyFill="1"/>
    <xf numFmtId="0" fontId="8" fillId="0" borderId="1" xfId="0" applyFont="1" applyBorder="1" applyAlignment="1">
      <alignment horizontal="center" wrapText="1"/>
    </xf>
    <xf numFmtId="1" fontId="11" fillId="0" borderId="1" xfId="0" applyNumberFormat="1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wrapText="1"/>
    </xf>
    <xf numFmtId="164" fontId="10" fillId="0" borderId="0" xfId="0" applyNumberFormat="1" applyFont="1" applyAlignment="1">
      <alignment horizontal="center"/>
    </xf>
    <xf numFmtId="164" fontId="11" fillId="0" borderId="1" xfId="0" applyNumberFormat="1" applyFont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center" wrapText="1"/>
    </xf>
    <xf numFmtId="0" fontId="11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3" fillId="0" borderId="1" xfId="0" applyFont="1" applyFill="1" applyBorder="1" applyAlignment="1">
      <alignment vertical="top" wrapText="1"/>
    </xf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/>
    <xf numFmtId="0" fontId="4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164" fontId="12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164" fontId="10" fillId="0" borderId="0" xfId="0" applyNumberFormat="1" applyFont="1" applyFill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0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2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5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164" fontId="16" fillId="0" borderId="1" xfId="0" applyNumberFormat="1" applyFont="1" applyFill="1" applyBorder="1" applyAlignment="1">
      <alignment vertical="top" wrapText="1"/>
    </xf>
    <xf numFmtId="164" fontId="17" fillId="0" borderId="1" xfId="0" applyNumberFormat="1" applyFont="1" applyFill="1" applyBorder="1" applyAlignment="1">
      <alignment horizontal="center" vertical="top" wrapText="1"/>
    </xf>
    <xf numFmtId="164" fontId="15" fillId="0" borderId="1" xfId="0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164" fontId="15" fillId="0" borderId="1" xfId="0" applyNumberFormat="1" applyFont="1" applyFill="1" applyBorder="1" applyAlignment="1">
      <alignment horizontal="justify" vertical="top" wrapText="1"/>
    </xf>
    <xf numFmtId="0" fontId="16" fillId="0" borderId="1" xfId="0" applyFont="1" applyFill="1" applyBorder="1" applyAlignment="1">
      <alignment horizontal="justify" vertical="top" wrapText="1"/>
    </xf>
    <xf numFmtId="0" fontId="15" fillId="0" borderId="1" xfId="0" applyFont="1" applyFill="1" applyBorder="1" applyAlignment="1">
      <alignment horizontal="justify" vertical="top" wrapText="1"/>
    </xf>
    <xf numFmtId="0" fontId="0" fillId="0" borderId="0" xfId="0" applyFill="1" applyAlignment="1">
      <alignment wrapText="1"/>
    </xf>
    <xf numFmtId="0" fontId="10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8" fillId="0" borderId="10" xfId="0" applyFont="1" applyBorder="1" applyAlignment="1">
      <alignment horizontal="center" vertical="center" wrapText="1"/>
    </xf>
    <xf numFmtId="2" fontId="0" fillId="0" borderId="0" xfId="0" applyNumberFormat="1"/>
    <xf numFmtId="4" fontId="0" fillId="0" borderId="0" xfId="0" applyNumberFormat="1"/>
    <xf numFmtId="2" fontId="18" fillId="0" borderId="1" xfId="0" applyNumberFormat="1" applyFont="1" applyBorder="1" applyAlignment="1">
      <alignment vertical="center" wrapText="1"/>
    </xf>
    <xf numFmtId="0" fontId="0" fillId="0" borderId="1" xfId="0" applyBorder="1"/>
    <xf numFmtId="0" fontId="18" fillId="0" borderId="1" xfId="0" applyFont="1" applyBorder="1" applyAlignment="1">
      <alignment horizontal="left"/>
    </xf>
    <xf numFmtId="4" fontId="0" fillId="0" borderId="1" xfId="0" applyNumberFormat="1" applyBorder="1"/>
    <xf numFmtId="0" fontId="18" fillId="0" borderId="1" xfId="0" applyFont="1" applyBorder="1"/>
    <xf numFmtId="4" fontId="18" fillId="0" borderId="1" xfId="0" applyNumberFormat="1" applyFont="1" applyBorder="1" applyAlignment="1">
      <alignment vertical="center"/>
    </xf>
    <xf numFmtId="4" fontId="18" fillId="0" borderId="1" xfId="0" applyNumberFormat="1" applyFont="1" applyBorder="1" applyAlignment="1">
      <alignment vertical="center" wrapText="1"/>
    </xf>
    <xf numFmtId="2" fontId="18" fillId="0" borderId="1" xfId="0" applyNumberFormat="1" applyFont="1" applyBorder="1"/>
    <xf numFmtId="0" fontId="18" fillId="0" borderId="1" xfId="0" applyFont="1" applyBorder="1" applyAlignment="1">
      <alignment horizontal="center"/>
    </xf>
    <xf numFmtId="4" fontId="18" fillId="0" borderId="1" xfId="0" applyNumberFormat="1" applyFont="1" applyBorder="1"/>
    <xf numFmtId="0" fontId="20" fillId="0" borderId="1" xfId="0" applyFont="1" applyBorder="1" applyAlignment="1">
      <alignment horizontal="justify" vertical="center"/>
    </xf>
    <xf numFmtId="0" fontId="18" fillId="0" borderId="1" xfId="0" applyFont="1" applyBorder="1" applyAlignment="1"/>
    <xf numFmtId="0" fontId="20" fillId="0" borderId="1" xfId="0" applyFont="1" applyBorder="1"/>
    <xf numFmtId="4" fontId="20" fillId="0" borderId="1" xfId="0" applyNumberFormat="1" applyFont="1" applyBorder="1" applyAlignment="1">
      <alignment horizontal="justify" vertical="center"/>
    </xf>
    <xf numFmtId="4" fontId="18" fillId="0" borderId="1" xfId="0" applyNumberFormat="1" applyFont="1" applyBorder="1" applyAlignment="1"/>
    <xf numFmtId="0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164" fontId="8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164" fontId="16" fillId="0" borderId="2" xfId="0" applyNumberFormat="1" applyFont="1" applyFill="1" applyBorder="1" applyAlignment="1">
      <alignment horizontal="center" vertical="top" wrapText="1"/>
    </xf>
    <xf numFmtId="164" fontId="16" fillId="0" borderId="3" xfId="0" applyNumberFormat="1" applyFont="1" applyFill="1" applyBorder="1" applyAlignment="1">
      <alignment horizontal="center" vertical="top" wrapText="1"/>
    </xf>
    <xf numFmtId="164" fontId="16" fillId="0" borderId="4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justify" vertical="center"/>
    </xf>
    <xf numFmtId="0" fontId="0" fillId="0" borderId="0" xfId="0" applyAlignment="1"/>
    <xf numFmtId="0" fontId="21" fillId="0" borderId="5" xfId="0" applyFont="1" applyBorder="1" applyAlignment="1">
      <alignment horizontal="center" wrapText="1"/>
    </xf>
    <xf numFmtId="0" fontId="21" fillId="0" borderId="5" xfId="0" applyFont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6" xfId="1" applyBorder="1" applyAlignment="1">
      <alignment horizontal="center" vertical="center" wrapText="1"/>
    </xf>
    <xf numFmtId="0" fontId="19" fillId="0" borderId="13" xfId="1" applyBorder="1" applyAlignment="1">
      <alignment horizontal="center" vertical="center" wrapText="1"/>
    </xf>
    <xf numFmtId="0" fontId="19" fillId="0" borderId="11" xfId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/>
    </xf>
    <xf numFmtId="0" fontId="18" fillId="0" borderId="1" xfId="0" applyFont="1" applyBorder="1" applyAlignment="1"/>
    <xf numFmtId="0" fontId="18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0" fillId="0" borderId="2" xfId="0" applyFont="1" applyBorder="1" applyAlignment="1">
      <alignment horizontal="justify" vertical="center"/>
    </xf>
    <xf numFmtId="0" fontId="0" fillId="0" borderId="3" xfId="0" applyBorder="1" applyAlignment="1"/>
    <xf numFmtId="0" fontId="0" fillId="0" borderId="4" xfId="0" applyBorder="1" applyAlignment="1"/>
    <xf numFmtId="0" fontId="20" fillId="0" borderId="2" xfId="0" applyFont="1" applyBorder="1" applyAlignment="1">
      <alignment horizontal="justify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8"/>
  <sheetViews>
    <sheetView tabSelected="1" workbookViewId="0">
      <pane xSplit="6" ySplit="6" topLeftCell="G190" activePane="bottomRight" state="frozen"/>
      <selection pane="topRight" activeCell="G1" sqref="G1"/>
      <selection pane="bottomLeft" activeCell="A9" sqref="A9"/>
      <selection pane="bottomRight" activeCell="B196" sqref="B196"/>
    </sheetView>
  </sheetViews>
  <sheetFormatPr defaultRowHeight="15" x14ac:dyDescent="0.25"/>
  <cols>
    <col min="1" max="1" width="4.7109375" customWidth="1"/>
    <col min="2" max="2" width="37.42578125" style="23" customWidth="1"/>
    <col min="3" max="3" width="17.140625" style="10" customWidth="1"/>
    <col min="4" max="4" width="14.140625" style="32" customWidth="1"/>
    <col min="5" max="5" width="13.5703125" style="10" customWidth="1"/>
    <col min="6" max="6" width="14" style="10" customWidth="1"/>
    <col min="7" max="7" width="13.42578125" style="10" customWidth="1"/>
    <col min="8" max="8" width="14.85546875" style="10" customWidth="1"/>
    <col min="9" max="9" width="15" style="10" customWidth="1"/>
    <col min="10" max="10" width="12.42578125" style="10" customWidth="1"/>
    <col min="11" max="11" width="15.5703125" style="38" customWidth="1"/>
  </cols>
  <sheetData>
    <row r="1" spans="1:11" x14ac:dyDescent="0.25">
      <c r="I1" s="110" t="s">
        <v>104</v>
      </c>
      <c r="J1" s="111"/>
      <c r="K1" s="35"/>
    </row>
    <row r="2" spans="1:11" ht="88.5" customHeight="1" x14ac:dyDescent="0.25">
      <c r="I2" s="110" t="s">
        <v>105</v>
      </c>
      <c r="J2" s="111"/>
      <c r="K2" s="111"/>
    </row>
    <row r="3" spans="1:11" hidden="1" x14ac:dyDescent="0.25">
      <c r="J3" s="22"/>
      <c r="K3" s="35"/>
    </row>
    <row r="4" spans="1:11" hidden="1" x14ac:dyDescent="0.25">
      <c r="J4" s="22"/>
      <c r="K4" s="35"/>
    </row>
    <row r="5" spans="1:11" ht="63" customHeight="1" x14ac:dyDescent="0.25">
      <c r="A5" s="112" t="s">
        <v>99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 ht="76.5" customHeight="1" x14ac:dyDescent="0.25">
      <c r="A6" s="15" t="s">
        <v>11</v>
      </c>
      <c r="B6" s="2" t="s">
        <v>10</v>
      </c>
      <c r="C6" s="119" t="s">
        <v>14</v>
      </c>
      <c r="D6" s="120"/>
      <c r="E6" s="120"/>
      <c r="F6" s="120"/>
      <c r="G6" s="120"/>
      <c r="H6" s="120"/>
      <c r="I6" s="120"/>
      <c r="J6" s="121"/>
      <c r="K6" s="14" t="s">
        <v>12</v>
      </c>
    </row>
    <row r="7" spans="1:11" ht="25.5" customHeight="1" x14ac:dyDescent="0.25">
      <c r="A7" s="3"/>
      <c r="B7" s="3"/>
      <c r="C7" s="11" t="s">
        <v>0</v>
      </c>
      <c r="D7" s="41" t="s">
        <v>17</v>
      </c>
      <c r="E7" s="11" t="s">
        <v>18</v>
      </c>
      <c r="F7" s="11" t="s">
        <v>19</v>
      </c>
      <c r="G7" s="11" t="s">
        <v>20</v>
      </c>
      <c r="H7" s="11" t="s">
        <v>21</v>
      </c>
      <c r="I7" s="11" t="s">
        <v>22</v>
      </c>
      <c r="J7" s="11" t="s">
        <v>23</v>
      </c>
      <c r="K7" s="7"/>
    </row>
    <row r="8" spans="1:11" ht="18" customHeight="1" x14ac:dyDescent="0.25">
      <c r="A8" s="1">
        <v>1</v>
      </c>
      <c r="B8" s="1">
        <v>2</v>
      </c>
      <c r="C8" s="13">
        <v>3</v>
      </c>
      <c r="D8" s="42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8">
        <v>11</v>
      </c>
    </row>
    <row r="9" spans="1:11" ht="28.5" customHeight="1" x14ac:dyDescent="0.25">
      <c r="A9" s="25">
        <v>1</v>
      </c>
      <c r="B9" s="21" t="s">
        <v>15</v>
      </c>
      <c r="C9" s="18">
        <f>C10+C11+C12+C13</f>
        <v>1424103181.7</v>
      </c>
      <c r="D9" s="18">
        <f t="shared" ref="D9:J9" si="0">D10+D11+D12+D13</f>
        <v>264832740.69999999</v>
      </c>
      <c r="E9" s="18">
        <f t="shared" si="0"/>
        <v>189525586</v>
      </c>
      <c r="F9" s="18">
        <f t="shared" si="0"/>
        <v>193948971</v>
      </c>
      <c r="G9" s="18">
        <f t="shared" si="0"/>
        <v>193948971</v>
      </c>
      <c r="H9" s="18">
        <f t="shared" si="0"/>
        <v>193948971</v>
      </c>
      <c r="I9" s="18">
        <f t="shared" si="0"/>
        <v>193948971</v>
      </c>
      <c r="J9" s="18">
        <f t="shared" si="0"/>
        <v>193948971</v>
      </c>
      <c r="K9" s="19"/>
    </row>
    <row r="10" spans="1:11" ht="19.899999999999999" customHeight="1" x14ac:dyDescent="0.25">
      <c r="A10" s="43">
        <v>2</v>
      </c>
      <c r="B10" s="4" t="s">
        <v>1</v>
      </c>
      <c r="C10" s="40">
        <f>C18</f>
        <v>135503386.25999999</v>
      </c>
      <c r="D10" s="40">
        <v>63935186.259999998</v>
      </c>
      <c r="E10" s="40">
        <f t="shared" ref="E10:J10" si="1">E18</f>
        <v>12093700</v>
      </c>
      <c r="F10" s="40">
        <f t="shared" si="1"/>
        <v>11894900</v>
      </c>
      <c r="G10" s="40">
        <f t="shared" si="1"/>
        <v>11894900</v>
      </c>
      <c r="H10" s="40">
        <f t="shared" si="1"/>
        <v>11894900</v>
      </c>
      <c r="I10" s="40">
        <f t="shared" si="1"/>
        <v>11894900</v>
      </c>
      <c r="J10" s="40">
        <f t="shared" si="1"/>
        <v>11894900</v>
      </c>
      <c r="K10" s="19"/>
    </row>
    <row r="11" spans="1:11" x14ac:dyDescent="0.25">
      <c r="A11" s="43">
        <v>3</v>
      </c>
      <c r="B11" s="4" t="s">
        <v>2</v>
      </c>
      <c r="C11" s="18">
        <f t="shared" ref="C11:J12" si="2">C15+C19</f>
        <v>658270121.34000003</v>
      </c>
      <c r="D11" s="18">
        <f t="shared" si="2"/>
        <v>91421121.340000004</v>
      </c>
      <c r="E11" s="18">
        <f t="shared" si="2"/>
        <v>91453500</v>
      </c>
      <c r="F11" s="18">
        <f t="shared" si="2"/>
        <v>95079100</v>
      </c>
      <c r="G11" s="18">
        <f t="shared" si="2"/>
        <v>95079100</v>
      </c>
      <c r="H11" s="18">
        <f t="shared" si="2"/>
        <v>95079100</v>
      </c>
      <c r="I11" s="18">
        <f t="shared" si="2"/>
        <v>95079100</v>
      </c>
      <c r="J11" s="18">
        <f t="shared" si="2"/>
        <v>95079100</v>
      </c>
      <c r="K11" s="19"/>
    </row>
    <row r="12" spans="1:11" x14ac:dyDescent="0.25">
      <c r="A12" s="43">
        <v>4</v>
      </c>
      <c r="B12" s="4" t="s">
        <v>3</v>
      </c>
      <c r="C12" s="18">
        <f t="shared" si="2"/>
        <v>630329674.10000002</v>
      </c>
      <c r="D12" s="18">
        <f t="shared" si="2"/>
        <v>109476433.09999999</v>
      </c>
      <c r="E12" s="18">
        <f t="shared" si="2"/>
        <v>85978386</v>
      </c>
      <c r="F12" s="18">
        <f t="shared" si="2"/>
        <v>86974971</v>
      </c>
      <c r="G12" s="18">
        <f t="shared" si="2"/>
        <v>86974971</v>
      </c>
      <c r="H12" s="18">
        <f t="shared" si="2"/>
        <v>86974971</v>
      </c>
      <c r="I12" s="18">
        <f t="shared" si="2"/>
        <v>86974971</v>
      </c>
      <c r="J12" s="18">
        <f t="shared" si="2"/>
        <v>86974971</v>
      </c>
      <c r="K12" s="19"/>
    </row>
    <row r="13" spans="1:11" x14ac:dyDescent="0.25">
      <c r="A13" s="43">
        <v>5</v>
      </c>
      <c r="B13" s="4" t="s">
        <v>4</v>
      </c>
      <c r="C13" s="18">
        <f>C21</f>
        <v>0</v>
      </c>
      <c r="D13" s="18">
        <f t="shared" ref="D13:J13" si="3">D21</f>
        <v>0</v>
      </c>
      <c r="E13" s="18">
        <f t="shared" si="3"/>
        <v>0</v>
      </c>
      <c r="F13" s="18">
        <f t="shared" si="3"/>
        <v>0</v>
      </c>
      <c r="G13" s="18">
        <f t="shared" si="3"/>
        <v>0</v>
      </c>
      <c r="H13" s="18">
        <f t="shared" si="3"/>
        <v>0</v>
      </c>
      <c r="I13" s="18">
        <f t="shared" si="3"/>
        <v>0</v>
      </c>
      <c r="J13" s="18">
        <f t="shared" si="3"/>
        <v>0</v>
      </c>
      <c r="K13" s="19"/>
    </row>
    <row r="14" spans="1:11" ht="18" customHeight="1" x14ac:dyDescent="0.25">
      <c r="A14" s="43">
        <v>6</v>
      </c>
      <c r="B14" s="21" t="s">
        <v>5</v>
      </c>
      <c r="C14" s="18">
        <f>C15+C16</f>
        <v>49825465.840000004</v>
      </c>
      <c r="D14" s="18">
        <f t="shared" ref="D14:J14" si="4">D15+D16</f>
        <v>21124465.84</v>
      </c>
      <c r="E14" s="18">
        <f t="shared" si="4"/>
        <v>4783500</v>
      </c>
      <c r="F14" s="18">
        <f t="shared" si="4"/>
        <v>4783500</v>
      </c>
      <c r="G14" s="18">
        <f t="shared" si="4"/>
        <v>4783500</v>
      </c>
      <c r="H14" s="18">
        <f t="shared" si="4"/>
        <v>4783500</v>
      </c>
      <c r="I14" s="18">
        <f t="shared" si="4"/>
        <v>4783500</v>
      </c>
      <c r="J14" s="18">
        <f t="shared" si="4"/>
        <v>4783500</v>
      </c>
      <c r="K14" s="19"/>
    </row>
    <row r="15" spans="1:11" x14ac:dyDescent="0.25">
      <c r="A15" s="43">
        <v>7</v>
      </c>
      <c r="B15" s="4" t="s">
        <v>2</v>
      </c>
      <c r="C15" s="18">
        <f>C263</f>
        <v>3703321.34</v>
      </c>
      <c r="D15" s="18">
        <f t="shared" ref="D15:J15" si="5">D263</f>
        <v>3703321.34</v>
      </c>
      <c r="E15" s="18">
        <f t="shared" si="5"/>
        <v>0</v>
      </c>
      <c r="F15" s="18">
        <f t="shared" si="5"/>
        <v>0</v>
      </c>
      <c r="G15" s="18">
        <f t="shared" si="5"/>
        <v>0</v>
      </c>
      <c r="H15" s="18">
        <f t="shared" si="5"/>
        <v>0</v>
      </c>
      <c r="I15" s="18">
        <f t="shared" si="5"/>
        <v>0</v>
      </c>
      <c r="J15" s="18">
        <f t="shared" si="5"/>
        <v>0</v>
      </c>
      <c r="K15" s="19"/>
    </row>
    <row r="16" spans="1:11" x14ac:dyDescent="0.25">
      <c r="A16" s="43">
        <v>8</v>
      </c>
      <c r="B16" s="4" t="s">
        <v>3</v>
      </c>
      <c r="C16" s="18">
        <f t="shared" ref="C16:J16" si="6">C55+C264</f>
        <v>46122144.5</v>
      </c>
      <c r="D16" s="18">
        <f t="shared" si="6"/>
        <v>17421144.5</v>
      </c>
      <c r="E16" s="18">
        <f t="shared" si="6"/>
        <v>4783500</v>
      </c>
      <c r="F16" s="18">
        <f t="shared" si="6"/>
        <v>4783500</v>
      </c>
      <c r="G16" s="18">
        <f t="shared" si="6"/>
        <v>4783500</v>
      </c>
      <c r="H16" s="18">
        <f t="shared" si="6"/>
        <v>4783500</v>
      </c>
      <c r="I16" s="18">
        <f t="shared" si="6"/>
        <v>4783500</v>
      </c>
      <c r="J16" s="18">
        <f t="shared" si="6"/>
        <v>4783500</v>
      </c>
      <c r="K16" s="19"/>
    </row>
    <row r="17" spans="1:11" x14ac:dyDescent="0.25">
      <c r="A17" s="43">
        <v>9</v>
      </c>
      <c r="B17" s="21" t="s">
        <v>6</v>
      </c>
      <c r="C17" s="18">
        <f>C18+C19+C20+C21</f>
        <v>1374277715.8600001</v>
      </c>
      <c r="D17" s="18">
        <f t="shared" ref="D17:J17" si="7">D18+D19+D20+D21</f>
        <v>243708274.85999998</v>
      </c>
      <c r="E17" s="18">
        <f t="shared" si="7"/>
        <v>184742086</v>
      </c>
      <c r="F17" s="18">
        <f t="shared" si="7"/>
        <v>189165471</v>
      </c>
      <c r="G17" s="18">
        <f t="shared" si="7"/>
        <v>189165471</v>
      </c>
      <c r="H17" s="18">
        <f t="shared" si="7"/>
        <v>189165471</v>
      </c>
      <c r="I17" s="18">
        <f t="shared" si="7"/>
        <v>189165471</v>
      </c>
      <c r="J17" s="18">
        <f t="shared" si="7"/>
        <v>189165471</v>
      </c>
      <c r="K17" s="19"/>
    </row>
    <row r="18" spans="1:11" x14ac:dyDescent="0.25">
      <c r="A18" s="43">
        <v>10</v>
      </c>
      <c r="B18" s="4" t="s">
        <v>1</v>
      </c>
      <c r="C18" s="18">
        <f>C103+C119+C140+C235+C262</f>
        <v>135503386.25999999</v>
      </c>
      <c r="D18" s="18">
        <f t="shared" ref="D18:J18" si="8">D103+D119+D140+D235+D262</f>
        <v>63935186.259999998</v>
      </c>
      <c r="E18" s="18">
        <f t="shared" si="8"/>
        <v>12093700</v>
      </c>
      <c r="F18" s="18">
        <f t="shared" si="8"/>
        <v>11894900</v>
      </c>
      <c r="G18" s="18">
        <f t="shared" si="8"/>
        <v>11894900</v>
      </c>
      <c r="H18" s="18">
        <f t="shared" si="8"/>
        <v>11894900</v>
      </c>
      <c r="I18" s="18">
        <f t="shared" si="8"/>
        <v>11894900</v>
      </c>
      <c r="J18" s="18">
        <f t="shared" si="8"/>
        <v>11894900</v>
      </c>
      <c r="K18" s="19"/>
    </row>
    <row r="19" spans="1:11" x14ac:dyDescent="0.25">
      <c r="A19" s="43">
        <v>11</v>
      </c>
      <c r="B19" s="4" t="s">
        <v>2</v>
      </c>
      <c r="C19" s="18">
        <f t="shared" ref="C19:J19" si="9">C24+C104+C120+C141+C175+C215+C236+C275+C283</f>
        <v>654566800</v>
      </c>
      <c r="D19" s="18">
        <f t="shared" si="9"/>
        <v>87717800</v>
      </c>
      <c r="E19" s="18">
        <f t="shared" si="9"/>
        <v>91453500</v>
      </c>
      <c r="F19" s="18">
        <f t="shared" si="9"/>
        <v>95079100</v>
      </c>
      <c r="G19" s="18">
        <f t="shared" si="9"/>
        <v>95079100</v>
      </c>
      <c r="H19" s="18">
        <f t="shared" si="9"/>
        <v>95079100</v>
      </c>
      <c r="I19" s="18">
        <f t="shared" si="9"/>
        <v>95079100</v>
      </c>
      <c r="J19" s="18">
        <f t="shared" si="9"/>
        <v>95079100</v>
      </c>
      <c r="K19" s="19"/>
    </row>
    <row r="20" spans="1:11" ht="16.899999999999999" customHeight="1" x14ac:dyDescent="0.25">
      <c r="A20" s="43">
        <v>12</v>
      </c>
      <c r="B20" s="4" t="s">
        <v>3</v>
      </c>
      <c r="C20" s="18">
        <f t="shared" ref="C20:J20" si="10">C25+C85+C105+C121+C142+C176+C191+C200+C209+C216+C225+C237+C256+C276+C284+C44</f>
        <v>584207529.60000002</v>
      </c>
      <c r="D20" s="18">
        <f t="shared" si="10"/>
        <v>92055288.599999994</v>
      </c>
      <c r="E20" s="18">
        <f t="shared" si="10"/>
        <v>81194886</v>
      </c>
      <c r="F20" s="18">
        <f t="shared" si="10"/>
        <v>82191471</v>
      </c>
      <c r="G20" s="18">
        <f t="shared" si="10"/>
        <v>82191471</v>
      </c>
      <c r="H20" s="18">
        <f t="shared" si="10"/>
        <v>82191471</v>
      </c>
      <c r="I20" s="18">
        <f t="shared" si="10"/>
        <v>82191471</v>
      </c>
      <c r="J20" s="18">
        <f t="shared" si="10"/>
        <v>82191471</v>
      </c>
      <c r="K20" s="19"/>
    </row>
    <row r="21" spans="1:11" ht="18" customHeight="1" x14ac:dyDescent="0.25">
      <c r="A21" s="43">
        <v>13</v>
      </c>
      <c r="B21" s="4" t="s">
        <v>4</v>
      </c>
      <c r="C21" s="18">
        <f>C106</f>
        <v>0</v>
      </c>
      <c r="D21" s="18">
        <f t="shared" ref="D21:J21" si="11">D106</f>
        <v>0</v>
      </c>
      <c r="E21" s="18">
        <f t="shared" si="11"/>
        <v>0</v>
      </c>
      <c r="F21" s="18">
        <f t="shared" si="11"/>
        <v>0</v>
      </c>
      <c r="G21" s="18">
        <f t="shared" si="11"/>
        <v>0</v>
      </c>
      <c r="H21" s="18">
        <f t="shared" si="11"/>
        <v>0</v>
      </c>
      <c r="I21" s="18">
        <f t="shared" si="11"/>
        <v>0</v>
      </c>
      <c r="J21" s="18">
        <f t="shared" si="11"/>
        <v>0</v>
      </c>
      <c r="K21" s="19"/>
    </row>
    <row r="22" spans="1:11" ht="19.5" customHeight="1" x14ac:dyDescent="0.25">
      <c r="A22" s="43">
        <v>14</v>
      </c>
      <c r="B22" s="117" t="s">
        <v>27</v>
      </c>
      <c r="C22" s="118"/>
      <c r="D22" s="118"/>
      <c r="E22" s="118"/>
      <c r="F22" s="118"/>
      <c r="G22" s="118"/>
      <c r="H22" s="118"/>
      <c r="I22" s="118"/>
      <c r="J22" s="118"/>
      <c r="K22" s="118"/>
    </row>
    <row r="23" spans="1:11" ht="28.5" customHeight="1" x14ac:dyDescent="0.25">
      <c r="A23" s="43">
        <v>15</v>
      </c>
      <c r="B23" s="21" t="s">
        <v>24</v>
      </c>
      <c r="C23" s="18">
        <f>C24+C25</f>
        <v>78463000</v>
      </c>
      <c r="D23" s="18">
        <f t="shared" ref="D23:J23" si="12">D24+D25</f>
        <v>11209000</v>
      </c>
      <c r="E23" s="18">
        <f t="shared" si="12"/>
        <v>11209000</v>
      </c>
      <c r="F23" s="18">
        <f t="shared" si="12"/>
        <v>11209000</v>
      </c>
      <c r="G23" s="18">
        <f t="shared" si="12"/>
        <v>11209000</v>
      </c>
      <c r="H23" s="18">
        <f t="shared" si="12"/>
        <v>11209000</v>
      </c>
      <c r="I23" s="18">
        <f t="shared" si="12"/>
        <v>11209000</v>
      </c>
      <c r="J23" s="18">
        <f t="shared" si="12"/>
        <v>11209000</v>
      </c>
      <c r="K23" s="19"/>
    </row>
    <row r="24" spans="1:11" x14ac:dyDescent="0.25">
      <c r="A24" s="43">
        <v>16</v>
      </c>
      <c r="B24" s="4" t="s">
        <v>7</v>
      </c>
      <c r="C24" s="18">
        <f>C28</f>
        <v>0</v>
      </c>
      <c r="D24" s="18">
        <f t="shared" ref="D24:J24" si="13">D28</f>
        <v>0</v>
      </c>
      <c r="E24" s="18">
        <f t="shared" si="13"/>
        <v>0</v>
      </c>
      <c r="F24" s="18">
        <f t="shared" si="13"/>
        <v>0</v>
      </c>
      <c r="G24" s="18">
        <f t="shared" si="13"/>
        <v>0</v>
      </c>
      <c r="H24" s="18">
        <f t="shared" si="13"/>
        <v>0</v>
      </c>
      <c r="I24" s="18">
        <f t="shared" si="13"/>
        <v>0</v>
      </c>
      <c r="J24" s="18">
        <f t="shared" si="13"/>
        <v>0</v>
      </c>
      <c r="K24" s="19"/>
    </row>
    <row r="25" spans="1:11" x14ac:dyDescent="0.25">
      <c r="A25" s="43">
        <v>17</v>
      </c>
      <c r="B25" s="4" t="s">
        <v>8</v>
      </c>
      <c r="C25" s="18">
        <f t="shared" ref="C25:J25" si="14">C29+C32+C35+C38+C41</f>
        <v>78463000</v>
      </c>
      <c r="D25" s="18">
        <f t="shared" si="14"/>
        <v>11209000</v>
      </c>
      <c r="E25" s="18">
        <f t="shared" si="14"/>
        <v>11209000</v>
      </c>
      <c r="F25" s="18">
        <f t="shared" si="14"/>
        <v>11209000</v>
      </c>
      <c r="G25" s="18">
        <f t="shared" si="14"/>
        <v>11209000</v>
      </c>
      <c r="H25" s="18">
        <f t="shared" si="14"/>
        <v>11209000</v>
      </c>
      <c r="I25" s="18">
        <f t="shared" si="14"/>
        <v>11209000</v>
      </c>
      <c r="J25" s="18">
        <f t="shared" si="14"/>
        <v>11209000</v>
      </c>
      <c r="K25" s="19"/>
    </row>
    <row r="26" spans="1:11" x14ac:dyDescent="0.25">
      <c r="A26" s="43">
        <v>18</v>
      </c>
      <c r="B26" s="21" t="s">
        <v>13</v>
      </c>
      <c r="C26" s="18"/>
      <c r="D26" s="18"/>
      <c r="E26" s="18"/>
      <c r="F26" s="18"/>
      <c r="G26" s="18"/>
      <c r="H26" s="18"/>
      <c r="I26" s="18"/>
      <c r="J26" s="18"/>
      <c r="K26" s="19"/>
    </row>
    <row r="27" spans="1:11" ht="66.75" customHeight="1" x14ac:dyDescent="0.25">
      <c r="A27" s="43">
        <v>19</v>
      </c>
      <c r="B27" s="4" t="s">
        <v>137</v>
      </c>
      <c r="C27" s="18">
        <f>C29</f>
        <v>8400000</v>
      </c>
      <c r="D27" s="18">
        <f t="shared" ref="D27:J27" si="15">D29</f>
        <v>1200000</v>
      </c>
      <c r="E27" s="18">
        <f t="shared" si="15"/>
        <v>1200000</v>
      </c>
      <c r="F27" s="18">
        <f t="shared" si="15"/>
        <v>1200000</v>
      </c>
      <c r="G27" s="18">
        <f t="shared" si="15"/>
        <v>1200000</v>
      </c>
      <c r="H27" s="18">
        <f t="shared" si="15"/>
        <v>1200000</v>
      </c>
      <c r="I27" s="18">
        <f t="shared" si="15"/>
        <v>1200000</v>
      </c>
      <c r="J27" s="18">
        <f t="shared" si="15"/>
        <v>1200000</v>
      </c>
      <c r="K27" s="19" t="s">
        <v>79</v>
      </c>
    </row>
    <row r="28" spans="1:11" x14ac:dyDescent="0.25">
      <c r="A28" s="43">
        <v>20</v>
      </c>
      <c r="B28" s="4" t="s">
        <v>7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9"/>
    </row>
    <row r="29" spans="1:11" x14ac:dyDescent="0.25">
      <c r="A29" s="43">
        <v>21</v>
      </c>
      <c r="B29" s="4" t="s">
        <v>8</v>
      </c>
      <c r="C29" s="18">
        <f>SUM(D29:J29)</f>
        <v>8400000</v>
      </c>
      <c r="D29" s="18">
        <v>1200000</v>
      </c>
      <c r="E29" s="18">
        <v>1200000</v>
      </c>
      <c r="F29" s="18">
        <v>1200000</v>
      </c>
      <c r="G29" s="18">
        <v>1200000</v>
      </c>
      <c r="H29" s="18">
        <v>1200000</v>
      </c>
      <c r="I29" s="18">
        <v>1200000</v>
      </c>
      <c r="J29" s="18">
        <v>1200000</v>
      </c>
      <c r="K29" s="19"/>
    </row>
    <row r="30" spans="1:11" ht="14.45" customHeight="1" x14ac:dyDescent="0.25">
      <c r="A30" s="43">
        <v>22</v>
      </c>
      <c r="B30" s="21" t="s">
        <v>25</v>
      </c>
      <c r="C30" s="18"/>
      <c r="D30" s="18"/>
      <c r="E30" s="18"/>
      <c r="F30" s="18"/>
      <c r="G30" s="18"/>
      <c r="H30" s="18"/>
      <c r="I30" s="18"/>
      <c r="J30" s="18"/>
      <c r="K30" s="19"/>
    </row>
    <row r="31" spans="1:11" ht="44.25" customHeight="1" x14ac:dyDescent="0.25">
      <c r="A31" s="43">
        <v>23</v>
      </c>
      <c r="B31" s="4" t="s">
        <v>80</v>
      </c>
      <c r="C31" s="18">
        <f>C32</f>
        <v>29811600</v>
      </c>
      <c r="D31" s="18">
        <f t="shared" ref="D31:J31" si="16">D32</f>
        <v>4258800</v>
      </c>
      <c r="E31" s="18">
        <f t="shared" si="16"/>
        <v>4258800</v>
      </c>
      <c r="F31" s="18">
        <f t="shared" si="16"/>
        <v>4258800</v>
      </c>
      <c r="G31" s="18">
        <f t="shared" si="16"/>
        <v>4258800</v>
      </c>
      <c r="H31" s="18">
        <f t="shared" si="16"/>
        <v>4258800</v>
      </c>
      <c r="I31" s="18">
        <f t="shared" si="16"/>
        <v>4258800</v>
      </c>
      <c r="J31" s="18">
        <f t="shared" si="16"/>
        <v>4258800</v>
      </c>
      <c r="K31" s="19">
        <v>3</v>
      </c>
    </row>
    <row r="32" spans="1:11" x14ac:dyDescent="0.25">
      <c r="A32" s="43">
        <v>24</v>
      </c>
      <c r="B32" s="4" t="s">
        <v>8</v>
      </c>
      <c r="C32" s="18">
        <f>D32+E32+F32+G32+H32+I32+J32</f>
        <v>29811600</v>
      </c>
      <c r="D32" s="18">
        <v>4258800</v>
      </c>
      <c r="E32" s="18">
        <v>4258800</v>
      </c>
      <c r="F32" s="18">
        <v>4258800</v>
      </c>
      <c r="G32" s="18">
        <v>4258800</v>
      </c>
      <c r="H32" s="18">
        <v>4258800</v>
      </c>
      <c r="I32" s="18">
        <v>4258800</v>
      </c>
      <c r="J32" s="18">
        <v>4258800</v>
      </c>
      <c r="K32" s="19"/>
    </row>
    <row r="33" spans="1:11" ht="15.6" customHeight="1" x14ac:dyDescent="0.25">
      <c r="A33" s="43">
        <v>25</v>
      </c>
      <c r="B33" s="21" t="s">
        <v>26</v>
      </c>
      <c r="C33" s="18"/>
      <c r="D33" s="18"/>
      <c r="E33" s="18"/>
      <c r="F33" s="18"/>
      <c r="G33" s="18"/>
      <c r="H33" s="18"/>
      <c r="I33" s="18"/>
      <c r="J33" s="18"/>
      <c r="K33" s="19"/>
    </row>
    <row r="34" spans="1:11" s="20" customFormat="1" ht="60.75" customHeight="1" x14ac:dyDescent="0.25">
      <c r="A34" s="43">
        <v>26</v>
      </c>
      <c r="B34" s="4" t="s">
        <v>81</v>
      </c>
      <c r="C34" s="18">
        <f>C35</f>
        <v>2100000</v>
      </c>
      <c r="D34" s="18">
        <f t="shared" ref="D34:J34" si="17">D35</f>
        <v>300000</v>
      </c>
      <c r="E34" s="18">
        <f t="shared" si="17"/>
        <v>300000</v>
      </c>
      <c r="F34" s="18">
        <f t="shared" si="17"/>
        <v>300000</v>
      </c>
      <c r="G34" s="18">
        <f t="shared" si="17"/>
        <v>300000</v>
      </c>
      <c r="H34" s="18">
        <f t="shared" si="17"/>
        <v>300000</v>
      </c>
      <c r="I34" s="18">
        <f t="shared" si="17"/>
        <v>300000</v>
      </c>
      <c r="J34" s="18">
        <f t="shared" si="17"/>
        <v>300000</v>
      </c>
      <c r="K34" s="19">
        <v>4</v>
      </c>
    </row>
    <row r="35" spans="1:11" s="20" customFormat="1" x14ac:dyDescent="0.25">
      <c r="A35" s="43">
        <v>27</v>
      </c>
      <c r="B35" s="4" t="s">
        <v>3</v>
      </c>
      <c r="C35" s="18">
        <f>D35+E35+F35+G35+H35+I35+J35</f>
        <v>2100000</v>
      </c>
      <c r="D35" s="18">
        <v>300000</v>
      </c>
      <c r="E35" s="18">
        <v>300000</v>
      </c>
      <c r="F35" s="18">
        <v>300000</v>
      </c>
      <c r="G35" s="18">
        <v>300000</v>
      </c>
      <c r="H35" s="18">
        <v>300000</v>
      </c>
      <c r="I35" s="18">
        <v>300000</v>
      </c>
      <c r="J35" s="18">
        <v>300000</v>
      </c>
      <c r="K35" s="19"/>
    </row>
    <row r="36" spans="1:11" s="20" customFormat="1" x14ac:dyDescent="0.25">
      <c r="A36" s="43">
        <v>28</v>
      </c>
      <c r="B36" s="21" t="s">
        <v>44</v>
      </c>
      <c r="C36" s="18"/>
      <c r="D36" s="18"/>
      <c r="E36" s="18"/>
      <c r="F36" s="18"/>
      <c r="G36" s="18"/>
      <c r="H36" s="18"/>
      <c r="I36" s="18"/>
      <c r="J36" s="18"/>
      <c r="K36" s="19"/>
    </row>
    <row r="37" spans="1:11" s="20" customFormat="1" ht="30" x14ac:dyDescent="0.25">
      <c r="A37" s="43">
        <v>29</v>
      </c>
      <c r="B37" s="4" t="s">
        <v>82</v>
      </c>
      <c r="C37" s="18">
        <f>C38</f>
        <v>35421400</v>
      </c>
      <c r="D37" s="18">
        <f t="shared" ref="D37:J37" si="18">D38</f>
        <v>5060200</v>
      </c>
      <c r="E37" s="18">
        <f t="shared" si="18"/>
        <v>5060200</v>
      </c>
      <c r="F37" s="18">
        <f t="shared" si="18"/>
        <v>5060200</v>
      </c>
      <c r="G37" s="18">
        <f t="shared" si="18"/>
        <v>5060200</v>
      </c>
      <c r="H37" s="18">
        <f t="shared" si="18"/>
        <v>5060200</v>
      </c>
      <c r="I37" s="18">
        <f t="shared" si="18"/>
        <v>5060200</v>
      </c>
      <c r="J37" s="18">
        <f t="shared" si="18"/>
        <v>5060200</v>
      </c>
      <c r="K37" s="19">
        <v>4</v>
      </c>
    </row>
    <row r="38" spans="1:11" s="20" customFormat="1" x14ac:dyDescent="0.25">
      <c r="A38" s="43">
        <v>30</v>
      </c>
      <c r="B38" s="4" t="s">
        <v>3</v>
      </c>
      <c r="C38" s="18">
        <f>D38+E38+F38+G38+H38+I38+J38</f>
        <v>35421400</v>
      </c>
      <c r="D38" s="18">
        <v>5060200</v>
      </c>
      <c r="E38" s="18">
        <v>5060200</v>
      </c>
      <c r="F38" s="18">
        <v>5060200</v>
      </c>
      <c r="G38" s="18">
        <v>5060200</v>
      </c>
      <c r="H38" s="18">
        <v>5060200</v>
      </c>
      <c r="I38" s="18">
        <v>5060200</v>
      </c>
      <c r="J38" s="18">
        <v>5060200</v>
      </c>
      <c r="K38" s="19"/>
    </row>
    <row r="39" spans="1:11" s="20" customFormat="1" x14ac:dyDescent="0.25">
      <c r="A39" s="43">
        <v>31</v>
      </c>
      <c r="B39" s="21" t="s">
        <v>45</v>
      </c>
      <c r="C39" s="18"/>
      <c r="D39" s="18"/>
      <c r="E39" s="18"/>
      <c r="F39" s="18"/>
      <c r="G39" s="18"/>
      <c r="H39" s="18"/>
      <c r="I39" s="18"/>
      <c r="J39" s="18"/>
      <c r="K39" s="19"/>
    </row>
    <row r="40" spans="1:11" s="20" customFormat="1" ht="75" x14ac:dyDescent="0.25">
      <c r="A40" s="43">
        <v>32</v>
      </c>
      <c r="B40" s="4" t="s">
        <v>83</v>
      </c>
      <c r="C40" s="18">
        <f>C41</f>
        <v>2730000</v>
      </c>
      <c r="D40" s="18">
        <f t="shared" ref="D40:J40" si="19">D41</f>
        <v>390000</v>
      </c>
      <c r="E40" s="18">
        <f t="shared" si="19"/>
        <v>390000</v>
      </c>
      <c r="F40" s="18">
        <f t="shared" si="19"/>
        <v>390000</v>
      </c>
      <c r="G40" s="18">
        <f t="shared" si="19"/>
        <v>390000</v>
      </c>
      <c r="H40" s="18">
        <f t="shared" si="19"/>
        <v>390000</v>
      </c>
      <c r="I40" s="18">
        <f t="shared" si="19"/>
        <v>390000</v>
      </c>
      <c r="J40" s="18">
        <f t="shared" si="19"/>
        <v>390000</v>
      </c>
      <c r="K40" s="19">
        <v>5</v>
      </c>
    </row>
    <row r="41" spans="1:11" s="20" customFormat="1" x14ac:dyDescent="0.25">
      <c r="A41" s="43">
        <v>33</v>
      </c>
      <c r="B41" s="4" t="s">
        <v>3</v>
      </c>
      <c r="C41" s="18">
        <f>D41+E41+F41+G41+H41+I41+J41</f>
        <v>2730000</v>
      </c>
      <c r="D41" s="18">
        <v>390000</v>
      </c>
      <c r="E41" s="18">
        <v>390000</v>
      </c>
      <c r="F41" s="18">
        <v>390000</v>
      </c>
      <c r="G41" s="18">
        <v>390000</v>
      </c>
      <c r="H41" s="18">
        <v>390000</v>
      </c>
      <c r="I41" s="18">
        <v>390000</v>
      </c>
      <c r="J41" s="18">
        <v>390000</v>
      </c>
      <c r="K41" s="19"/>
    </row>
    <row r="42" spans="1:11" s="20" customFormat="1" x14ac:dyDescent="0.25">
      <c r="A42" s="43">
        <v>34</v>
      </c>
      <c r="B42" s="48"/>
      <c r="C42" s="49"/>
      <c r="D42" s="49"/>
      <c r="E42" s="49" t="s">
        <v>106</v>
      </c>
      <c r="F42" s="49"/>
      <c r="G42" s="49"/>
      <c r="H42" s="50"/>
      <c r="I42" s="50"/>
      <c r="J42" s="50"/>
      <c r="K42" s="37"/>
    </row>
    <row r="43" spans="1:11" s="20" customFormat="1" x14ac:dyDescent="0.25">
      <c r="A43" s="43">
        <v>35</v>
      </c>
      <c r="B43" s="52" t="s">
        <v>93</v>
      </c>
      <c r="C43" s="46">
        <f>C44</f>
        <v>800000</v>
      </c>
      <c r="D43" s="46">
        <f t="shared" ref="D43:J43" si="20">D44</f>
        <v>200000</v>
      </c>
      <c r="E43" s="46">
        <f t="shared" si="20"/>
        <v>100000</v>
      </c>
      <c r="F43" s="46">
        <f t="shared" si="20"/>
        <v>100000</v>
      </c>
      <c r="G43" s="46">
        <f t="shared" si="20"/>
        <v>100000</v>
      </c>
      <c r="H43" s="46">
        <f t="shared" si="20"/>
        <v>100000</v>
      </c>
      <c r="I43" s="46">
        <f t="shared" si="20"/>
        <v>100000</v>
      </c>
      <c r="J43" s="46">
        <f t="shared" si="20"/>
        <v>100000</v>
      </c>
      <c r="K43" s="36"/>
    </row>
    <row r="44" spans="1:11" s="20" customFormat="1" x14ac:dyDescent="0.25">
      <c r="A44" s="43">
        <v>36</v>
      </c>
      <c r="B44" s="53" t="s">
        <v>8</v>
      </c>
      <c r="C44" s="46">
        <f>C47</f>
        <v>800000</v>
      </c>
      <c r="D44" s="46">
        <f t="shared" ref="D44:J44" si="21">D47</f>
        <v>200000</v>
      </c>
      <c r="E44" s="46">
        <f t="shared" si="21"/>
        <v>100000</v>
      </c>
      <c r="F44" s="46">
        <f t="shared" si="21"/>
        <v>100000</v>
      </c>
      <c r="G44" s="46">
        <f t="shared" si="21"/>
        <v>100000</v>
      </c>
      <c r="H44" s="46">
        <f t="shared" si="21"/>
        <v>100000</v>
      </c>
      <c r="I44" s="46">
        <f t="shared" si="21"/>
        <v>100000</v>
      </c>
      <c r="J44" s="46">
        <f t="shared" si="21"/>
        <v>100000</v>
      </c>
      <c r="K44" s="36"/>
    </row>
    <row r="45" spans="1:11" s="20" customFormat="1" x14ac:dyDescent="0.25">
      <c r="A45" s="43">
        <v>37</v>
      </c>
      <c r="B45" s="54" t="s">
        <v>13</v>
      </c>
      <c r="C45" s="46"/>
      <c r="D45" s="46"/>
      <c r="E45" s="46"/>
      <c r="F45" s="46"/>
      <c r="G45" s="46"/>
      <c r="H45" s="46"/>
      <c r="I45" s="46"/>
      <c r="J45" s="46"/>
      <c r="K45" s="36"/>
    </row>
    <row r="46" spans="1:11" s="20" customFormat="1" ht="78.75" x14ac:dyDescent="0.25">
      <c r="A46" s="43">
        <v>38</v>
      </c>
      <c r="B46" s="55" t="s">
        <v>136</v>
      </c>
      <c r="C46" s="46">
        <f>C47</f>
        <v>800000</v>
      </c>
      <c r="D46" s="46">
        <f t="shared" ref="D46:J46" si="22">D47</f>
        <v>200000</v>
      </c>
      <c r="E46" s="46">
        <f t="shared" si="22"/>
        <v>100000</v>
      </c>
      <c r="F46" s="46">
        <f t="shared" si="22"/>
        <v>100000</v>
      </c>
      <c r="G46" s="46">
        <f t="shared" si="22"/>
        <v>100000</v>
      </c>
      <c r="H46" s="46">
        <f t="shared" si="22"/>
        <v>100000</v>
      </c>
      <c r="I46" s="46">
        <f t="shared" si="22"/>
        <v>100000</v>
      </c>
      <c r="J46" s="46">
        <f t="shared" si="22"/>
        <v>100000</v>
      </c>
      <c r="K46" s="36">
        <v>6.7</v>
      </c>
    </row>
    <row r="47" spans="1:11" s="20" customFormat="1" x14ac:dyDescent="0.25">
      <c r="A47" s="43">
        <v>39</v>
      </c>
      <c r="B47" s="53" t="s">
        <v>8</v>
      </c>
      <c r="C47" s="46">
        <f>SUM(D47:J47)</f>
        <v>800000</v>
      </c>
      <c r="D47" s="46">
        <v>200000</v>
      </c>
      <c r="E47" s="46">
        <v>100000</v>
      </c>
      <c r="F47" s="46">
        <v>100000</v>
      </c>
      <c r="G47" s="46">
        <v>100000</v>
      </c>
      <c r="H47" s="46">
        <v>100000</v>
      </c>
      <c r="I47" s="46">
        <v>100000</v>
      </c>
      <c r="J47" s="46">
        <v>100000</v>
      </c>
      <c r="K47" s="36"/>
    </row>
    <row r="48" spans="1:11" ht="23.25" customHeight="1" x14ac:dyDescent="0.25">
      <c r="A48" s="43">
        <v>40</v>
      </c>
      <c r="B48" s="92" t="s">
        <v>107</v>
      </c>
      <c r="C48" s="93"/>
      <c r="D48" s="93"/>
      <c r="E48" s="93"/>
      <c r="F48" s="93"/>
      <c r="G48" s="93"/>
      <c r="H48" s="93"/>
      <c r="I48" s="93"/>
      <c r="J48" s="93"/>
      <c r="K48" s="94"/>
    </row>
    <row r="49" spans="1:12" ht="32.25" customHeight="1" x14ac:dyDescent="0.25">
      <c r="A49" s="43">
        <v>41</v>
      </c>
      <c r="B49" s="17" t="s">
        <v>115</v>
      </c>
      <c r="C49" s="12">
        <f>C50+C51</f>
        <v>36878628.799999997</v>
      </c>
      <c r="D49" s="12">
        <f t="shared" ref="D49:J49" si="23">D50+D51</f>
        <v>15425628.800000001</v>
      </c>
      <c r="E49" s="12">
        <f t="shared" si="23"/>
        <v>3575500</v>
      </c>
      <c r="F49" s="12">
        <f t="shared" si="23"/>
        <v>3575500</v>
      </c>
      <c r="G49" s="12">
        <f t="shared" si="23"/>
        <v>3575500</v>
      </c>
      <c r="H49" s="12">
        <f t="shared" si="23"/>
        <v>3575500</v>
      </c>
      <c r="I49" s="12">
        <f t="shared" si="23"/>
        <v>3575500</v>
      </c>
      <c r="J49" s="12">
        <f t="shared" si="23"/>
        <v>3575500</v>
      </c>
      <c r="K49" s="9"/>
    </row>
    <row r="50" spans="1:12" x14ac:dyDescent="0.25">
      <c r="A50" s="43">
        <v>42</v>
      </c>
      <c r="B50" s="5" t="s">
        <v>30</v>
      </c>
      <c r="C50" s="12">
        <f>C54</f>
        <v>0</v>
      </c>
      <c r="D50" s="12">
        <f t="shared" ref="D50:J50" si="24">D54</f>
        <v>0</v>
      </c>
      <c r="E50" s="12">
        <f t="shared" si="24"/>
        <v>0</v>
      </c>
      <c r="F50" s="12">
        <f t="shared" si="24"/>
        <v>0</v>
      </c>
      <c r="G50" s="12">
        <f t="shared" si="24"/>
        <v>0</v>
      </c>
      <c r="H50" s="12">
        <f t="shared" si="24"/>
        <v>0</v>
      </c>
      <c r="I50" s="12">
        <f t="shared" si="24"/>
        <v>0</v>
      </c>
      <c r="J50" s="12">
        <f t="shared" si="24"/>
        <v>0</v>
      </c>
      <c r="K50" s="9"/>
    </row>
    <row r="51" spans="1:12" x14ac:dyDescent="0.25">
      <c r="A51" s="43">
        <v>43</v>
      </c>
      <c r="B51" s="5" t="s">
        <v>31</v>
      </c>
      <c r="C51" s="12">
        <f>C55</f>
        <v>36878628.799999997</v>
      </c>
      <c r="D51" s="12">
        <f t="shared" ref="D51:J51" si="25">D55</f>
        <v>15425628.800000001</v>
      </c>
      <c r="E51" s="12">
        <f t="shared" si="25"/>
        <v>3575500</v>
      </c>
      <c r="F51" s="12">
        <f t="shared" si="25"/>
        <v>3575500</v>
      </c>
      <c r="G51" s="12">
        <f t="shared" si="25"/>
        <v>3575500</v>
      </c>
      <c r="H51" s="12">
        <f t="shared" si="25"/>
        <v>3575500</v>
      </c>
      <c r="I51" s="12">
        <f t="shared" si="25"/>
        <v>3575500</v>
      </c>
      <c r="J51" s="12">
        <f t="shared" si="25"/>
        <v>3575500</v>
      </c>
      <c r="K51" s="9"/>
    </row>
    <row r="52" spans="1:12" ht="14.25" customHeight="1" x14ac:dyDescent="0.25">
      <c r="A52" s="43">
        <v>44</v>
      </c>
      <c r="B52" s="98" t="s">
        <v>9</v>
      </c>
      <c r="C52" s="99"/>
      <c r="D52" s="99"/>
      <c r="E52" s="99"/>
      <c r="F52" s="99"/>
      <c r="G52" s="99"/>
      <c r="H52" s="99"/>
      <c r="I52" s="99"/>
      <c r="J52" s="99"/>
      <c r="K52" s="100"/>
    </row>
    <row r="53" spans="1:12" ht="30" x14ac:dyDescent="0.25">
      <c r="A53" s="43">
        <v>45</v>
      </c>
      <c r="B53" s="5" t="s">
        <v>32</v>
      </c>
      <c r="C53" s="12">
        <f>C54+C55</f>
        <v>36878628.799999997</v>
      </c>
      <c r="D53" s="12">
        <f t="shared" ref="D53:J53" si="26">D54+D55</f>
        <v>15425628.800000001</v>
      </c>
      <c r="E53" s="12">
        <f t="shared" si="26"/>
        <v>3575500</v>
      </c>
      <c r="F53" s="12">
        <f t="shared" si="26"/>
        <v>3575500</v>
      </c>
      <c r="G53" s="12">
        <f t="shared" si="26"/>
        <v>3575500</v>
      </c>
      <c r="H53" s="12">
        <f t="shared" si="26"/>
        <v>3575500</v>
      </c>
      <c r="I53" s="12">
        <f t="shared" si="26"/>
        <v>3575500</v>
      </c>
      <c r="J53" s="12">
        <f t="shared" si="26"/>
        <v>3575500</v>
      </c>
      <c r="K53" s="9"/>
    </row>
    <row r="54" spans="1:12" ht="14.25" customHeight="1" x14ac:dyDescent="0.25">
      <c r="A54" s="43">
        <v>46</v>
      </c>
      <c r="B54" s="5" t="s">
        <v>7</v>
      </c>
      <c r="C54" s="12">
        <f>C59+C63</f>
        <v>0</v>
      </c>
      <c r="D54" s="12">
        <f t="shared" ref="D54:J54" si="27">D59+D63</f>
        <v>0</v>
      </c>
      <c r="E54" s="12">
        <f t="shared" si="27"/>
        <v>0</v>
      </c>
      <c r="F54" s="12">
        <f t="shared" si="27"/>
        <v>0</v>
      </c>
      <c r="G54" s="12">
        <f t="shared" si="27"/>
        <v>0</v>
      </c>
      <c r="H54" s="12">
        <f t="shared" si="27"/>
        <v>0</v>
      </c>
      <c r="I54" s="12">
        <f t="shared" si="27"/>
        <v>0</v>
      </c>
      <c r="J54" s="12">
        <f t="shared" si="27"/>
        <v>0</v>
      </c>
      <c r="K54" s="9"/>
    </row>
    <row r="55" spans="1:12" ht="13.5" customHeight="1" x14ac:dyDescent="0.25">
      <c r="A55" s="43">
        <v>47</v>
      </c>
      <c r="B55" s="5" t="s">
        <v>8</v>
      </c>
      <c r="C55" s="12">
        <f>C60+C64+C67</f>
        <v>36878628.799999997</v>
      </c>
      <c r="D55" s="12">
        <f t="shared" ref="D55:J55" si="28">D60+D64+D67</f>
        <v>15425628.800000001</v>
      </c>
      <c r="E55" s="12">
        <f t="shared" si="28"/>
        <v>3575500</v>
      </c>
      <c r="F55" s="12">
        <f t="shared" si="28"/>
        <v>3575500</v>
      </c>
      <c r="G55" s="12">
        <f t="shared" si="28"/>
        <v>3575500</v>
      </c>
      <c r="H55" s="12">
        <f t="shared" si="28"/>
        <v>3575500</v>
      </c>
      <c r="I55" s="12">
        <f t="shared" si="28"/>
        <v>3575500</v>
      </c>
      <c r="J55" s="12">
        <f t="shared" si="28"/>
        <v>3575500</v>
      </c>
      <c r="K55" s="12"/>
    </row>
    <row r="56" spans="1:12" ht="15" customHeight="1" x14ac:dyDescent="0.25">
      <c r="A56" s="43">
        <v>48</v>
      </c>
      <c r="B56" s="98" t="s">
        <v>33</v>
      </c>
      <c r="C56" s="99"/>
      <c r="D56" s="99"/>
      <c r="E56" s="99"/>
      <c r="F56" s="99"/>
      <c r="G56" s="99"/>
      <c r="H56" s="99"/>
      <c r="I56" s="99"/>
      <c r="J56" s="99"/>
      <c r="K56" s="100"/>
    </row>
    <row r="57" spans="1:12" ht="15.75" customHeight="1" x14ac:dyDescent="0.25">
      <c r="A57" s="43">
        <v>49</v>
      </c>
      <c r="B57" s="17" t="s">
        <v>13</v>
      </c>
      <c r="C57" s="12"/>
      <c r="D57" s="12"/>
      <c r="E57" s="12"/>
      <c r="F57" s="12"/>
      <c r="G57" s="12"/>
      <c r="H57" s="12"/>
      <c r="I57" s="12"/>
      <c r="J57" s="12"/>
      <c r="K57" s="9"/>
      <c r="L57" s="6"/>
    </row>
    <row r="58" spans="1:12" ht="30.75" customHeight="1" x14ac:dyDescent="0.25">
      <c r="A58" s="43">
        <v>50</v>
      </c>
      <c r="B58" s="5" t="s">
        <v>95</v>
      </c>
      <c r="C58" s="30">
        <f>C59+C60</f>
        <v>18778628.800000001</v>
      </c>
      <c r="D58" s="30">
        <f>D59+D60</f>
        <v>15325628.800000001</v>
      </c>
      <c r="E58" s="30">
        <f t="shared" ref="E58:J58" si="29">E60</f>
        <v>575500</v>
      </c>
      <c r="F58" s="30">
        <f t="shared" si="29"/>
        <v>575500</v>
      </c>
      <c r="G58" s="30">
        <f t="shared" si="29"/>
        <v>575500</v>
      </c>
      <c r="H58" s="30">
        <f t="shared" si="29"/>
        <v>575500</v>
      </c>
      <c r="I58" s="30">
        <f t="shared" si="29"/>
        <v>575500</v>
      </c>
      <c r="J58" s="30">
        <f t="shared" si="29"/>
        <v>575500</v>
      </c>
      <c r="K58" s="9">
        <v>8</v>
      </c>
    </row>
    <row r="59" spans="1:12" x14ac:dyDescent="0.25">
      <c r="A59" s="43">
        <v>51</v>
      </c>
      <c r="B59" s="5" t="s">
        <v>2</v>
      </c>
      <c r="C59" s="30">
        <f>D59</f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9"/>
    </row>
    <row r="60" spans="1:12" x14ac:dyDescent="0.25">
      <c r="A60" s="43">
        <v>52</v>
      </c>
      <c r="B60" s="5" t="s">
        <v>3</v>
      </c>
      <c r="C60" s="30">
        <f>D60+E60+F60+G60+H60+I60+J60</f>
        <v>18778628.800000001</v>
      </c>
      <c r="D60" s="30">
        <v>15325628.800000001</v>
      </c>
      <c r="E60" s="30">
        <v>575500</v>
      </c>
      <c r="F60" s="30">
        <v>575500</v>
      </c>
      <c r="G60" s="30">
        <v>575500</v>
      </c>
      <c r="H60" s="30">
        <v>575500</v>
      </c>
      <c r="I60" s="30">
        <v>575500</v>
      </c>
      <c r="J60" s="30">
        <v>575500</v>
      </c>
      <c r="K60" s="9"/>
    </row>
    <row r="61" spans="1:12" ht="13.15" customHeight="1" x14ac:dyDescent="0.25">
      <c r="A61" s="43">
        <v>53</v>
      </c>
      <c r="B61" s="17" t="s">
        <v>25</v>
      </c>
      <c r="C61" s="30"/>
      <c r="D61" s="30"/>
      <c r="E61" s="30"/>
      <c r="F61" s="30"/>
      <c r="G61" s="30"/>
      <c r="H61" s="30"/>
      <c r="I61" s="30"/>
      <c r="J61" s="30"/>
      <c r="K61" s="9"/>
    </row>
    <row r="62" spans="1:12" ht="30" x14ac:dyDescent="0.25">
      <c r="A62" s="43">
        <v>54</v>
      </c>
      <c r="B62" s="5" t="s">
        <v>138</v>
      </c>
      <c r="C62" s="30">
        <f>C63+C64</f>
        <v>18100000</v>
      </c>
      <c r="D62" s="30">
        <f t="shared" ref="D62:J62" si="30">D63+D64</f>
        <v>100000</v>
      </c>
      <c r="E62" s="30">
        <f t="shared" si="30"/>
        <v>3000000</v>
      </c>
      <c r="F62" s="30">
        <f t="shared" si="30"/>
        <v>3000000</v>
      </c>
      <c r="G62" s="30">
        <f t="shared" si="30"/>
        <v>3000000</v>
      </c>
      <c r="H62" s="30">
        <f t="shared" si="30"/>
        <v>3000000</v>
      </c>
      <c r="I62" s="30">
        <f t="shared" si="30"/>
        <v>3000000</v>
      </c>
      <c r="J62" s="30">
        <f t="shared" si="30"/>
        <v>3000000</v>
      </c>
      <c r="K62" s="9">
        <v>8</v>
      </c>
    </row>
    <row r="63" spans="1:12" x14ac:dyDescent="0.25">
      <c r="A63" s="43">
        <v>55</v>
      </c>
      <c r="B63" s="5" t="s">
        <v>2</v>
      </c>
      <c r="C63" s="30">
        <f>D63+E63+F63+G63+H63+I63+J63</f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9"/>
    </row>
    <row r="64" spans="1:12" ht="15.6" customHeight="1" x14ac:dyDescent="0.25">
      <c r="A64" s="43">
        <v>56</v>
      </c>
      <c r="B64" s="5" t="s">
        <v>3</v>
      </c>
      <c r="C64" s="30">
        <f>D64+E64+F64+G64+H64+I64+J64</f>
        <v>18100000</v>
      </c>
      <c r="D64" s="30">
        <v>100000</v>
      </c>
      <c r="E64" s="30">
        <v>3000000</v>
      </c>
      <c r="F64" s="30">
        <v>3000000</v>
      </c>
      <c r="G64" s="30">
        <v>3000000</v>
      </c>
      <c r="H64" s="30">
        <v>3000000</v>
      </c>
      <c r="I64" s="30">
        <v>3000000</v>
      </c>
      <c r="J64" s="30">
        <v>3000000</v>
      </c>
      <c r="K64" s="9"/>
    </row>
    <row r="65" spans="1:11" x14ac:dyDescent="0.25">
      <c r="A65" s="43">
        <v>57</v>
      </c>
      <c r="B65" s="17" t="s">
        <v>26</v>
      </c>
      <c r="C65" s="30"/>
      <c r="D65" s="30"/>
      <c r="E65" s="30"/>
      <c r="F65" s="30"/>
      <c r="G65" s="30"/>
      <c r="H65" s="30"/>
      <c r="I65" s="30"/>
      <c r="J65" s="30"/>
      <c r="K65" s="9"/>
    </row>
    <row r="66" spans="1:11" ht="14.25" customHeight="1" x14ac:dyDescent="0.25">
      <c r="A66" s="43">
        <v>58</v>
      </c>
      <c r="B66" s="5" t="s">
        <v>94</v>
      </c>
      <c r="C66" s="45">
        <f>C67</f>
        <v>0</v>
      </c>
      <c r="D66" s="45">
        <f t="shared" ref="D66:J66" si="31">D67</f>
        <v>0</v>
      </c>
      <c r="E66" s="45">
        <f t="shared" si="31"/>
        <v>0</v>
      </c>
      <c r="F66" s="45">
        <f t="shared" si="31"/>
        <v>0</v>
      </c>
      <c r="G66" s="45">
        <f t="shared" si="31"/>
        <v>0</v>
      </c>
      <c r="H66" s="45">
        <f t="shared" si="31"/>
        <v>0</v>
      </c>
      <c r="I66" s="45">
        <f t="shared" si="31"/>
        <v>0</v>
      </c>
      <c r="J66" s="45">
        <f t="shared" si="31"/>
        <v>0</v>
      </c>
      <c r="K66" s="9">
        <v>8</v>
      </c>
    </row>
    <row r="67" spans="1:11" ht="16.149999999999999" customHeight="1" x14ac:dyDescent="0.25">
      <c r="A67" s="43">
        <v>59</v>
      </c>
      <c r="B67" s="5" t="s">
        <v>3</v>
      </c>
      <c r="C67" s="45">
        <f>D67+E67+F67+G67+H67+I67+J67</f>
        <v>0</v>
      </c>
      <c r="D67" s="45">
        <v>0</v>
      </c>
      <c r="E67" s="45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9"/>
    </row>
    <row r="68" spans="1:11" ht="16.149999999999999" customHeight="1" x14ac:dyDescent="0.25">
      <c r="A68" s="43">
        <v>60</v>
      </c>
      <c r="B68" s="48"/>
      <c r="C68" s="49"/>
      <c r="D68" s="49"/>
      <c r="E68" s="49" t="s">
        <v>108</v>
      </c>
      <c r="F68" s="49"/>
      <c r="G68" s="49"/>
      <c r="H68" s="50"/>
      <c r="I68" s="50"/>
      <c r="J68" s="50"/>
      <c r="K68" s="37"/>
    </row>
    <row r="69" spans="1:11" ht="16.149999999999999" customHeight="1" x14ac:dyDescent="0.25">
      <c r="A69" s="43">
        <v>61</v>
      </c>
      <c r="B69" s="52" t="s">
        <v>93</v>
      </c>
      <c r="C69" s="46">
        <f>C70</f>
        <v>0</v>
      </c>
      <c r="D69" s="46">
        <f t="shared" ref="D69:J69" si="32">D70</f>
        <v>0</v>
      </c>
      <c r="E69" s="46">
        <f t="shared" si="32"/>
        <v>0</v>
      </c>
      <c r="F69" s="46">
        <f t="shared" si="32"/>
        <v>0</v>
      </c>
      <c r="G69" s="46">
        <f t="shared" si="32"/>
        <v>0</v>
      </c>
      <c r="H69" s="46">
        <f t="shared" si="32"/>
        <v>0</v>
      </c>
      <c r="I69" s="46">
        <f t="shared" si="32"/>
        <v>0</v>
      </c>
      <c r="J69" s="46">
        <f t="shared" si="32"/>
        <v>0</v>
      </c>
      <c r="K69" s="36"/>
    </row>
    <row r="70" spans="1:11" ht="16.149999999999999" customHeight="1" x14ac:dyDescent="0.25">
      <c r="A70" s="43">
        <v>62</v>
      </c>
      <c r="B70" s="53" t="s">
        <v>8</v>
      </c>
      <c r="C70" s="46">
        <f>C73+C76+C79+C82</f>
        <v>0</v>
      </c>
      <c r="D70" s="46">
        <v>0</v>
      </c>
      <c r="E70" s="46">
        <f t="shared" ref="E70:J70" si="33">E73+E76+E79+E82</f>
        <v>0</v>
      </c>
      <c r="F70" s="46">
        <f t="shared" si="33"/>
        <v>0</v>
      </c>
      <c r="G70" s="46">
        <f t="shared" si="33"/>
        <v>0</v>
      </c>
      <c r="H70" s="46">
        <f t="shared" si="33"/>
        <v>0</v>
      </c>
      <c r="I70" s="46">
        <f t="shared" si="33"/>
        <v>0</v>
      </c>
      <c r="J70" s="46">
        <f t="shared" si="33"/>
        <v>0</v>
      </c>
      <c r="K70" s="36"/>
    </row>
    <row r="71" spans="1:11" ht="16.149999999999999" customHeight="1" x14ac:dyDescent="0.25">
      <c r="A71" s="43">
        <v>63</v>
      </c>
      <c r="B71" s="54" t="s">
        <v>13</v>
      </c>
      <c r="C71" s="46"/>
      <c r="D71" s="46"/>
      <c r="E71" s="46"/>
      <c r="F71" s="46"/>
      <c r="G71" s="46"/>
      <c r="H71" s="46"/>
      <c r="I71" s="46"/>
      <c r="J71" s="46"/>
      <c r="K71" s="36"/>
    </row>
    <row r="72" spans="1:11" ht="51.75" customHeight="1" x14ac:dyDescent="0.25">
      <c r="A72" s="43">
        <v>64</v>
      </c>
      <c r="B72" s="55" t="s">
        <v>100</v>
      </c>
      <c r="C72" s="46">
        <f>C73</f>
        <v>0</v>
      </c>
      <c r="D72" s="46">
        <f t="shared" ref="D72:J72" si="34">D73</f>
        <v>0</v>
      </c>
      <c r="E72" s="46">
        <f t="shared" si="34"/>
        <v>0</v>
      </c>
      <c r="F72" s="46">
        <f t="shared" si="34"/>
        <v>0</v>
      </c>
      <c r="G72" s="46">
        <f t="shared" si="34"/>
        <v>0</v>
      </c>
      <c r="H72" s="46">
        <f t="shared" si="34"/>
        <v>0</v>
      </c>
      <c r="I72" s="46">
        <f t="shared" si="34"/>
        <v>0</v>
      </c>
      <c r="J72" s="46">
        <f t="shared" si="34"/>
        <v>0</v>
      </c>
      <c r="K72" s="36">
        <v>9</v>
      </c>
    </row>
    <row r="73" spans="1:11" ht="16.149999999999999" customHeight="1" x14ac:dyDescent="0.25">
      <c r="A73" s="43">
        <v>65</v>
      </c>
      <c r="B73" s="53" t="s">
        <v>8</v>
      </c>
      <c r="C73" s="46">
        <f>SUM(D73:J73)</f>
        <v>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36"/>
    </row>
    <row r="74" spans="1:11" ht="16.149999999999999" customHeight="1" x14ac:dyDescent="0.25">
      <c r="A74" s="43">
        <v>66</v>
      </c>
      <c r="B74" s="54" t="s">
        <v>25</v>
      </c>
      <c r="C74" s="46"/>
      <c r="D74" s="46"/>
      <c r="E74" s="46"/>
      <c r="F74" s="46"/>
      <c r="G74" s="46"/>
      <c r="H74" s="46"/>
      <c r="I74" s="46"/>
      <c r="J74" s="46"/>
      <c r="K74" s="36"/>
    </row>
    <row r="75" spans="1:11" ht="51" customHeight="1" x14ac:dyDescent="0.25">
      <c r="A75" s="43">
        <v>67</v>
      </c>
      <c r="B75" s="55" t="s">
        <v>101</v>
      </c>
      <c r="C75" s="46">
        <f>C76</f>
        <v>0</v>
      </c>
      <c r="D75" s="46">
        <f t="shared" ref="D75:J75" si="35">D76</f>
        <v>0</v>
      </c>
      <c r="E75" s="46">
        <f t="shared" si="35"/>
        <v>0</v>
      </c>
      <c r="F75" s="46">
        <f t="shared" si="35"/>
        <v>0</v>
      </c>
      <c r="G75" s="46">
        <f t="shared" si="35"/>
        <v>0</v>
      </c>
      <c r="H75" s="46">
        <f t="shared" si="35"/>
        <v>0</v>
      </c>
      <c r="I75" s="46">
        <f t="shared" si="35"/>
        <v>0</v>
      </c>
      <c r="J75" s="46">
        <f t="shared" si="35"/>
        <v>0</v>
      </c>
      <c r="K75" s="36">
        <v>9</v>
      </c>
    </row>
    <row r="76" spans="1:11" ht="16.149999999999999" customHeight="1" x14ac:dyDescent="0.25">
      <c r="A76" s="43">
        <v>68</v>
      </c>
      <c r="B76" s="53" t="s">
        <v>8</v>
      </c>
      <c r="C76" s="46">
        <f>SUM(D76:J76)</f>
        <v>0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36"/>
    </row>
    <row r="77" spans="1:11" ht="16.149999999999999" customHeight="1" x14ac:dyDescent="0.25">
      <c r="A77" s="43">
        <v>69</v>
      </c>
      <c r="B77" s="54" t="s">
        <v>26</v>
      </c>
      <c r="C77" s="46"/>
      <c r="D77" s="46"/>
      <c r="E77" s="46"/>
      <c r="F77" s="46"/>
      <c r="G77" s="46"/>
      <c r="H77" s="46"/>
      <c r="I77" s="46"/>
      <c r="J77" s="46"/>
      <c r="K77" s="36"/>
    </row>
    <row r="78" spans="1:11" ht="80.25" customHeight="1" x14ac:dyDescent="0.25">
      <c r="A78" s="43">
        <v>70</v>
      </c>
      <c r="B78" s="56" t="s">
        <v>184</v>
      </c>
      <c r="C78" s="46">
        <f>C79</f>
        <v>0</v>
      </c>
      <c r="D78" s="46">
        <f t="shared" ref="D78:J78" si="36">D79</f>
        <v>0</v>
      </c>
      <c r="E78" s="46">
        <f t="shared" si="36"/>
        <v>0</v>
      </c>
      <c r="F78" s="46">
        <f t="shared" si="36"/>
        <v>0</v>
      </c>
      <c r="G78" s="46">
        <f t="shared" si="36"/>
        <v>0</v>
      </c>
      <c r="H78" s="46">
        <f t="shared" si="36"/>
        <v>0</v>
      </c>
      <c r="I78" s="46">
        <f t="shared" si="36"/>
        <v>0</v>
      </c>
      <c r="J78" s="46">
        <f t="shared" si="36"/>
        <v>0</v>
      </c>
      <c r="K78" s="36">
        <v>9</v>
      </c>
    </row>
    <row r="79" spans="1:11" ht="16.149999999999999" customHeight="1" x14ac:dyDescent="0.25">
      <c r="A79" s="43">
        <v>71</v>
      </c>
      <c r="B79" s="53" t="s">
        <v>8</v>
      </c>
      <c r="C79" s="46">
        <f>SUM(D79:J79)</f>
        <v>0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36"/>
    </row>
    <row r="80" spans="1:11" ht="16.149999999999999" customHeight="1" x14ac:dyDescent="0.25">
      <c r="A80" s="43">
        <v>72</v>
      </c>
      <c r="B80" s="54" t="s">
        <v>44</v>
      </c>
      <c r="C80" s="46"/>
      <c r="D80" s="46"/>
      <c r="E80" s="46"/>
      <c r="F80" s="46"/>
      <c r="G80" s="46"/>
      <c r="H80" s="46"/>
      <c r="I80" s="46"/>
      <c r="J80" s="46"/>
      <c r="K80" s="36"/>
    </row>
    <row r="81" spans="1:11" ht="53.25" customHeight="1" x14ac:dyDescent="0.25">
      <c r="A81" s="43">
        <v>73</v>
      </c>
      <c r="B81" s="55" t="s">
        <v>102</v>
      </c>
      <c r="C81" s="46">
        <f>C82</f>
        <v>0</v>
      </c>
      <c r="D81" s="46">
        <f t="shared" ref="D81:J81" si="37">D82</f>
        <v>0</v>
      </c>
      <c r="E81" s="46">
        <f t="shared" si="37"/>
        <v>0</v>
      </c>
      <c r="F81" s="46">
        <f t="shared" si="37"/>
        <v>0</v>
      </c>
      <c r="G81" s="46">
        <f t="shared" si="37"/>
        <v>0</v>
      </c>
      <c r="H81" s="46">
        <f t="shared" si="37"/>
        <v>0</v>
      </c>
      <c r="I81" s="46">
        <f t="shared" si="37"/>
        <v>0</v>
      </c>
      <c r="J81" s="46">
        <f t="shared" si="37"/>
        <v>0</v>
      </c>
      <c r="K81" s="36">
        <v>9</v>
      </c>
    </row>
    <row r="82" spans="1:11" ht="16.149999999999999" customHeight="1" x14ac:dyDescent="0.25">
      <c r="A82" s="43">
        <v>74</v>
      </c>
      <c r="B82" s="53" t="s">
        <v>8</v>
      </c>
      <c r="C82" s="46">
        <f>SUM(D82:J82)</f>
        <v>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36"/>
    </row>
    <row r="83" spans="1:11" ht="15" customHeight="1" x14ac:dyDescent="0.25">
      <c r="A83" s="43">
        <v>75</v>
      </c>
      <c r="B83" s="114" t="s">
        <v>109</v>
      </c>
      <c r="C83" s="115"/>
      <c r="D83" s="115"/>
      <c r="E83" s="115"/>
      <c r="F83" s="115"/>
      <c r="G83" s="115"/>
      <c r="H83" s="115"/>
      <c r="I83" s="115"/>
      <c r="J83" s="115"/>
      <c r="K83" s="116"/>
    </row>
    <row r="84" spans="1:11" x14ac:dyDescent="0.25">
      <c r="A84" s="43">
        <v>76</v>
      </c>
      <c r="B84" s="17" t="s">
        <v>116</v>
      </c>
      <c r="C84" s="12">
        <f>C85</f>
        <v>88935000</v>
      </c>
      <c r="D84" s="12">
        <f t="shared" ref="D84:J84" si="38">D85</f>
        <v>12705000</v>
      </c>
      <c r="E84" s="12">
        <f t="shared" si="38"/>
        <v>12705000</v>
      </c>
      <c r="F84" s="12">
        <f t="shared" si="38"/>
        <v>12705000</v>
      </c>
      <c r="G84" s="12">
        <f t="shared" si="38"/>
        <v>12705000</v>
      </c>
      <c r="H84" s="12">
        <f t="shared" si="38"/>
        <v>12705000</v>
      </c>
      <c r="I84" s="12">
        <f t="shared" si="38"/>
        <v>12705000</v>
      </c>
      <c r="J84" s="12">
        <f t="shared" si="38"/>
        <v>12705000</v>
      </c>
      <c r="K84" s="9"/>
    </row>
    <row r="85" spans="1:11" x14ac:dyDescent="0.25">
      <c r="A85" s="43">
        <v>77</v>
      </c>
      <c r="B85" s="5" t="s">
        <v>8</v>
      </c>
      <c r="C85" s="12">
        <f t="shared" ref="C85:J85" si="39">C88+C91+C94+C97+C100</f>
        <v>88935000</v>
      </c>
      <c r="D85" s="12">
        <f t="shared" si="39"/>
        <v>12705000</v>
      </c>
      <c r="E85" s="12">
        <f t="shared" si="39"/>
        <v>12705000</v>
      </c>
      <c r="F85" s="12">
        <f t="shared" si="39"/>
        <v>12705000</v>
      </c>
      <c r="G85" s="12">
        <f t="shared" si="39"/>
        <v>12705000</v>
      </c>
      <c r="H85" s="12">
        <f t="shared" si="39"/>
        <v>12705000</v>
      </c>
      <c r="I85" s="12">
        <f t="shared" si="39"/>
        <v>12705000</v>
      </c>
      <c r="J85" s="12">
        <f t="shared" si="39"/>
        <v>12705000</v>
      </c>
      <c r="K85" s="9"/>
    </row>
    <row r="86" spans="1:11" x14ac:dyDescent="0.25">
      <c r="A86" s="43">
        <v>78</v>
      </c>
      <c r="B86" s="17" t="s">
        <v>34</v>
      </c>
      <c r="C86" s="12"/>
      <c r="D86" s="12"/>
      <c r="E86" s="12"/>
      <c r="F86" s="12"/>
      <c r="G86" s="12"/>
      <c r="H86" s="12"/>
      <c r="I86" s="12"/>
      <c r="J86" s="12"/>
      <c r="K86" s="9"/>
    </row>
    <row r="87" spans="1:11" ht="16.149999999999999" customHeight="1" x14ac:dyDescent="0.25">
      <c r="A87" s="43">
        <v>79</v>
      </c>
      <c r="B87" s="5" t="s">
        <v>35</v>
      </c>
      <c r="C87" s="12">
        <f>C88</f>
        <v>74200000</v>
      </c>
      <c r="D87" s="12">
        <f t="shared" ref="D87:J87" si="40">D88</f>
        <v>10600000</v>
      </c>
      <c r="E87" s="12">
        <f t="shared" si="40"/>
        <v>10600000</v>
      </c>
      <c r="F87" s="12">
        <f t="shared" si="40"/>
        <v>10600000</v>
      </c>
      <c r="G87" s="12">
        <f t="shared" si="40"/>
        <v>10600000</v>
      </c>
      <c r="H87" s="12">
        <f t="shared" si="40"/>
        <v>10600000</v>
      </c>
      <c r="I87" s="12">
        <f t="shared" si="40"/>
        <v>10600000</v>
      </c>
      <c r="J87" s="12">
        <f t="shared" si="40"/>
        <v>10600000</v>
      </c>
      <c r="K87" s="9">
        <v>12</v>
      </c>
    </row>
    <row r="88" spans="1:11" ht="14.45" customHeight="1" x14ac:dyDescent="0.25">
      <c r="A88" s="43">
        <v>80</v>
      </c>
      <c r="B88" s="5" t="s">
        <v>8</v>
      </c>
      <c r="C88" s="12">
        <f>SUM(D88:J88)</f>
        <v>74200000</v>
      </c>
      <c r="D88" s="12">
        <v>10600000</v>
      </c>
      <c r="E88" s="12">
        <v>10600000</v>
      </c>
      <c r="F88" s="12">
        <v>10600000</v>
      </c>
      <c r="G88" s="12">
        <v>10600000</v>
      </c>
      <c r="H88" s="12">
        <v>10600000</v>
      </c>
      <c r="I88" s="12">
        <v>10600000</v>
      </c>
      <c r="J88" s="12">
        <v>10600000</v>
      </c>
      <c r="K88" s="9"/>
    </row>
    <row r="89" spans="1:11" x14ac:dyDescent="0.25">
      <c r="A89" s="43">
        <v>81</v>
      </c>
      <c r="B89" s="17" t="s">
        <v>25</v>
      </c>
      <c r="C89" s="12"/>
      <c r="D89" s="12"/>
      <c r="E89" s="12"/>
      <c r="F89" s="12"/>
      <c r="G89" s="12"/>
      <c r="H89" s="12"/>
      <c r="I89" s="12"/>
      <c r="J89" s="12"/>
      <c r="K89" s="9"/>
    </row>
    <row r="90" spans="1:11" ht="21" customHeight="1" x14ac:dyDescent="0.25">
      <c r="A90" s="43">
        <v>82</v>
      </c>
      <c r="B90" s="5" t="s">
        <v>36</v>
      </c>
      <c r="C90" s="12">
        <f>C91</f>
        <v>0</v>
      </c>
      <c r="D90" s="12">
        <f t="shared" ref="D90:J90" si="41">D91</f>
        <v>0</v>
      </c>
      <c r="E90" s="12">
        <f t="shared" si="41"/>
        <v>0</v>
      </c>
      <c r="F90" s="12">
        <f t="shared" si="41"/>
        <v>0</v>
      </c>
      <c r="G90" s="12">
        <f t="shared" si="41"/>
        <v>0</v>
      </c>
      <c r="H90" s="12">
        <f t="shared" si="41"/>
        <v>0</v>
      </c>
      <c r="I90" s="12">
        <f t="shared" si="41"/>
        <v>0</v>
      </c>
      <c r="J90" s="12">
        <f t="shared" si="41"/>
        <v>0</v>
      </c>
      <c r="K90" s="9">
        <v>15.16</v>
      </c>
    </row>
    <row r="91" spans="1:11" x14ac:dyDescent="0.25">
      <c r="A91" s="43">
        <v>83</v>
      </c>
      <c r="B91" s="5" t="s">
        <v>8</v>
      </c>
      <c r="C91" s="12">
        <f>SUM(D91:J91)</f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9"/>
    </row>
    <row r="92" spans="1:11" x14ac:dyDescent="0.25">
      <c r="A92" s="43">
        <v>84</v>
      </c>
      <c r="B92" s="17" t="s">
        <v>26</v>
      </c>
      <c r="C92" s="12"/>
      <c r="D92" s="12"/>
      <c r="E92" s="12"/>
      <c r="F92" s="12"/>
      <c r="G92" s="12"/>
      <c r="H92" s="12"/>
      <c r="I92" s="12"/>
      <c r="J92" s="12"/>
      <c r="K92" s="9"/>
    </row>
    <row r="93" spans="1:11" ht="45" x14ac:dyDescent="0.25">
      <c r="A93" s="43">
        <v>85</v>
      </c>
      <c r="B93" s="5" t="s">
        <v>37</v>
      </c>
      <c r="C93" s="12">
        <f t="shared" ref="C93:J93" si="42">C94</f>
        <v>0</v>
      </c>
      <c r="D93" s="12">
        <f t="shared" si="42"/>
        <v>0</v>
      </c>
      <c r="E93" s="12">
        <f t="shared" si="42"/>
        <v>0</v>
      </c>
      <c r="F93" s="12">
        <f t="shared" si="42"/>
        <v>0</v>
      </c>
      <c r="G93" s="12">
        <f t="shared" si="42"/>
        <v>0</v>
      </c>
      <c r="H93" s="12">
        <f t="shared" si="42"/>
        <v>0</v>
      </c>
      <c r="I93" s="12">
        <f t="shared" si="42"/>
        <v>0</v>
      </c>
      <c r="J93" s="12">
        <f t="shared" si="42"/>
        <v>0</v>
      </c>
      <c r="K93" s="9">
        <v>10.11</v>
      </c>
    </row>
    <row r="94" spans="1:11" x14ac:dyDescent="0.25">
      <c r="A94" s="43">
        <v>86</v>
      </c>
      <c r="B94" s="5" t="s">
        <v>3</v>
      </c>
      <c r="C94" s="12">
        <f>D94+E94+F94+G94+H94+I94+J94</f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9"/>
    </row>
    <row r="95" spans="1:11" x14ac:dyDescent="0.25">
      <c r="A95" s="43">
        <v>87</v>
      </c>
      <c r="B95" s="17" t="s">
        <v>44</v>
      </c>
      <c r="C95" s="12"/>
      <c r="D95" s="12"/>
      <c r="E95" s="12"/>
      <c r="F95" s="12"/>
      <c r="G95" s="12"/>
      <c r="H95" s="12"/>
      <c r="I95" s="12"/>
      <c r="J95" s="12"/>
      <c r="K95" s="9"/>
    </row>
    <row r="96" spans="1:11" ht="45" customHeight="1" x14ac:dyDescent="0.25">
      <c r="A96" s="43">
        <v>88</v>
      </c>
      <c r="B96" s="5" t="s">
        <v>72</v>
      </c>
      <c r="C96" s="12">
        <f>C97</f>
        <v>0</v>
      </c>
      <c r="D96" s="12">
        <f t="shared" ref="D96:J96" si="43">D97</f>
        <v>0</v>
      </c>
      <c r="E96" s="12">
        <f t="shared" si="43"/>
        <v>0</v>
      </c>
      <c r="F96" s="12">
        <f t="shared" si="43"/>
        <v>0</v>
      </c>
      <c r="G96" s="12">
        <f t="shared" si="43"/>
        <v>0</v>
      </c>
      <c r="H96" s="12">
        <f t="shared" si="43"/>
        <v>0</v>
      </c>
      <c r="I96" s="12">
        <f t="shared" si="43"/>
        <v>0</v>
      </c>
      <c r="J96" s="12">
        <f t="shared" si="43"/>
        <v>0</v>
      </c>
      <c r="K96" s="9">
        <v>13.14</v>
      </c>
    </row>
    <row r="97" spans="1:11" ht="21" customHeight="1" x14ac:dyDescent="0.25">
      <c r="A97" s="43">
        <v>89</v>
      </c>
      <c r="B97" s="34" t="s">
        <v>3</v>
      </c>
      <c r="C97" s="33">
        <f>D97+E97+F97+G97+H97+I97+J97</f>
        <v>0</v>
      </c>
      <c r="D97" s="33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9"/>
    </row>
    <row r="98" spans="1:11" x14ac:dyDescent="0.25">
      <c r="A98" s="43">
        <v>90</v>
      </c>
      <c r="B98" s="44" t="s">
        <v>45</v>
      </c>
      <c r="C98" s="33"/>
      <c r="D98" s="33"/>
      <c r="E98" s="40"/>
      <c r="F98" s="40"/>
      <c r="G98" s="40"/>
      <c r="H98" s="40"/>
      <c r="I98" s="40"/>
      <c r="J98" s="40"/>
      <c r="K98" s="9"/>
    </row>
    <row r="99" spans="1:11" ht="35.25" customHeight="1" x14ac:dyDescent="0.25">
      <c r="A99" s="43">
        <v>91</v>
      </c>
      <c r="B99" s="34" t="s">
        <v>84</v>
      </c>
      <c r="C99" s="33">
        <f>C100</f>
        <v>14735000</v>
      </c>
      <c r="D99" s="33">
        <f t="shared" ref="D99:J99" si="44">D100</f>
        <v>2105000</v>
      </c>
      <c r="E99" s="33">
        <f t="shared" si="44"/>
        <v>2105000</v>
      </c>
      <c r="F99" s="33">
        <f t="shared" si="44"/>
        <v>2105000</v>
      </c>
      <c r="G99" s="33">
        <f t="shared" si="44"/>
        <v>2105000</v>
      </c>
      <c r="H99" s="33">
        <f t="shared" si="44"/>
        <v>2105000</v>
      </c>
      <c r="I99" s="33">
        <f t="shared" si="44"/>
        <v>2105000</v>
      </c>
      <c r="J99" s="33">
        <f t="shared" si="44"/>
        <v>2105000</v>
      </c>
      <c r="K99" s="9">
        <v>17</v>
      </c>
    </row>
    <row r="100" spans="1:11" ht="19.5" customHeight="1" x14ac:dyDescent="0.25">
      <c r="A100" s="43">
        <v>92</v>
      </c>
      <c r="B100" s="34" t="s">
        <v>3</v>
      </c>
      <c r="C100" s="33">
        <f>D100+E100+F100+G100+H100+I100+J100</f>
        <v>14735000</v>
      </c>
      <c r="D100" s="33">
        <v>2105000</v>
      </c>
      <c r="E100" s="40">
        <v>2105000</v>
      </c>
      <c r="F100" s="40">
        <v>2105000</v>
      </c>
      <c r="G100" s="40">
        <v>2105000</v>
      </c>
      <c r="H100" s="40">
        <v>2105000</v>
      </c>
      <c r="I100" s="40">
        <v>2105000</v>
      </c>
      <c r="J100" s="40">
        <v>2105000</v>
      </c>
      <c r="K100" s="9"/>
    </row>
    <row r="101" spans="1:11" ht="16.149999999999999" customHeight="1" x14ac:dyDescent="0.25">
      <c r="A101" s="43">
        <v>93</v>
      </c>
      <c r="B101" s="98" t="s">
        <v>110</v>
      </c>
      <c r="C101" s="99"/>
      <c r="D101" s="99"/>
      <c r="E101" s="99"/>
      <c r="F101" s="99"/>
      <c r="G101" s="99"/>
      <c r="H101" s="99"/>
      <c r="I101" s="99"/>
      <c r="J101" s="99"/>
      <c r="K101" s="100"/>
    </row>
    <row r="102" spans="1:11" ht="32.25" customHeight="1" x14ac:dyDescent="0.25">
      <c r="A102" s="43">
        <v>94</v>
      </c>
      <c r="B102" s="17" t="s">
        <v>117</v>
      </c>
      <c r="C102" s="12">
        <f>C103+C104+C105+C106</f>
        <v>4157300</v>
      </c>
      <c r="D102" s="12">
        <f t="shared" ref="D102:J102" si="45">D103+D104+D105+D106</f>
        <v>597500</v>
      </c>
      <c r="E102" s="12">
        <f t="shared" si="45"/>
        <v>595300</v>
      </c>
      <c r="F102" s="12">
        <f t="shared" si="45"/>
        <v>592900</v>
      </c>
      <c r="G102" s="12">
        <f t="shared" si="45"/>
        <v>592900</v>
      </c>
      <c r="H102" s="12">
        <f t="shared" si="45"/>
        <v>592900</v>
      </c>
      <c r="I102" s="12">
        <f t="shared" si="45"/>
        <v>592900</v>
      </c>
      <c r="J102" s="12">
        <f t="shared" si="45"/>
        <v>592900</v>
      </c>
      <c r="K102" s="9"/>
    </row>
    <row r="103" spans="1:11" s="20" customFormat="1" ht="18" customHeight="1" x14ac:dyDescent="0.25">
      <c r="A103" s="43">
        <v>95</v>
      </c>
      <c r="B103" s="5" t="s">
        <v>28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9"/>
    </row>
    <row r="104" spans="1:11" s="20" customFormat="1" x14ac:dyDescent="0.25">
      <c r="A104" s="43">
        <v>96</v>
      </c>
      <c r="B104" s="5" t="s">
        <v>7</v>
      </c>
      <c r="C104" s="12">
        <f>C115</f>
        <v>4157300</v>
      </c>
      <c r="D104" s="12">
        <f t="shared" ref="D104:J104" si="46">D115</f>
        <v>597500</v>
      </c>
      <c r="E104" s="12">
        <f t="shared" si="46"/>
        <v>595300</v>
      </c>
      <c r="F104" s="12">
        <f t="shared" si="46"/>
        <v>592900</v>
      </c>
      <c r="G104" s="12">
        <f t="shared" si="46"/>
        <v>592900</v>
      </c>
      <c r="H104" s="12">
        <f t="shared" si="46"/>
        <v>592900</v>
      </c>
      <c r="I104" s="12">
        <f t="shared" si="46"/>
        <v>592900</v>
      </c>
      <c r="J104" s="12">
        <f t="shared" si="46"/>
        <v>592900</v>
      </c>
      <c r="K104" s="9"/>
    </row>
    <row r="105" spans="1:11" s="20" customFormat="1" x14ac:dyDescent="0.25">
      <c r="A105" s="43">
        <v>97</v>
      </c>
      <c r="B105" s="5" t="s">
        <v>8</v>
      </c>
      <c r="C105" s="12">
        <f>C111</f>
        <v>0</v>
      </c>
      <c r="D105" s="12">
        <f t="shared" ref="D105:J105" si="47">D111</f>
        <v>0</v>
      </c>
      <c r="E105" s="12">
        <f t="shared" si="47"/>
        <v>0</v>
      </c>
      <c r="F105" s="12">
        <f t="shared" si="47"/>
        <v>0</v>
      </c>
      <c r="G105" s="12">
        <f t="shared" si="47"/>
        <v>0</v>
      </c>
      <c r="H105" s="12">
        <f t="shared" si="47"/>
        <v>0</v>
      </c>
      <c r="I105" s="12">
        <f t="shared" si="47"/>
        <v>0</v>
      </c>
      <c r="J105" s="12">
        <f t="shared" si="47"/>
        <v>0</v>
      </c>
      <c r="K105" s="9"/>
    </row>
    <row r="106" spans="1:11" s="20" customFormat="1" ht="16.149999999999999" customHeight="1" x14ac:dyDescent="0.25">
      <c r="A106" s="43">
        <v>98</v>
      </c>
      <c r="B106" s="5" t="s">
        <v>29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9"/>
    </row>
    <row r="107" spans="1:11" x14ac:dyDescent="0.25">
      <c r="A107" s="43">
        <v>99</v>
      </c>
      <c r="B107" s="17" t="s">
        <v>34</v>
      </c>
      <c r="C107" s="12"/>
      <c r="D107" s="12"/>
      <c r="E107" s="12"/>
      <c r="F107" s="12"/>
      <c r="G107" s="12"/>
      <c r="H107" s="12"/>
      <c r="I107" s="12"/>
      <c r="J107" s="12"/>
      <c r="K107" s="9"/>
    </row>
    <row r="108" spans="1:11" ht="30" x14ac:dyDescent="0.25">
      <c r="A108" s="43">
        <v>100</v>
      </c>
      <c r="B108" s="5" t="s">
        <v>38</v>
      </c>
      <c r="C108" s="12">
        <f>C111</f>
        <v>0</v>
      </c>
      <c r="D108" s="12">
        <f t="shared" ref="D108:J108" si="48">D111</f>
        <v>0</v>
      </c>
      <c r="E108" s="12">
        <f t="shared" si="48"/>
        <v>0</v>
      </c>
      <c r="F108" s="12">
        <f t="shared" si="48"/>
        <v>0</v>
      </c>
      <c r="G108" s="12">
        <f t="shared" si="48"/>
        <v>0</v>
      </c>
      <c r="H108" s="12">
        <f t="shared" si="48"/>
        <v>0</v>
      </c>
      <c r="I108" s="12">
        <f t="shared" si="48"/>
        <v>0</v>
      </c>
      <c r="J108" s="12">
        <f t="shared" si="48"/>
        <v>0</v>
      </c>
      <c r="K108" s="9">
        <v>18.190000000000001</v>
      </c>
    </row>
    <row r="109" spans="1:11" x14ac:dyDescent="0.25">
      <c r="A109" s="43">
        <v>101</v>
      </c>
      <c r="B109" s="5" t="s">
        <v>28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9"/>
    </row>
    <row r="110" spans="1:11" x14ac:dyDescent="0.25">
      <c r="A110" s="43">
        <v>102</v>
      </c>
      <c r="B110" s="5" t="s">
        <v>7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9"/>
    </row>
    <row r="111" spans="1:11" x14ac:dyDescent="0.25">
      <c r="A111" s="43">
        <v>103</v>
      </c>
      <c r="B111" s="5" t="s">
        <v>8</v>
      </c>
      <c r="C111" s="12">
        <f>SUM(D111:J111)</f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9"/>
    </row>
    <row r="112" spans="1:11" ht="18.75" customHeight="1" x14ac:dyDescent="0.25">
      <c r="A112" s="43">
        <v>104</v>
      </c>
      <c r="B112" s="5" t="s">
        <v>29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9"/>
    </row>
    <row r="113" spans="1:11" ht="18.75" customHeight="1" x14ac:dyDescent="0.25">
      <c r="A113" s="43">
        <v>105</v>
      </c>
      <c r="B113" s="17" t="s">
        <v>39</v>
      </c>
      <c r="C113" s="12"/>
      <c r="D113" s="12"/>
      <c r="E113" s="12"/>
      <c r="F113" s="12"/>
      <c r="G113" s="12"/>
      <c r="H113" s="12"/>
      <c r="I113" s="12"/>
      <c r="J113" s="12"/>
      <c r="K113" s="9"/>
    </row>
    <row r="114" spans="1:11" ht="78" customHeight="1" x14ac:dyDescent="0.25">
      <c r="A114" s="43">
        <v>106</v>
      </c>
      <c r="B114" s="29" t="s">
        <v>135</v>
      </c>
      <c r="C114" s="12">
        <f>C115+C116</f>
        <v>4157300</v>
      </c>
      <c r="D114" s="12">
        <f t="shared" ref="D114:J114" si="49">D115+D116</f>
        <v>597500</v>
      </c>
      <c r="E114" s="12">
        <f t="shared" si="49"/>
        <v>595300</v>
      </c>
      <c r="F114" s="12">
        <f t="shared" si="49"/>
        <v>592900</v>
      </c>
      <c r="G114" s="12">
        <f t="shared" si="49"/>
        <v>592900</v>
      </c>
      <c r="H114" s="12">
        <f t="shared" si="49"/>
        <v>592900</v>
      </c>
      <c r="I114" s="12">
        <f t="shared" si="49"/>
        <v>592900</v>
      </c>
      <c r="J114" s="12">
        <f t="shared" si="49"/>
        <v>592900</v>
      </c>
      <c r="K114" s="9">
        <v>20</v>
      </c>
    </row>
    <row r="115" spans="1:11" x14ac:dyDescent="0.25">
      <c r="A115" s="43">
        <v>107</v>
      </c>
      <c r="B115" s="5" t="s">
        <v>2</v>
      </c>
      <c r="C115" s="12">
        <f>D115+E115+F115+G115+H115+I115+J115</f>
        <v>4157300</v>
      </c>
      <c r="D115" s="12">
        <v>597500</v>
      </c>
      <c r="E115" s="12">
        <v>595300</v>
      </c>
      <c r="F115" s="12">
        <v>592900</v>
      </c>
      <c r="G115" s="12">
        <v>592900</v>
      </c>
      <c r="H115" s="12">
        <v>592900</v>
      </c>
      <c r="I115" s="12">
        <v>592900</v>
      </c>
      <c r="J115" s="12">
        <v>592900</v>
      </c>
      <c r="K115" s="9"/>
    </row>
    <row r="116" spans="1:11" x14ac:dyDescent="0.25">
      <c r="A116" s="43">
        <v>108</v>
      </c>
      <c r="B116" s="5" t="s">
        <v>3</v>
      </c>
      <c r="C116" s="12">
        <f>D116+E116+F116+G116+H116+I116+J116</f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9"/>
    </row>
    <row r="117" spans="1:11" ht="15" customHeight="1" x14ac:dyDescent="0.25">
      <c r="A117" s="43">
        <v>109</v>
      </c>
      <c r="B117" s="98" t="s">
        <v>111</v>
      </c>
      <c r="C117" s="99"/>
      <c r="D117" s="99"/>
      <c r="E117" s="99"/>
      <c r="F117" s="99"/>
      <c r="G117" s="99"/>
      <c r="H117" s="99"/>
      <c r="I117" s="99"/>
      <c r="J117" s="99"/>
      <c r="K117" s="100"/>
    </row>
    <row r="118" spans="1:11" ht="21.75" customHeight="1" x14ac:dyDescent="0.25">
      <c r="A118" s="43">
        <v>110</v>
      </c>
      <c r="B118" s="5" t="s">
        <v>71</v>
      </c>
      <c r="C118" s="12">
        <f>C121+C120</f>
        <v>132264500</v>
      </c>
      <c r="D118" s="12">
        <f t="shared" ref="D118:J118" si="50">D121+D120</f>
        <v>30264500</v>
      </c>
      <c r="E118" s="12">
        <f t="shared" si="50"/>
        <v>17000000</v>
      </c>
      <c r="F118" s="12">
        <f t="shared" si="50"/>
        <v>17000000</v>
      </c>
      <c r="G118" s="12">
        <f t="shared" si="50"/>
        <v>17000000</v>
      </c>
      <c r="H118" s="12">
        <f t="shared" si="50"/>
        <v>17000000</v>
      </c>
      <c r="I118" s="12">
        <f t="shared" si="50"/>
        <v>17000000</v>
      </c>
      <c r="J118" s="12">
        <f t="shared" si="50"/>
        <v>17000000</v>
      </c>
      <c r="K118" s="9"/>
    </row>
    <row r="119" spans="1:11" x14ac:dyDescent="0.25">
      <c r="A119" s="43">
        <v>111</v>
      </c>
      <c r="B119" s="5" t="s">
        <v>28</v>
      </c>
      <c r="C119" s="12">
        <f>C125+C130</f>
        <v>0</v>
      </c>
      <c r="D119" s="12">
        <f t="shared" ref="D119:J119" si="51">D125+D130</f>
        <v>0</v>
      </c>
      <c r="E119" s="12">
        <f t="shared" si="51"/>
        <v>0</v>
      </c>
      <c r="F119" s="12">
        <f t="shared" si="51"/>
        <v>0</v>
      </c>
      <c r="G119" s="12">
        <f t="shared" si="51"/>
        <v>0</v>
      </c>
      <c r="H119" s="12">
        <f t="shared" si="51"/>
        <v>0</v>
      </c>
      <c r="I119" s="12">
        <f t="shared" si="51"/>
        <v>0</v>
      </c>
      <c r="J119" s="12">
        <f t="shared" si="51"/>
        <v>0</v>
      </c>
      <c r="K119" s="9"/>
    </row>
    <row r="120" spans="1:11" ht="13.5" customHeight="1" x14ac:dyDescent="0.25">
      <c r="A120" s="43">
        <v>112</v>
      </c>
      <c r="B120" s="5" t="s">
        <v>7</v>
      </c>
      <c r="C120" s="12">
        <f>C126+C131</f>
        <v>0</v>
      </c>
      <c r="D120" s="12">
        <f t="shared" ref="D120:J120" si="52">D126+D131</f>
        <v>0</v>
      </c>
      <c r="E120" s="12">
        <f t="shared" si="52"/>
        <v>0</v>
      </c>
      <c r="F120" s="12">
        <f t="shared" si="52"/>
        <v>0</v>
      </c>
      <c r="G120" s="12">
        <f t="shared" si="52"/>
        <v>0</v>
      </c>
      <c r="H120" s="12">
        <f t="shared" si="52"/>
        <v>0</v>
      </c>
      <c r="I120" s="12">
        <f t="shared" si="52"/>
        <v>0</v>
      </c>
      <c r="J120" s="12">
        <f t="shared" si="52"/>
        <v>0</v>
      </c>
      <c r="K120" s="9"/>
    </row>
    <row r="121" spans="1:11" x14ac:dyDescent="0.25">
      <c r="A121" s="43">
        <v>113</v>
      </c>
      <c r="B121" s="5" t="s">
        <v>8</v>
      </c>
      <c r="C121" s="12">
        <f>C127+C132</f>
        <v>132264500</v>
      </c>
      <c r="D121" s="12">
        <f t="shared" ref="D121:J121" si="53">D127+D132</f>
        <v>30264500</v>
      </c>
      <c r="E121" s="12">
        <f t="shared" si="53"/>
        <v>17000000</v>
      </c>
      <c r="F121" s="12">
        <f t="shared" si="53"/>
        <v>17000000</v>
      </c>
      <c r="G121" s="12">
        <f t="shared" si="53"/>
        <v>17000000</v>
      </c>
      <c r="H121" s="12">
        <f t="shared" si="53"/>
        <v>17000000</v>
      </c>
      <c r="I121" s="12">
        <f t="shared" si="53"/>
        <v>17000000</v>
      </c>
      <c r="J121" s="12">
        <f t="shared" si="53"/>
        <v>17000000</v>
      </c>
      <c r="K121" s="9"/>
    </row>
    <row r="122" spans="1:11" x14ac:dyDescent="0.25">
      <c r="A122" s="43">
        <v>114</v>
      </c>
      <c r="B122" s="17" t="s">
        <v>13</v>
      </c>
      <c r="C122" s="12"/>
      <c r="D122" s="12"/>
      <c r="E122" s="12"/>
      <c r="F122" s="12"/>
      <c r="G122" s="12"/>
      <c r="H122" s="12"/>
      <c r="I122" s="12"/>
      <c r="J122" s="12"/>
      <c r="K122" s="9"/>
    </row>
    <row r="123" spans="1:11" ht="30" x14ac:dyDescent="0.25">
      <c r="A123" s="43">
        <v>115</v>
      </c>
      <c r="B123" s="5" t="s">
        <v>40</v>
      </c>
      <c r="C123" s="12">
        <f>C127</f>
        <v>118414500</v>
      </c>
      <c r="D123" s="12">
        <f t="shared" ref="D123:J123" si="54">D127</f>
        <v>28414500</v>
      </c>
      <c r="E123" s="12">
        <f t="shared" si="54"/>
        <v>15000000</v>
      </c>
      <c r="F123" s="12">
        <f t="shared" si="54"/>
        <v>15000000</v>
      </c>
      <c r="G123" s="12">
        <f t="shared" si="54"/>
        <v>15000000</v>
      </c>
      <c r="H123" s="12">
        <f t="shared" si="54"/>
        <v>15000000</v>
      </c>
      <c r="I123" s="12">
        <f t="shared" si="54"/>
        <v>15000000</v>
      </c>
      <c r="J123" s="12">
        <f t="shared" si="54"/>
        <v>15000000</v>
      </c>
      <c r="K123" s="9" t="s">
        <v>179</v>
      </c>
    </row>
    <row r="124" spans="1:11" ht="21.6" customHeight="1" x14ac:dyDescent="0.25">
      <c r="A124" s="43">
        <v>116</v>
      </c>
      <c r="B124" s="5" t="s">
        <v>41</v>
      </c>
      <c r="C124" s="12"/>
      <c r="D124" s="12"/>
      <c r="E124" s="12"/>
      <c r="F124" s="12"/>
      <c r="G124" s="12"/>
      <c r="H124" s="12"/>
      <c r="I124" s="12"/>
      <c r="J124" s="12"/>
      <c r="K124" s="9"/>
    </row>
    <row r="125" spans="1:11" ht="18.75" customHeight="1" x14ac:dyDescent="0.25">
      <c r="A125" s="43">
        <v>117</v>
      </c>
      <c r="B125" s="5" t="s">
        <v>28</v>
      </c>
      <c r="C125" s="12">
        <f>D125+E125+F125+G125+H125+I125+J125</f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9"/>
    </row>
    <row r="126" spans="1:11" x14ac:dyDescent="0.25">
      <c r="A126" s="43">
        <v>118</v>
      </c>
      <c r="B126" s="5" t="s">
        <v>7</v>
      </c>
      <c r="C126" s="12">
        <f>D126+E126+F126+G126+H126+I126+J126</f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9"/>
    </row>
    <row r="127" spans="1:11" x14ac:dyDescent="0.25">
      <c r="A127" s="43">
        <v>119</v>
      </c>
      <c r="B127" s="5" t="s">
        <v>8</v>
      </c>
      <c r="C127" s="12">
        <f>SUM(D127:J127)</f>
        <v>118414500</v>
      </c>
      <c r="D127" s="12">
        <v>28414500</v>
      </c>
      <c r="E127" s="12">
        <v>15000000</v>
      </c>
      <c r="F127" s="12">
        <v>15000000</v>
      </c>
      <c r="G127" s="12">
        <v>15000000</v>
      </c>
      <c r="H127" s="12">
        <v>15000000</v>
      </c>
      <c r="I127" s="12">
        <v>15000000</v>
      </c>
      <c r="J127" s="12">
        <v>15000000</v>
      </c>
      <c r="K127" s="9"/>
    </row>
    <row r="128" spans="1:11" x14ac:dyDescent="0.25">
      <c r="A128" s="43">
        <v>120</v>
      </c>
      <c r="B128" s="17" t="s">
        <v>25</v>
      </c>
      <c r="C128" s="12"/>
      <c r="D128" s="12"/>
      <c r="E128" s="12"/>
      <c r="F128" s="12"/>
      <c r="G128" s="12"/>
      <c r="H128" s="12"/>
      <c r="I128" s="12"/>
      <c r="J128" s="12"/>
      <c r="K128" s="9"/>
    </row>
    <row r="129" spans="1:11" ht="32.25" customHeight="1" x14ac:dyDescent="0.25">
      <c r="A129" s="43">
        <v>121</v>
      </c>
      <c r="B129" s="5" t="s">
        <v>42</v>
      </c>
      <c r="C129" s="12">
        <f>C132</f>
        <v>13850000</v>
      </c>
      <c r="D129" s="12">
        <f t="shared" ref="D129:J129" si="55">D132</f>
        <v>1850000</v>
      </c>
      <c r="E129" s="12">
        <f t="shared" si="55"/>
        <v>2000000</v>
      </c>
      <c r="F129" s="12">
        <f t="shared" si="55"/>
        <v>2000000</v>
      </c>
      <c r="G129" s="12">
        <f t="shared" si="55"/>
        <v>2000000</v>
      </c>
      <c r="H129" s="12">
        <f t="shared" si="55"/>
        <v>2000000</v>
      </c>
      <c r="I129" s="12">
        <f t="shared" si="55"/>
        <v>2000000</v>
      </c>
      <c r="J129" s="12">
        <f t="shared" si="55"/>
        <v>2000000</v>
      </c>
      <c r="K129" s="39">
        <v>24</v>
      </c>
    </row>
    <row r="130" spans="1:11" ht="18.75" customHeight="1" x14ac:dyDescent="0.25">
      <c r="A130" s="43">
        <v>122</v>
      </c>
      <c r="B130" s="5" t="s">
        <v>28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39"/>
    </row>
    <row r="131" spans="1:11" x14ac:dyDescent="0.25">
      <c r="A131" s="43">
        <v>123</v>
      </c>
      <c r="B131" s="5" t="s">
        <v>7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39"/>
    </row>
    <row r="132" spans="1:11" x14ac:dyDescent="0.25">
      <c r="A132" s="43">
        <v>124</v>
      </c>
      <c r="B132" s="5" t="s">
        <v>8</v>
      </c>
      <c r="C132" s="12">
        <f>SUM(D132:J132)</f>
        <v>13850000</v>
      </c>
      <c r="D132" s="12">
        <v>1850000</v>
      </c>
      <c r="E132" s="12">
        <v>2000000</v>
      </c>
      <c r="F132" s="12">
        <v>2000000</v>
      </c>
      <c r="G132" s="12">
        <v>2000000</v>
      </c>
      <c r="H132" s="12">
        <v>2000000</v>
      </c>
      <c r="I132" s="12">
        <v>2000000</v>
      </c>
      <c r="J132" s="12">
        <v>2000000</v>
      </c>
      <c r="K132" s="39"/>
    </row>
    <row r="133" spans="1:11" x14ac:dyDescent="0.25">
      <c r="A133" s="43">
        <v>125</v>
      </c>
      <c r="B133" s="17" t="s">
        <v>26</v>
      </c>
      <c r="C133" s="12"/>
      <c r="D133" s="12"/>
      <c r="E133" s="12"/>
      <c r="F133" s="12"/>
      <c r="G133" s="12"/>
      <c r="H133" s="12"/>
      <c r="I133" s="12"/>
      <c r="J133" s="12"/>
      <c r="K133" s="39"/>
    </row>
    <row r="134" spans="1:11" ht="15.6" customHeight="1" x14ac:dyDescent="0.25">
      <c r="A134" s="43">
        <v>126</v>
      </c>
      <c r="B134" s="5" t="s">
        <v>43</v>
      </c>
      <c r="C134" s="12">
        <f>C137</f>
        <v>0</v>
      </c>
      <c r="D134" s="12">
        <f t="shared" ref="D134:J134" si="56">D137</f>
        <v>0</v>
      </c>
      <c r="E134" s="12">
        <f t="shared" si="56"/>
        <v>0</v>
      </c>
      <c r="F134" s="12">
        <f t="shared" si="56"/>
        <v>0</v>
      </c>
      <c r="G134" s="12">
        <f t="shared" si="56"/>
        <v>0</v>
      </c>
      <c r="H134" s="12">
        <f t="shared" si="56"/>
        <v>0</v>
      </c>
      <c r="I134" s="12">
        <f t="shared" si="56"/>
        <v>0</v>
      </c>
      <c r="J134" s="12">
        <f t="shared" si="56"/>
        <v>0</v>
      </c>
      <c r="K134" s="39">
        <v>24</v>
      </c>
    </row>
    <row r="135" spans="1:11" ht="15.6" customHeight="1" x14ac:dyDescent="0.25">
      <c r="A135" s="43">
        <v>127</v>
      </c>
      <c r="B135" s="5" t="s">
        <v>28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9"/>
    </row>
    <row r="136" spans="1:11" x14ac:dyDescent="0.25">
      <c r="A136" s="43">
        <v>128</v>
      </c>
      <c r="B136" s="5" t="s">
        <v>7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9"/>
    </row>
    <row r="137" spans="1:11" x14ac:dyDescent="0.25">
      <c r="A137" s="43">
        <v>129</v>
      </c>
      <c r="B137" s="5" t="s">
        <v>8</v>
      </c>
      <c r="C137" s="12">
        <f>SUM(D137:J137)</f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9"/>
    </row>
    <row r="138" spans="1:11" s="20" customFormat="1" ht="15" customHeight="1" x14ac:dyDescent="0.25">
      <c r="A138" s="43">
        <v>130</v>
      </c>
      <c r="B138" s="92" t="s">
        <v>112</v>
      </c>
      <c r="C138" s="93"/>
      <c r="D138" s="93"/>
      <c r="E138" s="93"/>
      <c r="F138" s="93"/>
      <c r="G138" s="93"/>
      <c r="H138" s="93"/>
      <c r="I138" s="93"/>
      <c r="J138" s="93"/>
      <c r="K138" s="94"/>
    </row>
    <row r="139" spans="1:11" ht="28.5" x14ac:dyDescent="0.25">
      <c r="A139" s="43">
        <v>131</v>
      </c>
      <c r="B139" s="21" t="s">
        <v>118</v>
      </c>
      <c r="C139" s="18">
        <f>C140+C141+C142</f>
        <v>735349700</v>
      </c>
      <c r="D139" s="18">
        <f>D140+D141+D142</f>
        <v>99304900</v>
      </c>
      <c r="E139" s="18">
        <f t="shared" ref="E139:J139" si="57">E140+E141+E142</f>
        <v>103009800</v>
      </c>
      <c r="F139" s="18">
        <f t="shared" si="57"/>
        <v>106607000</v>
      </c>
      <c r="G139" s="18">
        <f t="shared" si="57"/>
        <v>106607000</v>
      </c>
      <c r="H139" s="18">
        <f t="shared" si="57"/>
        <v>106607000</v>
      </c>
      <c r="I139" s="18">
        <f t="shared" si="57"/>
        <v>106607000</v>
      </c>
      <c r="J139" s="18">
        <f t="shared" si="57"/>
        <v>106607000</v>
      </c>
      <c r="K139" s="19"/>
    </row>
    <row r="140" spans="1:11" ht="18" customHeight="1" x14ac:dyDescent="0.25">
      <c r="A140" s="43">
        <v>132</v>
      </c>
      <c r="B140" s="4" t="s">
        <v>49</v>
      </c>
      <c r="C140" s="18">
        <f>C166+C163</f>
        <v>83207500</v>
      </c>
      <c r="D140" s="18">
        <f t="shared" ref="D140:J140" si="58">D166+D163</f>
        <v>11889700</v>
      </c>
      <c r="E140" s="18">
        <f t="shared" si="58"/>
        <v>11886300</v>
      </c>
      <c r="F140" s="18">
        <f t="shared" si="58"/>
        <v>11886300</v>
      </c>
      <c r="G140" s="18">
        <f t="shared" si="58"/>
        <v>11886300</v>
      </c>
      <c r="H140" s="18">
        <f t="shared" si="58"/>
        <v>11886300</v>
      </c>
      <c r="I140" s="18">
        <f t="shared" si="58"/>
        <v>11886300</v>
      </c>
      <c r="J140" s="18">
        <f t="shared" si="58"/>
        <v>11886300</v>
      </c>
      <c r="K140" s="31"/>
    </row>
    <row r="141" spans="1:11" x14ac:dyDescent="0.25">
      <c r="A141" s="43">
        <v>133</v>
      </c>
      <c r="B141" s="4" t="s">
        <v>50</v>
      </c>
      <c r="C141" s="18">
        <f>C157+C160</f>
        <v>643481100</v>
      </c>
      <c r="D141" s="18">
        <f t="shared" ref="D141:J141" si="59">D157+D160</f>
        <v>86177900</v>
      </c>
      <c r="E141" s="18">
        <f t="shared" si="59"/>
        <v>89886200</v>
      </c>
      <c r="F141" s="18">
        <f t="shared" si="59"/>
        <v>93483400</v>
      </c>
      <c r="G141" s="18">
        <f t="shared" si="59"/>
        <v>93483400</v>
      </c>
      <c r="H141" s="18">
        <f t="shared" si="59"/>
        <v>93483400</v>
      </c>
      <c r="I141" s="18">
        <f t="shared" si="59"/>
        <v>93483400</v>
      </c>
      <c r="J141" s="18">
        <f t="shared" si="59"/>
        <v>93483400</v>
      </c>
      <c r="K141" s="31"/>
    </row>
    <row r="142" spans="1:11" x14ac:dyDescent="0.25">
      <c r="A142" s="43">
        <v>134</v>
      </c>
      <c r="B142" s="4" t="s">
        <v>51</v>
      </c>
      <c r="C142" s="18">
        <f>C145+C148+C151+C154+C169+C172</f>
        <v>8661100</v>
      </c>
      <c r="D142" s="18">
        <f t="shared" ref="D142:J142" si="60">D145+D148+D151+D154+D169+D172</f>
        <v>1237300</v>
      </c>
      <c r="E142" s="18">
        <f t="shared" si="60"/>
        <v>1237300</v>
      </c>
      <c r="F142" s="18">
        <f t="shared" si="60"/>
        <v>1237300</v>
      </c>
      <c r="G142" s="18">
        <f t="shared" si="60"/>
        <v>1237300</v>
      </c>
      <c r="H142" s="18">
        <f t="shared" si="60"/>
        <v>1237300</v>
      </c>
      <c r="I142" s="18">
        <f t="shared" si="60"/>
        <v>1237300</v>
      </c>
      <c r="J142" s="18">
        <f t="shared" si="60"/>
        <v>1237300</v>
      </c>
      <c r="K142" s="31"/>
    </row>
    <row r="143" spans="1:11" x14ac:dyDescent="0.25">
      <c r="A143" s="43">
        <v>135</v>
      </c>
      <c r="B143" s="21" t="s">
        <v>13</v>
      </c>
      <c r="C143" s="18"/>
      <c r="D143" s="18"/>
      <c r="E143" s="18"/>
      <c r="F143" s="18"/>
      <c r="G143" s="18"/>
      <c r="H143" s="18"/>
      <c r="I143" s="18"/>
      <c r="J143" s="18"/>
      <c r="K143" s="31"/>
    </row>
    <row r="144" spans="1:11" ht="45" x14ac:dyDescent="0.25">
      <c r="A144" s="43">
        <v>136</v>
      </c>
      <c r="B144" s="4" t="s">
        <v>52</v>
      </c>
      <c r="C144" s="18">
        <f>C145</f>
        <v>3864000</v>
      </c>
      <c r="D144" s="18">
        <f t="shared" ref="D144:J144" si="61">D145</f>
        <v>552000</v>
      </c>
      <c r="E144" s="18">
        <f t="shared" si="61"/>
        <v>552000</v>
      </c>
      <c r="F144" s="18">
        <f t="shared" si="61"/>
        <v>552000</v>
      </c>
      <c r="G144" s="18">
        <f t="shared" si="61"/>
        <v>552000</v>
      </c>
      <c r="H144" s="18">
        <f t="shared" si="61"/>
        <v>552000</v>
      </c>
      <c r="I144" s="18">
        <f t="shared" si="61"/>
        <v>552000</v>
      </c>
      <c r="J144" s="18">
        <f t="shared" si="61"/>
        <v>552000</v>
      </c>
      <c r="K144" s="19">
        <v>25</v>
      </c>
    </row>
    <row r="145" spans="1:11" ht="16.149999999999999" customHeight="1" x14ac:dyDescent="0.25">
      <c r="A145" s="43">
        <v>137</v>
      </c>
      <c r="B145" s="5" t="s">
        <v>51</v>
      </c>
      <c r="C145" s="18">
        <f>SUM(D145:J145)</f>
        <v>3864000</v>
      </c>
      <c r="D145" s="18">
        <v>552000</v>
      </c>
      <c r="E145" s="18">
        <v>552000</v>
      </c>
      <c r="F145" s="18">
        <v>552000</v>
      </c>
      <c r="G145" s="18">
        <v>552000</v>
      </c>
      <c r="H145" s="18">
        <v>552000</v>
      </c>
      <c r="I145" s="18">
        <v>552000</v>
      </c>
      <c r="J145" s="18">
        <v>552000</v>
      </c>
      <c r="K145" s="19"/>
    </row>
    <row r="146" spans="1:11" x14ac:dyDescent="0.25">
      <c r="A146" s="43">
        <v>138</v>
      </c>
      <c r="B146" s="21" t="s">
        <v>25</v>
      </c>
      <c r="C146" s="18"/>
      <c r="D146" s="18"/>
      <c r="E146" s="18"/>
      <c r="F146" s="18"/>
      <c r="G146" s="18"/>
      <c r="H146" s="18"/>
      <c r="I146" s="18"/>
      <c r="J146" s="18"/>
      <c r="K146" s="19"/>
    </row>
    <row r="147" spans="1:11" ht="45" x14ac:dyDescent="0.25">
      <c r="A147" s="43">
        <v>139</v>
      </c>
      <c r="B147" s="4" t="s">
        <v>77</v>
      </c>
      <c r="C147" s="18">
        <f>C148</f>
        <v>563500</v>
      </c>
      <c r="D147" s="18">
        <f t="shared" ref="D147:J147" si="62">D148</f>
        <v>80500</v>
      </c>
      <c r="E147" s="18">
        <f t="shared" si="62"/>
        <v>80500</v>
      </c>
      <c r="F147" s="18">
        <f t="shared" si="62"/>
        <v>80500</v>
      </c>
      <c r="G147" s="18">
        <f t="shared" si="62"/>
        <v>80500</v>
      </c>
      <c r="H147" s="18">
        <f t="shared" si="62"/>
        <v>80500</v>
      </c>
      <c r="I147" s="18">
        <f t="shared" si="62"/>
        <v>80500</v>
      </c>
      <c r="J147" s="18">
        <f t="shared" si="62"/>
        <v>80500</v>
      </c>
      <c r="K147" s="19">
        <v>26</v>
      </c>
    </row>
    <row r="148" spans="1:11" x14ac:dyDescent="0.25">
      <c r="A148" s="43">
        <v>140</v>
      </c>
      <c r="B148" s="5" t="s">
        <v>51</v>
      </c>
      <c r="C148" s="18">
        <f>SUM(D148:J148)</f>
        <v>563500</v>
      </c>
      <c r="D148" s="18">
        <v>80500</v>
      </c>
      <c r="E148" s="18">
        <v>80500</v>
      </c>
      <c r="F148" s="18">
        <v>80500</v>
      </c>
      <c r="G148" s="18">
        <v>80500</v>
      </c>
      <c r="H148" s="18">
        <v>80500</v>
      </c>
      <c r="I148" s="18">
        <v>80500</v>
      </c>
      <c r="J148" s="18">
        <v>80500</v>
      </c>
      <c r="K148" s="19"/>
    </row>
    <row r="149" spans="1:11" x14ac:dyDescent="0.25">
      <c r="A149" s="43">
        <v>141</v>
      </c>
      <c r="B149" s="21" t="s">
        <v>26</v>
      </c>
      <c r="C149" s="18"/>
      <c r="D149" s="18"/>
      <c r="E149" s="18"/>
      <c r="F149" s="18"/>
      <c r="G149" s="18"/>
      <c r="H149" s="18"/>
      <c r="I149" s="18"/>
      <c r="J149" s="18"/>
      <c r="K149" s="19"/>
    </row>
    <row r="150" spans="1:11" ht="45" x14ac:dyDescent="0.25">
      <c r="A150" s="43">
        <v>142</v>
      </c>
      <c r="B150" s="4" t="s">
        <v>53</v>
      </c>
      <c r="C150" s="18">
        <f>C151</f>
        <v>574000</v>
      </c>
      <c r="D150" s="18">
        <f t="shared" ref="D150:J150" si="63">D151</f>
        <v>82000</v>
      </c>
      <c r="E150" s="18">
        <f t="shared" si="63"/>
        <v>82000</v>
      </c>
      <c r="F150" s="18">
        <f t="shared" si="63"/>
        <v>82000</v>
      </c>
      <c r="G150" s="18">
        <f t="shared" si="63"/>
        <v>82000</v>
      </c>
      <c r="H150" s="18">
        <f t="shared" si="63"/>
        <v>82000</v>
      </c>
      <c r="I150" s="18">
        <f t="shared" si="63"/>
        <v>82000</v>
      </c>
      <c r="J150" s="18">
        <f t="shared" si="63"/>
        <v>82000</v>
      </c>
      <c r="K150" s="19">
        <v>27</v>
      </c>
    </row>
    <row r="151" spans="1:11" x14ac:dyDescent="0.25">
      <c r="A151" s="43">
        <v>143</v>
      </c>
      <c r="B151" s="5" t="s">
        <v>51</v>
      </c>
      <c r="C151" s="18">
        <f>SUM(D151:J151)</f>
        <v>574000</v>
      </c>
      <c r="D151" s="18">
        <v>82000</v>
      </c>
      <c r="E151" s="18">
        <v>82000</v>
      </c>
      <c r="F151" s="18">
        <v>82000</v>
      </c>
      <c r="G151" s="18">
        <v>82000</v>
      </c>
      <c r="H151" s="18">
        <v>82000</v>
      </c>
      <c r="I151" s="18">
        <v>82000</v>
      </c>
      <c r="J151" s="18">
        <v>82000</v>
      </c>
      <c r="K151" s="19"/>
    </row>
    <row r="152" spans="1:11" ht="16.149999999999999" customHeight="1" x14ac:dyDescent="0.25">
      <c r="A152" s="43">
        <v>144</v>
      </c>
      <c r="B152" s="21" t="s">
        <v>44</v>
      </c>
      <c r="C152" s="18"/>
      <c r="D152" s="18"/>
      <c r="E152" s="18"/>
      <c r="F152" s="18"/>
      <c r="G152" s="18"/>
      <c r="H152" s="18"/>
      <c r="I152" s="18"/>
      <c r="J152" s="18"/>
      <c r="K152" s="19"/>
    </row>
    <row r="153" spans="1:11" ht="45" x14ac:dyDescent="0.25">
      <c r="A153" s="43">
        <v>145</v>
      </c>
      <c r="B153" s="4" t="s">
        <v>78</v>
      </c>
      <c r="C153" s="18">
        <f>C154</f>
        <v>2959600</v>
      </c>
      <c r="D153" s="18">
        <f t="shared" ref="D153:J153" si="64">D154</f>
        <v>422800</v>
      </c>
      <c r="E153" s="18">
        <f t="shared" si="64"/>
        <v>422800</v>
      </c>
      <c r="F153" s="18">
        <f t="shared" si="64"/>
        <v>422800</v>
      </c>
      <c r="G153" s="18">
        <f t="shared" si="64"/>
        <v>422800</v>
      </c>
      <c r="H153" s="18">
        <f t="shared" si="64"/>
        <v>422800</v>
      </c>
      <c r="I153" s="18">
        <f t="shared" si="64"/>
        <v>422800</v>
      </c>
      <c r="J153" s="18">
        <f t="shared" si="64"/>
        <v>422800</v>
      </c>
      <c r="K153" s="19">
        <v>28</v>
      </c>
    </row>
    <row r="154" spans="1:11" x14ac:dyDescent="0.25">
      <c r="A154" s="43">
        <v>146</v>
      </c>
      <c r="B154" s="5" t="s">
        <v>51</v>
      </c>
      <c r="C154" s="18">
        <f>D154+E154+F154+G154+H154+I154+J154</f>
        <v>2959600</v>
      </c>
      <c r="D154" s="18">
        <v>422800</v>
      </c>
      <c r="E154" s="18">
        <v>422800</v>
      </c>
      <c r="F154" s="18">
        <v>422800</v>
      </c>
      <c r="G154" s="18">
        <v>422800</v>
      </c>
      <c r="H154" s="18">
        <v>422800</v>
      </c>
      <c r="I154" s="18">
        <v>422800</v>
      </c>
      <c r="J154" s="18">
        <v>422800</v>
      </c>
      <c r="K154" s="19"/>
    </row>
    <row r="155" spans="1:11" x14ac:dyDescent="0.25">
      <c r="A155" s="43">
        <v>147</v>
      </c>
      <c r="B155" s="21" t="s">
        <v>45</v>
      </c>
      <c r="C155" s="18"/>
      <c r="D155" s="18"/>
      <c r="E155" s="18"/>
      <c r="F155" s="18"/>
      <c r="G155" s="18"/>
      <c r="H155" s="18"/>
      <c r="I155" s="18"/>
      <c r="J155" s="18"/>
      <c r="K155" s="19"/>
    </row>
    <row r="156" spans="1:11" ht="240" x14ac:dyDescent="0.25">
      <c r="A156" s="43">
        <v>148</v>
      </c>
      <c r="B156" s="4" t="s">
        <v>54</v>
      </c>
      <c r="C156" s="18">
        <f>C157</f>
        <v>245213100</v>
      </c>
      <c r="D156" s="18">
        <f t="shared" ref="D156:J156" si="65">D157</f>
        <v>32841000</v>
      </c>
      <c r="E156" s="18">
        <f t="shared" si="65"/>
        <v>34253600</v>
      </c>
      <c r="F156" s="18">
        <f t="shared" si="65"/>
        <v>35623700</v>
      </c>
      <c r="G156" s="18">
        <f t="shared" si="65"/>
        <v>35623700</v>
      </c>
      <c r="H156" s="18">
        <f t="shared" si="65"/>
        <v>35623700</v>
      </c>
      <c r="I156" s="18">
        <f t="shared" si="65"/>
        <v>35623700</v>
      </c>
      <c r="J156" s="18">
        <f t="shared" si="65"/>
        <v>35623700</v>
      </c>
      <c r="K156" s="19">
        <v>29</v>
      </c>
    </row>
    <row r="157" spans="1:11" ht="14.45" customHeight="1" x14ac:dyDescent="0.25">
      <c r="A157" s="43">
        <v>149</v>
      </c>
      <c r="B157" s="4" t="s">
        <v>50</v>
      </c>
      <c r="C157" s="18">
        <f>SUM(D157:J157)</f>
        <v>245213100</v>
      </c>
      <c r="D157" s="18">
        <v>32841000</v>
      </c>
      <c r="E157" s="18">
        <v>34253600</v>
      </c>
      <c r="F157" s="18">
        <v>35623700</v>
      </c>
      <c r="G157" s="18">
        <v>35623700</v>
      </c>
      <c r="H157" s="18">
        <v>35623700</v>
      </c>
      <c r="I157" s="18">
        <v>35623700</v>
      </c>
      <c r="J157" s="18">
        <v>35623700</v>
      </c>
      <c r="K157" s="19"/>
    </row>
    <row r="158" spans="1:11" x14ac:dyDescent="0.25">
      <c r="A158" s="43">
        <v>150</v>
      </c>
      <c r="B158" s="21" t="s">
        <v>46</v>
      </c>
      <c r="C158" s="18"/>
      <c r="D158" s="18"/>
      <c r="E158" s="18"/>
      <c r="F158" s="18"/>
      <c r="G158" s="18"/>
      <c r="H158" s="18"/>
      <c r="I158" s="18"/>
      <c r="J158" s="18"/>
      <c r="K158" s="19"/>
    </row>
    <row r="159" spans="1:11" ht="255.75" customHeight="1" x14ac:dyDescent="0.25">
      <c r="A159" s="43">
        <v>151</v>
      </c>
      <c r="B159" s="4" t="s">
        <v>75</v>
      </c>
      <c r="C159" s="18">
        <f>C160</f>
        <v>398268000</v>
      </c>
      <c r="D159" s="18">
        <f t="shared" ref="D159:J159" si="66">D160</f>
        <v>53336900</v>
      </c>
      <c r="E159" s="18">
        <f t="shared" si="66"/>
        <v>55632600</v>
      </c>
      <c r="F159" s="18">
        <f t="shared" si="66"/>
        <v>57859700</v>
      </c>
      <c r="G159" s="18">
        <f t="shared" si="66"/>
        <v>57859700</v>
      </c>
      <c r="H159" s="18">
        <f t="shared" si="66"/>
        <v>57859700</v>
      </c>
      <c r="I159" s="18">
        <f t="shared" si="66"/>
        <v>57859700</v>
      </c>
      <c r="J159" s="18">
        <f t="shared" si="66"/>
        <v>57859700</v>
      </c>
      <c r="K159" s="19">
        <v>30</v>
      </c>
    </row>
    <row r="160" spans="1:11" x14ac:dyDescent="0.25">
      <c r="A160" s="43">
        <v>152</v>
      </c>
      <c r="B160" s="4" t="s">
        <v>50</v>
      </c>
      <c r="C160" s="18">
        <f>SUM(D160:J160)</f>
        <v>398268000</v>
      </c>
      <c r="D160" s="18">
        <v>53336900</v>
      </c>
      <c r="E160" s="18">
        <v>55632600</v>
      </c>
      <c r="F160" s="18">
        <v>57859700</v>
      </c>
      <c r="G160" s="18">
        <v>57859700</v>
      </c>
      <c r="H160" s="18">
        <v>57859700</v>
      </c>
      <c r="I160" s="18">
        <v>57859700</v>
      </c>
      <c r="J160" s="18">
        <v>57859700</v>
      </c>
      <c r="K160" s="19"/>
    </row>
    <row r="161" spans="1:11" x14ac:dyDescent="0.25">
      <c r="A161" s="43">
        <v>153</v>
      </c>
      <c r="B161" s="21" t="s">
        <v>47</v>
      </c>
      <c r="C161" s="18"/>
      <c r="D161" s="18"/>
      <c r="E161" s="18"/>
      <c r="F161" s="18"/>
      <c r="G161" s="18"/>
      <c r="H161" s="18"/>
      <c r="I161" s="18"/>
      <c r="J161" s="18"/>
      <c r="K161" s="19"/>
    </row>
    <row r="162" spans="1:11" ht="255" x14ac:dyDescent="0.25">
      <c r="A162" s="43">
        <v>154</v>
      </c>
      <c r="B162" s="4" t="s">
        <v>76</v>
      </c>
      <c r="C162" s="18">
        <f>C163</f>
        <v>83018500</v>
      </c>
      <c r="D162" s="18">
        <f t="shared" ref="D162:J162" si="67">D163</f>
        <v>11862700</v>
      </c>
      <c r="E162" s="18">
        <f t="shared" si="67"/>
        <v>11859300</v>
      </c>
      <c r="F162" s="18">
        <f t="shared" si="67"/>
        <v>11859300</v>
      </c>
      <c r="G162" s="18">
        <f t="shared" si="67"/>
        <v>11859300</v>
      </c>
      <c r="H162" s="18">
        <f t="shared" si="67"/>
        <v>11859300</v>
      </c>
      <c r="I162" s="18">
        <f t="shared" si="67"/>
        <v>11859300</v>
      </c>
      <c r="J162" s="18">
        <f t="shared" si="67"/>
        <v>11859300</v>
      </c>
      <c r="K162" s="19">
        <v>31</v>
      </c>
    </row>
    <row r="163" spans="1:11" x14ac:dyDescent="0.25">
      <c r="A163" s="43">
        <v>155</v>
      </c>
      <c r="B163" s="4" t="s">
        <v>49</v>
      </c>
      <c r="C163" s="18">
        <f>SUM(D163:J163)</f>
        <v>83018500</v>
      </c>
      <c r="D163" s="18">
        <v>11862700</v>
      </c>
      <c r="E163" s="18">
        <v>11859300</v>
      </c>
      <c r="F163" s="18">
        <v>11859300</v>
      </c>
      <c r="G163" s="18">
        <v>11859300</v>
      </c>
      <c r="H163" s="18">
        <v>11859300</v>
      </c>
      <c r="I163" s="18">
        <v>11859300</v>
      </c>
      <c r="J163" s="18">
        <v>11859300</v>
      </c>
      <c r="K163" s="19"/>
    </row>
    <row r="164" spans="1:11" ht="15" customHeight="1" x14ac:dyDescent="0.25">
      <c r="A164" s="43">
        <v>156</v>
      </c>
      <c r="B164" s="21" t="s">
        <v>48</v>
      </c>
      <c r="C164" s="18"/>
      <c r="D164" s="18"/>
      <c r="E164" s="18"/>
      <c r="F164" s="18"/>
      <c r="G164" s="18"/>
      <c r="H164" s="18"/>
      <c r="I164" s="18"/>
      <c r="J164" s="18"/>
      <c r="K164" s="19"/>
    </row>
    <row r="165" spans="1:11" ht="125.25" customHeight="1" x14ac:dyDescent="0.25">
      <c r="A165" s="43">
        <v>157</v>
      </c>
      <c r="B165" s="4" t="s">
        <v>103</v>
      </c>
      <c r="C165" s="18">
        <f>C166</f>
        <v>189000</v>
      </c>
      <c r="D165" s="18">
        <f t="shared" ref="D165:J165" si="68">D166</f>
        <v>27000</v>
      </c>
      <c r="E165" s="18">
        <f t="shared" si="68"/>
        <v>27000</v>
      </c>
      <c r="F165" s="18">
        <f t="shared" si="68"/>
        <v>27000</v>
      </c>
      <c r="G165" s="18">
        <f t="shared" si="68"/>
        <v>27000</v>
      </c>
      <c r="H165" s="18">
        <f t="shared" si="68"/>
        <v>27000</v>
      </c>
      <c r="I165" s="18">
        <f t="shared" si="68"/>
        <v>27000</v>
      </c>
      <c r="J165" s="18">
        <f t="shared" si="68"/>
        <v>27000</v>
      </c>
      <c r="K165" s="19">
        <v>32</v>
      </c>
    </row>
    <row r="166" spans="1:11" x14ac:dyDescent="0.25">
      <c r="A166" s="43">
        <v>158</v>
      </c>
      <c r="B166" s="4" t="s">
        <v>1</v>
      </c>
      <c r="C166" s="18">
        <f>D166+E166+F166+G166+H166+I166+J166</f>
        <v>189000</v>
      </c>
      <c r="D166" s="18">
        <v>27000</v>
      </c>
      <c r="E166" s="18">
        <v>27000</v>
      </c>
      <c r="F166" s="18">
        <v>27000</v>
      </c>
      <c r="G166" s="18">
        <v>27000</v>
      </c>
      <c r="H166" s="18">
        <v>27000</v>
      </c>
      <c r="I166" s="18">
        <v>27000</v>
      </c>
      <c r="J166" s="18">
        <v>27000</v>
      </c>
      <c r="K166" s="19"/>
    </row>
    <row r="167" spans="1:11" x14ac:dyDescent="0.25">
      <c r="A167" s="43">
        <v>159</v>
      </c>
      <c r="B167" s="21" t="s">
        <v>74</v>
      </c>
      <c r="C167" s="18"/>
      <c r="D167" s="18"/>
      <c r="E167" s="18"/>
      <c r="F167" s="18"/>
      <c r="G167" s="18"/>
      <c r="H167" s="18"/>
      <c r="I167" s="18"/>
      <c r="J167" s="18"/>
      <c r="K167" s="19"/>
    </row>
    <row r="168" spans="1:11" ht="75" x14ac:dyDescent="0.25">
      <c r="A168" s="43">
        <v>160</v>
      </c>
      <c r="B168" s="4" t="s">
        <v>86</v>
      </c>
      <c r="C168" s="18">
        <f>C169</f>
        <v>350000</v>
      </c>
      <c r="D168" s="18">
        <f t="shared" ref="D168:J168" si="69">D169</f>
        <v>50000</v>
      </c>
      <c r="E168" s="18">
        <f t="shared" si="69"/>
        <v>50000</v>
      </c>
      <c r="F168" s="18">
        <f t="shared" si="69"/>
        <v>50000</v>
      </c>
      <c r="G168" s="18">
        <f t="shared" si="69"/>
        <v>50000</v>
      </c>
      <c r="H168" s="18">
        <f t="shared" si="69"/>
        <v>50000</v>
      </c>
      <c r="I168" s="18">
        <f t="shared" si="69"/>
        <v>50000</v>
      </c>
      <c r="J168" s="18">
        <f t="shared" si="69"/>
        <v>50000</v>
      </c>
      <c r="K168" s="19">
        <v>33</v>
      </c>
    </row>
    <row r="169" spans="1:11" x14ac:dyDescent="0.25">
      <c r="A169" s="43">
        <v>161</v>
      </c>
      <c r="B169" s="4" t="s">
        <v>3</v>
      </c>
      <c r="C169" s="18">
        <f>SUM(D169:J169)</f>
        <v>350000</v>
      </c>
      <c r="D169" s="18">
        <v>50000</v>
      </c>
      <c r="E169" s="18">
        <v>50000</v>
      </c>
      <c r="F169" s="18">
        <v>50000</v>
      </c>
      <c r="G169" s="18">
        <v>50000</v>
      </c>
      <c r="H169" s="18">
        <v>50000</v>
      </c>
      <c r="I169" s="18">
        <v>50000</v>
      </c>
      <c r="J169" s="18">
        <v>50000</v>
      </c>
      <c r="K169" s="19"/>
    </row>
    <row r="170" spans="1:11" x14ac:dyDescent="0.25">
      <c r="A170" s="43">
        <v>162</v>
      </c>
      <c r="B170" s="21" t="s">
        <v>85</v>
      </c>
      <c r="C170" s="18"/>
      <c r="D170" s="18"/>
      <c r="E170" s="18"/>
      <c r="F170" s="18"/>
      <c r="G170" s="18"/>
      <c r="H170" s="18"/>
      <c r="I170" s="18"/>
      <c r="J170" s="18"/>
      <c r="K170" s="19"/>
    </row>
    <row r="171" spans="1:11" ht="61.5" customHeight="1" x14ac:dyDescent="0.25">
      <c r="A171" s="43">
        <v>163</v>
      </c>
      <c r="B171" s="4" t="s">
        <v>87</v>
      </c>
      <c r="C171" s="18">
        <f>C172</f>
        <v>350000</v>
      </c>
      <c r="D171" s="18">
        <f t="shared" ref="D171:J171" si="70">D172</f>
        <v>50000</v>
      </c>
      <c r="E171" s="18">
        <f t="shared" si="70"/>
        <v>50000</v>
      </c>
      <c r="F171" s="18">
        <f t="shared" si="70"/>
        <v>50000</v>
      </c>
      <c r="G171" s="18">
        <f t="shared" si="70"/>
        <v>50000</v>
      </c>
      <c r="H171" s="18">
        <f t="shared" si="70"/>
        <v>50000</v>
      </c>
      <c r="I171" s="18">
        <f t="shared" si="70"/>
        <v>50000</v>
      </c>
      <c r="J171" s="18">
        <f t="shared" si="70"/>
        <v>50000</v>
      </c>
      <c r="K171" s="19">
        <v>34</v>
      </c>
    </row>
    <row r="172" spans="1:11" x14ac:dyDescent="0.25">
      <c r="A172" s="43">
        <v>164</v>
      </c>
      <c r="B172" s="4" t="s">
        <v>3</v>
      </c>
      <c r="C172" s="18">
        <f>D172+E172+F172+G172+H172+I172+J172</f>
        <v>350000</v>
      </c>
      <c r="D172" s="18">
        <v>50000</v>
      </c>
      <c r="E172" s="18">
        <v>50000</v>
      </c>
      <c r="F172" s="18">
        <v>50000</v>
      </c>
      <c r="G172" s="18">
        <v>50000</v>
      </c>
      <c r="H172" s="18">
        <v>50000</v>
      </c>
      <c r="I172" s="18">
        <v>50000</v>
      </c>
      <c r="J172" s="18">
        <v>50000</v>
      </c>
      <c r="K172" s="19"/>
    </row>
    <row r="173" spans="1:11" ht="15" customHeight="1" x14ac:dyDescent="0.25">
      <c r="A173" s="43">
        <v>165</v>
      </c>
      <c r="B173" s="104" t="s">
        <v>113</v>
      </c>
      <c r="C173" s="105"/>
      <c r="D173" s="105"/>
      <c r="E173" s="105"/>
      <c r="F173" s="105"/>
      <c r="G173" s="105"/>
      <c r="H173" s="105"/>
      <c r="I173" s="105"/>
      <c r="J173" s="105"/>
      <c r="K173" s="106"/>
    </row>
    <row r="174" spans="1:11" ht="28.5" x14ac:dyDescent="0.25">
      <c r="A174" s="43">
        <v>166</v>
      </c>
      <c r="B174" s="60" t="s">
        <v>114</v>
      </c>
      <c r="C174" s="58">
        <f>C175+C176</f>
        <v>10168800</v>
      </c>
      <c r="D174" s="58">
        <f t="shared" ref="D174:J174" si="71">D175+D176</f>
        <v>268800</v>
      </c>
      <c r="E174" s="58">
        <f t="shared" si="71"/>
        <v>1650000</v>
      </c>
      <c r="F174" s="58">
        <f t="shared" si="71"/>
        <v>1650000</v>
      </c>
      <c r="G174" s="58">
        <f t="shared" si="71"/>
        <v>1650000</v>
      </c>
      <c r="H174" s="58">
        <f t="shared" si="71"/>
        <v>1650000</v>
      </c>
      <c r="I174" s="58">
        <f t="shared" si="71"/>
        <v>1650000</v>
      </c>
      <c r="J174" s="58">
        <f t="shared" si="71"/>
        <v>1650000</v>
      </c>
      <c r="K174" s="61"/>
    </row>
    <row r="175" spans="1:11" x14ac:dyDescent="0.25">
      <c r="A175" s="43">
        <v>167</v>
      </c>
      <c r="B175" s="62" t="s">
        <v>7</v>
      </c>
      <c r="C175" s="58">
        <v>0</v>
      </c>
      <c r="D175" s="58">
        <v>0</v>
      </c>
      <c r="E175" s="58">
        <v>0</v>
      </c>
      <c r="F175" s="58">
        <v>0</v>
      </c>
      <c r="G175" s="58">
        <v>0</v>
      </c>
      <c r="H175" s="58">
        <v>0</v>
      </c>
      <c r="I175" s="58">
        <v>0</v>
      </c>
      <c r="J175" s="58">
        <v>0</v>
      </c>
      <c r="K175" s="61"/>
    </row>
    <row r="176" spans="1:11" ht="13.15" customHeight="1" x14ac:dyDescent="0.25">
      <c r="A176" s="43">
        <v>168</v>
      </c>
      <c r="B176" s="62" t="s">
        <v>8</v>
      </c>
      <c r="C176" s="58">
        <f>C180+C184+C188</f>
        <v>10168800</v>
      </c>
      <c r="D176" s="58">
        <f t="shared" ref="D176:J176" si="72">D180+D184+D188</f>
        <v>268800</v>
      </c>
      <c r="E176" s="58">
        <f t="shared" si="72"/>
        <v>1650000</v>
      </c>
      <c r="F176" s="58">
        <f t="shared" si="72"/>
        <v>1650000</v>
      </c>
      <c r="G176" s="58">
        <f t="shared" si="72"/>
        <v>1650000</v>
      </c>
      <c r="H176" s="58">
        <f t="shared" si="72"/>
        <v>1650000</v>
      </c>
      <c r="I176" s="58">
        <f t="shared" si="72"/>
        <v>1650000</v>
      </c>
      <c r="J176" s="58">
        <f t="shared" si="72"/>
        <v>1650000</v>
      </c>
      <c r="K176" s="61"/>
    </row>
    <row r="177" spans="1:11" x14ac:dyDescent="0.25">
      <c r="A177" s="43">
        <v>169</v>
      </c>
      <c r="B177" s="64" t="s">
        <v>13</v>
      </c>
      <c r="C177" s="58"/>
      <c r="D177" s="58"/>
      <c r="E177" s="58"/>
      <c r="F177" s="58"/>
      <c r="G177" s="58"/>
      <c r="H177" s="58"/>
      <c r="I177" s="58"/>
      <c r="J177" s="58"/>
      <c r="K177" s="61"/>
    </row>
    <row r="178" spans="1:11" ht="75" x14ac:dyDescent="0.25">
      <c r="A178" s="43">
        <v>170</v>
      </c>
      <c r="B178" s="62" t="s">
        <v>55</v>
      </c>
      <c r="C178" s="58">
        <f>C179+C180</f>
        <v>9268800</v>
      </c>
      <c r="D178" s="58">
        <f t="shared" ref="D178:J178" si="73">D179+D180</f>
        <v>268800</v>
      </c>
      <c r="E178" s="58">
        <f t="shared" si="73"/>
        <v>1500000</v>
      </c>
      <c r="F178" s="58">
        <f t="shared" si="73"/>
        <v>1500000</v>
      </c>
      <c r="G178" s="58">
        <f t="shared" si="73"/>
        <v>1500000</v>
      </c>
      <c r="H178" s="58">
        <f t="shared" si="73"/>
        <v>1500000</v>
      </c>
      <c r="I178" s="58">
        <f t="shared" si="73"/>
        <v>1500000</v>
      </c>
      <c r="J178" s="58">
        <f t="shared" si="73"/>
        <v>1500000</v>
      </c>
      <c r="K178" s="61">
        <v>35.36</v>
      </c>
    </row>
    <row r="179" spans="1:11" x14ac:dyDescent="0.25">
      <c r="A179" s="43">
        <v>171</v>
      </c>
      <c r="B179" s="65" t="s">
        <v>2</v>
      </c>
      <c r="C179" s="58">
        <f>D179+E179+F179+G179+H179+I179+J179</f>
        <v>0</v>
      </c>
      <c r="D179" s="58">
        <v>0</v>
      </c>
      <c r="E179" s="58">
        <v>0</v>
      </c>
      <c r="F179" s="58">
        <v>0</v>
      </c>
      <c r="G179" s="58">
        <v>0</v>
      </c>
      <c r="H179" s="58">
        <v>0</v>
      </c>
      <c r="I179" s="58">
        <v>0</v>
      </c>
      <c r="J179" s="58">
        <v>0</v>
      </c>
      <c r="K179" s="61"/>
    </row>
    <row r="180" spans="1:11" x14ac:dyDescent="0.25">
      <c r="A180" s="43">
        <v>172</v>
      </c>
      <c r="B180" s="65" t="s">
        <v>3</v>
      </c>
      <c r="C180" s="58">
        <f>SUM(D180:J180)</f>
        <v>9268800</v>
      </c>
      <c r="D180" s="58">
        <v>268800</v>
      </c>
      <c r="E180" s="58">
        <v>1500000</v>
      </c>
      <c r="F180" s="58">
        <v>1500000</v>
      </c>
      <c r="G180" s="58">
        <v>1500000</v>
      </c>
      <c r="H180" s="58">
        <v>1500000</v>
      </c>
      <c r="I180" s="58">
        <v>1500000</v>
      </c>
      <c r="J180" s="58">
        <v>1500000</v>
      </c>
      <c r="K180" s="61"/>
    </row>
    <row r="181" spans="1:11" x14ac:dyDescent="0.25">
      <c r="A181" s="43">
        <v>173</v>
      </c>
      <c r="B181" s="64" t="s">
        <v>25</v>
      </c>
      <c r="C181" s="58"/>
      <c r="D181" s="58"/>
      <c r="E181" s="58"/>
      <c r="F181" s="58"/>
      <c r="G181" s="58"/>
      <c r="H181" s="58"/>
      <c r="I181" s="58"/>
      <c r="J181" s="58"/>
      <c r="K181" s="61"/>
    </row>
    <row r="182" spans="1:11" ht="60" x14ac:dyDescent="0.25">
      <c r="A182" s="43">
        <v>174</v>
      </c>
      <c r="B182" s="62" t="s">
        <v>56</v>
      </c>
      <c r="C182" s="58">
        <f>C183+C184</f>
        <v>600000</v>
      </c>
      <c r="D182" s="58">
        <f t="shared" ref="D182:J182" si="74">D183+D184</f>
        <v>0</v>
      </c>
      <c r="E182" s="58">
        <f t="shared" si="74"/>
        <v>100000</v>
      </c>
      <c r="F182" s="58">
        <f t="shared" si="74"/>
        <v>100000</v>
      </c>
      <c r="G182" s="58">
        <f t="shared" si="74"/>
        <v>100000</v>
      </c>
      <c r="H182" s="58">
        <f t="shared" si="74"/>
        <v>100000</v>
      </c>
      <c r="I182" s="58">
        <f t="shared" si="74"/>
        <v>100000</v>
      </c>
      <c r="J182" s="58">
        <f t="shared" si="74"/>
        <v>100000</v>
      </c>
      <c r="K182" s="61">
        <v>37</v>
      </c>
    </row>
    <row r="183" spans="1:11" x14ac:dyDescent="0.25">
      <c r="A183" s="43">
        <v>175</v>
      </c>
      <c r="B183" s="65" t="s">
        <v>2</v>
      </c>
      <c r="C183" s="58">
        <v>0</v>
      </c>
      <c r="D183" s="58">
        <v>0</v>
      </c>
      <c r="E183" s="58">
        <v>0</v>
      </c>
      <c r="F183" s="58">
        <v>0</v>
      </c>
      <c r="G183" s="58">
        <v>0</v>
      </c>
      <c r="H183" s="58">
        <v>0</v>
      </c>
      <c r="I183" s="58">
        <v>0</v>
      </c>
      <c r="J183" s="58">
        <v>0</v>
      </c>
      <c r="K183" s="61"/>
    </row>
    <row r="184" spans="1:11" x14ac:dyDescent="0.25">
      <c r="A184" s="43">
        <v>176</v>
      </c>
      <c r="B184" s="62" t="s">
        <v>3</v>
      </c>
      <c r="C184" s="58">
        <f>SUM(D184:J184)</f>
        <v>600000</v>
      </c>
      <c r="D184" s="58">
        <v>0</v>
      </c>
      <c r="E184" s="58">
        <v>100000</v>
      </c>
      <c r="F184" s="58">
        <v>100000</v>
      </c>
      <c r="G184" s="58">
        <v>100000</v>
      </c>
      <c r="H184" s="58">
        <v>100000</v>
      </c>
      <c r="I184" s="58">
        <v>100000</v>
      </c>
      <c r="J184" s="58">
        <v>100000</v>
      </c>
      <c r="K184" s="61"/>
    </row>
    <row r="185" spans="1:11" ht="17.25" customHeight="1" x14ac:dyDescent="0.25">
      <c r="A185" s="43">
        <v>177</v>
      </c>
      <c r="B185" s="60" t="s">
        <v>57</v>
      </c>
      <c r="C185" s="58"/>
      <c r="D185" s="58"/>
      <c r="E185" s="58"/>
      <c r="F185" s="58"/>
      <c r="G185" s="58"/>
      <c r="H185" s="58"/>
      <c r="I185" s="58"/>
      <c r="J185" s="58"/>
      <c r="K185" s="61"/>
    </row>
    <row r="186" spans="1:11" ht="135" x14ac:dyDescent="0.25">
      <c r="A186" s="43">
        <v>178</v>
      </c>
      <c r="B186" s="62" t="s">
        <v>58</v>
      </c>
      <c r="C186" s="58">
        <f>C188</f>
        <v>300000</v>
      </c>
      <c r="D186" s="58">
        <f t="shared" ref="D186:J186" si="75">D188</f>
        <v>0</v>
      </c>
      <c r="E186" s="58">
        <f t="shared" si="75"/>
        <v>50000</v>
      </c>
      <c r="F186" s="58">
        <f t="shared" si="75"/>
        <v>50000</v>
      </c>
      <c r="G186" s="58">
        <f t="shared" si="75"/>
        <v>50000</v>
      </c>
      <c r="H186" s="58">
        <f t="shared" si="75"/>
        <v>50000</v>
      </c>
      <c r="I186" s="58">
        <f t="shared" si="75"/>
        <v>50000</v>
      </c>
      <c r="J186" s="58">
        <f t="shared" si="75"/>
        <v>50000</v>
      </c>
      <c r="K186" s="61">
        <v>38</v>
      </c>
    </row>
    <row r="187" spans="1:11" x14ac:dyDescent="0.25">
      <c r="A187" s="43">
        <v>179</v>
      </c>
      <c r="B187" s="65" t="s">
        <v>2</v>
      </c>
      <c r="C187" s="58">
        <v>0</v>
      </c>
      <c r="D187" s="58">
        <v>0</v>
      </c>
      <c r="E187" s="58">
        <v>0</v>
      </c>
      <c r="F187" s="58">
        <v>0</v>
      </c>
      <c r="G187" s="58">
        <v>0</v>
      </c>
      <c r="H187" s="58">
        <v>0</v>
      </c>
      <c r="I187" s="58">
        <v>0</v>
      </c>
      <c r="J187" s="58">
        <v>0</v>
      </c>
      <c r="K187" s="61"/>
    </row>
    <row r="188" spans="1:11" x14ac:dyDescent="0.25">
      <c r="A188" s="43">
        <v>180</v>
      </c>
      <c r="B188" s="62" t="s">
        <v>3</v>
      </c>
      <c r="C188" s="58">
        <f>SUM(D188:J188)</f>
        <v>300000</v>
      </c>
      <c r="D188" s="58">
        <v>0</v>
      </c>
      <c r="E188" s="58">
        <v>50000</v>
      </c>
      <c r="F188" s="58">
        <v>50000</v>
      </c>
      <c r="G188" s="58">
        <v>50000</v>
      </c>
      <c r="H188" s="58">
        <v>50000</v>
      </c>
      <c r="I188" s="58">
        <v>50000</v>
      </c>
      <c r="J188" s="58">
        <v>50000</v>
      </c>
      <c r="K188" s="61"/>
    </row>
    <row r="189" spans="1:11" ht="15" customHeight="1" x14ac:dyDescent="0.25">
      <c r="A189" s="43">
        <v>181</v>
      </c>
      <c r="B189" s="101" t="s">
        <v>119</v>
      </c>
      <c r="C189" s="102"/>
      <c r="D189" s="102"/>
      <c r="E189" s="102"/>
      <c r="F189" s="102"/>
      <c r="G189" s="102"/>
      <c r="H189" s="102"/>
      <c r="I189" s="102"/>
      <c r="J189" s="102"/>
      <c r="K189" s="103"/>
    </row>
    <row r="190" spans="1:11" ht="28.5" x14ac:dyDescent="0.25">
      <c r="A190" s="43">
        <v>182</v>
      </c>
      <c r="B190" s="57" t="s">
        <v>92</v>
      </c>
      <c r="C190" s="58">
        <f>C191</f>
        <v>6345080</v>
      </c>
      <c r="D190" s="58">
        <f t="shared" ref="D190:J190" si="76">D191</f>
        <v>906440</v>
      </c>
      <c r="E190" s="58">
        <f t="shared" si="76"/>
        <v>906440</v>
      </c>
      <c r="F190" s="58">
        <f t="shared" si="76"/>
        <v>906440</v>
      </c>
      <c r="G190" s="58">
        <f t="shared" si="76"/>
        <v>906440</v>
      </c>
      <c r="H190" s="58">
        <f t="shared" si="76"/>
        <v>906440</v>
      </c>
      <c r="I190" s="58">
        <f t="shared" si="76"/>
        <v>906440</v>
      </c>
      <c r="J190" s="58">
        <f t="shared" si="76"/>
        <v>906440</v>
      </c>
      <c r="K190" s="58"/>
    </row>
    <row r="191" spans="1:11" x14ac:dyDescent="0.25">
      <c r="A191" s="43">
        <v>183</v>
      </c>
      <c r="B191" s="59" t="s">
        <v>8</v>
      </c>
      <c r="C191" s="58">
        <f>C194+C197</f>
        <v>6345080</v>
      </c>
      <c r="D191" s="58">
        <f t="shared" ref="D191:J191" si="77">D194+D197</f>
        <v>906440</v>
      </c>
      <c r="E191" s="58">
        <f t="shared" si="77"/>
        <v>906440</v>
      </c>
      <c r="F191" s="58">
        <f t="shared" si="77"/>
        <v>906440</v>
      </c>
      <c r="G191" s="58">
        <f t="shared" si="77"/>
        <v>906440</v>
      </c>
      <c r="H191" s="58">
        <f t="shared" si="77"/>
        <v>906440</v>
      </c>
      <c r="I191" s="58">
        <f t="shared" si="77"/>
        <v>906440</v>
      </c>
      <c r="J191" s="58">
        <f t="shared" si="77"/>
        <v>906440</v>
      </c>
      <c r="K191" s="58"/>
    </row>
    <row r="192" spans="1:11" x14ac:dyDescent="0.25">
      <c r="A192" s="43">
        <v>184</v>
      </c>
      <c r="B192" s="57" t="s">
        <v>13</v>
      </c>
      <c r="C192" s="58"/>
      <c r="D192" s="58"/>
      <c r="E192" s="58"/>
      <c r="F192" s="58"/>
      <c r="G192" s="58"/>
      <c r="H192" s="58"/>
      <c r="I192" s="58"/>
      <c r="J192" s="58"/>
      <c r="K192" s="58"/>
    </row>
    <row r="193" spans="1:11" s="24" customFormat="1" ht="58.5" customHeight="1" x14ac:dyDescent="0.25">
      <c r="A193" s="43">
        <v>185</v>
      </c>
      <c r="B193" s="59" t="s">
        <v>88</v>
      </c>
      <c r="C193" s="58">
        <f>C194</f>
        <v>5600000</v>
      </c>
      <c r="D193" s="58">
        <f t="shared" ref="D193:J193" si="78">D194</f>
        <v>800000</v>
      </c>
      <c r="E193" s="58">
        <f t="shared" si="78"/>
        <v>800000</v>
      </c>
      <c r="F193" s="58">
        <f t="shared" si="78"/>
        <v>800000</v>
      </c>
      <c r="G193" s="58">
        <f t="shared" si="78"/>
        <v>800000</v>
      </c>
      <c r="H193" s="58">
        <f t="shared" si="78"/>
        <v>800000</v>
      </c>
      <c r="I193" s="58">
        <f t="shared" si="78"/>
        <v>800000</v>
      </c>
      <c r="J193" s="58">
        <f t="shared" si="78"/>
        <v>800000</v>
      </c>
      <c r="K193" s="58" t="s">
        <v>180</v>
      </c>
    </row>
    <row r="194" spans="1:11" s="24" customFormat="1" x14ac:dyDescent="0.25">
      <c r="A194" s="43">
        <v>186</v>
      </c>
      <c r="B194" s="59" t="s">
        <v>3</v>
      </c>
      <c r="C194" s="58">
        <f>SUM(D194:J194)</f>
        <v>5600000</v>
      </c>
      <c r="D194" s="58">
        <v>800000</v>
      </c>
      <c r="E194" s="58">
        <v>800000</v>
      </c>
      <c r="F194" s="58">
        <v>800000</v>
      </c>
      <c r="G194" s="58">
        <v>800000</v>
      </c>
      <c r="H194" s="58">
        <v>800000</v>
      </c>
      <c r="I194" s="58">
        <v>800000</v>
      </c>
      <c r="J194" s="58">
        <v>800000</v>
      </c>
      <c r="K194" s="58"/>
    </row>
    <row r="195" spans="1:11" s="24" customFormat="1" x14ac:dyDescent="0.25">
      <c r="A195" s="43">
        <v>187</v>
      </c>
      <c r="B195" s="57" t="s">
        <v>25</v>
      </c>
      <c r="C195" s="58"/>
      <c r="D195" s="58"/>
      <c r="E195" s="58"/>
      <c r="F195" s="58"/>
      <c r="G195" s="58"/>
      <c r="H195" s="58"/>
      <c r="I195" s="58"/>
      <c r="J195" s="58"/>
      <c r="K195" s="58"/>
    </row>
    <row r="196" spans="1:11" s="24" customFormat="1" ht="78" customHeight="1" x14ac:dyDescent="0.25">
      <c r="A196" s="43">
        <v>188</v>
      </c>
      <c r="B196" s="59" t="s">
        <v>89</v>
      </c>
      <c r="C196" s="58">
        <f>C197</f>
        <v>745080</v>
      </c>
      <c r="D196" s="58">
        <f t="shared" ref="D196:J196" si="79">D197</f>
        <v>106440</v>
      </c>
      <c r="E196" s="58">
        <f t="shared" si="79"/>
        <v>106440</v>
      </c>
      <c r="F196" s="58">
        <f t="shared" si="79"/>
        <v>106440</v>
      </c>
      <c r="G196" s="58">
        <f t="shared" si="79"/>
        <v>106440</v>
      </c>
      <c r="H196" s="58">
        <f t="shared" si="79"/>
        <v>106440</v>
      </c>
      <c r="I196" s="58">
        <f t="shared" si="79"/>
        <v>106440</v>
      </c>
      <c r="J196" s="58">
        <f t="shared" si="79"/>
        <v>106440</v>
      </c>
      <c r="K196" s="58" t="s">
        <v>180</v>
      </c>
    </row>
    <row r="197" spans="1:11" s="24" customFormat="1" ht="14.45" customHeight="1" x14ac:dyDescent="0.25">
      <c r="A197" s="43">
        <v>189</v>
      </c>
      <c r="B197" s="59" t="s">
        <v>3</v>
      </c>
      <c r="C197" s="58">
        <f>SUM(D197:J197)</f>
        <v>745080</v>
      </c>
      <c r="D197" s="58">
        <v>106440</v>
      </c>
      <c r="E197" s="58">
        <v>106440</v>
      </c>
      <c r="F197" s="58">
        <v>106440</v>
      </c>
      <c r="G197" s="58">
        <v>106440</v>
      </c>
      <c r="H197" s="58">
        <v>106440</v>
      </c>
      <c r="I197" s="58">
        <v>106440</v>
      </c>
      <c r="J197" s="58">
        <v>106440</v>
      </c>
      <c r="K197" s="58"/>
    </row>
    <row r="198" spans="1:11" s="24" customFormat="1" ht="15" customHeight="1" x14ac:dyDescent="0.25">
      <c r="A198" s="43">
        <v>190</v>
      </c>
      <c r="B198" s="104" t="s">
        <v>120</v>
      </c>
      <c r="C198" s="105"/>
      <c r="D198" s="105"/>
      <c r="E198" s="105"/>
      <c r="F198" s="105"/>
      <c r="G198" s="105"/>
      <c r="H198" s="105"/>
      <c r="I198" s="105"/>
      <c r="J198" s="105"/>
      <c r="K198" s="106"/>
    </row>
    <row r="199" spans="1:11" s="24" customFormat="1" ht="28.5" x14ac:dyDescent="0.25">
      <c r="A199" s="43">
        <v>191</v>
      </c>
      <c r="B199" s="60" t="s">
        <v>121</v>
      </c>
      <c r="C199" s="58">
        <f>C200</f>
        <v>3920700</v>
      </c>
      <c r="D199" s="58">
        <f t="shared" ref="D199:J199" si="80">D200</f>
        <v>560100</v>
      </c>
      <c r="E199" s="58">
        <f t="shared" si="80"/>
        <v>560100</v>
      </c>
      <c r="F199" s="58">
        <f t="shared" si="80"/>
        <v>560100</v>
      </c>
      <c r="G199" s="58">
        <f t="shared" si="80"/>
        <v>560100</v>
      </c>
      <c r="H199" s="58">
        <f t="shared" si="80"/>
        <v>560100</v>
      </c>
      <c r="I199" s="58">
        <f t="shared" si="80"/>
        <v>560100</v>
      </c>
      <c r="J199" s="58">
        <f t="shared" si="80"/>
        <v>560100</v>
      </c>
      <c r="K199" s="61"/>
    </row>
    <row r="200" spans="1:11" s="24" customFormat="1" x14ac:dyDescent="0.25">
      <c r="A200" s="43">
        <v>192</v>
      </c>
      <c r="B200" s="62" t="s">
        <v>8</v>
      </c>
      <c r="C200" s="58">
        <f>C203+C206</f>
        <v>3920700</v>
      </c>
      <c r="D200" s="58">
        <f t="shared" ref="D200:J200" si="81">D203+D206</f>
        <v>560100</v>
      </c>
      <c r="E200" s="58">
        <f t="shared" si="81"/>
        <v>560100</v>
      </c>
      <c r="F200" s="58">
        <f t="shared" si="81"/>
        <v>560100</v>
      </c>
      <c r="G200" s="58">
        <f t="shared" si="81"/>
        <v>560100</v>
      </c>
      <c r="H200" s="58">
        <f t="shared" si="81"/>
        <v>560100</v>
      </c>
      <c r="I200" s="58">
        <f t="shared" si="81"/>
        <v>560100</v>
      </c>
      <c r="J200" s="58">
        <f t="shared" si="81"/>
        <v>560100</v>
      </c>
      <c r="K200" s="61"/>
    </row>
    <row r="201" spans="1:11" s="24" customFormat="1" ht="16.899999999999999" customHeight="1" x14ac:dyDescent="0.25">
      <c r="A201" s="43">
        <v>193</v>
      </c>
      <c r="B201" s="60" t="s">
        <v>13</v>
      </c>
      <c r="C201" s="58"/>
      <c r="D201" s="58"/>
      <c r="E201" s="58"/>
      <c r="F201" s="58"/>
      <c r="G201" s="58"/>
      <c r="H201" s="58"/>
      <c r="I201" s="58"/>
      <c r="J201" s="58"/>
      <c r="K201" s="61"/>
    </row>
    <row r="202" spans="1:11" s="24" customFormat="1" ht="45.75" customHeight="1" x14ac:dyDescent="0.25">
      <c r="A202" s="43">
        <v>194</v>
      </c>
      <c r="B202" s="62" t="s">
        <v>90</v>
      </c>
      <c r="C202" s="58">
        <f>C203</f>
        <v>3570700</v>
      </c>
      <c r="D202" s="58">
        <f t="shared" ref="D202:J202" si="82">D203</f>
        <v>510100</v>
      </c>
      <c r="E202" s="58">
        <f t="shared" si="82"/>
        <v>510100</v>
      </c>
      <c r="F202" s="58">
        <f t="shared" si="82"/>
        <v>510100</v>
      </c>
      <c r="G202" s="58">
        <f t="shared" si="82"/>
        <v>510100</v>
      </c>
      <c r="H202" s="58">
        <f t="shared" si="82"/>
        <v>510100</v>
      </c>
      <c r="I202" s="58">
        <f t="shared" si="82"/>
        <v>510100</v>
      </c>
      <c r="J202" s="58">
        <f t="shared" si="82"/>
        <v>510100</v>
      </c>
      <c r="K202" s="61" t="s">
        <v>181</v>
      </c>
    </row>
    <row r="203" spans="1:11" s="24" customFormat="1" x14ac:dyDescent="0.25">
      <c r="A203" s="43">
        <v>195</v>
      </c>
      <c r="B203" s="62" t="s">
        <v>3</v>
      </c>
      <c r="C203" s="58">
        <f>SUM(D203:J203)</f>
        <v>3570700</v>
      </c>
      <c r="D203" s="58">
        <v>510100</v>
      </c>
      <c r="E203" s="58">
        <v>510100</v>
      </c>
      <c r="F203" s="58">
        <v>510100</v>
      </c>
      <c r="G203" s="58">
        <v>510100</v>
      </c>
      <c r="H203" s="58">
        <v>510100</v>
      </c>
      <c r="I203" s="58">
        <v>510100</v>
      </c>
      <c r="J203" s="58">
        <v>510100</v>
      </c>
      <c r="K203" s="61"/>
    </row>
    <row r="204" spans="1:11" s="24" customFormat="1" x14ac:dyDescent="0.25">
      <c r="A204" s="43">
        <v>196</v>
      </c>
      <c r="B204" s="60" t="s">
        <v>25</v>
      </c>
      <c r="C204" s="58"/>
      <c r="D204" s="58"/>
      <c r="E204" s="58"/>
      <c r="F204" s="58"/>
      <c r="G204" s="58"/>
      <c r="H204" s="58"/>
      <c r="I204" s="58"/>
      <c r="J204" s="58"/>
      <c r="K204" s="61"/>
    </row>
    <row r="205" spans="1:11" s="24" customFormat="1" ht="48" customHeight="1" x14ac:dyDescent="0.25">
      <c r="A205" s="43">
        <v>197</v>
      </c>
      <c r="B205" s="62" t="s">
        <v>91</v>
      </c>
      <c r="C205" s="58">
        <f>C206</f>
        <v>350000</v>
      </c>
      <c r="D205" s="58">
        <f t="shared" ref="D205:J205" si="83">D206</f>
        <v>50000</v>
      </c>
      <c r="E205" s="58">
        <f t="shared" si="83"/>
        <v>50000</v>
      </c>
      <c r="F205" s="58">
        <f t="shared" si="83"/>
        <v>50000</v>
      </c>
      <c r="G205" s="58">
        <f t="shared" si="83"/>
        <v>50000</v>
      </c>
      <c r="H205" s="58">
        <f t="shared" si="83"/>
        <v>50000</v>
      </c>
      <c r="I205" s="58">
        <f t="shared" si="83"/>
        <v>50000</v>
      </c>
      <c r="J205" s="58">
        <f t="shared" si="83"/>
        <v>50000</v>
      </c>
      <c r="K205" s="61" t="s">
        <v>181</v>
      </c>
    </row>
    <row r="206" spans="1:11" s="24" customFormat="1" x14ac:dyDescent="0.25">
      <c r="A206" s="43">
        <v>198</v>
      </c>
      <c r="B206" s="62" t="s">
        <v>3</v>
      </c>
      <c r="C206" s="58">
        <f>SUM(D206:J206)</f>
        <v>350000</v>
      </c>
      <c r="D206" s="58">
        <v>50000</v>
      </c>
      <c r="E206" s="58">
        <v>50000</v>
      </c>
      <c r="F206" s="58">
        <v>50000</v>
      </c>
      <c r="G206" s="58">
        <v>50000</v>
      </c>
      <c r="H206" s="58">
        <v>50000</v>
      </c>
      <c r="I206" s="58">
        <v>50000</v>
      </c>
      <c r="J206" s="58">
        <v>50000</v>
      </c>
      <c r="K206" s="61"/>
    </row>
    <row r="207" spans="1:11" s="24" customFormat="1" ht="15" customHeight="1" x14ac:dyDescent="0.25">
      <c r="A207" s="43">
        <v>199</v>
      </c>
      <c r="B207" s="104" t="s">
        <v>122</v>
      </c>
      <c r="C207" s="105"/>
      <c r="D207" s="105"/>
      <c r="E207" s="105"/>
      <c r="F207" s="105"/>
      <c r="G207" s="105"/>
      <c r="H207" s="105"/>
      <c r="I207" s="105"/>
      <c r="J207" s="105"/>
      <c r="K207" s="106"/>
    </row>
    <row r="208" spans="1:11" s="24" customFormat="1" ht="27.75" customHeight="1" x14ac:dyDescent="0.25">
      <c r="A208" s="43">
        <v>200</v>
      </c>
      <c r="B208" s="57" t="s">
        <v>123</v>
      </c>
      <c r="C208" s="58">
        <f>C209</f>
        <v>2034200</v>
      </c>
      <c r="D208" s="58">
        <f t="shared" ref="D208:J208" si="84">D209</f>
        <v>290600</v>
      </c>
      <c r="E208" s="58">
        <f t="shared" si="84"/>
        <v>290600</v>
      </c>
      <c r="F208" s="58">
        <f t="shared" si="84"/>
        <v>290600</v>
      </c>
      <c r="G208" s="58">
        <f t="shared" si="84"/>
        <v>290600</v>
      </c>
      <c r="H208" s="58">
        <f t="shared" si="84"/>
        <v>290600</v>
      </c>
      <c r="I208" s="58">
        <f t="shared" si="84"/>
        <v>290600</v>
      </c>
      <c r="J208" s="58">
        <f t="shared" si="84"/>
        <v>290600</v>
      </c>
      <c r="K208" s="58"/>
    </row>
    <row r="209" spans="1:11" s="24" customFormat="1" x14ac:dyDescent="0.25">
      <c r="A209" s="43">
        <v>201</v>
      </c>
      <c r="B209" s="59" t="s">
        <v>8</v>
      </c>
      <c r="C209" s="58">
        <f>C212</f>
        <v>2034200</v>
      </c>
      <c r="D209" s="58">
        <f t="shared" ref="D209:J209" si="85">D212</f>
        <v>290600</v>
      </c>
      <c r="E209" s="58">
        <f t="shared" si="85"/>
        <v>290600</v>
      </c>
      <c r="F209" s="58">
        <f t="shared" si="85"/>
        <v>290600</v>
      </c>
      <c r="G209" s="58">
        <f t="shared" si="85"/>
        <v>290600</v>
      </c>
      <c r="H209" s="58">
        <f t="shared" si="85"/>
        <v>290600</v>
      </c>
      <c r="I209" s="58">
        <f t="shared" si="85"/>
        <v>290600</v>
      </c>
      <c r="J209" s="58">
        <f t="shared" si="85"/>
        <v>290600</v>
      </c>
      <c r="K209" s="58"/>
    </row>
    <row r="210" spans="1:11" s="24" customFormat="1" x14ac:dyDescent="0.25">
      <c r="A210" s="43">
        <v>202</v>
      </c>
      <c r="B210" s="57" t="s">
        <v>13</v>
      </c>
      <c r="C210" s="58"/>
      <c r="D210" s="58"/>
      <c r="E210" s="58"/>
      <c r="F210" s="58"/>
      <c r="G210" s="58"/>
      <c r="H210" s="58"/>
      <c r="I210" s="58"/>
      <c r="J210" s="58"/>
      <c r="K210" s="58"/>
    </row>
    <row r="211" spans="1:11" s="24" customFormat="1" ht="93" customHeight="1" x14ac:dyDescent="0.25">
      <c r="A211" s="43">
        <v>203</v>
      </c>
      <c r="B211" s="63" t="s">
        <v>59</v>
      </c>
      <c r="C211" s="58">
        <f>C212</f>
        <v>2034200</v>
      </c>
      <c r="D211" s="58">
        <f t="shared" ref="D211:J211" si="86">D212</f>
        <v>290600</v>
      </c>
      <c r="E211" s="58">
        <f t="shared" si="86"/>
        <v>290600</v>
      </c>
      <c r="F211" s="58">
        <f t="shared" si="86"/>
        <v>290600</v>
      </c>
      <c r="G211" s="58">
        <f t="shared" si="86"/>
        <v>290600</v>
      </c>
      <c r="H211" s="58">
        <f t="shared" si="86"/>
        <v>290600</v>
      </c>
      <c r="I211" s="58">
        <f t="shared" si="86"/>
        <v>290600</v>
      </c>
      <c r="J211" s="58">
        <f t="shared" si="86"/>
        <v>290600</v>
      </c>
      <c r="K211" s="58" t="s">
        <v>182</v>
      </c>
    </row>
    <row r="212" spans="1:11" s="24" customFormat="1" ht="18" customHeight="1" x14ac:dyDescent="0.25">
      <c r="A212" s="43">
        <v>204</v>
      </c>
      <c r="B212" s="63" t="s">
        <v>8</v>
      </c>
      <c r="C212" s="58">
        <f>SUM(D212:J212)</f>
        <v>2034200</v>
      </c>
      <c r="D212" s="58">
        <v>290600</v>
      </c>
      <c r="E212" s="58">
        <v>290600</v>
      </c>
      <c r="F212" s="58">
        <v>290600</v>
      </c>
      <c r="G212" s="58">
        <v>290600</v>
      </c>
      <c r="H212" s="58">
        <v>290600</v>
      </c>
      <c r="I212" s="58">
        <v>290600</v>
      </c>
      <c r="J212" s="58">
        <v>290600</v>
      </c>
      <c r="K212" s="58"/>
    </row>
    <row r="213" spans="1:11" s="24" customFormat="1" ht="15" customHeight="1" x14ac:dyDescent="0.25">
      <c r="A213" s="43">
        <v>205</v>
      </c>
      <c r="B213" s="104" t="s">
        <v>124</v>
      </c>
      <c r="C213" s="105"/>
      <c r="D213" s="105"/>
      <c r="E213" s="105"/>
      <c r="F213" s="105"/>
      <c r="G213" s="105"/>
      <c r="H213" s="105"/>
      <c r="I213" s="105"/>
      <c r="J213" s="105"/>
      <c r="K213" s="106"/>
    </row>
    <row r="214" spans="1:11" s="24" customFormat="1" ht="45" customHeight="1" x14ac:dyDescent="0.25">
      <c r="A214" s="43">
        <v>206</v>
      </c>
      <c r="B214" s="60" t="s">
        <v>125</v>
      </c>
      <c r="C214" s="58">
        <f>C215+C216</f>
        <v>29006600</v>
      </c>
      <c r="D214" s="58">
        <f t="shared" ref="D214:J214" si="87">D215+D216</f>
        <v>4103800</v>
      </c>
      <c r="E214" s="58">
        <f t="shared" si="87"/>
        <v>4128800</v>
      </c>
      <c r="F214" s="58">
        <f t="shared" si="87"/>
        <v>4154800</v>
      </c>
      <c r="G214" s="58">
        <f t="shared" si="87"/>
        <v>4154800</v>
      </c>
      <c r="H214" s="58">
        <f t="shared" si="87"/>
        <v>4154800</v>
      </c>
      <c r="I214" s="58">
        <f t="shared" si="87"/>
        <v>4154800</v>
      </c>
      <c r="J214" s="58">
        <f t="shared" si="87"/>
        <v>4154800</v>
      </c>
      <c r="K214" s="61"/>
    </row>
    <row r="215" spans="1:11" s="24" customFormat="1" x14ac:dyDescent="0.25">
      <c r="A215" s="43">
        <v>207</v>
      </c>
      <c r="B215" s="62" t="s">
        <v>7</v>
      </c>
      <c r="C215" s="58">
        <f>C219</f>
        <v>4669000</v>
      </c>
      <c r="D215" s="58">
        <f t="shared" ref="D215:J215" si="88">D219</f>
        <v>627000</v>
      </c>
      <c r="E215" s="58">
        <f t="shared" si="88"/>
        <v>652000</v>
      </c>
      <c r="F215" s="58">
        <f t="shared" si="88"/>
        <v>678000</v>
      </c>
      <c r="G215" s="58">
        <f t="shared" si="88"/>
        <v>678000</v>
      </c>
      <c r="H215" s="58">
        <f t="shared" si="88"/>
        <v>678000</v>
      </c>
      <c r="I215" s="58">
        <f t="shared" si="88"/>
        <v>678000</v>
      </c>
      <c r="J215" s="58">
        <f t="shared" si="88"/>
        <v>678000</v>
      </c>
      <c r="K215" s="61"/>
    </row>
    <row r="216" spans="1:11" s="24" customFormat="1" x14ac:dyDescent="0.25">
      <c r="A216" s="43">
        <v>208</v>
      </c>
      <c r="B216" s="62" t="s">
        <v>8</v>
      </c>
      <c r="C216" s="58">
        <f>C222</f>
        <v>24337600</v>
      </c>
      <c r="D216" s="58">
        <f t="shared" ref="D216:J216" si="89">D222</f>
        <v>3476800</v>
      </c>
      <c r="E216" s="58">
        <f t="shared" si="89"/>
        <v>3476800</v>
      </c>
      <c r="F216" s="58">
        <f t="shared" si="89"/>
        <v>3476800</v>
      </c>
      <c r="G216" s="58">
        <f t="shared" si="89"/>
        <v>3476800</v>
      </c>
      <c r="H216" s="58">
        <f t="shared" si="89"/>
        <v>3476800</v>
      </c>
      <c r="I216" s="58">
        <f t="shared" si="89"/>
        <v>3476800</v>
      </c>
      <c r="J216" s="58">
        <f t="shared" si="89"/>
        <v>3476800</v>
      </c>
      <c r="K216" s="61"/>
    </row>
    <row r="217" spans="1:11" s="24" customFormat="1" ht="15.75" customHeight="1" x14ac:dyDescent="0.25">
      <c r="A217" s="43">
        <v>209</v>
      </c>
      <c r="B217" s="60" t="s">
        <v>13</v>
      </c>
      <c r="C217" s="58"/>
      <c r="D217" s="58"/>
      <c r="E217" s="58"/>
      <c r="F217" s="58"/>
      <c r="G217" s="58"/>
      <c r="H217" s="58"/>
      <c r="I217" s="58"/>
      <c r="J217" s="58"/>
      <c r="K217" s="61"/>
    </row>
    <row r="218" spans="1:11" s="24" customFormat="1" ht="111" customHeight="1" x14ac:dyDescent="0.25">
      <c r="A218" s="43">
        <v>210</v>
      </c>
      <c r="B218" s="62" t="s">
        <v>60</v>
      </c>
      <c r="C218" s="58">
        <f>C219</f>
        <v>4669000</v>
      </c>
      <c r="D218" s="58">
        <f t="shared" ref="D218:J218" si="90">D219</f>
        <v>627000</v>
      </c>
      <c r="E218" s="58">
        <f t="shared" si="90"/>
        <v>652000</v>
      </c>
      <c r="F218" s="58">
        <f t="shared" si="90"/>
        <v>678000</v>
      </c>
      <c r="G218" s="58">
        <f t="shared" si="90"/>
        <v>678000</v>
      </c>
      <c r="H218" s="58">
        <f t="shared" si="90"/>
        <v>678000</v>
      </c>
      <c r="I218" s="58">
        <f t="shared" si="90"/>
        <v>678000</v>
      </c>
      <c r="J218" s="58">
        <f t="shared" si="90"/>
        <v>678000</v>
      </c>
      <c r="K218" s="61">
        <v>57.59</v>
      </c>
    </row>
    <row r="219" spans="1:11" s="24" customFormat="1" ht="18.75" customHeight="1" x14ac:dyDescent="0.25">
      <c r="A219" s="43">
        <v>211</v>
      </c>
      <c r="B219" s="62" t="s">
        <v>7</v>
      </c>
      <c r="C219" s="58">
        <f>SUM(D219:J220)</f>
        <v>4669000</v>
      </c>
      <c r="D219" s="58">
        <v>627000</v>
      </c>
      <c r="E219" s="58">
        <v>652000</v>
      </c>
      <c r="F219" s="58">
        <v>678000</v>
      </c>
      <c r="G219" s="58">
        <v>678000</v>
      </c>
      <c r="H219" s="58">
        <v>678000</v>
      </c>
      <c r="I219" s="58">
        <v>678000</v>
      </c>
      <c r="J219" s="58">
        <v>678000</v>
      </c>
      <c r="K219" s="61"/>
    </row>
    <row r="220" spans="1:11" s="24" customFormat="1" ht="15.75" customHeight="1" x14ac:dyDescent="0.25">
      <c r="A220" s="43">
        <v>212</v>
      </c>
      <c r="B220" s="17" t="s">
        <v>25</v>
      </c>
      <c r="C220" s="18"/>
      <c r="D220" s="18"/>
      <c r="E220" s="18"/>
      <c r="F220" s="18"/>
      <c r="G220" s="18"/>
      <c r="H220" s="18"/>
      <c r="I220" s="18"/>
      <c r="J220" s="18"/>
      <c r="K220" s="19"/>
    </row>
    <row r="221" spans="1:11" s="24" customFormat="1" ht="33" customHeight="1" x14ac:dyDescent="0.25">
      <c r="A221" s="43">
        <v>213</v>
      </c>
      <c r="B221" s="4" t="s">
        <v>61</v>
      </c>
      <c r="C221" s="18">
        <f>C222</f>
        <v>24337600</v>
      </c>
      <c r="D221" s="18">
        <f t="shared" ref="D221:J221" si="91">D222</f>
        <v>3476800</v>
      </c>
      <c r="E221" s="18">
        <f t="shared" si="91"/>
        <v>3476800</v>
      </c>
      <c r="F221" s="18">
        <f t="shared" si="91"/>
        <v>3476800</v>
      </c>
      <c r="G221" s="18">
        <f t="shared" si="91"/>
        <v>3476800</v>
      </c>
      <c r="H221" s="18">
        <f t="shared" si="91"/>
        <v>3476800</v>
      </c>
      <c r="I221" s="18">
        <f t="shared" si="91"/>
        <v>3476800</v>
      </c>
      <c r="J221" s="18">
        <f t="shared" si="91"/>
        <v>3476800</v>
      </c>
      <c r="K221" s="19" t="s">
        <v>183</v>
      </c>
    </row>
    <row r="222" spans="1:11" ht="15" customHeight="1" x14ac:dyDescent="0.25">
      <c r="A222" s="43">
        <v>214</v>
      </c>
      <c r="B222" s="4" t="s">
        <v>62</v>
      </c>
      <c r="C222" s="18">
        <f>SUM(D222:J222)</f>
        <v>24337600</v>
      </c>
      <c r="D222" s="18">
        <v>3476800</v>
      </c>
      <c r="E222" s="18">
        <v>3476800</v>
      </c>
      <c r="F222" s="18">
        <v>3476800</v>
      </c>
      <c r="G222" s="18">
        <v>3476800</v>
      </c>
      <c r="H222" s="18">
        <v>3476800</v>
      </c>
      <c r="I222" s="18">
        <v>3476800</v>
      </c>
      <c r="J222" s="18">
        <v>3476800</v>
      </c>
      <c r="K222" s="19"/>
    </row>
    <row r="223" spans="1:11" ht="18" customHeight="1" x14ac:dyDescent="0.25">
      <c r="A223" s="43">
        <v>215</v>
      </c>
      <c r="B223" s="107" t="s">
        <v>126</v>
      </c>
      <c r="C223" s="108"/>
      <c r="D223" s="108"/>
      <c r="E223" s="108"/>
      <c r="F223" s="108"/>
      <c r="G223" s="108"/>
      <c r="H223" s="108"/>
      <c r="I223" s="108"/>
      <c r="J223" s="108"/>
      <c r="K223" s="109"/>
    </row>
    <row r="224" spans="1:11" ht="30" customHeight="1" x14ac:dyDescent="0.25">
      <c r="A224" s="43">
        <v>216</v>
      </c>
      <c r="B224" s="26" t="s">
        <v>127</v>
      </c>
      <c r="C224" s="18">
        <f>C225</f>
        <v>3122000</v>
      </c>
      <c r="D224" s="18">
        <f t="shared" ref="D224:J224" si="92">D225</f>
        <v>446000</v>
      </c>
      <c r="E224" s="18">
        <f t="shared" si="92"/>
        <v>446000</v>
      </c>
      <c r="F224" s="18">
        <f t="shared" si="92"/>
        <v>446000</v>
      </c>
      <c r="G224" s="18">
        <f t="shared" si="92"/>
        <v>446000</v>
      </c>
      <c r="H224" s="18">
        <f t="shared" si="92"/>
        <v>446000</v>
      </c>
      <c r="I224" s="18">
        <f t="shared" si="92"/>
        <v>446000</v>
      </c>
      <c r="J224" s="18">
        <f t="shared" si="92"/>
        <v>446000</v>
      </c>
      <c r="K224" s="18"/>
    </row>
    <row r="225" spans="1:11" ht="15" customHeight="1" x14ac:dyDescent="0.25">
      <c r="A225" s="43">
        <v>217</v>
      </c>
      <c r="B225" s="27" t="s">
        <v>8</v>
      </c>
      <c r="C225" s="18">
        <f>C228+C231</f>
        <v>3122000</v>
      </c>
      <c r="D225" s="18">
        <f t="shared" ref="D225:J225" si="93">D228+D231</f>
        <v>446000</v>
      </c>
      <c r="E225" s="18">
        <f t="shared" si="93"/>
        <v>446000</v>
      </c>
      <c r="F225" s="18">
        <f t="shared" si="93"/>
        <v>446000</v>
      </c>
      <c r="G225" s="18">
        <f t="shared" si="93"/>
        <v>446000</v>
      </c>
      <c r="H225" s="18">
        <f t="shared" si="93"/>
        <v>446000</v>
      </c>
      <c r="I225" s="18">
        <f t="shared" si="93"/>
        <v>446000</v>
      </c>
      <c r="J225" s="18">
        <f t="shared" si="93"/>
        <v>446000</v>
      </c>
      <c r="K225" s="18"/>
    </row>
    <row r="226" spans="1:11" ht="14.45" customHeight="1" x14ac:dyDescent="0.25">
      <c r="A226" s="43">
        <v>218</v>
      </c>
      <c r="B226" s="26" t="s">
        <v>13</v>
      </c>
      <c r="C226" s="18" t="s">
        <v>63</v>
      </c>
      <c r="D226" s="18"/>
      <c r="E226" s="18"/>
      <c r="F226" s="18"/>
      <c r="G226" s="18"/>
      <c r="H226" s="18"/>
      <c r="I226" s="18"/>
      <c r="J226" s="18"/>
      <c r="K226" s="18"/>
    </row>
    <row r="227" spans="1:11" ht="96" customHeight="1" x14ac:dyDescent="0.25">
      <c r="A227" s="43">
        <v>219</v>
      </c>
      <c r="B227" s="16" t="s">
        <v>64</v>
      </c>
      <c r="C227" s="18">
        <f>C228</f>
        <v>3122000</v>
      </c>
      <c r="D227" s="18">
        <f t="shared" ref="D227:J227" si="94">D228</f>
        <v>446000</v>
      </c>
      <c r="E227" s="18">
        <f t="shared" si="94"/>
        <v>446000</v>
      </c>
      <c r="F227" s="18">
        <f t="shared" si="94"/>
        <v>446000</v>
      </c>
      <c r="G227" s="18">
        <f t="shared" si="94"/>
        <v>446000</v>
      </c>
      <c r="H227" s="18">
        <f t="shared" si="94"/>
        <v>446000</v>
      </c>
      <c r="I227" s="18">
        <f t="shared" si="94"/>
        <v>446000</v>
      </c>
      <c r="J227" s="18">
        <f t="shared" si="94"/>
        <v>446000</v>
      </c>
      <c r="K227" s="28">
        <v>63</v>
      </c>
    </row>
    <row r="228" spans="1:11" ht="21" customHeight="1" x14ac:dyDescent="0.25">
      <c r="A228" s="43">
        <v>220</v>
      </c>
      <c r="B228" s="27" t="s">
        <v>8</v>
      </c>
      <c r="C228" s="18">
        <f>SUM(D228:J229)</f>
        <v>3122000</v>
      </c>
      <c r="D228" s="18">
        <v>446000</v>
      </c>
      <c r="E228" s="18">
        <v>446000</v>
      </c>
      <c r="F228" s="18">
        <v>446000</v>
      </c>
      <c r="G228" s="18">
        <v>446000</v>
      </c>
      <c r="H228" s="18">
        <v>446000</v>
      </c>
      <c r="I228" s="18">
        <v>446000</v>
      </c>
      <c r="J228" s="18">
        <v>446000</v>
      </c>
      <c r="K228" s="28"/>
    </row>
    <row r="229" spans="1:11" ht="15" customHeight="1" x14ac:dyDescent="0.25">
      <c r="A229" s="43">
        <v>221</v>
      </c>
      <c r="B229" s="26" t="s">
        <v>25</v>
      </c>
      <c r="C229" s="18"/>
      <c r="D229" s="18"/>
      <c r="E229" s="18"/>
      <c r="F229" s="18"/>
      <c r="G229" s="18"/>
      <c r="H229" s="18"/>
      <c r="I229" s="18"/>
      <c r="J229" s="18"/>
      <c r="K229" s="28"/>
    </row>
    <row r="230" spans="1:11" ht="48" customHeight="1" x14ac:dyDescent="0.25">
      <c r="A230" s="43">
        <v>222</v>
      </c>
      <c r="B230" s="27" t="s">
        <v>65</v>
      </c>
      <c r="C230" s="18">
        <f>C231</f>
        <v>0</v>
      </c>
      <c r="D230" s="18">
        <f t="shared" ref="D230:J230" si="95">D231</f>
        <v>0</v>
      </c>
      <c r="E230" s="18">
        <f t="shared" si="95"/>
        <v>0</v>
      </c>
      <c r="F230" s="18">
        <f t="shared" si="95"/>
        <v>0</v>
      </c>
      <c r="G230" s="18">
        <f t="shared" si="95"/>
        <v>0</v>
      </c>
      <c r="H230" s="18">
        <f t="shared" si="95"/>
        <v>0</v>
      </c>
      <c r="I230" s="18">
        <f t="shared" si="95"/>
        <v>0</v>
      </c>
      <c r="J230" s="18">
        <f t="shared" si="95"/>
        <v>0</v>
      </c>
      <c r="K230" s="28">
        <v>63</v>
      </c>
    </row>
    <row r="231" spans="1:11" ht="17.45" customHeight="1" x14ac:dyDescent="0.25">
      <c r="A231" s="43">
        <v>223</v>
      </c>
      <c r="B231" s="27" t="s">
        <v>8</v>
      </c>
      <c r="C231" s="18">
        <f>D231+E231+F231+G231+H231+I231+J231</f>
        <v>0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/>
    </row>
    <row r="232" spans="1:11" ht="21.75" customHeight="1" x14ac:dyDescent="0.25">
      <c r="A232" s="43">
        <v>224</v>
      </c>
      <c r="B232" s="92" t="s">
        <v>128</v>
      </c>
      <c r="C232" s="93"/>
      <c r="D232" s="93"/>
      <c r="E232" s="93"/>
      <c r="F232" s="93"/>
      <c r="G232" s="93"/>
      <c r="H232" s="93"/>
      <c r="I232" s="93"/>
      <c r="J232" s="93"/>
      <c r="K232" s="94"/>
    </row>
    <row r="233" spans="1:11" ht="15" customHeight="1" x14ac:dyDescent="0.25">
      <c r="A233" s="43">
        <v>225</v>
      </c>
      <c r="B233" s="92" t="s">
        <v>73</v>
      </c>
      <c r="C233" s="93"/>
      <c r="D233" s="93"/>
      <c r="E233" s="93"/>
      <c r="F233" s="93"/>
      <c r="G233" s="93"/>
      <c r="H233" s="93"/>
      <c r="I233" s="93"/>
      <c r="J233" s="93"/>
      <c r="K233" s="94"/>
    </row>
    <row r="234" spans="1:11" ht="17.25" customHeight="1" x14ac:dyDescent="0.25">
      <c r="A234" s="43">
        <v>226</v>
      </c>
      <c r="B234" s="21" t="s">
        <v>129</v>
      </c>
      <c r="C234" s="18">
        <f>C235+C236+C237</f>
        <v>213301226</v>
      </c>
      <c r="D234" s="18">
        <f t="shared" ref="D234:J234" si="96">D235+D236+D237</f>
        <v>28772817</v>
      </c>
      <c r="E234" s="18">
        <f t="shared" si="96"/>
        <v>30085914</v>
      </c>
      <c r="F234" s="18">
        <f t="shared" si="96"/>
        <v>30888499</v>
      </c>
      <c r="G234" s="18">
        <f t="shared" si="96"/>
        <v>30888499</v>
      </c>
      <c r="H234" s="18">
        <f t="shared" si="96"/>
        <v>30888499</v>
      </c>
      <c r="I234" s="18">
        <f t="shared" si="96"/>
        <v>30888499</v>
      </c>
      <c r="J234" s="18">
        <f t="shared" si="96"/>
        <v>30888499</v>
      </c>
      <c r="K234" s="19"/>
    </row>
    <row r="235" spans="1:11" ht="15" customHeight="1" x14ac:dyDescent="0.25">
      <c r="A235" s="43">
        <v>227</v>
      </c>
      <c r="B235" s="4" t="s">
        <v>1</v>
      </c>
      <c r="C235" s="18">
        <f>C248</f>
        <v>272200</v>
      </c>
      <c r="D235" s="18">
        <f t="shared" ref="D235:J235" si="97">D248</f>
        <v>21800</v>
      </c>
      <c r="E235" s="18">
        <f t="shared" si="97"/>
        <v>207400</v>
      </c>
      <c r="F235" s="18">
        <f t="shared" si="97"/>
        <v>8600</v>
      </c>
      <c r="G235" s="18">
        <f t="shared" si="97"/>
        <v>8600</v>
      </c>
      <c r="H235" s="18">
        <f t="shared" si="97"/>
        <v>8600</v>
      </c>
      <c r="I235" s="18">
        <f t="shared" si="97"/>
        <v>8600</v>
      </c>
      <c r="J235" s="18">
        <f t="shared" si="97"/>
        <v>8600</v>
      </c>
      <c r="K235" s="19"/>
    </row>
    <row r="236" spans="1:11" ht="17.25" customHeight="1" x14ac:dyDescent="0.25">
      <c r="A236" s="43">
        <v>228</v>
      </c>
      <c r="B236" s="4" t="s">
        <v>2</v>
      </c>
      <c r="C236" s="18">
        <f t="shared" ref="C236:J236" si="98">C240+C244+C249</f>
        <v>859400</v>
      </c>
      <c r="D236" s="18">
        <f t="shared" si="98"/>
        <v>115400</v>
      </c>
      <c r="E236" s="18">
        <f t="shared" si="98"/>
        <v>120000</v>
      </c>
      <c r="F236" s="18">
        <f t="shared" si="98"/>
        <v>124800</v>
      </c>
      <c r="G236" s="18">
        <f t="shared" si="98"/>
        <v>124800</v>
      </c>
      <c r="H236" s="18">
        <f t="shared" si="98"/>
        <v>124800</v>
      </c>
      <c r="I236" s="18">
        <f t="shared" si="98"/>
        <v>124800</v>
      </c>
      <c r="J236" s="18">
        <f t="shared" si="98"/>
        <v>124800</v>
      </c>
      <c r="K236" s="19"/>
    </row>
    <row r="237" spans="1:11" ht="18" customHeight="1" x14ac:dyDescent="0.25">
      <c r="A237" s="43">
        <v>229</v>
      </c>
      <c r="B237" s="4" t="s">
        <v>3</v>
      </c>
      <c r="C237" s="18">
        <f t="shared" ref="C237:J237" si="99">C241+C245+C250+C253</f>
        <v>212169626</v>
      </c>
      <c r="D237" s="18">
        <f t="shared" si="99"/>
        <v>28635617</v>
      </c>
      <c r="E237" s="18">
        <f t="shared" si="99"/>
        <v>29758514</v>
      </c>
      <c r="F237" s="18">
        <f t="shared" si="99"/>
        <v>30755099</v>
      </c>
      <c r="G237" s="18">
        <f t="shared" si="99"/>
        <v>30755099</v>
      </c>
      <c r="H237" s="18">
        <f t="shared" si="99"/>
        <v>30755099</v>
      </c>
      <c r="I237" s="18">
        <f t="shared" si="99"/>
        <v>30755099</v>
      </c>
      <c r="J237" s="18">
        <f t="shared" si="99"/>
        <v>30755099</v>
      </c>
      <c r="K237" s="19"/>
    </row>
    <row r="238" spans="1:11" ht="15.75" customHeight="1" x14ac:dyDescent="0.25">
      <c r="A238" s="43">
        <v>230</v>
      </c>
      <c r="B238" s="21" t="s">
        <v>13</v>
      </c>
      <c r="C238" s="18"/>
      <c r="D238" s="18"/>
      <c r="E238" s="18"/>
      <c r="F238" s="18"/>
      <c r="G238" s="18"/>
      <c r="H238" s="18"/>
      <c r="I238" s="18"/>
      <c r="J238" s="18"/>
      <c r="K238" s="19"/>
    </row>
    <row r="239" spans="1:11" ht="60" customHeight="1" x14ac:dyDescent="0.25">
      <c r="A239" s="43">
        <v>231</v>
      </c>
      <c r="B239" s="5" t="s">
        <v>66</v>
      </c>
      <c r="C239" s="18">
        <f>C240+C241</f>
        <v>858000</v>
      </c>
      <c r="D239" s="18">
        <f t="shared" ref="D239:J239" si="100">D240+D241</f>
        <v>115200</v>
      </c>
      <c r="E239" s="18">
        <f t="shared" si="100"/>
        <v>119800</v>
      </c>
      <c r="F239" s="18">
        <f t="shared" si="100"/>
        <v>124600</v>
      </c>
      <c r="G239" s="18">
        <f t="shared" si="100"/>
        <v>124600</v>
      </c>
      <c r="H239" s="18">
        <f t="shared" si="100"/>
        <v>124600</v>
      </c>
      <c r="I239" s="18">
        <f t="shared" si="100"/>
        <v>124600</v>
      </c>
      <c r="J239" s="18">
        <f t="shared" si="100"/>
        <v>124600</v>
      </c>
      <c r="K239" s="19">
        <v>64</v>
      </c>
    </row>
    <row r="240" spans="1:11" x14ac:dyDescent="0.25">
      <c r="A240" s="43">
        <v>232</v>
      </c>
      <c r="B240" s="4" t="s">
        <v>2</v>
      </c>
      <c r="C240" s="18">
        <f>D240+E240+F240+G240+H240+I240+J240</f>
        <v>858000</v>
      </c>
      <c r="D240" s="18">
        <v>115200</v>
      </c>
      <c r="E240" s="18">
        <v>119800</v>
      </c>
      <c r="F240" s="18">
        <v>124600</v>
      </c>
      <c r="G240" s="18">
        <v>124600</v>
      </c>
      <c r="H240" s="18">
        <v>124600</v>
      </c>
      <c r="I240" s="18">
        <v>124600</v>
      </c>
      <c r="J240" s="18">
        <v>124600</v>
      </c>
      <c r="K240" s="19"/>
    </row>
    <row r="241" spans="1:11" x14ac:dyDescent="0.25">
      <c r="A241" s="43">
        <v>233</v>
      </c>
      <c r="B241" s="5" t="s">
        <v>3</v>
      </c>
      <c r="C241" s="18">
        <f>SUM(D241:J241)</f>
        <v>0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9"/>
    </row>
    <row r="242" spans="1:11" ht="18" customHeight="1" x14ac:dyDescent="0.25">
      <c r="A242" s="43">
        <v>234</v>
      </c>
      <c r="B242" s="17" t="s">
        <v>25</v>
      </c>
      <c r="C242" s="18"/>
      <c r="D242" s="18"/>
      <c r="E242" s="18"/>
      <c r="F242" s="18"/>
      <c r="G242" s="18"/>
      <c r="H242" s="18"/>
      <c r="I242" s="18"/>
      <c r="J242" s="18"/>
      <c r="K242" s="19"/>
    </row>
    <row r="243" spans="1:11" ht="112.5" customHeight="1" x14ac:dyDescent="0.25">
      <c r="A243" s="43">
        <v>235</v>
      </c>
      <c r="B243" s="4" t="s">
        <v>67</v>
      </c>
      <c r="C243" s="18">
        <f>C244+C245</f>
        <v>1400</v>
      </c>
      <c r="D243" s="18">
        <f t="shared" ref="D243:J243" si="101">D244+D245</f>
        <v>200</v>
      </c>
      <c r="E243" s="18">
        <f t="shared" si="101"/>
        <v>200</v>
      </c>
      <c r="F243" s="18">
        <f t="shared" si="101"/>
        <v>200</v>
      </c>
      <c r="G243" s="18">
        <f t="shared" si="101"/>
        <v>200</v>
      </c>
      <c r="H243" s="18">
        <f t="shared" si="101"/>
        <v>200</v>
      </c>
      <c r="I243" s="18">
        <f t="shared" si="101"/>
        <v>200</v>
      </c>
      <c r="J243" s="18">
        <f t="shared" si="101"/>
        <v>200</v>
      </c>
      <c r="K243" s="19">
        <v>64</v>
      </c>
    </row>
    <row r="244" spans="1:11" ht="18" customHeight="1" x14ac:dyDescent="0.25">
      <c r="A244" s="43">
        <v>236</v>
      </c>
      <c r="B244" s="5" t="s">
        <v>2</v>
      </c>
      <c r="C244" s="18">
        <f>D244+E244+F244+G244+H244+I244+J244</f>
        <v>1400</v>
      </c>
      <c r="D244" s="18">
        <v>200</v>
      </c>
      <c r="E244" s="18">
        <v>200</v>
      </c>
      <c r="F244" s="18">
        <v>200</v>
      </c>
      <c r="G244" s="18">
        <v>200</v>
      </c>
      <c r="H244" s="18">
        <v>200</v>
      </c>
      <c r="I244" s="18">
        <v>200</v>
      </c>
      <c r="J244" s="18">
        <v>200</v>
      </c>
      <c r="K244" s="19"/>
    </row>
    <row r="245" spans="1:11" x14ac:dyDescent="0.25">
      <c r="A245" s="43">
        <v>237</v>
      </c>
      <c r="B245" s="5" t="s">
        <v>3</v>
      </c>
      <c r="C245" s="18">
        <f>SUM(D245:J245)</f>
        <v>0</v>
      </c>
      <c r="D245" s="18">
        <v>0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9"/>
    </row>
    <row r="246" spans="1:11" ht="15" customHeight="1" x14ac:dyDescent="0.25">
      <c r="A246" s="43">
        <v>238</v>
      </c>
      <c r="B246" s="17" t="s">
        <v>26</v>
      </c>
      <c r="C246" s="18"/>
      <c r="D246" s="18"/>
      <c r="E246" s="18"/>
      <c r="F246" s="18"/>
      <c r="G246" s="18"/>
      <c r="H246" s="18"/>
      <c r="I246" s="18"/>
      <c r="J246" s="18"/>
      <c r="K246" s="19"/>
    </row>
    <row r="247" spans="1:11" ht="165" x14ac:dyDescent="0.25">
      <c r="A247" s="43">
        <v>239</v>
      </c>
      <c r="B247" s="5" t="s">
        <v>68</v>
      </c>
      <c r="C247" s="18">
        <f>C248+C249+C250</f>
        <v>272200</v>
      </c>
      <c r="D247" s="18">
        <f t="shared" ref="D247:J247" si="102">D248+D249+D250</f>
        <v>21800</v>
      </c>
      <c r="E247" s="18">
        <f t="shared" si="102"/>
        <v>207400</v>
      </c>
      <c r="F247" s="18">
        <f t="shared" si="102"/>
        <v>8600</v>
      </c>
      <c r="G247" s="18">
        <f t="shared" si="102"/>
        <v>8600</v>
      </c>
      <c r="H247" s="18">
        <f t="shared" si="102"/>
        <v>8600</v>
      </c>
      <c r="I247" s="18">
        <f t="shared" si="102"/>
        <v>8600</v>
      </c>
      <c r="J247" s="18">
        <f t="shared" si="102"/>
        <v>8600</v>
      </c>
      <c r="K247" s="19">
        <v>65</v>
      </c>
    </row>
    <row r="248" spans="1:11" x14ac:dyDescent="0.25">
      <c r="A248" s="43">
        <v>240</v>
      </c>
      <c r="B248" s="4" t="s">
        <v>1</v>
      </c>
      <c r="C248" s="18">
        <f>D248+E248+F248+G248+H248+I248+J248</f>
        <v>272200</v>
      </c>
      <c r="D248" s="18">
        <v>21800</v>
      </c>
      <c r="E248" s="18">
        <v>207400</v>
      </c>
      <c r="F248" s="18">
        <v>8600</v>
      </c>
      <c r="G248" s="18">
        <v>8600</v>
      </c>
      <c r="H248" s="18">
        <v>8600</v>
      </c>
      <c r="I248" s="18">
        <v>8600</v>
      </c>
      <c r="J248" s="18">
        <v>8600</v>
      </c>
      <c r="K248" s="19"/>
    </row>
    <row r="249" spans="1:11" ht="18" customHeight="1" x14ac:dyDescent="0.25">
      <c r="A249" s="43">
        <v>241</v>
      </c>
      <c r="B249" s="4" t="s">
        <v>2</v>
      </c>
      <c r="C249" s="18">
        <v>0</v>
      </c>
      <c r="D249" s="18">
        <v>0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9"/>
    </row>
    <row r="250" spans="1:11" x14ac:dyDescent="0.25">
      <c r="A250" s="43">
        <v>242</v>
      </c>
      <c r="B250" s="5" t="s">
        <v>3</v>
      </c>
      <c r="C250" s="18">
        <f>SUM(D250:J250)</f>
        <v>0</v>
      </c>
      <c r="D250" s="18">
        <v>0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9"/>
    </row>
    <row r="251" spans="1:11" x14ac:dyDescent="0.25">
      <c r="A251" s="43">
        <v>243</v>
      </c>
      <c r="B251" s="17" t="s">
        <v>44</v>
      </c>
      <c r="C251" s="18"/>
      <c r="D251" s="18"/>
      <c r="E251" s="18"/>
      <c r="F251" s="18"/>
      <c r="G251" s="18"/>
      <c r="H251" s="18"/>
      <c r="I251" s="18"/>
      <c r="J251" s="18"/>
      <c r="K251" s="19"/>
    </row>
    <row r="252" spans="1:11" ht="30" x14ac:dyDescent="0.25">
      <c r="A252" s="43">
        <v>244</v>
      </c>
      <c r="B252" s="5" t="s">
        <v>69</v>
      </c>
      <c r="C252" s="18">
        <f>C253</f>
        <v>212169626</v>
      </c>
      <c r="D252" s="18">
        <f t="shared" ref="D252:J252" si="103">D253</f>
        <v>28635617</v>
      </c>
      <c r="E252" s="18">
        <f t="shared" si="103"/>
        <v>29758514</v>
      </c>
      <c r="F252" s="18">
        <f t="shared" si="103"/>
        <v>30755099</v>
      </c>
      <c r="G252" s="18">
        <f t="shared" si="103"/>
        <v>30755099</v>
      </c>
      <c r="H252" s="18">
        <f t="shared" si="103"/>
        <v>30755099</v>
      </c>
      <c r="I252" s="18">
        <f t="shared" si="103"/>
        <v>30755099</v>
      </c>
      <c r="J252" s="18">
        <f t="shared" si="103"/>
        <v>30755099</v>
      </c>
      <c r="K252" s="19">
        <v>66</v>
      </c>
    </row>
    <row r="253" spans="1:11" ht="19.899999999999999" customHeight="1" x14ac:dyDescent="0.25">
      <c r="A253" s="43">
        <v>245</v>
      </c>
      <c r="B253" s="5" t="s">
        <v>3</v>
      </c>
      <c r="C253" s="18">
        <f>SUM(D253:J253)</f>
        <v>212169626</v>
      </c>
      <c r="D253" s="18">
        <v>28635617</v>
      </c>
      <c r="E253" s="18">
        <v>29758514</v>
      </c>
      <c r="F253" s="18">
        <v>30755099</v>
      </c>
      <c r="G253" s="18">
        <v>30755099</v>
      </c>
      <c r="H253" s="18">
        <v>30755099</v>
      </c>
      <c r="I253" s="18">
        <v>30755099</v>
      </c>
      <c r="J253" s="18">
        <v>30755099</v>
      </c>
      <c r="K253" s="19"/>
    </row>
    <row r="254" spans="1:11" ht="15" customHeight="1" x14ac:dyDescent="0.25">
      <c r="A254" s="43">
        <v>246</v>
      </c>
      <c r="B254" s="95" t="s">
        <v>130</v>
      </c>
      <c r="C254" s="96"/>
      <c r="D254" s="96"/>
      <c r="E254" s="96"/>
      <c r="F254" s="96"/>
      <c r="G254" s="96"/>
      <c r="H254" s="96"/>
      <c r="I254" s="96"/>
      <c r="J254" s="96"/>
      <c r="K254" s="97"/>
    </row>
    <row r="255" spans="1:11" ht="28.5" x14ac:dyDescent="0.25">
      <c r="A255" s="43">
        <v>247</v>
      </c>
      <c r="B255" s="21" t="s">
        <v>131</v>
      </c>
      <c r="C255" s="46">
        <f>C256</f>
        <v>8085923.5999999996</v>
      </c>
      <c r="D255" s="46">
        <f t="shared" ref="D255:J255" si="104">D256</f>
        <v>1155131.6000000001</v>
      </c>
      <c r="E255" s="46">
        <f t="shared" si="104"/>
        <v>1155132</v>
      </c>
      <c r="F255" s="46">
        <f t="shared" si="104"/>
        <v>1155132</v>
      </c>
      <c r="G255" s="46">
        <f t="shared" si="104"/>
        <v>1155132</v>
      </c>
      <c r="H255" s="46">
        <f t="shared" si="104"/>
        <v>1155132</v>
      </c>
      <c r="I255" s="46">
        <f t="shared" si="104"/>
        <v>1155132</v>
      </c>
      <c r="J255" s="46">
        <f t="shared" si="104"/>
        <v>1155132</v>
      </c>
      <c r="K255" s="36"/>
    </row>
    <row r="256" spans="1:11" x14ac:dyDescent="0.25">
      <c r="A256" s="43">
        <v>248</v>
      </c>
      <c r="B256" s="4" t="s">
        <v>3</v>
      </c>
      <c r="C256" s="46">
        <f>C259</f>
        <v>8085923.5999999996</v>
      </c>
      <c r="D256" s="46">
        <f t="shared" ref="D256:J256" si="105">D259</f>
        <v>1155131.6000000001</v>
      </c>
      <c r="E256" s="46">
        <f t="shared" si="105"/>
        <v>1155132</v>
      </c>
      <c r="F256" s="46">
        <f t="shared" si="105"/>
        <v>1155132</v>
      </c>
      <c r="G256" s="46">
        <f t="shared" si="105"/>
        <v>1155132</v>
      </c>
      <c r="H256" s="46">
        <f t="shared" si="105"/>
        <v>1155132</v>
      </c>
      <c r="I256" s="46">
        <f t="shared" si="105"/>
        <v>1155132</v>
      </c>
      <c r="J256" s="46">
        <f t="shared" si="105"/>
        <v>1155132</v>
      </c>
      <c r="K256" s="36"/>
    </row>
    <row r="257" spans="1:11" x14ac:dyDescent="0.25">
      <c r="A257" s="43">
        <v>249</v>
      </c>
      <c r="B257" s="21" t="s">
        <v>13</v>
      </c>
      <c r="C257" s="46"/>
      <c r="D257" s="46"/>
      <c r="E257" s="46"/>
      <c r="F257" s="46"/>
      <c r="G257" s="46"/>
      <c r="H257" s="46"/>
      <c r="I257" s="46"/>
      <c r="J257" s="46"/>
      <c r="K257" s="36"/>
    </row>
    <row r="258" spans="1:11" ht="45" x14ac:dyDescent="0.25">
      <c r="A258" s="43">
        <v>250</v>
      </c>
      <c r="B258" s="4" t="s">
        <v>70</v>
      </c>
      <c r="C258" s="46">
        <f>C259</f>
        <v>8085923.5999999996</v>
      </c>
      <c r="D258" s="46">
        <f t="shared" ref="D258:J258" si="106">D259</f>
        <v>1155131.6000000001</v>
      </c>
      <c r="E258" s="46">
        <f t="shared" si="106"/>
        <v>1155132</v>
      </c>
      <c r="F258" s="46">
        <f t="shared" si="106"/>
        <v>1155132</v>
      </c>
      <c r="G258" s="46">
        <f t="shared" si="106"/>
        <v>1155132</v>
      </c>
      <c r="H258" s="46">
        <f t="shared" si="106"/>
        <v>1155132</v>
      </c>
      <c r="I258" s="46">
        <f t="shared" si="106"/>
        <v>1155132</v>
      </c>
      <c r="J258" s="46">
        <f t="shared" si="106"/>
        <v>1155132</v>
      </c>
      <c r="K258" s="47">
        <v>67</v>
      </c>
    </row>
    <row r="259" spans="1:11" x14ac:dyDescent="0.25">
      <c r="A259" s="43">
        <v>251</v>
      </c>
      <c r="B259" s="4" t="s">
        <v>3</v>
      </c>
      <c r="C259" s="46">
        <f>D259+E259+F259+G259+H259+I259+J259</f>
        <v>8085923.5999999996</v>
      </c>
      <c r="D259" s="46">
        <v>1155131.6000000001</v>
      </c>
      <c r="E259" s="46">
        <v>1155132</v>
      </c>
      <c r="F259" s="46">
        <v>1155132</v>
      </c>
      <c r="G259" s="46">
        <v>1155132</v>
      </c>
      <c r="H259" s="46">
        <v>1155132</v>
      </c>
      <c r="I259" s="46">
        <v>1155132</v>
      </c>
      <c r="J259" s="90">
        <v>1155132</v>
      </c>
      <c r="K259" s="47"/>
    </row>
    <row r="260" spans="1:11" x14ac:dyDescent="0.25">
      <c r="A260" s="43">
        <v>252</v>
      </c>
      <c r="B260" s="48"/>
      <c r="C260" s="49"/>
      <c r="D260" s="49"/>
      <c r="E260" s="49" t="s">
        <v>132</v>
      </c>
      <c r="F260" s="49"/>
      <c r="G260" s="49"/>
      <c r="H260" s="50"/>
      <c r="I260" s="50"/>
      <c r="J260" s="50"/>
      <c r="K260" s="91"/>
    </row>
    <row r="261" spans="1:11" ht="14.45" customHeight="1" x14ac:dyDescent="0.25">
      <c r="A261" s="43">
        <v>253</v>
      </c>
      <c r="B261" s="5" t="s">
        <v>93</v>
      </c>
      <c r="C261" s="46">
        <f>C263+C264+C262</f>
        <v>64970523.299999997</v>
      </c>
      <c r="D261" s="46">
        <f t="shared" ref="D261:J261" si="107">D263+D264+D262</f>
        <v>57722523.299999997</v>
      </c>
      <c r="E261" s="46">
        <f t="shared" si="107"/>
        <v>1208000</v>
      </c>
      <c r="F261" s="46">
        <f t="shared" si="107"/>
        <v>1208000</v>
      </c>
      <c r="G261" s="46">
        <f t="shared" si="107"/>
        <v>1208000</v>
      </c>
      <c r="H261" s="46">
        <f t="shared" si="107"/>
        <v>1208000</v>
      </c>
      <c r="I261" s="46">
        <f t="shared" si="107"/>
        <v>1208000</v>
      </c>
      <c r="J261" s="90">
        <f t="shared" si="107"/>
        <v>1208000</v>
      </c>
      <c r="K261" s="36"/>
    </row>
    <row r="262" spans="1:11" ht="14.45" customHeight="1" x14ac:dyDescent="0.25">
      <c r="A262" s="43">
        <v>254</v>
      </c>
      <c r="B262" s="4" t="s">
        <v>96</v>
      </c>
      <c r="C262" s="46">
        <f>C270</f>
        <v>52023686.259999998</v>
      </c>
      <c r="D262" s="46">
        <f t="shared" ref="D262:J262" si="108">D270</f>
        <v>52023686.259999998</v>
      </c>
      <c r="E262" s="46">
        <f t="shared" si="108"/>
        <v>0</v>
      </c>
      <c r="F262" s="46">
        <f t="shared" si="108"/>
        <v>0</v>
      </c>
      <c r="G262" s="46">
        <f t="shared" si="108"/>
        <v>0</v>
      </c>
      <c r="H262" s="46">
        <f t="shared" si="108"/>
        <v>0</v>
      </c>
      <c r="I262" s="46">
        <f t="shared" si="108"/>
        <v>0</v>
      </c>
      <c r="J262" s="46">
        <f t="shared" si="108"/>
        <v>0</v>
      </c>
      <c r="K262" s="36"/>
    </row>
    <row r="263" spans="1:11" ht="15.75" customHeight="1" x14ac:dyDescent="0.25">
      <c r="A263" s="43">
        <v>255</v>
      </c>
      <c r="B263" s="4" t="s">
        <v>7</v>
      </c>
      <c r="C263" s="46">
        <f>C271</f>
        <v>3703321.34</v>
      </c>
      <c r="D263" s="46">
        <f t="shared" ref="D263:J263" si="109">D271</f>
        <v>3703321.34</v>
      </c>
      <c r="E263" s="46">
        <f t="shared" si="109"/>
        <v>0</v>
      </c>
      <c r="F263" s="46">
        <f t="shared" si="109"/>
        <v>0</v>
      </c>
      <c r="G263" s="46">
        <f t="shared" si="109"/>
        <v>0</v>
      </c>
      <c r="H263" s="46">
        <f t="shared" si="109"/>
        <v>0</v>
      </c>
      <c r="I263" s="46">
        <f t="shared" si="109"/>
        <v>0</v>
      </c>
      <c r="J263" s="46">
        <f t="shared" si="109"/>
        <v>0</v>
      </c>
      <c r="K263" s="36"/>
    </row>
    <row r="264" spans="1:11" x14ac:dyDescent="0.25">
      <c r="A264" s="43">
        <v>256</v>
      </c>
      <c r="B264" s="4" t="s">
        <v>8</v>
      </c>
      <c r="C264" s="46">
        <f>C272+C267</f>
        <v>9243515.6999999993</v>
      </c>
      <c r="D264" s="46">
        <f t="shared" ref="D264:J264" si="110">D272+D267</f>
        <v>1995515.7</v>
      </c>
      <c r="E264" s="46">
        <f t="shared" si="110"/>
        <v>1208000</v>
      </c>
      <c r="F264" s="46">
        <f t="shared" si="110"/>
        <v>1208000</v>
      </c>
      <c r="G264" s="46">
        <f t="shared" si="110"/>
        <v>1208000</v>
      </c>
      <c r="H264" s="46">
        <f t="shared" si="110"/>
        <v>1208000</v>
      </c>
      <c r="I264" s="46">
        <f t="shared" si="110"/>
        <v>1208000</v>
      </c>
      <c r="J264" s="46">
        <f t="shared" si="110"/>
        <v>1208000</v>
      </c>
      <c r="K264" s="36"/>
    </row>
    <row r="265" spans="1:11" x14ac:dyDescent="0.25">
      <c r="A265" s="43">
        <v>257</v>
      </c>
      <c r="B265" s="21" t="s">
        <v>13</v>
      </c>
      <c r="C265" s="46"/>
      <c r="D265" s="46"/>
      <c r="E265" s="46"/>
      <c r="F265" s="46"/>
      <c r="G265" s="46"/>
      <c r="H265" s="46"/>
      <c r="I265" s="46"/>
      <c r="J265" s="46"/>
      <c r="K265" s="36"/>
    </row>
    <row r="266" spans="1:11" x14ac:dyDescent="0.25">
      <c r="A266" s="43">
        <v>258</v>
      </c>
      <c r="B266" s="4" t="s">
        <v>139</v>
      </c>
      <c r="C266" s="46">
        <f>C267</f>
        <v>7520000</v>
      </c>
      <c r="D266" s="46">
        <f t="shared" ref="D266:J266" si="111">D267</f>
        <v>272000</v>
      </c>
      <c r="E266" s="46">
        <f t="shared" si="111"/>
        <v>1208000</v>
      </c>
      <c r="F266" s="46">
        <f t="shared" si="111"/>
        <v>1208000</v>
      </c>
      <c r="G266" s="46">
        <f t="shared" si="111"/>
        <v>1208000</v>
      </c>
      <c r="H266" s="46">
        <f t="shared" si="111"/>
        <v>1208000</v>
      </c>
      <c r="I266" s="46">
        <f t="shared" si="111"/>
        <v>1208000</v>
      </c>
      <c r="J266" s="46">
        <f t="shared" si="111"/>
        <v>1208000</v>
      </c>
      <c r="K266" s="36">
        <v>68.69</v>
      </c>
    </row>
    <row r="267" spans="1:11" x14ac:dyDescent="0.25">
      <c r="A267" s="43">
        <v>259</v>
      </c>
      <c r="B267" s="4" t="s">
        <v>3</v>
      </c>
      <c r="C267" s="46">
        <f>D267+E267+F267+G267+H267+I267+J267</f>
        <v>7520000</v>
      </c>
      <c r="D267" s="46">
        <v>272000</v>
      </c>
      <c r="E267" s="46">
        <v>1208000</v>
      </c>
      <c r="F267" s="46">
        <v>1208000</v>
      </c>
      <c r="G267" s="46">
        <v>1208000</v>
      </c>
      <c r="H267" s="46">
        <v>1208000</v>
      </c>
      <c r="I267" s="46">
        <v>1208000</v>
      </c>
      <c r="J267" s="46">
        <v>1208000</v>
      </c>
      <c r="K267" s="36"/>
    </row>
    <row r="268" spans="1:11" ht="14.45" customHeight="1" x14ac:dyDescent="0.25">
      <c r="A268" s="43">
        <v>260</v>
      </c>
      <c r="B268" s="21" t="s">
        <v>25</v>
      </c>
      <c r="C268" s="46"/>
      <c r="D268" s="46"/>
      <c r="E268" s="46"/>
      <c r="F268" s="46"/>
      <c r="G268" s="46"/>
      <c r="H268" s="46"/>
      <c r="I268" s="46"/>
      <c r="J268" s="46"/>
      <c r="K268" s="36"/>
    </row>
    <row r="269" spans="1:11" ht="64.5" customHeight="1" x14ac:dyDescent="0.25">
      <c r="A269" s="43">
        <v>261</v>
      </c>
      <c r="B269" s="51" t="s">
        <v>97</v>
      </c>
      <c r="C269" s="46">
        <f>C271+C272+C270</f>
        <v>57450523.299999997</v>
      </c>
      <c r="D269" s="46">
        <f t="shared" ref="D269:J269" si="112">D271+D272+D270</f>
        <v>57450523.299999997</v>
      </c>
      <c r="E269" s="46">
        <f t="shared" si="112"/>
        <v>0</v>
      </c>
      <c r="F269" s="46">
        <f t="shared" si="112"/>
        <v>0</v>
      </c>
      <c r="G269" s="46">
        <f t="shared" si="112"/>
        <v>0</v>
      </c>
      <c r="H269" s="46">
        <f t="shared" si="112"/>
        <v>0</v>
      </c>
      <c r="I269" s="46">
        <f t="shared" si="112"/>
        <v>0</v>
      </c>
      <c r="J269" s="46">
        <f t="shared" si="112"/>
        <v>0</v>
      </c>
      <c r="K269" s="19">
        <v>68.69</v>
      </c>
    </row>
    <row r="270" spans="1:11" x14ac:dyDescent="0.25">
      <c r="A270" s="43">
        <v>262</v>
      </c>
      <c r="B270" s="4" t="s">
        <v>96</v>
      </c>
      <c r="C270" s="46">
        <f>D270+E270+F270+G270+H270+I270+J270</f>
        <v>52023686.259999998</v>
      </c>
      <c r="D270" s="46">
        <v>52023686.259999998</v>
      </c>
      <c r="E270" s="46">
        <v>0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36"/>
    </row>
    <row r="271" spans="1:11" x14ac:dyDescent="0.25">
      <c r="A271" s="43">
        <v>263</v>
      </c>
      <c r="B271" s="4" t="s">
        <v>7</v>
      </c>
      <c r="C271" s="46">
        <f>D271+E271+F271+G271+H271+I271+J271</f>
        <v>3703321.34</v>
      </c>
      <c r="D271" s="46">
        <v>3703321.34</v>
      </c>
      <c r="E271" s="46">
        <f t="shared" ref="E271:J271" si="113">F271+G271+H271+I271+J271+K271+L271</f>
        <v>0</v>
      </c>
      <c r="F271" s="46">
        <f t="shared" si="113"/>
        <v>0</v>
      </c>
      <c r="G271" s="46">
        <f t="shared" si="113"/>
        <v>0</v>
      </c>
      <c r="H271" s="46">
        <f t="shared" si="113"/>
        <v>0</v>
      </c>
      <c r="I271" s="46">
        <f t="shared" si="113"/>
        <v>0</v>
      </c>
      <c r="J271" s="46">
        <f t="shared" si="113"/>
        <v>0</v>
      </c>
      <c r="K271" s="36"/>
    </row>
    <row r="272" spans="1:11" ht="18" customHeight="1" x14ac:dyDescent="0.25">
      <c r="A272" s="43">
        <v>264</v>
      </c>
      <c r="B272" s="4" t="s">
        <v>8</v>
      </c>
      <c r="C272" s="46">
        <f>D272+E272+F272+G272+H272+I272+J272</f>
        <v>1723515.7</v>
      </c>
      <c r="D272" s="46">
        <v>1723515.7</v>
      </c>
      <c r="E272" s="46">
        <v>0</v>
      </c>
      <c r="F272" s="46">
        <v>0</v>
      </c>
      <c r="G272" s="46">
        <v>0</v>
      </c>
      <c r="H272" s="46">
        <v>0</v>
      </c>
      <c r="I272" s="46">
        <v>0</v>
      </c>
      <c r="J272" s="90">
        <v>0</v>
      </c>
      <c r="K272" s="36"/>
    </row>
    <row r="273" spans="1:11" x14ac:dyDescent="0.25">
      <c r="A273" s="43">
        <v>265</v>
      </c>
      <c r="B273" s="48"/>
      <c r="C273" s="49"/>
      <c r="D273" s="49"/>
      <c r="E273" s="49" t="s">
        <v>133</v>
      </c>
      <c r="F273" s="49"/>
      <c r="G273" s="49"/>
      <c r="H273" s="50"/>
      <c r="I273" s="50"/>
      <c r="J273" s="50"/>
      <c r="K273" s="91"/>
    </row>
    <row r="274" spans="1:11" ht="21" customHeight="1" x14ac:dyDescent="0.25">
      <c r="A274" s="43">
        <v>266</v>
      </c>
      <c r="B274" s="5" t="s">
        <v>93</v>
      </c>
      <c r="C274" s="46">
        <f>C275+C276</f>
        <v>4900000</v>
      </c>
      <c r="D274" s="46">
        <f t="shared" ref="D274:J274" si="114">D275+D276</f>
        <v>700000</v>
      </c>
      <c r="E274" s="46">
        <f t="shared" si="114"/>
        <v>700000</v>
      </c>
      <c r="F274" s="46">
        <f t="shared" si="114"/>
        <v>700000</v>
      </c>
      <c r="G274" s="46">
        <f t="shared" si="114"/>
        <v>700000</v>
      </c>
      <c r="H274" s="46">
        <f t="shared" si="114"/>
        <v>700000</v>
      </c>
      <c r="I274" s="46">
        <f t="shared" si="114"/>
        <v>700000</v>
      </c>
      <c r="J274" s="90">
        <f t="shared" si="114"/>
        <v>700000</v>
      </c>
      <c r="K274" s="36"/>
    </row>
    <row r="275" spans="1:11" ht="16.149999999999999" customHeight="1" x14ac:dyDescent="0.25">
      <c r="A275" s="43">
        <v>267</v>
      </c>
      <c r="B275" s="4" t="s">
        <v>7</v>
      </c>
      <c r="C275" s="46">
        <f>C280</f>
        <v>0</v>
      </c>
      <c r="D275" s="46">
        <f t="shared" ref="D275:J275" si="115">D280</f>
        <v>0</v>
      </c>
      <c r="E275" s="46">
        <f t="shared" si="115"/>
        <v>0</v>
      </c>
      <c r="F275" s="46">
        <f t="shared" si="115"/>
        <v>0</v>
      </c>
      <c r="G275" s="46">
        <f t="shared" si="115"/>
        <v>0</v>
      </c>
      <c r="H275" s="46">
        <f t="shared" si="115"/>
        <v>0</v>
      </c>
      <c r="I275" s="46">
        <f t="shared" si="115"/>
        <v>0</v>
      </c>
      <c r="J275" s="46">
        <f t="shared" si="115"/>
        <v>0</v>
      </c>
      <c r="K275" s="36"/>
    </row>
    <row r="276" spans="1:11" x14ac:dyDescent="0.25">
      <c r="A276" s="43">
        <v>268</v>
      </c>
      <c r="B276" s="4" t="s">
        <v>8</v>
      </c>
      <c r="C276" s="46">
        <f>C279</f>
        <v>4900000</v>
      </c>
      <c r="D276" s="46">
        <f t="shared" ref="D276:J276" si="116">D279</f>
        <v>700000</v>
      </c>
      <c r="E276" s="46">
        <f t="shared" si="116"/>
        <v>700000</v>
      </c>
      <c r="F276" s="46">
        <f t="shared" si="116"/>
        <v>700000</v>
      </c>
      <c r="G276" s="46">
        <f t="shared" si="116"/>
        <v>700000</v>
      </c>
      <c r="H276" s="46">
        <f t="shared" si="116"/>
        <v>700000</v>
      </c>
      <c r="I276" s="46">
        <f t="shared" si="116"/>
        <v>700000</v>
      </c>
      <c r="J276" s="46">
        <f t="shared" si="116"/>
        <v>700000</v>
      </c>
      <c r="K276" s="36"/>
    </row>
    <row r="277" spans="1:11" x14ac:dyDescent="0.25">
      <c r="A277" s="43">
        <v>269</v>
      </c>
      <c r="B277" s="21" t="s">
        <v>13</v>
      </c>
      <c r="C277" s="46"/>
      <c r="D277" s="46"/>
      <c r="E277" s="46"/>
      <c r="F277" s="46"/>
      <c r="G277" s="46"/>
      <c r="H277" s="46"/>
      <c r="I277" s="46"/>
      <c r="J277" s="46"/>
      <c r="K277" s="36"/>
    </row>
    <row r="278" spans="1:11" ht="31.5" customHeight="1" x14ac:dyDescent="0.25">
      <c r="A278" s="43">
        <v>270</v>
      </c>
      <c r="B278" s="51" t="s">
        <v>16</v>
      </c>
      <c r="C278" s="46">
        <f>C279+C280</f>
        <v>4900000</v>
      </c>
      <c r="D278" s="46">
        <f t="shared" ref="D278:J278" si="117">D279+D280</f>
        <v>700000</v>
      </c>
      <c r="E278" s="46">
        <f t="shared" si="117"/>
        <v>700000</v>
      </c>
      <c r="F278" s="46">
        <f t="shared" si="117"/>
        <v>700000</v>
      </c>
      <c r="G278" s="46">
        <f t="shared" si="117"/>
        <v>700000</v>
      </c>
      <c r="H278" s="46">
        <f t="shared" si="117"/>
        <v>700000</v>
      </c>
      <c r="I278" s="46">
        <f t="shared" si="117"/>
        <v>700000</v>
      </c>
      <c r="J278" s="46">
        <f t="shared" si="117"/>
        <v>700000</v>
      </c>
      <c r="K278" s="36">
        <v>70.709999999999994</v>
      </c>
    </row>
    <row r="279" spans="1:11" ht="15.75" x14ac:dyDescent="0.25">
      <c r="A279" s="43">
        <v>271</v>
      </c>
      <c r="B279" s="51" t="s">
        <v>8</v>
      </c>
      <c r="C279" s="46">
        <f>D279+E279+F279+G279+H279+I279+J279</f>
        <v>4900000</v>
      </c>
      <c r="D279" s="46">
        <v>700000</v>
      </c>
      <c r="E279" s="46">
        <v>700000</v>
      </c>
      <c r="F279" s="46">
        <v>700000</v>
      </c>
      <c r="G279" s="46">
        <v>700000</v>
      </c>
      <c r="H279" s="46">
        <v>700000</v>
      </c>
      <c r="I279" s="46">
        <v>700000</v>
      </c>
      <c r="J279" s="46">
        <v>700000</v>
      </c>
      <c r="K279" s="36"/>
    </row>
    <row r="280" spans="1:11" ht="15.75" x14ac:dyDescent="0.25">
      <c r="A280" s="43">
        <v>272</v>
      </c>
      <c r="B280" s="51" t="s">
        <v>7</v>
      </c>
      <c r="C280" s="46">
        <f>D280+E280+F280+G280+H280+I280+J280</f>
        <v>0</v>
      </c>
      <c r="D280" s="46">
        <v>0</v>
      </c>
      <c r="E280" s="46">
        <v>0</v>
      </c>
      <c r="F280" s="46">
        <v>0</v>
      </c>
      <c r="G280" s="46">
        <v>0</v>
      </c>
      <c r="H280" s="46">
        <v>0</v>
      </c>
      <c r="I280" s="46">
        <v>0</v>
      </c>
      <c r="J280" s="46">
        <v>0</v>
      </c>
      <c r="K280" s="36"/>
    </row>
    <row r="281" spans="1:11" ht="13.9" customHeight="1" x14ac:dyDescent="0.25">
      <c r="A281" s="43">
        <v>273</v>
      </c>
      <c r="B281" s="48"/>
      <c r="C281" s="49"/>
      <c r="D281" s="49"/>
      <c r="E281" s="49" t="s">
        <v>134</v>
      </c>
      <c r="F281" s="49"/>
      <c r="G281" s="49"/>
      <c r="H281" s="50"/>
      <c r="I281" s="50"/>
      <c r="J281" s="50"/>
      <c r="K281" s="37"/>
    </row>
    <row r="282" spans="1:11" x14ac:dyDescent="0.25">
      <c r="A282" s="43">
        <v>274</v>
      </c>
      <c r="B282" s="5" t="s">
        <v>93</v>
      </c>
      <c r="C282" s="46">
        <f>C283+C284</f>
        <v>1400000</v>
      </c>
      <c r="D282" s="46">
        <f t="shared" ref="D282:J282" si="118">D283+D284</f>
        <v>200000</v>
      </c>
      <c r="E282" s="46">
        <f t="shared" si="118"/>
        <v>200000</v>
      </c>
      <c r="F282" s="46">
        <f t="shared" si="118"/>
        <v>200000</v>
      </c>
      <c r="G282" s="46">
        <f t="shared" si="118"/>
        <v>200000</v>
      </c>
      <c r="H282" s="46">
        <f t="shared" si="118"/>
        <v>200000</v>
      </c>
      <c r="I282" s="46">
        <f t="shared" si="118"/>
        <v>200000</v>
      </c>
      <c r="J282" s="46">
        <f t="shared" si="118"/>
        <v>200000</v>
      </c>
      <c r="K282" s="36"/>
    </row>
    <row r="283" spans="1:11" x14ac:dyDescent="0.25">
      <c r="A283" s="43">
        <v>275</v>
      </c>
      <c r="B283" s="4" t="s">
        <v>7</v>
      </c>
      <c r="C283" s="46">
        <f>C288</f>
        <v>1400000</v>
      </c>
      <c r="D283" s="46">
        <f t="shared" ref="D283:J283" si="119">D288</f>
        <v>200000</v>
      </c>
      <c r="E283" s="46">
        <f t="shared" si="119"/>
        <v>200000</v>
      </c>
      <c r="F283" s="46">
        <f t="shared" si="119"/>
        <v>200000</v>
      </c>
      <c r="G283" s="46">
        <f t="shared" si="119"/>
        <v>200000</v>
      </c>
      <c r="H283" s="46">
        <f t="shared" si="119"/>
        <v>200000</v>
      </c>
      <c r="I283" s="46">
        <f t="shared" si="119"/>
        <v>200000</v>
      </c>
      <c r="J283" s="46">
        <f t="shared" si="119"/>
        <v>200000</v>
      </c>
      <c r="K283" s="36"/>
    </row>
    <row r="284" spans="1:11" x14ac:dyDescent="0.25">
      <c r="A284" s="43">
        <v>276</v>
      </c>
      <c r="B284" s="4" t="s">
        <v>8</v>
      </c>
      <c r="C284" s="46">
        <f>C287</f>
        <v>0</v>
      </c>
      <c r="D284" s="46">
        <f t="shared" ref="D284:J284" si="120">D287</f>
        <v>0</v>
      </c>
      <c r="E284" s="46">
        <f t="shared" si="120"/>
        <v>0</v>
      </c>
      <c r="F284" s="46">
        <f t="shared" si="120"/>
        <v>0</v>
      </c>
      <c r="G284" s="46">
        <f t="shared" si="120"/>
        <v>0</v>
      </c>
      <c r="H284" s="46">
        <f t="shared" si="120"/>
        <v>0</v>
      </c>
      <c r="I284" s="46">
        <f t="shared" si="120"/>
        <v>0</v>
      </c>
      <c r="J284" s="46">
        <f t="shared" si="120"/>
        <v>0</v>
      </c>
      <c r="K284" s="36"/>
    </row>
    <row r="285" spans="1:11" ht="18" customHeight="1" x14ac:dyDescent="0.25">
      <c r="A285" s="43">
        <v>277</v>
      </c>
      <c r="B285" s="21" t="s">
        <v>13</v>
      </c>
      <c r="C285" s="46"/>
      <c r="D285" s="46"/>
      <c r="E285" s="46"/>
      <c r="F285" s="46"/>
      <c r="G285" s="46"/>
      <c r="H285" s="46"/>
      <c r="I285" s="46"/>
      <c r="J285" s="46"/>
      <c r="K285" s="36"/>
    </row>
    <row r="286" spans="1:11" ht="45.75" customHeight="1" x14ac:dyDescent="0.25">
      <c r="A286" s="43">
        <v>278</v>
      </c>
      <c r="B286" s="51" t="s">
        <v>98</v>
      </c>
      <c r="C286" s="46"/>
      <c r="D286" s="46"/>
      <c r="E286" s="46"/>
      <c r="F286" s="46"/>
      <c r="G286" s="46"/>
      <c r="H286" s="46"/>
      <c r="I286" s="46"/>
      <c r="J286" s="46"/>
      <c r="K286" s="36">
        <v>72.73</v>
      </c>
    </row>
    <row r="287" spans="1:11" ht="15.75" x14ac:dyDescent="0.25">
      <c r="A287" s="43">
        <v>279</v>
      </c>
      <c r="B287" s="51" t="s">
        <v>8</v>
      </c>
      <c r="C287" s="46">
        <f>D287+E287+F287+G287+H287+I287+J287</f>
        <v>0</v>
      </c>
      <c r="D287" s="46">
        <v>0</v>
      </c>
      <c r="E287" s="46">
        <v>0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36"/>
    </row>
    <row r="288" spans="1:11" ht="15.75" x14ac:dyDescent="0.25">
      <c r="A288" s="43">
        <v>280</v>
      </c>
      <c r="B288" s="51" t="s">
        <v>7</v>
      </c>
      <c r="C288" s="46">
        <f>D288+E288+F288+G288+H288+I288+J288</f>
        <v>1400000</v>
      </c>
      <c r="D288" s="46">
        <v>200000</v>
      </c>
      <c r="E288" s="46">
        <v>200000</v>
      </c>
      <c r="F288" s="46">
        <v>200000</v>
      </c>
      <c r="G288" s="46">
        <v>200000</v>
      </c>
      <c r="H288" s="46">
        <v>200000</v>
      </c>
      <c r="I288" s="46">
        <v>200000</v>
      </c>
      <c r="J288" s="46">
        <v>200000</v>
      </c>
      <c r="K288" s="36"/>
    </row>
    <row r="292" ht="14.45" customHeight="1" x14ac:dyDescent="0.25"/>
    <row r="298" ht="14.45" customHeight="1" x14ac:dyDescent="0.25"/>
    <row r="299" ht="45.75" customHeight="1" x14ac:dyDescent="0.25"/>
    <row r="307" spans="1:11" ht="15" customHeight="1" x14ac:dyDescent="0.25"/>
    <row r="310" spans="1:11" x14ac:dyDescent="0.25">
      <c r="A310" s="20"/>
      <c r="B310" s="66"/>
      <c r="C310" s="32"/>
      <c r="E310" s="32"/>
      <c r="F310" s="32"/>
      <c r="G310" s="32"/>
      <c r="H310" s="32"/>
      <c r="I310" s="32"/>
      <c r="J310" s="32"/>
      <c r="K310" s="67"/>
    </row>
    <row r="318" spans="1:11" ht="15" customHeight="1" x14ac:dyDescent="0.25"/>
  </sheetData>
  <mergeCells count="21">
    <mergeCell ref="B101:K101"/>
    <mergeCell ref="I1:J1"/>
    <mergeCell ref="I2:K2"/>
    <mergeCell ref="A5:K5"/>
    <mergeCell ref="B48:K48"/>
    <mergeCell ref="B83:K83"/>
    <mergeCell ref="B22:K22"/>
    <mergeCell ref="C6:J6"/>
    <mergeCell ref="B52:K52"/>
    <mergeCell ref="B56:K56"/>
    <mergeCell ref="B233:K233"/>
    <mergeCell ref="B254:K254"/>
    <mergeCell ref="B138:K138"/>
    <mergeCell ref="B117:K117"/>
    <mergeCell ref="B232:K232"/>
    <mergeCell ref="B189:K189"/>
    <mergeCell ref="B173:K173"/>
    <mergeCell ref="B223:K223"/>
    <mergeCell ref="B213:K213"/>
    <mergeCell ref="B207:K207"/>
    <mergeCell ref="B198:K19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2"/>
  <sheetViews>
    <sheetView workbookViewId="0">
      <selection activeCell="C4" sqref="C4"/>
    </sheetView>
  </sheetViews>
  <sheetFormatPr defaultRowHeight="15" x14ac:dyDescent="0.25"/>
  <cols>
    <col min="1" max="1" width="5.28515625" customWidth="1"/>
    <col min="2" max="2" width="11.28515625" customWidth="1"/>
    <col min="3" max="3" width="13" customWidth="1"/>
    <col min="4" max="4" width="16.85546875" customWidth="1"/>
    <col min="5" max="5" width="17.5703125" customWidth="1"/>
    <col min="6" max="6" width="16.42578125" customWidth="1"/>
    <col min="7" max="8" width="15.42578125" bestFit="1" customWidth="1"/>
    <col min="9" max="9" width="15" customWidth="1"/>
    <col min="12" max="12" width="10.5703125" customWidth="1"/>
  </cols>
  <sheetData>
    <row r="2" spans="1:12" x14ac:dyDescent="0.25">
      <c r="F2" s="68" t="s">
        <v>140</v>
      </c>
    </row>
    <row r="3" spans="1:12" x14ac:dyDescent="0.25">
      <c r="F3" s="68" t="s">
        <v>141</v>
      </c>
    </row>
    <row r="4" spans="1:12" x14ac:dyDescent="0.25">
      <c r="F4" s="68" t="s">
        <v>142</v>
      </c>
    </row>
    <row r="5" spans="1:12" x14ac:dyDescent="0.25">
      <c r="F5" s="68" t="s">
        <v>143</v>
      </c>
    </row>
    <row r="6" spans="1:12" ht="15.75" thickBot="1" x14ac:dyDescent="0.3"/>
    <row r="7" spans="1:12" ht="15" customHeight="1" x14ac:dyDescent="0.25">
      <c r="A7" s="122" t="s">
        <v>144</v>
      </c>
      <c r="B7" s="122" t="s">
        <v>145</v>
      </c>
      <c r="C7" s="122" t="s">
        <v>146</v>
      </c>
      <c r="D7" s="124" t="s">
        <v>147</v>
      </c>
      <c r="E7" s="125"/>
      <c r="F7" s="126"/>
      <c r="G7" s="124" t="s">
        <v>148</v>
      </c>
      <c r="H7" s="125"/>
      <c r="I7" s="125"/>
      <c r="J7" s="125"/>
      <c r="K7" s="125"/>
      <c r="L7" s="126"/>
    </row>
    <row r="8" spans="1:12" ht="15.75" thickBot="1" x14ac:dyDescent="0.3">
      <c r="A8" s="123"/>
      <c r="B8" s="123"/>
      <c r="C8" s="123"/>
      <c r="D8" s="127"/>
      <c r="E8" s="128"/>
      <c r="F8" s="129"/>
      <c r="G8" s="133" t="s">
        <v>149</v>
      </c>
      <c r="H8" s="134"/>
      <c r="I8" s="134"/>
      <c r="J8" s="134"/>
      <c r="K8" s="134"/>
      <c r="L8" s="135"/>
    </row>
    <row r="9" spans="1:12" ht="60" customHeight="1" thickBot="1" x14ac:dyDescent="0.3">
      <c r="A9" s="123"/>
      <c r="B9" s="123"/>
      <c r="C9" s="123"/>
      <c r="D9" s="130"/>
      <c r="E9" s="131"/>
      <c r="F9" s="132"/>
      <c r="G9" s="136" t="s">
        <v>150</v>
      </c>
      <c r="H9" s="137"/>
      <c r="I9" s="138"/>
      <c r="J9" s="136" t="s">
        <v>151</v>
      </c>
      <c r="K9" s="137"/>
      <c r="L9" s="138"/>
    </row>
    <row r="10" spans="1:12" ht="210" x14ac:dyDescent="0.25">
      <c r="A10" s="123"/>
      <c r="B10" s="123"/>
      <c r="C10" s="123"/>
      <c r="D10" s="70" t="s">
        <v>152</v>
      </c>
      <c r="E10" s="70" t="s">
        <v>153</v>
      </c>
      <c r="F10" s="70" t="s">
        <v>154</v>
      </c>
      <c r="G10" s="70" t="s">
        <v>152</v>
      </c>
      <c r="H10" s="70" t="s">
        <v>153</v>
      </c>
      <c r="I10" s="70" t="s">
        <v>155</v>
      </c>
      <c r="J10" s="70" t="s">
        <v>156</v>
      </c>
      <c r="K10" s="70" t="s">
        <v>157</v>
      </c>
      <c r="L10" s="70" t="s">
        <v>158</v>
      </c>
    </row>
    <row r="11" spans="1:12" s="71" customFormat="1" ht="15.75" x14ac:dyDescent="0.25">
      <c r="A11" s="88">
        <v>1</v>
      </c>
      <c r="B11" s="73" t="s">
        <v>178</v>
      </c>
      <c r="C11" s="73"/>
      <c r="D11" s="78">
        <v>1476508912.4300001</v>
      </c>
      <c r="E11" s="79">
        <v>1424103181.7</v>
      </c>
      <c r="F11" s="79">
        <f>E11-D11</f>
        <v>-52405730.730000019</v>
      </c>
      <c r="G11" s="79">
        <v>166619671</v>
      </c>
      <c r="H11" s="79">
        <v>264832740.69999999</v>
      </c>
      <c r="I11" s="79">
        <f>H11-G11</f>
        <v>98213069.699999988</v>
      </c>
      <c r="J11" s="80"/>
      <c r="K11" s="80"/>
      <c r="L11" s="80"/>
    </row>
    <row r="12" spans="1:12" ht="15.75" x14ac:dyDescent="0.25">
      <c r="A12" s="88">
        <v>2</v>
      </c>
      <c r="B12" s="77"/>
      <c r="C12" s="75" t="s">
        <v>27</v>
      </c>
      <c r="D12" s="77"/>
      <c r="E12" s="81"/>
      <c r="F12" s="77"/>
      <c r="G12" s="77"/>
      <c r="H12" s="77"/>
      <c r="I12" s="77"/>
      <c r="J12" s="77"/>
      <c r="K12" s="77"/>
      <c r="L12" s="77"/>
    </row>
    <row r="13" spans="1:12" s="72" customFormat="1" ht="15.75" x14ac:dyDescent="0.25">
      <c r="A13" s="88">
        <v>3</v>
      </c>
      <c r="B13" s="82"/>
      <c r="C13" s="82"/>
      <c r="D13" s="82">
        <v>40891432</v>
      </c>
      <c r="E13" s="82">
        <v>78463000</v>
      </c>
      <c r="F13" s="82">
        <f>E13-D13</f>
        <v>37571568</v>
      </c>
      <c r="G13" s="82">
        <v>6191432</v>
      </c>
      <c r="H13" s="82">
        <v>11209000</v>
      </c>
      <c r="I13" s="82">
        <f>H13-G13</f>
        <v>5017568</v>
      </c>
      <c r="J13" s="82"/>
      <c r="K13" s="82"/>
      <c r="L13" s="82"/>
    </row>
    <row r="14" spans="1:12" ht="15.75" x14ac:dyDescent="0.25">
      <c r="A14" s="88">
        <v>4</v>
      </c>
      <c r="B14" s="77"/>
      <c r="C14" s="77" t="s">
        <v>159</v>
      </c>
      <c r="D14" s="77"/>
      <c r="E14" s="77"/>
      <c r="F14" s="77"/>
      <c r="G14" s="77"/>
      <c r="H14" s="77"/>
      <c r="I14" s="77"/>
      <c r="J14" s="77"/>
      <c r="K14" s="77"/>
      <c r="L14" s="77"/>
    </row>
    <row r="15" spans="1:12" ht="15.75" x14ac:dyDescent="0.25">
      <c r="A15" s="88">
        <v>5</v>
      </c>
      <c r="B15" s="77"/>
      <c r="C15" s="77"/>
      <c r="D15" s="77">
        <v>0</v>
      </c>
      <c r="E15" s="77">
        <v>800000</v>
      </c>
      <c r="F15" s="77">
        <f>E15-D15</f>
        <v>800000</v>
      </c>
      <c r="G15" s="77">
        <v>0</v>
      </c>
      <c r="H15" s="77">
        <v>200000</v>
      </c>
      <c r="I15" s="77">
        <f>H15-G15</f>
        <v>200000</v>
      </c>
      <c r="J15" s="77"/>
      <c r="K15" s="77"/>
      <c r="L15" s="77"/>
    </row>
    <row r="16" spans="1:12" s="23" customFormat="1" ht="28.5" customHeight="1" x14ac:dyDescent="0.25">
      <c r="A16" s="88">
        <v>6</v>
      </c>
      <c r="B16" s="89"/>
      <c r="C16" s="141" t="s">
        <v>160</v>
      </c>
      <c r="D16" s="142"/>
      <c r="E16" s="142"/>
      <c r="F16" s="142"/>
      <c r="G16" s="142"/>
      <c r="H16" s="142"/>
      <c r="I16" s="142"/>
      <c r="J16" s="143"/>
      <c r="K16" s="89"/>
      <c r="L16" s="89"/>
    </row>
    <row r="17" spans="1:12" s="72" customFormat="1" ht="15.75" x14ac:dyDescent="0.25">
      <c r="A17" s="88">
        <v>7</v>
      </c>
      <c r="B17" s="82"/>
      <c r="C17" s="82"/>
      <c r="D17" s="82">
        <v>33557467.229999997</v>
      </c>
      <c r="E17" s="82">
        <v>36878628.799999997</v>
      </c>
      <c r="F17" s="82">
        <f>E17-D17</f>
        <v>3321161.5700000003</v>
      </c>
      <c r="G17" s="82">
        <v>3575500</v>
      </c>
      <c r="H17" s="82">
        <v>15425628.800000001</v>
      </c>
      <c r="I17" s="82">
        <f>H17-G17</f>
        <v>11850128.800000001</v>
      </c>
      <c r="J17" s="82"/>
      <c r="K17" s="82"/>
      <c r="L17" s="82"/>
    </row>
    <row r="18" spans="1:12" ht="15.75" x14ac:dyDescent="0.25">
      <c r="A18" s="88">
        <v>8</v>
      </c>
      <c r="B18" s="74"/>
      <c r="C18" s="77" t="s">
        <v>161</v>
      </c>
      <c r="D18" s="77"/>
      <c r="E18" s="77"/>
      <c r="F18" s="77"/>
      <c r="G18" s="77"/>
      <c r="H18" s="77"/>
      <c r="I18" s="77"/>
      <c r="J18" s="77"/>
      <c r="K18" s="77"/>
      <c r="L18" s="77"/>
    </row>
    <row r="19" spans="1:12" ht="15.75" x14ac:dyDescent="0.25">
      <c r="A19" s="88">
        <v>9</v>
      </c>
      <c r="B19" s="74"/>
      <c r="C19" s="77"/>
      <c r="D19" s="77">
        <v>1800000</v>
      </c>
      <c r="E19" s="77">
        <v>0</v>
      </c>
      <c r="F19" s="77">
        <f>E19-D19</f>
        <v>-1800000</v>
      </c>
      <c r="G19" s="77">
        <v>0</v>
      </c>
      <c r="H19" s="77">
        <v>0</v>
      </c>
      <c r="I19" s="77">
        <f>H19-G19</f>
        <v>0</v>
      </c>
      <c r="J19" s="77"/>
      <c r="K19" s="77"/>
      <c r="L19" s="77"/>
    </row>
    <row r="20" spans="1:12" ht="15.75" x14ac:dyDescent="0.25">
      <c r="A20" s="88">
        <v>10</v>
      </c>
      <c r="B20" s="74"/>
      <c r="C20" s="77" t="s">
        <v>162</v>
      </c>
      <c r="D20" s="69"/>
      <c r="E20" s="77"/>
      <c r="F20" s="77"/>
      <c r="G20" s="77"/>
      <c r="H20" s="77"/>
      <c r="I20" s="77"/>
      <c r="J20" s="77"/>
      <c r="K20" s="77"/>
      <c r="L20" s="77"/>
    </row>
    <row r="21" spans="1:12" s="72" customFormat="1" ht="15.75" x14ac:dyDescent="0.25">
      <c r="A21" s="88">
        <v>11</v>
      </c>
      <c r="B21" s="76"/>
      <c r="C21" s="82"/>
      <c r="D21" s="82">
        <v>86415000</v>
      </c>
      <c r="E21" s="82">
        <v>88935000</v>
      </c>
      <c r="F21" s="82">
        <f>E21-D21</f>
        <v>2520000</v>
      </c>
      <c r="G21" s="82">
        <v>11700000</v>
      </c>
      <c r="H21" s="82">
        <v>12705000</v>
      </c>
      <c r="I21" s="82">
        <f>H21-G21</f>
        <v>1005000</v>
      </c>
      <c r="J21" s="82"/>
      <c r="K21" s="82"/>
      <c r="L21" s="82"/>
    </row>
    <row r="22" spans="1:12" ht="15.75" x14ac:dyDescent="0.25">
      <c r="A22" s="88">
        <v>12</v>
      </c>
      <c r="B22" s="74"/>
      <c r="C22" s="77" t="s">
        <v>163</v>
      </c>
      <c r="D22" s="77"/>
      <c r="E22" s="77"/>
      <c r="F22" s="77"/>
      <c r="G22" s="77"/>
      <c r="H22" s="77"/>
      <c r="I22" s="77"/>
      <c r="J22" s="77"/>
      <c r="K22" s="77"/>
      <c r="L22" s="77"/>
    </row>
    <row r="23" spans="1:12" s="72" customFormat="1" ht="15.75" x14ac:dyDescent="0.25">
      <c r="A23" s="88">
        <v>13</v>
      </c>
      <c r="B23" s="76"/>
      <c r="C23" s="82"/>
      <c r="D23" s="82">
        <v>19954200</v>
      </c>
      <c r="E23" s="82">
        <v>4157300</v>
      </c>
      <c r="F23" s="82">
        <f>E23-D23</f>
        <v>-15796900</v>
      </c>
      <c r="G23" s="82">
        <v>3071400</v>
      </c>
      <c r="H23" s="82">
        <v>597500</v>
      </c>
      <c r="I23" s="82">
        <f>H23-G23</f>
        <v>-2473900</v>
      </c>
      <c r="J23" s="82"/>
      <c r="K23" s="82"/>
      <c r="L23" s="82"/>
    </row>
    <row r="24" spans="1:12" ht="29.25" customHeight="1" x14ac:dyDescent="0.25">
      <c r="A24" s="88">
        <v>14</v>
      </c>
      <c r="B24" s="74"/>
      <c r="C24" s="144" t="s">
        <v>164</v>
      </c>
      <c r="D24" s="145"/>
      <c r="E24" s="145"/>
      <c r="F24" s="145"/>
      <c r="G24" s="145"/>
      <c r="H24" s="145"/>
      <c r="I24" s="145"/>
      <c r="J24" s="146"/>
      <c r="K24" s="84"/>
      <c r="L24" s="84"/>
    </row>
    <row r="25" spans="1:12" s="72" customFormat="1" ht="15.75" x14ac:dyDescent="0.25">
      <c r="A25" s="88">
        <v>15</v>
      </c>
      <c r="B25" s="76"/>
      <c r="C25" s="86"/>
      <c r="D25" s="87">
        <v>149600000</v>
      </c>
      <c r="E25" s="87">
        <v>132264500</v>
      </c>
      <c r="F25" s="87">
        <f>E25-D25</f>
        <v>-17335500</v>
      </c>
      <c r="G25" s="87">
        <v>14000000</v>
      </c>
      <c r="H25" s="87">
        <v>30264500</v>
      </c>
      <c r="I25" s="87">
        <f>H25-G25</f>
        <v>16264500</v>
      </c>
      <c r="J25" s="87"/>
      <c r="K25" s="87"/>
      <c r="L25" s="87"/>
    </row>
    <row r="26" spans="1:12" ht="15.75" x14ac:dyDescent="0.25">
      <c r="A26" s="88">
        <v>16</v>
      </c>
      <c r="B26" s="74"/>
      <c r="C26" s="139" t="s">
        <v>165</v>
      </c>
      <c r="D26" s="140"/>
      <c r="E26" s="140"/>
      <c r="F26" s="140"/>
      <c r="G26" s="140"/>
      <c r="H26" s="140"/>
      <c r="I26" s="140"/>
      <c r="J26" s="140"/>
      <c r="K26" s="140"/>
      <c r="L26" s="77"/>
    </row>
    <row r="27" spans="1:12" s="72" customFormat="1" ht="15.75" x14ac:dyDescent="0.25">
      <c r="A27" s="88">
        <v>17</v>
      </c>
      <c r="B27" s="76"/>
      <c r="C27" s="86"/>
      <c r="D27" s="87">
        <v>643023500</v>
      </c>
      <c r="E27" s="87">
        <v>735349700</v>
      </c>
      <c r="F27" s="87">
        <f>E27-D27</f>
        <v>92326200</v>
      </c>
      <c r="G27" s="87">
        <v>96216500</v>
      </c>
      <c r="H27" s="87">
        <v>99304900</v>
      </c>
      <c r="I27" s="87">
        <f>H27-G27</f>
        <v>3088400</v>
      </c>
      <c r="J27" s="87"/>
      <c r="K27" s="87"/>
      <c r="L27" s="82"/>
    </row>
    <row r="28" spans="1:12" ht="15.75" x14ac:dyDescent="0.25">
      <c r="A28" s="88">
        <v>18</v>
      </c>
      <c r="B28" s="74"/>
      <c r="C28" s="139" t="s">
        <v>166</v>
      </c>
      <c r="D28" s="140"/>
      <c r="E28" s="140"/>
      <c r="F28" s="140"/>
      <c r="G28" s="140"/>
      <c r="H28" s="140"/>
      <c r="I28" s="140"/>
      <c r="J28" s="140"/>
      <c r="K28" s="140"/>
      <c r="L28" s="77"/>
    </row>
    <row r="29" spans="1:12" s="72" customFormat="1" ht="15.75" x14ac:dyDescent="0.25">
      <c r="A29" s="88">
        <v>19</v>
      </c>
      <c r="B29" s="76"/>
      <c r="C29" s="86"/>
      <c r="D29" s="87">
        <v>11550000</v>
      </c>
      <c r="E29" s="87">
        <v>10168800</v>
      </c>
      <c r="F29" s="87">
        <f>E29-D29</f>
        <v>-1381200</v>
      </c>
      <c r="G29" s="87">
        <v>1650000</v>
      </c>
      <c r="H29" s="87">
        <v>268800</v>
      </c>
      <c r="I29" s="87">
        <f>H29-G29</f>
        <v>-1381200</v>
      </c>
      <c r="J29" s="87"/>
      <c r="K29" s="87"/>
      <c r="L29" s="82"/>
    </row>
    <row r="30" spans="1:12" ht="36" customHeight="1" x14ac:dyDescent="0.25">
      <c r="A30" s="88">
        <v>20</v>
      </c>
      <c r="B30" s="74"/>
      <c r="C30" s="139" t="s">
        <v>167</v>
      </c>
      <c r="D30" s="140"/>
      <c r="E30" s="140"/>
      <c r="F30" s="140"/>
      <c r="G30" s="140"/>
      <c r="H30" s="140"/>
      <c r="I30" s="140"/>
      <c r="J30" s="140"/>
      <c r="K30" s="140"/>
      <c r="L30" s="77"/>
    </row>
    <row r="31" spans="1:12" s="72" customFormat="1" ht="15.75" x14ac:dyDescent="0.25">
      <c r="A31" s="88">
        <v>21</v>
      </c>
      <c r="B31" s="76"/>
      <c r="C31" s="86"/>
      <c r="D31" s="87">
        <v>5931626</v>
      </c>
      <c r="E31" s="87">
        <v>6345080</v>
      </c>
      <c r="F31" s="87">
        <f>E31-D31</f>
        <v>413454</v>
      </c>
      <c r="G31" s="87">
        <v>813800</v>
      </c>
      <c r="H31" s="87">
        <v>906440</v>
      </c>
      <c r="I31" s="87">
        <f>H31-G31</f>
        <v>92640</v>
      </c>
      <c r="J31" s="87"/>
      <c r="K31" s="87"/>
      <c r="L31" s="82"/>
    </row>
    <row r="32" spans="1:12" ht="15.75" x14ac:dyDescent="0.25">
      <c r="A32" s="88">
        <v>22</v>
      </c>
      <c r="B32" s="74"/>
      <c r="C32" s="139" t="s">
        <v>168</v>
      </c>
      <c r="D32" s="140"/>
      <c r="E32" s="140"/>
      <c r="F32" s="140"/>
      <c r="G32" s="140"/>
      <c r="H32" s="140"/>
      <c r="I32" s="140"/>
      <c r="J32" s="140"/>
      <c r="K32" s="140"/>
      <c r="L32" s="77"/>
    </row>
    <row r="33" spans="1:12" s="72" customFormat="1" ht="15.75" x14ac:dyDescent="0.25">
      <c r="A33" s="88">
        <v>23</v>
      </c>
      <c r="B33" s="76"/>
      <c r="C33" s="86"/>
      <c r="D33" s="87">
        <v>7245658</v>
      </c>
      <c r="E33" s="87">
        <v>3920700</v>
      </c>
      <c r="F33" s="87">
        <f>E33-D33</f>
        <v>-3324958</v>
      </c>
      <c r="G33" s="87">
        <v>1025500</v>
      </c>
      <c r="H33" s="87">
        <v>560100</v>
      </c>
      <c r="I33" s="87">
        <f>H33-G33</f>
        <v>-465400</v>
      </c>
      <c r="J33" s="87"/>
      <c r="K33" s="87"/>
      <c r="L33" s="82"/>
    </row>
    <row r="34" spans="1:12" ht="15.75" x14ac:dyDescent="0.25">
      <c r="A34" s="88">
        <v>24</v>
      </c>
      <c r="B34" s="74"/>
      <c r="C34" s="139" t="s">
        <v>169</v>
      </c>
      <c r="D34" s="140"/>
      <c r="E34" s="140"/>
      <c r="F34" s="140"/>
      <c r="G34" s="140"/>
      <c r="H34" s="140"/>
      <c r="I34" s="140"/>
      <c r="J34" s="140"/>
      <c r="K34" s="140"/>
      <c r="L34" s="77"/>
    </row>
    <row r="35" spans="1:12" s="72" customFormat="1" ht="15.75" x14ac:dyDescent="0.25">
      <c r="A35" s="88">
        <v>25</v>
      </c>
      <c r="B35" s="76"/>
      <c r="C35" s="86"/>
      <c r="D35" s="87">
        <v>2056046</v>
      </c>
      <c r="E35" s="87">
        <v>2034200</v>
      </c>
      <c r="F35" s="87">
        <f>E35-D35</f>
        <v>-21846</v>
      </c>
      <c r="G35" s="87">
        <v>278900</v>
      </c>
      <c r="H35" s="87">
        <v>290600</v>
      </c>
      <c r="I35" s="87">
        <f>H35-G35</f>
        <v>11700</v>
      </c>
      <c r="J35" s="87"/>
      <c r="K35" s="87"/>
      <c r="L35" s="82"/>
    </row>
    <row r="36" spans="1:12" ht="15.75" x14ac:dyDescent="0.25">
      <c r="A36" s="88">
        <v>26</v>
      </c>
      <c r="B36" s="74"/>
      <c r="C36" s="139" t="s">
        <v>170</v>
      </c>
      <c r="D36" s="140"/>
      <c r="E36" s="140"/>
      <c r="F36" s="140"/>
      <c r="G36" s="140"/>
      <c r="H36" s="140"/>
      <c r="I36" s="140"/>
      <c r="J36" s="140"/>
      <c r="K36" s="140"/>
      <c r="L36" s="77"/>
    </row>
    <row r="37" spans="1:12" s="72" customFormat="1" ht="15.75" x14ac:dyDescent="0.25">
      <c r="A37" s="88">
        <v>27</v>
      </c>
      <c r="B37" s="76"/>
      <c r="C37" s="86"/>
      <c r="D37" s="87">
        <v>26565453</v>
      </c>
      <c r="E37" s="87">
        <v>29006600</v>
      </c>
      <c r="F37" s="87">
        <f>E37-D37</f>
        <v>2441147</v>
      </c>
      <c r="G37" s="87">
        <v>4102531</v>
      </c>
      <c r="H37" s="87">
        <v>4103800</v>
      </c>
      <c r="I37" s="87">
        <f>H37-G37</f>
        <v>1269</v>
      </c>
      <c r="J37" s="87"/>
      <c r="K37" s="87"/>
      <c r="L37" s="82"/>
    </row>
    <row r="38" spans="1:12" ht="15.75" x14ac:dyDescent="0.25">
      <c r="A38" s="88">
        <v>28</v>
      </c>
      <c r="B38" s="74"/>
      <c r="C38" s="139" t="s">
        <v>171</v>
      </c>
      <c r="D38" s="140"/>
      <c r="E38" s="140"/>
      <c r="F38" s="140"/>
      <c r="G38" s="140"/>
      <c r="H38" s="140"/>
      <c r="I38" s="140"/>
      <c r="J38" s="140"/>
      <c r="K38" s="140"/>
      <c r="L38" s="77"/>
    </row>
    <row r="39" spans="1:12" s="72" customFormat="1" ht="15.75" x14ac:dyDescent="0.25">
      <c r="A39" s="88">
        <v>29</v>
      </c>
      <c r="B39" s="76"/>
      <c r="C39" s="86"/>
      <c r="D39" s="87">
        <v>6500000</v>
      </c>
      <c r="E39" s="87">
        <v>3122000</v>
      </c>
      <c r="F39" s="87">
        <f>E39-D39</f>
        <v>-3378000</v>
      </c>
      <c r="G39" s="87">
        <v>500000</v>
      </c>
      <c r="H39" s="87">
        <v>446000</v>
      </c>
      <c r="I39" s="87">
        <f>H39-G39</f>
        <v>-54000</v>
      </c>
      <c r="J39" s="87"/>
      <c r="K39" s="87"/>
      <c r="L39" s="82"/>
    </row>
    <row r="40" spans="1:12" ht="31.5" customHeight="1" x14ac:dyDescent="0.25">
      <c r="A40" s="88">
        <v>30</v>
      </c>
      <c r="B40" s="74"/>
      <c r="C40" s="147" t="s">
        <v>172</v>
      </c>
      <c r="D40" s="142"/>
      <c r="E40" s="142"/>
      <c r="F40" s="142"/>
      <c r="G40" s="142"/>
      <c r="H40" s="142"/>
      <c r="I40" s="142"/>
      <c r="J40" s="143"/>
      <c r="K40" s="84"/>
      <c r="L40" s="84"/>
    </row>
    <row r="41" spans="1:12" s="72" customFormat="1" ht="15.75" x14ac:dyDescent="0.25">
      <c r="A41" s="88">
        <v>31</v>
      </c>
      <c r="B41" s="76"/>
      <c r="C41" s="86"/>
      <c r="D41" s="87">
        <v>113826192</v>
      </c>
      <c r="E41" s="87">
        <v>213301226</v>
      </c>
      <c r="F41" s="87">
        <f>E41-D41</f>
        <v>99475034</v>
      </c>
      <c r="G41" s="87">
        <v>19609008</v>
      </c>
      <c r="H41" s="87">
        <v>28772817</v>
      </c>
      <c r="I41" s="87">
        <f>H41-G41</f>
        <v>9163809</v>
      </c>
      <c r="J41" s="87"/>
      <c r="K41" s="87"/>
      <c r="L41" s="87"/>
    </row>
    <row r="42" spans="1:12" ht="15.75" x14ac:dyDescent="0.25">
      <c r="A42" s="88">
        <v>32</v>
      </c>
      <c r="B42" s="74"/>
      <c r="C42" s="139" t="s">
        <v>173</v>
      </c>
      <c r="D42" s="140"/>
      <c r="E42" s="140"/>
      <c r="F42" s="140"/>
      <c r="G42" s="140"/>
      <c r="H42" s="140"/>
      <c r="I42" s="140"/>
      <c r="J42" s="140"/>
      <c r="K42" s="140"/>
      <c r="L42" s="140"/>
    </row>
    <row r="43" spans="1:12" s="72" customFormat="1" ht="15.75" x14ac:dyDescent="0.25">
      <c r="A43" s="88">
        <v>33</v>
      </c>
      <c r="B43" s="76"/>
      <c r="C43" s="86"/>
      <c r="D43" s="87">
        <v>11885100</v>
      </c>
      <c r="E43" s="87">
        <v>8085923.5999999996</v>
      </c>
      <c r="F43" s="87">
        <f>E43-D43</f>
        <v>-3799176.4000000004</v>
      </c>
      <c r="G43" s="87">
        <v>2885100</v>
      </c>
      <c r="H43" s="87">
        <v>1155131.6000000001</v>
      </c>
      <c r="I43" s="87">
        <f>H43-G43</f>
        <v>-1729968.4</v>
      </c>
      <c r="J43" s="87"/>
      <c r="K43" s="87"/>
      <c r="L43" s="87"/>
    </row>
    <row r="44" spans="1:12" ht="15.75" x14ac:dyDescent="0.25">
      <c r="A44" s="88">
        <v>34</v>
      </c>
      <c r="B44" s="74"/>
      <c r="C44" s="139" t="s">
        <v>174</v>
      </c>
      <c r="D44" s="140"/>
      <c r="E44" s="140"/>
      <c r="F44" s="140"/>
      <c r="G44" s="140"/>
      <c r="H44" s="140"/>
      <c r="I44" s="140"/>
      <c r="J44" s="140"/>
      <c r="K44" s="140"/>
      <c r="L44" s="140"/>
    </row>
    <row r="45" spans="1:12" s="72" customFormat="1" ht="15.75" x14ac:dyDescent="0.25">
      <c r="A45" s="88">
        <v>35</v>
      </c>
      <c r="B45" s="76"/>
      <c r="C45" s="86"/>
      <c r="D45" s="87">
        <v>306307238.19999999</v>
      </c>
      <c r="E45" s="87">
        <v>64970523.299999997</v>
      </c>
      <c r="F45" s="87">
        <f>E45-D45</f>
        <v>-241336714.89999998</v>
      </c>
      <c r="G45" s="87">
        <v>0</v>
      </c>
      <c r="H45" s="87">
        <v>57722523.299999997</v>
      </c>
      <c r="I45" s="87">
        <f>H45-G45</f>
        <v>57722523.299999997</v>
      </c>
      <c r="J45" s="87"/>
      <c r="K45" s="87"/>
      <c r="L45" s="87"/>
    </row>
    <row r="46" spans="1:12" ht="15.75" x14ac:dyDescent="0.25">
      <c r="A46" s="88">
        <v>36</v>
      </c>
      <c r="B46" s="74"/>
      <c r="C46" s="139" t="s">
        <v>175</v>
      </c>
      <c r="D46" s="140"/>
      <c r="E46" s="140"/>
      <c r="F46" s="140"/>
      <c r="G46" s="140"/>
      <c r="H46" s="140"/>
      <c r="I46" s="140"/>
      <c r="J46" s="140"/>
      <c r="K46" s="140"/>
      <c r="L46" s="77"/>
    </row>
    <row r="47" spans="1:12" ht="15.75" x14ac:dyDescent="0.25">
      <c r="A47" s="88">
        <v>37</v>
      </c>
      <c r="B47" s="74"/>
      <c r="C47" s="83"/>
      <c r="D47" s="84">
        <v>7000000</v>
      </c>
      <c r="E47" s="84">
        <v>4900000</v>
      </c>
      <c r="F47" s="84">
        <f>E47-D47</f>
        <v>-2100000</v>
      </c>
      <c r="G47" s="84">
        <v>1000000</v>
      </c>
      <c r="H47" s="84">
        <v>700000</v>
      </c>
      <c r="I47" s="84">
        <f>H47-G47</f>
        <v>-300000</v>
      </c>
      <c r="J47" s="84"/>
      <c r="K47" s="84"/>
      <c r="L47" s="77"/>
    </row>
    <row r="48" spans="1:12" ht="15.75" x14ac:dyDescent="0.25">
      <c r="A48" s="88">
        <v>38</v>
      </c>
      <c r="B48" s="74"/>
      <c r="C48" s="85" t="s">
        <v>176</v>
      </c>
      <c r="D48" s="77"/>
      <c r="E48" s="77"/>
      <c r="F48" s="77"/>
      <c r="G48" s="77"/>
      <c r="H48" s="77"/>
      <c r="I48" s="77"/>
      <c r="J48" s="77"/>
      <c r="K48" s="77"/>
      <c r="L48" s="77"/>
    </row>
    <row r="49" spans="1:12" ht="15.75" x14ac:dyDescent="0.25">
      <c r="A49" s="88">
        <v>39</v>
      </c>
      <c r="B49" s="74"/>
      <c r="C49" s="77"/>
      <c r="D49" s="77">
        <v>0</v>
      </c>
      <c r="E49" s="77">
        <v>1400000</v>
      </c>
      <c r="F49" s="77">
        <f>E49-D49</f>
        <v>1400000</v>
      </c>
      <c r="G49" s="77">
        <v>0</v>
      </c>
      <c r="H49" s="77">
        <v>200000</v>
      </c>
      <c r="I49" s="77">
        <f>H49-G49</f>
        <v>200000</v>
      </c>
      <c r="J49" s="77"/>
      <c r="K49" s="77"/>
      <c r="L49" s="77"/>
    </row>
    <row r="50" spans="1:12" ht="15.75" x14ac:dyDescent="0.25">
      <c r="A50" s="88">
        <v>40</v>
      </c>
      <c r="B50" s="74"/>
      <c r="C50" s="77" t="s">
        <v>177</v>
      </c>
      <c r="D50" s="77"/>
      <c r="E50" s="77"/>
      <c r="F50" s="77"/>
      <c r="G50" s="77"/>
      <c r="H50" s="77"/>
      <c r="I50" s="77"/>
      <c r="J50" s="77"/>
      <c r="K50" s="77"/>
      <c r="L50" s="77"/>
    </row>
    <row r="51" spans="1:12" ht="15.75" x14ac:dyDescent="0.25">
      <c r="A51" s="88">
        <v>41</v>
      </c>
      <c r="B51" s="74"/>
      <c r="C51" s="77"/>
      <c r="D51" s="77">
        <v>2400000</v>
      </c>
      <c r="E51" s="77">
        <v>0</v>
      </c>
      <c r="F51" s="77">
        <f>E51-D51</f>
        <v>-2400000</v>
      </c>
      <c r="G51" s="77">
        <v>0</v>
      </c>
      <c r="H51" s="77">
        <v>0</v>
      </c>
      <c r="I51" s="77">
        <f>H51-G51</f>
        <v>0</v>
      </c>
      <c r="J51" s="77"/>
      <c r="K51" s="77"/>
      <c r="L51" s="77"/>
    </row>
    <row r="52" spans="1:12" x14ac:dyDescent="0.25">
      <c r="A52" s="74"/>
      <c r="B52" s="74"/>
      <c r="C52" s="74"/>
      <c r="D52" s="76">
        <f>D13+D15+D17+D19+D21+D23+D25+D27+D29+D31+D33+D35+D37+D39+D41+D43+D45+D47+D49+D51</f>
        <v>1476508912.4300001</v>
      </c>
      <c r="E52" s="76">
        <f>E13+E15+E17+E19+E21+E23+E25+E27+E29+E31+E33+E35+E37+E39+E41+E43+E45+E47+E49+E51</f>
        <v>1424103181.6999998</v>
      </c>
      <c r="F52" s="76">
        <f>F13+F15+F17+F19+F21+F23+F25+F27+F29+F31+F33+F35+F37+F39+F41+F43+F45+F47+F49+F51</f>
        <v>-52405730.729999989</v>
      </c>
      <c r="G52" s="76">
        <f>G13+G15+G17+G19+G21+G23+G25+G27+G29+G31+G33+G35+G37+G39+G41+G43+G45+G47+G49</f>
        <v>166619671</v>
      </c>
      <c r="H52" s="76">
        <f>H13+H15+H17+H19+H21+H23+H25+H27+H29+H31+H33+H35+H37+H39+H41+H43+H45+H47+H49</f>
        <v>264832740.69999999</v>
      </c>
      <c r="I52" s="76">
        <f>I13+I15+I17+I19+I21+I23+I25+I27+I29+I31+I33+I35+I37+I39+I41+I43+I45+I47+I49</f>
        <v>98213069.699999988</v>
      </c>
      <c r="J52" s="74"/>
      <c r="K52" s="74"/>
      <c r="L52" s="74"/>
    </row>
  </sheetData>
  <mergeCells count="21">
    <mergeCell ref="C44:L44"/>
    <mergeCell ref="C46:K46"/>
    <mergeCell ref="C16:J16"/>
    <mergeCell ref="C24:J24"/>
    <mergeCell ref="C40:J40"/>
    <mergeCell ref="C32:K32"/>
    <mergeCell ref="C34:K34"/>
    <mergeCell ref="C36:K36"/>
    <mergeCell ref="C38:K38"/>
    <mergeCell ref="C42:L42"/>
    <mergeCell ref="C26:K26"/>
    <mergeCell ref="C28:K28"/>
    <mergeCell ref="C30:K30"/>
    <mergeCell ref="A7:A10"/>
    <mergeCell ref="D7:F9"/>
    <mergeCell ref="G7:L7"/>
    <mergeCell ref="G8:L8"/>
    <mergeCell ref="G9:I9"/>
    <mergeCell ref="J9:L9"/>
    <mergeCell ref="B7:B10"/>
    <mergeCell ref="C7:C10"/>
  </mergeCells>
  <hyperlinks>
    <hyperlink ref="G8" location="P2507" display="P2507"/>
  </hyperlink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форма 5-1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Наталья Витальевна</cp:lastModifiedBy>
  <cp:lastPrinted>2021-02-01T05:55:07Z</cp:lastPrinted>
  <dcterms:created xsi:type="dcterms:W3CDTF">2014-11-11T06:52:36Z</dcterms:created>
  <dcterms:modified xsi:type="dcterms:W3CDTF">2021-03-12T08:25:41Z</dcterms:modified>
</cp:coreProperties>
</file>