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<sst xmlns="http://schemas.openxmlformats.org/spreadsheetml/2006/main" count="690" uniqueCount="132">
  <si>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</si>
  <si>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</si>
  <si>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</si>
  <si>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</si>
  <si>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</si>
  <si>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</si>
  <si>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</si>
  <si>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</si>
  <si>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</si>
  <si>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</si>
  <si>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</si>
  <si>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</si>
  <si>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</si>
  <si>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</si>
  <si>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</si>
  <si>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</si>
  <si>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</si>
  <si>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</si>
  <si>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</si>
  <si>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</si>
  <si>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</si>
  <si>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</si>
  <si>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</si>
  <si>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</si>
  <si>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</si>
  <si>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</si>
  <si>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</si>
  <si>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</si>
  <si>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</si>
  <si>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</si>
  <si>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</si>
  <si>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</si>
  <si>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</si>
  <si>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</si>
  <si>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</si>
  <si>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</si>
  <si>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</si>
  <si>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</si>
  <si>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</si>
  <si>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</si>
  <si>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</si>
  <si>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</si>
  <si>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</si>
  <si>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</si>
  <si>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</si>
  <si>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</si>
  <si>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</si>
  <si>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</si>
  <si>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</si>
  <si>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</si>
  <si>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</si>
  <si>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</si>
  <si>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</si>
  <si>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</si>
  <si>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</si>
  <si>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</si>
  <si>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</si>
  <si>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</si>
  <si>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</si>
  <si>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</si>
  <si>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</si>
  <si>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</si>
  <si>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</si>
  <si>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</si>
  <si>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</si>
  <si>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</si>
  <si>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</si>
  <si>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</si>
  <si>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</si>
  <si>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</si>
  <si>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</si>
  <si>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</si>
  <si>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</si>
  <si>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</si>
  <si>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</si>
  <si>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</si>
  <si>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</si>
  <si>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</si>
  <si>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</si>
  <si>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</si>
  <si>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</si>
  <si>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</si>
  <si>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</si>
  <si>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</si>
  <si>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</si>
  <si>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</si>
  <si>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</si>
  <si>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</si>
  <si>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</si>
  <si>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</si>
  <si>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</si>
  <si>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</si>
  <si>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</si>
  <si>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</si>
  <si>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</si>
  <si>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</si>
  <si>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</si>
  <si>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</si>
  <si>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</si>
  <si>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</si>
  <si>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</si>
  <si>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</si>
  <si>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</si>
  <si>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</si>
  <si>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</si>
  <si>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</si>
  <si>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</si>
  <si>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</si>
  <si>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</si>
  <si>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</si>
  <si>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</si>
  <si>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</si>
  <si>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</si>
  <si>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</si>
  <si>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</si>
  <si>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>Мероприятие 7.Мероприятия по поэтапному внедрению и реализации Всероссийского физкультурно-спортивного комплекса"Готов к труду и обороне" (ГТО) в Камышловском городском округе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</si>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</sst>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tabSelected="1" zoomScale="75" zoomScaleNormal="75" zoomScalePageLayoutView="0" workbookViewId="0" topLeftCell="A1">
      <selection activeCell="F378" sqref="F37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50" t="s">
        <v>116</v>
      </c>
      <c r="K2" s="150"/>
    </row>
    <row r="3" spans="1:11" ht="57" customHeight="1">
      <c r="A3" s="165" t="s">
        <v>35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67" t="s">
        <v>0</v>
      </c>
      <c r="B5" s="169" t="s">
        <v>1</v>
      </c>
      <c r="C5" s="170" t="s">
        <v>74</v>
      </c>
      <c r="D5" s="171"/>
      <c r="E5" s="171"/>
      <c r="F5" s="171"/>
      <c r="G5" s="171"/>
      <c r="H5" s="171"/>
      <c r="I5" s="171"/>
      <c r="J5" s="171"/>
      <c r="K5" s="147" t="s">
        <v>2</v>
      </c>
    </row>
    <row r="6" spans="1:11" ht="69" customHeight="1">
      <c r="A6" s="168"/>
      <c r="B6" s="169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3795984036.5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540947600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D23+D103+D198+D244+D306+D350+D405+D431+D466+D516+D540+D572+D599+D626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G23+G103+G198+G244+G306+G350+G405+G431+G466+G516+G540+G572+G599+G626+G655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1818098148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283358900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1976157888.5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257588700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50" t="s">
        <v>117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1331242806.94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195336319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728526041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125003447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602716765.94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70332872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1331242806.94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195336319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728526041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125003447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602716765.94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70332872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25574710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1620000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25574710</v>
      </c>
      <c r="D53" s="57">
        <v>943379</v>
      </c>
      <c r="E53" s="57">
        <v>500000</v>
      </c>
      <c r="F53" s="57">
        <v>4865131</v>
      </c>
      <c r="G53" s="115">
        <v>1620000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696844000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119948000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696844000</v>
      </c>
      <c r="D57" s="57">
        <v>64621000</v>
      </c>
      <c r="E57" s="57">
        <v>84173000</v>
      </c>
      <c r="F57" s="57">
        <v>115433800</v>
      </c>
      <c r="G57" s="115">
        <v>119948000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50" t="s">
        <v>118</v>
      </c>
      <c r="K95" s="150"/>
    </row>
    <row r="96" spans="1:11" ht="45" customHeight="1">
      <c r="A96" s="143" t="s">
        <v>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51" t="s">
        <v>0</v>
      </c>
      <c r="B99" s="147" t="s">
        <v>1</v>
      </c>
      <c r="C99" s="148" t="s">
        <v>74</v>
      </c>
      <c r="D99" s="149"/>
      <c r="E99" s="149"/>
      <c r="F99" s="149"/>
      <c r="G99" s="149"/>
      <c r="H99" s="149"/>
      <c r="I99" s="149"/>
      <c r="J99" s="149"/>
      <c r="K99" s="147" t="s">
        <v>2</v>
      </c>
    </row>
    <row r="100" spans="1:11" ht="93" customHeight="1">
      <c r="A100" s="152"/>
      <c r="B100" s="147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7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1447748447.58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200022525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437892788.58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51256172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1447748447.58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200022525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437892788.58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G118+G123+G128+G133+G138+G143+G148+G158+G163+G168+G173+G178+G183+G188</f>
        <v>51256172</v>
      </c>
      <c r="H113" s="62">
        <f>H118+H123+H128+H133+H138+H143+H148+H158+H163+H168+H173+H178+H183+H188</f>
        <v>66827292.5</v>
      </c>
      <c r="I113" s="62">
        <f>I118+I123+I128+I133+I138+I143+I148+I158+I163+I168+I173+I178+I183+I188</f>
        <v>67892204</v>
      </c>
      <c r="J113" s="62">
        <f>J118+J123+J128+J133+J138+J143+J148+J158+J163+J168+J173+J178+J183+J188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401961343.08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48596172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401961343.08</v>
      </c>
      <c r="D118" s="57">
        <v>58882054</v>
      </c>
      <c r="E118" s="57">
        <v>61012534.08</v>
      </c>
      <c r="F118" s="57">
        <v>48129665</v>
      </c>
      <c r="G118" s="115">
        <v>48596172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4908336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300000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4908336</v>
      </c>
      <c r="D123" s="57">
        <v>495000</v>
      </c>
      <c r="E123" s="57"/>
      <c r="F123" s="57"/>
      <c r="G123" s="115">
        <v>300000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30731259.5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2360000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29546359.5</v>
      </c>
      <c r="D138" s="57">
        <v>2093516</v>
      </c>
      <c r="E138" s="57">
        <v>750000</v>
      </c>
      <c r="F138" s="57">
        <v>3430801</v>
      </c>
      <c r="G138" s="115">
        <v>2360000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15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20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11.75" customHeight="1">
      <c r="A190" s="1"/>
      <c r="B190" s="2"/>
      <c r="C190" s="3"/>
      <c r="D190" s="4"/>
      <c r="E190" s="4"/>
      <c r="F190" s="4"/>
      <c r="G190" s="107"/>
      <c r="H190" s="3"/>
      <c r="I190" s="100"/>
      <c r="J190" s="150" t="s">
        <v>119</v>
      </c>
      <c r="K190" s="150"/>
    </row>
    <row r="191" spans="1:11" ht="42" customHeight="1">
      <c r="A191" s="143" t="s">
        <v>64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</row>
    <row r="192" spans="1:11" ht="15">
      <c r="A192" s="1"/>
      <c r="B192" s="2"/>
      <c r="C192" s="3"/>
      <c r="D192" s="3"/>
      <c r="E192" s="3"/>
      <c r="F192" s="3"/>
      <c r="G192" s="107"/>
      <c r="H192" s="3"/>
      <c r="I192" s="3"/>
      <c r="J192" s="3"/>
      <c r="K192" s="5"/>
    </row>
    <row r="193" spans="1:11" ht="15">
      <c r="A193" s="1"/>
      <c r="B193" s="2"/>
      <c r="C193" s="3"/>
      <c r="D193" s="3"/>
      <c r="E193" s="3"/>
      <c r="F193" s="3"/>
      <c r="G193" s="107"/>
      <c r="H193" s="3"/>
      <c r="I193" s="3"/>
      <c r="J193" s="3"/>
      <c r="K193" s="5"/>
    </row>
    <row r="194" spans="1:11" ht="15">
      <c r="A194" s="151" t="s">
        <v>0</v>
      </c>
      <c r="B194" s="147" t="s">
        <v>1</v>
      </c>
      <c r="C194" s="148" t="s">
        <v>74</v>
      </c>
      <c r="D194" s="149"/>
      <c r="E194" s="149"/>
      <c r="F194" s="149"/>
      <c r="G194" s="149"/>
      <c r="H194" s="149"/>
      <c r="I194" s="149"/>
      <c r="J194" s="149"/>
      <c r="K194" s="147" t="s">
        <v>2</v>
      </c>
    </row>
    <row r="195" spans="1:11" ht="95.25" customHeight="1">
      <c r="A195" s="152"/>
      <c r="B195" s="147"/>
      <c r="C195" s="21" t="s">
        <v>3</v>
      </c>
      <c r="D195" s="22">
        <v>2014</v>
      </c>
      <c r="E195" s="22">
        <v>2015</v>
      </c>
      <c r="F195" s="22">
        <v>2016</v>
      </c>
      <c r="G195" s="113">
        <v>2017</v>
      </c>
      <c r="H195" s="22">
        <v>2018</v>
      </c>
      <c r="I195" s="22">
        <v>2019</v>
      </c>
      <c r="J195" s="22">
        <v>2020</v>
      </c>
      <c r="K195" s="147"/>
    </row>
    <row r="196" spans="1:11" ht="15">
      <c r="A196" s="23">
        <v>1</v>
      </c>
      <c r="B196" s="24" t="s">
        <v>4</v>
      </c>
      <c r="C196" s="21">
        <v>3</v>
      </c>
      <c r="D196" s="22">
        <v>4</v>
      </c>
      <c r="E196" s="22">
        <v>5</v>
      </c>
      <c r="F196" s="22">
        <v>6</v>
      </c>
      <c r="G196" s="113">
        <v>7</v>
      </c>
      <c r="H196" s="22">
        <v>8</v>
      </c>
      <c r="I196" s="22">
        <v>9</v>
      </c>
      <c r="J196" s="22">
        <v>10</v>
      </c>
      <c r="K196" s="22">
        <v>11</v>
      </c>
    </row>
    <row r="197" spans="1:11" ht="57.75">
      <c r="A197" s="25"/>
      <c r="B197" s="26" t="s">
        <v>10</v>
      </c>
      <c r="C197" s="60">
        <f>SUM(C198:C201)</f>
        <v>274804914.98</v>
      </c>
      <c r="D197" s="60">
        <f aca="true" t="shared" si="42" ref="D197:J197">SUM(D198:D201)</f>
        <v>34197203</v>
      </c>
      <c r="E197" s="60">
        <f t="shared" si="42"/>
        <v>34474037.98</v>
      </c>
      <c r="F197" s="60">
        <f>SUM(F198:F201)</f>
        <v>35216526</v>
      </c>
      <c r="G197" s="114">
        <f t="shared" si="42"/>
        <v>39371620</v>
      </c>
      <c r="H197" s="60">
        <f t="shared" si="42"/>
        <v>46886673</v>
      </c>
      <c r="I197" s="60">
        <f t="shared" si="42"/>
        <v>45630855</v>
      </c>
      <c r="J197" s="60">
        <f t="shared" si="42"/>
        <v>39028000</v>
      </c>
      <c r="K197" s="28"/>
    </row>
    <row r="198" spans="1:11" ht="15">
      <c r="A198" s="25">
        <f>A197+1</f>
        <v>1</v>
      </c>
      <c r="B198" s="29" t="s">
        <v>6</v>
      </c>
      <c r="C198" s="60">
        <f>SUM(D198:J198)</f>
        <v>0</v>
      </c>
      <c r="D198" s="57">
        <f>D206</f>
        <v>0</v>
      </c>
      <c r="E198" s="57">
        <f aca="true" t="shared" si="43" ref="E198:J198">E206</f>
        <v>0</v>
      </c>
      <c r="F198" s="57">
        <f t="shared" si="43"/>
        <v>0</v>
      </c>
      <c r="G198" s="115">
        <f t="shared" si="43"/>
        <v>0</v>
      </c>
      <c r="H198" s="57">
        <f t="shared" si="43"/>
        <v>0</v>
      </c>
      <c r="I198" s="57">
        <f t="shared" si="43"/>
        <v>0</v>
      </c>
      <c r="J198" s="57">
        <f t="shared" si="43"/>
        <v>0</v>
      </c>
      <c r="K198" s="31"/>
    </row>
    <row r="199" spans="1:11" ht="15">
      <c r="A199" s="25">
        <f>A198+1</f>
        <v>2</v>
      </c>
      <c r="B199" s="29" t="s">
        <v>7</v>
      </c>
      <c r="C199" s="60">
        <f>SUM(D199:J199)</f>
        <v>268700</v>
      </c>
      <c r="D199" s="57">
        <f aca="true" t="shared" si="44" ref="D199:J201">D207</f>
        <v>77000</v>
      </c>
      <c r="E199" s="57">
        <f t="shared" si="44"/>
        <v>0</v>
      </c>
      <c r="F199" s="57">
        <f t="shared" si="44"/>
        <v>72300</v>
      </c>
      <c r="G199" s="115">
        <f t="shared" si="44"/>
        <v>0</v>
      </c>
      <c r="H199" s="57">
        <f t="shared" si="44"/>
        <v>0</v>
      </c>
      <c r="I199" s="57">
        <f t="shared" si="44"/>
        <v>0</v>
      </c>
      <c r="J199" s="57">
        <f t="shared" si="44"/>
        <v>119400</v>
      </c>
      <c r="K199" s="31"/>
    </row>
    <row r="200" spans="1:11" ht="15">
      <c r="A200" s="25">
        <f>A199+1</f>
        <v>3</v>
      </c>
      <c r="B200" s="29" t="s">
        <v>8</v>
      </c>
      <c r="C200" s="60">
        <f>SUM(D200:J200)</f>
        <v>274536214.98</v>
      </c>
      <c r="D200" s="57">
        <f t="shared" si="44"/>
        <v>34120203</v>
      </c>
      <c r="E200" s="57">
        <f t="shared" si="44"/>
        <v>34474037.98</v>
      </c>
      <c r="F200" s="57">
        <f t="shared" si="44"/>
        <v>35144226</v>
      </c>
      <c r="G200" s="115">
        <f t="shared" si="44"/>
        <v>39371620</v>
      </c>
      <c r="H200" s="57">
        <f t="shared" si="44"/>
        <v>46886673</v>
      </c>
      <c r="I200" s="57">
        <f t="shared" si="44"/>
        <v>45630855</v>
      </c>
      <c r="J200" s="57">
        <f t="shared" si="44"/>
        <v>38908600</v>
      </c>
      <c r="K200" s="31"/>
    </row>
    <row r="201" spans="1:11" ht="15">
      <c r="A201" s="25">
        <f>A200+1</f>
        <v>4</v>
      </c>
      <c r="B201" s="29" t="s">
        <v>9</v>
      </c>
      <c r="C201" s="60">
        <f>SUM(D201:J201)</f>
        <v>0</v>
      </c>
      <c r="D201" s="57">
        <f t="shared" si="44"/>
        <v>0</v>
      </c>
      <c r="E201" s="57">
        <f t="shared" si="44"/>
        <v>0</v>
      </c>
      <c r="F201" s="57">
        <f t="shared" si="44"/>
        <v>0</v>
      </c>
      <c r="G201" s="115">
        <f t="shared" si="44"/>
        <v>0</v>
      </c>
      <c r="H201" s="57">
        <f t="shared" si="44"/>
        <v>0</v>
      </c>
      <c r="I201" s="57">
        <f t="shared" si="44"/>
        <v>0</v>
      </c>
      <c r="J201" s="57">
        <f t="shared" si="44"/>
        <v>0</v>
      </c>
      <c r="K201" s="31"/>
    </row>
    <row r="202" spans="1:11" ht="15">
      <c r="A202" s="25"/>
      <c r="B202" s="32"/>
      <c r="C202" s="30"/>
      <c r="D202" s="30"/>
      <c r="E202" s="30"/>
      <c r="F202" s="30"/>
      <c r="G202" s="117"/>
      <c r="H202" s="30"/>
      <c r="I202" s="30"/>
      <c r="J202" s="30"/>
      <c r="K202" s="31"/>
    </row>
    <row r="203" spans="1:11" ht="18.75">
      <c r="A203" s="25"/>
      <c r="B203" s="139"/>
      <c r="C203" s="140"/>
      <c r="D203" s="140"/>
      <c r="E203" s="140"/>
      <c r="F203" s="140"/>
      <c r="G203" s="140"/>
      <c r="H203" s="140"/>
      <c r="I203" s="140"/>
      <c r="J203" s="140"/>
      <c r="K203" s="141"/>
    </row>
    <row r="204" spans="1:11" ht="15">
      <c r="A204" s="25"/>
      <c r="B204" s="142" t="s">
        <v>11</v>
      </c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1:11" ht="29.25">
      <c r="A205" s="79"/>
      <c r="B205" s="60" t="s">
        <v>12</v>
      </c>
      <c r="C205" s="62">
        <f>SUM(C206:C209)</f>
        <v>274804914.98</v>
      </c>
      <c r="D205" s="62">
        <f aca="true" t="shared" si="45" ref="D205:J205">SUM(D206:D209)</f>
        <v>34197203</v>
      </c>
      <c r="E205" s="62">
        <f t="shared" si="45"/>
        <v>34474037.98</v>
      </c>
      <c r="F205" s="62">
        <f t="shared" si="45"/>
        <v>35216526</v>
      </c>
      <c r="G205" s="118">
        <f t="shared" si="45"/>
        <v>39371620</v>
      </c>
      <c r="H205" s="62">
        <f t="shared" si="45"/>
        <v>46886673</v>
      </c>
      <c r="I205" s="62">
        <f t="shared" si="45"/>
        <v>45630855</v>
      </c>
      <c r="J205" s="62">
        <f t="shared" si="45"/>
        <v>39028000</v>
      </c>
      <c r="K205" s="75"/>
    </row>
    <row r="206" spans="1:11" ht="15">
      <c r="A206" s="79">
        <f aca="true" t="shared" si="46" ref="A206:A217">A205+1</f>
        <v>1</v>
      </c>
      <c r="B206" s="61" t="s">
        <v>6</v>
      </c>
      <c r="C206" s="57">
        <f>SUM(D206:J206)</f>
        <v>0</v>
      </c>
      <c r="D206" s="57">
        <f>D211+D216+D221+D226+D231</f>
        <v>0</v>
      </c>
      <c r="E206" s="57">
        <f aca="true" t="shared" si="47" ref="E206:J206">E211+E216+E221+E226+E231</f>
        <v>0</v>
      </c>
      <c r="F206" s="57">
        <f t="shared" si="47"/>
        <v>0</v>
      </c>
      <c r="G206" s="115">
        <f t="shared" si="47"/>
        <v>0</v>
      </c>
      <c r="H206" s="57">
        <f t="shared" si="47"/>
        <v>0</v>
      </c>
      <c r="I206" s="57">
        <f t="shared" si="47"/>
        <v>0</v>
      </c>
      <c r="J206" s="57">
        <f t="shared" si="47"/>
        <v>0</v>
      </c>
      <c r="K206" s="76"/>
    </row>
    <row r="207" spans="1:11" ht="15">
      <c r="A207" s="79">
        <f t="shared" si="46"/>
        <v>2</v>
      </c>
      <c r="B207" s="61" t="s">
        <v>7</v>
      </c>
      <c r="C207" s="57">
        <f>SUM(D207:J207)</f>
        <v>268700</v>
      </c>
      <c r="D207" s="57">
        <f aca="true" t="shared" si="48" ref="D207:J209">D212+D217+D222+D227+D232</f>
        <v>77000</v>
      </c>
      <c r="E207" s="57">
        <f t="shared" si="48"/>
        <v>0</v>
      </c>
      <c r="F207" s="57">
        <f t="shared" si="48"/>
        <v>72300</v>
      </c>
      <c r="G207" s="115">
        <f t="shared" si="48"/>
        <v>0</v>
      </c>
      <c r="H207" s="57">
        <f t="shared" si="48"/>
        <v>0</v>
      </c>
      <c r="I207" s="57">
        <f t="shared" si="48"/>
        <v>0</v>
      </c>
      <c r="J207" s="57">
        <f t="shared" si="48"/>
        <v>119400</v>
      </c>
      <c r="K207" s="76"/>
    </row>
    <row r="208" spans="1:11" ht="15">
      <c r="A208" s="79">
        <f t="shared" si="46"/>
        <v>3</v>
      </c>
      <c r="B208" s="61" t="s">
        <v>8</v>
      </c>
      <c r="C208" s="57">
        <f>SUM(D208:J208)</f>
        <v>274536214.98</v>
      </c>
      <c r="D208" s="57">
        <f t="shared" si="48"/>
        <v>34120203</v>
      </c>
      <c r="E208" s="57">
        <f t="shared" si="48"/>
        <v>34474037.98</v>
      </c>
      <c r="F208" s="57">
        <f t="shared" si="48"/>
        <v>35144226</v>
      </c>
      <c r="G208" s="115">
        <f t="shared" si="48"/>
        <v>39371620</v>
      </c>
      <c r="H208" s="57">
        <f t="shared" si="48"/>
        <v>46886673</v>
      </c>
      <c r="I208" s="57">
        <f t="shared" si="48"/>
        <v>45630855</v>
      </c>
      <c r="J208" s="57">
        <f t="shared" si="48"/>
        <v>38908600</v>
      </c>
      <c r="K208" s="76"/>
    </row>
    <row r="209" spans="1:11" ht="15">
      <c r="A209" s="79">
        <f t="shared" si="46"/>
        <v>4</v>
      </c>
      <c r="B209" s="61" t="s">
        <v>9</v>
      </c>
      <c r="C209" s="57">
        <f>SUM(D209:J209)</f>
        <v>0</v>
      </c>
      <c r="D209" s="57">
        <f t="shared" si="48"/>
        <v>0</v>
      </c>
      <c r="E209" s="57">
        <f t="shared" si="48"/>
        <v>0</v>
      </c>
      <c r="F209" s="57">
        <f t="shared" si="48"/>
        <v>0</v>
      </c>
      <c r="G209" s="115">
        <f t="shared" si="48"/>
        <v>0</v>
      </c>
      <c r="H209" s="57">
        <f t="shared" si="48"/>
        <v>0</v>
      </c>
      <c r="I209" s="57">
        <f t="shared" si="48"/>
        <v>0</v>
      </c>
      <c r="J209" s="57">
        <f t="shared" si="48"/>
        <v>0</v>
      </c>
      <c r="K209" s="76"/>
    </row>
    <row r="210" spans="1:11" ht="84.75" customHeight="1">
      <c r="A210" s="79"/>
      <c r="B210" s="86" t="s">
        <v>39</v>
      </c>
      <c r="C210" s="64">
        <f>SUM(C211:C214)</f>
        <v>258147489</v>
      </c>
      <c r="D210" s="64">
        <f aca="true" t="shared" si="49" ref="D210:J210">SUM(D211:D214)</f>
        <v>30351000</v>
      </c>
      <c r="E210" s="64">
        <f t="shared" si="49"/>
        <v>33531701</v>
      </c>
      <c r="F210" s="64">
        <f t="shared" si="49"/>
        <v>35033726</v>
      </c>
      <c r="G210" s="119">
        <f t="shared" si="49"/>
        <v>37971620</v>
      </c>
      <c r="H210" s="64">
        <f t="shared" si="49"/>
        <v>40439089</v>
      </c>
      <c r="I210" s="64">
        <f t="shared" si="49"/>
        <v>42056653</v>
      </c>
      <c r="J210" s="64">
        <f t="shared" si="49"/>
        <v>38763700</v>
      </c>
      <c r="K210" s="62" t="s">
        <v>15</v>
      </c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57"/>
      <c r="G211" s="115"/>
      <c r="H211" s="57"/>
      <c r="I211" s="57"/>
      <c r="J211" s="57"/>
      <c r="K211" s="76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57"/>
      <c r="G212" s="115"/>
      <c r="H212" s="57"/>
      <c r="I212" s="57"/>
      <c r="J212" s="57"/>
      <c r="K212" s="76"/>
    </row>
    <row r="213" spans="1:11" ht="15">
      <c r="A213" s="79">
        <v>3</v>
      </c>
      <c r="B213" s="61" t="s">
        <v>8</v>
      </c>
      <c r="C213" s="57">
        <f>SUM(D213:J213)</f>
        <v>258147489</v>
      </c>
      <c r="D213" s="57">
        <v>30351000</v>
      </c>
      <c r="E213" s="57">
        <v>33531701</v>
      </c>
      <c r="F213" s="57">
        <v>35033726</v>
      </c>
      <c r="G213" s="115">
        <v>37971620</v>
      </c>
      <c r="H213" s="57">
        <v>40439089</v>
      </c>
      <c r="I213" s="57">
        <v>42056653</v>
      </c>
      <c r="J213" s="57">
        <v>38763700</v>
      </c>
      <c r="K213" s="76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57"/>
      <c r="G214" s="115"/>
      <c r="H214" s="57"/>
      <c r="I214" s="57"/>
      <c r="J214" s="57"/>
      <c r="K214" s="76"/>
    </row>
    <row r="215" spans="1:11" ht="90" customHeight="1">
      <c r="A215" s="79"/>
      <c r="B215" s="77" t="s">
        <v>40</v>
      </c>
      <c r="C215" s="64">
        <f>SUM(C216:C219)</f>
        <v>3985846</v>
      </c>
      <c r="D215" s="64">
        <f aca="true" t="shared" si="50" ref="D215:J215">SUM(D216:D219)</f>
        <v>227000</v>
      </c>
      <c r="E215" s="64">
        <f t="shared" si="50"/>
        <v>115000</v>
      </c>
      <c r="F215" s="64">
        <f t="shared" si="50"/>
        <v>182800</v>
      </c>
      <c r="G215" s="119">
        <f t="shared" si="50"/>
        <v>300000</v>
      </c>
      <c r="H215" s="64">
        <f t="shared" si="50"/>
        <v>2172560</v>
      </c>
      <c r="I215" s="64">
        <f t="shared" si="50"/>
        <v>724186</v>
      </c>
      <c r="J215" s="64">
        <f t="shared" si="50"/>
        <v>264300</v>
      </c>
      <c r="K215" s="62" t="s">
        <v>15</v>
      </c>
    </row>
    <row r="216" spans="1:11" ht="15">
      <c r="A216" s="79">
        <f t="shared" si="46"/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f t="shared" si="46"/>
        <v>2</v>
      </c>
      <c r="B217" s="61" t="s">
        <v>7</v>
      </c>
      <c r="C217" s="57">
        <f>SUM(D217:J217)</f>
        <v>268700</v>
      </c>
      <c r="D217" s="57">
        <v>77000</v>
      </c>
      <c r="E217" s="57"/>
      <c r="F217" s="57">
        <v>72300</v>
      </c>
      <c r="G217" s="115"/>
      <c r="H217" s="57">
        <v>0</v>
      </c>
      <c r="I217" s="57">
        <v>0</v>
      </c>
      <c r="J217" s="57">
        <v>119400</v>
      </c>
      <c r="K217" s="76"/>
    </row>
    <row r="218" spans="1:11" ht="15">
      <c r="A218" s="79">
        <v>3</v>
      </c>
      <c r="B218" s="61" t="s">
        <v>8</v>
      </c>
      <c r="C218" s="57">
        <f>SUM(D218:J218)</f>
        <v>3717146</v>
      </c>
      <c r="D218" s="57">
        <v>150000</v>
      </c>
      <c r="E218" s="57">
        <v>115000</v>
      </c>
      <c r="F218" s="57">
        <v>110500</v>
      </c>
      <c r="G218" s="115">
        <v>300000</v>
      </c>
      <c r="H218" s="57">
        <v>2172560</v>
      </c>
      <c r="I218" s="57">
        <v>724186</v>
      </c>
      <c r="J218" s="57">
        <v>144900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5"/>
    </row>
    <row r="220" spans="1:11" ht="122.25" customHeight="1">
      <c r="A220" s="79"/>
      <c r="B220" s="77" t="s">
        <v>80</v>
      </c>
      <c r="C220" s="64">
        <f>SUM(C221:C224)</f>
        <v>12044243</v>
      </c>
      <c r="D220" s="64">
        <f aca="true" t="shared" si="51" ref="D220:J220">SUM(D221:D224)</f>
        <v>3319203</v>
      </c>
      <c r="E220" s="64">
        <f t="shared" si="51"/>
        <v>500000</v>
      </c>
      <c r="F220" s="64">
        <f t="shared" si="51"/>
        <v>0</v>
      </c>
      <c r="G220" s="119">
        <f t="shared" si="51"/>
        <v>1100000</v>
      </c>
      <c r="H220" s="64">
        <f t="shared" si="51"/>
        <v>4275024</v>
      </c>
      <c r="I220" s="64">
        <f t="shared" si="51"/>
        <v>2850016</v>
      </c>
      <c r="J220" s="64">
        <f t="shared" si="51"/>
        <v>0</v>
      </c>
      <c r="K220" s="62"/>
    </row>
    <row r="221" spans="1:11" ht="15">
      <c r="A221" s="79">
        <f>A220+1</f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>A221+1</f>
        <v>2</v>
      </c>
      <c r="B222" s="61" t="s">
        <v>7</v>
      </c>
      <c r="C222" s="57">
        <f>SUM(D222:J222)</f>
        <v>0</v>
      </c>
      <c r="D222" s="57"/>
      <c r="E222" s="57"/>
      <c r="F222" s="57"/>
      <c r="G222" s="115"/>
      <c r="H222" s="57"/>
      <c r="I222" s="57"/>
      <c r="J222" s="57"/>
      <c r="K222" s="76"/>
    </row>
    <row r="223" spans="1:11" ht="15">
      <c r="A223" s="79">
        <v>3</v>
      </c>
      <c r="B223" s="61" t="s">
        <v>8</v>
      </c>
      <c r="C223" s="57">
        <f>SUM(D223:J223)</f>
        <v>12044243</v>
      </c>
      <c r="D223" s="57">
        <v>3319203</v>
      </c>
      <c r="E223" s="57">
        <v>500000</v>
      </c>
      <c r="F223" s="57"/>
      <c r="G223" s="115">
        <v>1100000</v>
      </c>
      <c r="H223" s="57">
        <v>4275024</v>
      </c>
      <c r="I223" s="57">
        <v>2850016</v>
      </c>
      <c r="J223" s="57"/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26.25">
      <c r="A225" s="79"/>
      <c r="B225" s="78" t="s">
        <v>70</v>
      </c>
      <c r="C225" s="64">
        <f>SUM(C226:C229)</f>
        <v>300000</v>
      </c>
      <c r="D225" s="64">
        <f aca="true" t="shared" si="52" ref="D225:J225">SUM(D226:D229)</f>
        <v>300000</v>
      </c>
      <c r="E225" s="64">
        <f t="shared" si="52"/>
        <v>0</v>
      </c>
      <c r="F225" s="64">
        <f t="shared" si="52"/>
        <v>0</v>
      </c>
      <c r="G225" s="119">
        <f t="shared" si="52"/>
        <v>0</v>
      </c>
      <c r="H225" s="64">
        <f t="shared" si="52"/>
        <v>0</v>
      </c>
      <c r="I225" s="64">
        <f t="shared" si="52"/>
        <v>0</v>
      </c>
      <c r="J225" s="64">
        <f t="shared" si="52"/>
        <v>0</v>
      </c>
      <c r="K225" s="75"/>
    </row>
    <row r="226" spans="1:11" ht="15">
      <c r="A226" s="79"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5"/>
    </row>
    <row r="227" spans="1:11" ht="15">
      <c r="A227" s="79"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5"/>
    </row>
    <row r="228" spans="1:11" ht="15">
      <c r="A228" s="79">
        <v>3</v>
      </c>
      <c r="B228" s="61" t="s">
        <v>8</v>
      </c>
      <c r="C228" s="57">
        <f>SUM(D228:J228)</f>
        <v>300000</v>
      </c>
      <c r="D228" s="57">
        <v>300000</v>
      </c>
      <c r="E228" s="57"/>
      <c r="F228" s="57"/>
      <c r="G228" s="115"/>
      <c r="H228" s="57"/>
      <c r="I228" s="57"/>
      <c r="J228" s="57"/>
      <c r="K228" s="75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70.5" customHeight="1">
      <c r="A230" s="79"/>
      <c r="B230" s="78" t="s">
        <v>79</v>
      </c>
      <c r="C230" s="64">
        <f>SUM(C231:C234)</f>
        <v>327336.98</v>
      </c>
      <c r="D230" s="64">
        <f aca="true" t="shared" si="53" ref="D230:J230">SUM(D231:D234)</f>
        <v>0</v>
      </c>
      <c r="E230" s="64">
        <f t="shared" si="53"/>
        <v>327336.98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327336.98</v>
      </c>
      <c r="D233" s="57"/>
      <c r="E233" s="57">
        <v>327336.98</v>
      </c>
      <c r="F233" s="57"/>
      <c r="G233" s="115">
        <v>0</v>
      </c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6" spans="1:11" ht="99.75" customHeight="1">
      <c r="A236" s="1"/>
      <c r="B236" s="2"/>
      <c r="C236" s="3"/>
      <c r="D236" s="4"/>
      <c r="E236" s="4"/>
      <c r="F236" s="4"/>
      <c r="G236" s="107"/>
      <c r="H236" s="3"/>
      <c r="I236" s="100"/>
      <c r="J236" s="150" t="s">
        <v>120</v>
      </c>
      <c r="K236" s="150"/>
    </row>
    <row r="237" spans="1:11" ht="33" customHeight="1">
      <c r="A237" s="143" t="s">
        <v>16</v>
      </c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</row>
    <row r="238" spans="1:11" ht="15">
      <c r="A238" s="1"/>
      <c r="B238" s="2"/>
      <c r="C238" s="3"/>
      <c r="D238" s="3"/>
      <c r="E238" s="3"/>
      <c r="F238" s="3"/>
      <c r="G238" s="107"/>
      <c r="H238" s="3"/>
      <c r="I238" s="3"/>
      <c r="J238" s="3"/>
      <c r="K238" s="5"/>
    </row>
    <row r="239" spans="1:11" ht="15">
      <c r="A239" s="1"/>
      <c r="B239" s="2"/>
      <c r="C239" s="3"/>
      <c r="D239" s="3"/>
      <c r="E239" s="3"/>
      <c r="F239" s="3"/>
      <c r="G239" s="107"/>
      <c r="H239" s="3"/>
      <c r="I239" s="3"/>
      <c r="J239" s="3"/>
      <c r="K239" s="5"/>
    </row>
    <row r="240" spans="1:11" ht="15">
      <c r="A240" s="151" t="s">
        <v>0</v>
      </c>
      <c r="B240" s="147" t="s">
        <v>1</v>
      </c>
      <c r="C240" s="148" t="s">
        <v>74</v>
      </c>
      <c r="D240" s="149"/>
      <c r="E240" s="149"/>
      <c r="F240" s="149"/>
      <c r="G240" s="149"/>
      <c r="H240" s="149"/>
      <c r="I240" s="149"/>
      <c r="J240" s="149"/>
      <c r="K240" s="147" t="s">
        <v>2</v>
      </c>
    </row>
    <row r="241" spans="1:11" ht="89.25" customHeight="1">
      <c r="A241" s="152"/>
      <c r="B241" s="147"/>
      <c r="C241" s="21" t="s">
        <v>3</v>
      </c>
      <c r="D241" s="22">
        <v>2014</v>
      </c>
      <c r="E241" s="22">
        <v>2015</v>
      </c>
      <c r="F241" s="22">
        <v>2016</v>
      </c>
      <c r="G241" s="113">
        <v>2017</v>
      </c>
      <c r="H241" s="22">
        <v>2018</v>
      </c>
      <c r="I241" s="22">
        <v>2019</v>
      </c>
      <c r="J241" s="22">
        <v>2020</v>
      </c>
      <c r="K241" s="147"/>
    </row>
    <row r="242" spans="1:11" ht="15">
      <c r="A242" s="23">
        <v>1</v>
      </c>
      <c r="B242" s="24" t="s">
        <v>4</v>
      </c>
      <c r="C242" s="21">
        <v>3</v>
      </c>
      <c r="D242" s="22">
        <v>4</v>
      </c>
      <c r="E242" s="22">
        <v>5</v>
      </c>
      <c r="F242" s="22">
        <v>6</v>
      </c>
      <c r="G242" s="113">
        <v>7</v>
      </c>
      <c r="H242" s="22">
        <v>8</v>
      </c>
      <c r="I242" s="22">
        <v>9</v>
      </c>
      <c r="J242" s="22">
        <v>10</v>
      </c>
      <c r="K242" s="22">
        <v>11</v>
      </c>
    </row>
    <row r="243" spans="1:11" ht="57.75">
      <c r="A243" s="25"/>
      <c r="B243" s="26" t="s">
        <v>10</v>
      </c>
      <c r="C243" s="62">
        <f>SUM(C244:C247)</f>
        <v>239553537</v>
      </c>
      <c r="D243" s="62">
        <f aca="true" t="shared" si="54" ref="D243:J243">SUM(D244:D247)</f>
        <v>24701154</v>
      </c>
      <c r="E243" s="62">
        <f t="shared" si="54"/>
        <v>31370978</v>
      </c>
      <c r="F243" s="62">
        <f t="shared" si="54"/>
        <v>29669896</v>
      </c>
      <c r="G243" s="118">
        <f t="shared" si="54"/>
        <v>36401456</v>
      </c>
      <c r="H243" s="62">
        <f t="shared" si="54"/>
        <v>42219683</v>
      </c>
      <c r="I243" s="62">
        <f t="shared" si="54"/>
        <v>43908470</v>
      </c>
      <c r="J243" s="62">
        <f t="shared" si="54"/>
        <v>31281900</v>
      </c>
      <c r="K243" s="28"/>
    </row>
    <row r="244" spans="1:11" ht="15">
      <c r="A244" s="25">
        <f>A243+1</f>
        <v>1</v>
      </c>
      <c r="B244" s="29" t="s">
        <v>6</v>
      </c>
      <c r="C244" s="57">
        <f>SUM(D244:J244)</f>
        <v>14600</v>
      </c>
      <c r="D244" s="57">
        <f>D251</f>
        <v>0</v>
      </c>
      <c r="E244" s="57">
        <f aca="true" t="shared" si="55" ref="E244:J244">E251</f>
        <v>14600</v>
      </c>
      <c r="F244" s="57">
        <f t="shared" si="55"/>
        <v>0</v>
      </c>
      <c r="G244" s="115">
        <f t="shared" si="55"/>
        <v>0</v>
      </c>
      <c r="H244" s="57">
        <f t="shared" si="55"/>
        <v>0</v>
      </c>
      <c r="I244" s="57">
        <f t="shared" si="55"/>
        <v>0</v>
      </c>
      <c r="J244" s="57">
        <f t="shared" si="55"/>
        <v>0</v>
      </c>
      <c r="K244" s="31"/>
    </row>
    <row r="245" spans="1:11" ht="15">
      <c r="A245" s="25">
        <f>A244+1</f>
        <v>2</v>
      </c>
      <c r="B245" s="29" t="s">
        <v>7</v>
      </c>
      <c r="C245" s="57">
        <f>SUM(D245:J245)</f>
        <v>400000</v>
      </c>
      <c r="D245" s="57">
        <f aca="true" t="shared" si="56" ref="D245:J247">D252</f>
        <v>0</v>
      </c>
      <c r="E245" s="57">
        <f t="shared" si="56"/>
        <v>400000</v>
      </c>
      <c r="F245" s="57">
        <f t="shared" si="56"/>
        <v>0</v>
      </c>
      <c r="G245" s="115">
        <f t="shared" si="56"/>
        <v>0</v>
      </c>
      <c r="H245" s="57">
        <f t="shared" si="56"/>
        <v>0</v>
      </c>
      <c r="I245" s="57">
        <f t="shared" si="56"/>
        <v>0</v>
      </c>
      <c r="J245" s="57">
        <f t="shared" si="56"/>
        <v>0</v>
      </c>
      <c r="K245" s="31"/>
    </row>
    <row r="246" spans="1:11" ht="15">
      <c r="A246" s="25">
        <f>A245+1</f>
        <v>3</v>
      </c>
      <c r="B246" s="29" t="s">
        <v>8</v>
      </c>
      <c r="C246" s="57">
        <f>SUM(D246:J246)</f>
        <v>239138937</v>
      </c>
      <c r="D246" s="57">
        <f t="shared" si="56"/>
        <v>24701154</v>
      </c>
      <c r="E246" s="57">
        <f t="shared" si="56"/>
        <v>30956378</v>
      </c>
      <c r="F246" s="57">
        <f t="shared" si="56"/>
        <v>29669896</v>
      </c>
      <c r="G246" s="115">
        <f t="shared" si="56"/>
        <v>36401456</v>
      </c>
      <c r="H246" s="57">
        <f t="shared" si="56"/>
        <v>42219683</v>
      </c>
      <c r="I246" s="57">
        <f t="shared" si="56"/>
        <v>43908470</v>
      </c>
      <c r="J246" s="57">
        <f t="shared" si="56"/>
        <v>31281900</v>
      </c>
      <c r="K246" s="31"/>
    </row>
    <row r="247" spans="1:11" ht="15">
      <c r="A247" s="25">
        <f>A246+1</f>
        <v>4</v>
      </c>
      <c r="B247" s="29" t="s">
        <v>9</v>
      </c>
      <c r="C247" s="57">
        <f>SUM(D247:J247)</f>
        <v>0</v>
      </c>
      <c r="D247" s="57">
        <f t="shared" si="56"/>
        <v>0</v>
      </c>
      <c r="E247" s="57">
        <f t="shared" si="56"/>
        <v>0</v>
      </c>
      <c r="F247" s="57">
        <f t="shared" si="56"/>
        <v>0</v>
      </c>
      <c r="G247" s="115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31"/>
    </row>
    <row r="248" spans="1:11" ht="15">
      <c r="A248" s="25"/>
      <c r="B248" s="32"/>
      <c r="C248" s="57"/>
      <c r="D248" s="57"/>
      <c r="E248" s="57"/>
      <c r="F248" s="57"/>
      <c r="G248" s="115"/>
      <c r="H248" s="57"/>
      <c r="I248" s="57"/>
      <c r="J248" s="30"/>
      <c r="K248" s="31"/>
    </row>
    <row r="249" spans="1:11" ht="15.75">
      <c r="A249" s="25"/>
      <c r="B249" s="156" t="s">
        <v>17</v>
      </c>
      <c r="C249" s="157"/>
      <c r="D249" s="157"/>
      <c r="E249" s="157"/>
      <c r="F249" s="157"/>
      <c r="G249" s="157"/>
      <c r="H249" s="157"/>
      <c r="I249" s="157"/>
      <c r="J249" s="157"/>
      <c r="K249" s="158"/>
    </row>
    <row r="250" spans="1:11" ht="29.25">
      <c r="A250" s="25"/>
      <c r="B250" s="26" t="s">
        <v>18</v>
      </c>
      <c r="C250" s="63">
        <f>SUM(C251:C254)</f>
        <v>239553537</v>
      </c>
      <c r="D250" s="63">
        <f aca="true" t="shared" si="57" ref="D250:J250">SUM(D251:D254)</f>
        <v>24701154</v>
      </c>
      <c r="E250" s="63">
        <f t="shared" si="57"/>
        <v>31370978</v>
      </c>
      <c r="F250" s="63">
        <f t="shared" si="57"/>
        <v>29669896</v>
      </c>
      <c r="G250" s="122">
        <f t="shared" si="57"/>
        <v>36401456</v>
      </c>
      <c r="H250" s="63">
        <f t="shared" si="57"/>
        <v>42219683</v>
      </c>
      <c r="I250" s="63">
        <f t="shared" si="57"/>
        <v>43908470</v>
      </c>
      <c r="J250" s="63">
        <f t="shared" si="57"/>
        <v>31281900</v>
      </c>
      <c r="K250" s="28"/>
    </row>
    <row r="251" spans="1:11" ht="15">
      <c r="A251" s="25">
        <f>A250+1</f>
        <v>1</v>
      </c>
      <c r="B251" s="29" t="s">
        <v>6</v>
      </c>
      <c r="C251" s="57">
        <f>SUM(D251:J251)</f>
        <v>14600</v>
      </c>
      <c r="D251" s="57">
        <f>D256+D261+D266+D271+D276+D281+D286+D291+D296</f>
        <v>0</v>
      </c>
      <c r="E251" s="57">
        <f aca="true" t="shared" si="58" ref="E251:J251">E256+E261+E266+E271+E276+E281+E286+E291+E296</f>
        <v>14600</v>
      </c>
      <c r="F251" s="57">
        <f t="shared" si="58"/>
        <v>0</v>
      </c>
      <c r="G251" s="115">
        <f t="shared" si="58"/>
        <v>0</v>
      </c>
      <c r="H251" s="57">
        <f t="shared" si="58"/>
        <v>0</v>
      </c>
      <c r="I251" s="57">
        <f t="shared" si="58"/>
        <v>0</v>
      </c>
      <c r="J251" s="57">
        <f t="shared" si="58"/>
        <v>0</v>
      </c>
      <c r="K251" s="31"/>
    </row>
    <row r="252" spans="1:11" ht="15">
      <c r="A252" s="25">
        <f>A251+1</f>
        <v>2</v>
      </c>
      <c r="B252" s="29" t="s">
        <v>7</v>
      </c>
      <c r="C252" s="57">
        <f>SUM(D252:J252)</f>
        <v>400000</v>
      </c>
      <c r="D252" s="57">
        <f>D257+D262+D267+D272+D277+D282+D287+D292+D297</f>
        <v>0</v>
      </c>
      <c r="E252" s="57">
        <f aca="true" t="shared" si="59" ref="E252:J252">E257+E262+E267+E272+E277+E282+E287+E292+E297</f>
        <v>400000</v>
      </c>
      <c r="F252" s="57">
        <f t="shared" si="59"/>
        <v>0</v>
      </c>
      <c r="G252" s="115">
        <f t="shared" si="59"/>
        <v>0</v>
      </c>
      <c r="H252" s="57">
        <f t="shared" si="59"/>
        <v>0</v>
      </c>
      <c r="I252" s="57">
        <f t="shared" si="59"/>
        <v>0</v>
      </c>
      <c r="J252" s="57">
        <f t="shared" si="59"/>
        <v>0</v>
      </c>
      <c r="K252" s="31"/>
    </row>
    <row r="253" spans="1:11" ht="15">
      <c r="A253" s="25">
        <f>A252+1</f>
        <v>3</v>
      </c>
      <c r="B253" s="29" t="s">
        <v>8</v>
      </c>
      <c r="C253" s="57">
        <f>SUM(D253:J253)</f>
        <v>239138937</v>
      </c>
      <c r="D253" s="57">
        <f aca="true" t="shared" si="60" ref="D253:J254">D258+D263+D268+D273+D278+D283+D288+D293+D298</f>
        <v>24701154</v>
      </c>
      <c r="E253" s="57">
        <f t="shared" si="60"/>
        <v>30956378</v>
      </c>
      <c r="F253" s="57">
        <f t="shared" si="60"/>
        <v>29669896</v>
      </c>
      <c r="G253" s="115">
        <f t="shared" si="60"/>
        <v>36401456</v>
      </c>
      <c r="H253" s="57">
        <f t="shared" si="60"/>
        <v>42219683</v>
      </c>
      <c r="I253" s="57">
        <f t="shared" si="60"/>
        <v>43908470</v>
      </c>
      <c r="J253" s="57">
        <f t="shared" si="60"/>
        <v>31281900</v>
      </c>
      <c r="K253" s="30"/>
    </row>
    <row r="254" spans="1:11" ht="15">
      <c r="A254" s="25">
        <f>A253+1</f>
        <v>4</v>
      </c>
      <c r="B254" s="29" t="s">
        <v>9</v>
      </c>
      <c r="C254" s="57">
        <f>SUM(D254:J254)</f>
        <v>0</v>
      </c>
      <c r="D254" s="57">
        <f t="shared" si="60"/>
        <v>0</v>
      </c>
      <c r="E254" s="57">
        <f t="shared" si="60"/>
        <v>0</v>
      </c>
      <c r="F254" s="57">
        <f t="shared" si="60"/>
        <v>0</v>
      </c>
      <c r="G254" s="115">
        <f t="shared" si="60"/>
        <v>0</v>
      </c>
      <c r="H254" s="57">
        <f t="shared" si="60"/>
        <v>0</v>
      </c>
      <c r="I254" s="57">
        <f t="shared" si="60"/>
        <v>0</v>
      </c>
      <c r="J254" s="57">
        <f t="shared" si="60"/>
        <v>0</v>
      </c>
      <c r="K254" s="31"/>
    </row>
    <row r="255" spans="1:11" ht="64.5">
      <c r="A255" s="25"/>
      <c r="B255" s="35" t="s">
        <v>19</v>
      </c>
      <c r="C255" s="63">
        <f>SUM(C256:C259)</f>
        <v>35224389.42</v>
      </c>
      <c r="D255" s="63">
        <f aca="true" t="shared" si="61" ref="D255:J255">SUM(D256:D259)</f>
        <v>3586734.42</v>
      </c>
      <c r="E255" s="63">
        <f t="shared" si="61"/>
        <v>4650715</v>
      </c>
      <c r="F255" s="63">
        <f t="shared" si="61"/>
        <v>4272632</v>
      </c>
      <c r="G255" s="122">
        <f t="shared" si="61"/>
        <v>5699533</v>
      </c>
      <c r="H255" s="63">
        <f t="shared" si="61"/>
        <v>6292733</v>
      </c>
      <c r="I255" s="63">
        <f t="shared" si="61"/>
        <v>6544442</v>
      </c>
      <c r="J255" s="63">
        <f t="shared" si="61"/>
        <v>4177600</v>
      </c>
      <c r="K255" s="36" t="s">
        <v>20</v>
      </c>
    </row>
    <row r="256" spans="1:11" ht="15">
      <c r="A256" s="25">
        <v>1</v>
      </c>
      <c r="B256" s="29" t="s">
        <v>6</v>
      </c>
      <c r="C256" s="57">
        <f>SUM(D256:J256)</f>
        <v>0</v>
      </c>
      <c r="D256" s="57"/>
      <c r="E256" s="57"/>
      <c r="F256" s="57"/>
      <c r="G256" s="115"/>
      <c r="H256" s="57"/>
      <c r="I256" s="57"/>
      <c r="J256" s="30"/>
      <c r="K256" s="31"/>
    </row>
    <row r="257" spans="1:11" ht="15">
      <c r="A257" s="25">
        <v>2</v>
      </c>
      <c r="B257" s="29" t="s">
        <v>7</v>
      </c>
      <c r="C257" s="57">
        <f>SUM(D257:J257)</f>
        <v>0</v>
      </c>
      <c r="D257" s="57"/>
      <c r="E257" s="57"/>
      <c r="F257" s="57"/>
      <c r="G257" s="115"/>
      <c r="H257" s="57"/>
      <c r="I257" s="57"/>
      <c r="J257" s="30"/>
      <c r="K257" s="37"/>
    </row>
    <row r="258" spans="1:11" ht="15">
      <c r="A258" s="25">
        <v>3</v>
      </c>
      <c r="B258" s="29" t="s">
        <v>8</v>
      </c>
      <c r="C258" s="57">
        <f>SUM(D258:J258)</f>
        <v>35224389.42</v>
      </c>
      <c r="D258" s="57">
        <v>3586734.42</v>
      </c>
      <c r="E258" s="57">
        <v>4650715</v>
      </c>
      <c r="F258" s="57">
        <v>4272632</v>
      </c>
      <c r="G258" s="115">
        <v>5699533</v>
      </c>
      <c r="H258" s="57">
        <v>6292733</v>
      </c>
      <c r="I258" s="57">
        <v>6544442</v>
      </c>
      <c r="J258" s="30">
        <v>4177600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57"/>
      <c r="G259" s="115"/>
      <c r="H259" s="57"/>
      <c r="I259" s="57"/>
      <c r="J259" s="30"/>
      <c r="K259" s="31"/>
    </row>
    <row r="260" spans="1:11" ht="84" customHeight="1">
      <c r="A260" s="25"/>
      <c r="B260" s="35" t="s">
        <v>95</v>
      </c>
      <c r="C260" s="63">
        <f>SUM(C261:C264)</f>
        <v>80204624.05</v>
      </c>
      <c r="D260" s="63">
        <f aca="true" t="shared" si="62" ref="D260:J260">SUM(D261:D264)</f>
        <v>9143854.05</v>
      </c>
      <c r="E260" s="63">
        <f t="shared" si="62"/>
        <v>10352383</v>
      </c>
      <c r="F260" s="63">
        <f t="shared" si="62"/>
        <v>10166544</v>
      </c>
      <c r="G260" s="122">
        <f t="shared" si="62"/>
        <v>11900685</v>
      </c>
      <c r="H260" s="63">
        <f t="shared" si="62"/>
        <v>13356450</v>
      </c>
      <c r="I260" s="63">
        <f t="shared" si="62"/>
        <v>13890708</v>
      </c>
      <c r="J260" s="63">
        <f t="shared" si="62"/>
        <v>11394000</v>
      </c>
      <c r="K260" s="36" t="s">
        <v>20</v>
      </c>
    </row>
    <row r="261" spans="1:11" ht="15">
      <c r="A261" s="25">
        <f>A260+1</f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f>A261+1</f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1"/>
    </row>
    <row r="263" spans="1:11" ht="15">
      <c r="A263" s="25">
        <v>3</v>
      </c>
      <c r="B263" s="29" t="s">
        <v>8</v>
      </c>
      <c r="C263" s="57">
        <f>SUM(D263:J263)</f>
        <v>80204624.05</v>
      </c>
      <c r="D263" s="57">
        <v>9143854.05</v>
      </c>
      <c r="E263" s="57">
        <v>10352383</v>
      </c>
      <c r="F263" s="57">
        <v>10166544</v>
      </c>
      <c r="G263" s="115">
        <v>11900685</v>
      </c>
      <c r="H263" s="57">
        <v>13356450</v>
      </c>
      <c r="I263" s="57">
        <v>13890708</v>
      </c>
      <c r="J263" s="30">
        <v>11394000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9"/>
    </row>
    <row r="265" spans="1:11" ht="53.25" customHeight="1">
      <c r="A265" s="25"/>
      <c r="B265" s="35" t="s">
        <v>21</v>
      </c>
      <c r="C265" s="63">
        <f>SUM(C266:C269)</f>
        <v>104036513.53</v>
      </c>
      <c r="D265" s="63">
        <f aca="true" t="shared" si="63" ref="D265:J265">SUM(D266:D269)</f>
        <v>9002065.53</v>
      </c>
      <c r="E265" s="63">
        <f t="shared" si="63"/>
        <v>10077630</v>
      </c>
      <c r="F265" s="63">
        <f t="shared" si="63"/>
        <v>13130720</v>
      </c>
      <c r="G265" s="122">
        <f t="shared" si="63"/>
        <v>18601238</v>
      </c>
      <c r="H265" s="63">
        <f t="shared" si="63"/>
        <v>19426892</v>
      </c>
      <c r="I265" s="63">
        <f t="shared" si="63"/>
        <v>20203968</v>
      </c>
      <c r="J265" s="63">
        <f t="shared" si="63"/>
        <v>13594000</v>
      </c>
      <c r="K265" s="36" t="s">
        <v>20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104036513.53</v>
      </c>
      <c r="D268" s="57">
        <v>9002065.53</v>
      </c>
      <c r="E268" s="57">
        <v>10077630</v>
      </c>
      <c r="F268" s="57">
        <v>13130720</v>
      </c>
      <c r="G268" s="115">
        <v>18601238</v>
      </c>
      <c r="H268" s="57">
        <v>19426892</v>
      </c>
      <c r="I268" s="57">
        <v>20203968</v>
      </c>
      <c r="J268" s="30">
        <v>13594000</v>
      </c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132.75" customHeight="1">
      <c r="A270" s="25"/>
      <c r="B270" s="38" t="s">
        <v>96</v>
      </c>
      <c r="C270" s="63">
        <f>SUM(C271:C274)</f>
        <v>10619597.35</v>
      </c>
      <c r="D270" s="63">
        <f aca="true" t="shared" si="64" ref="D270:J270">SUM(D271:D274)</f>
        <v>380137.35</v>
      </c>
      <c r="E270" s="63">
        <f t="shared" si="64"/>
        <v>1100000</v>
      </c>
      <c r="F270" s="63">
        <f t="shared" si="64"/>
        <v>1000000</v>
      </c>
      <c r="G270" s="122">
        <f t="shared" si="64"/>
        <v>200000</v>
      </c>
      <c r="H270" s="63">
        <f t="shared" si="64"/>
        <v>3143608</v>
      </c>
      <c r="I270" s="63">
        <f t="shared" si="64"/>
        <v>3269352</v>
      </c>
      <c r="J270" s="63">
        <f t="shared" si="64"/>
        <v>1526500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10619597.35</v>
      </c>
      <c r="D273" s="57">
        <v>380137.35</v>
      </c>
      <c r="E273" s="57">
        <v>1100000</v>
      </c>
      <c r="F273" s="57">
        <v>1000000</v>
      </c>
      <c r="G273" s="115">
        <v>200000</v>
      </c>
      <c r="H273" s="57">
        <v>3143608</v>
      </c>
      <c r="I273" s="57">
        <v>3269352</v>
      </c>
      <c r="J273" s="30">
        <v>1526500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85.5" customHeight="1">
      <c r="A275" s="25"/>
      <c r="B275" s="42" t="s">
        <v>42</v>
      </c>
      <c r="C275" s="63">
        <f>SUM(C276:C279)</f>
        <v>765562.65</v>
      </c>
      <c r="D275" s="63">
        <f aca="true" t="shared" si="65" ref="D275:J275">SUM(D276:D279)</f>
        <v>309862.65</v>
      </c>
      <c r="E275" s="63">
        <f t="shared" si="65"/>
        <v>0</v>
      </c>
      <c r="F275" s="63">
        <f t="shared" si="65"/>
        <v>0</v>
      </c>
      <c r="G275" s="122">
        <f t="shared" si="65"/>
        <v>0</v>
      </c>
      <c r="H275" s="63">
        <f t="shared" si="65"/>
        <v>0</v>
      </c>
      <c r="I275" s="63">
        <f t="shared" si="65"/>
        <v>0</v>
      </c>
      <c r="J275" s="63">
        <f t="shared" si="65"/>
        <v>455700</v>
      </c>
      <c r="K275" s="36" t="s">
        <v>20</v>
      </c>
    </row>
    <row r="276" spans="1:11" ht="15">
      <c r="A276" s="25">
        <f>A275+1</f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1"/>
    </row>
    <row r="278" spans="1:11" ht="15">
      <c r="A278" s="25">
        <v>3</v>
      </c>
      <c r="B278" s="29" t="s">
        <v>8</v>
      </c>
      <c r="C278" s="57">
        <f>SUM(D278:J278)</f>
        <v>765562.65</v>
      </c>
      <c r="D278" s="57">
        <v>309862.65</v>
      </c>
      <c r="E278" s="57"/>
      <c r="F278" s="57"/>
      <c r="G278" s="115"/>
      <c r="H278" s="57">
        <v>0</v>
      </c>
      <c r="I278" s="57">
        <v>0</v>
      </c>
      <c r="J278" s="30">
        <v>455700</v>
      </c>
      <c r="K278" s="31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1"/>
    </row>
    <row r="280" spans="1:11" ht="160.5" customHeight="1">
      <c r="A280" s="25"/>
      <c r="B280" s="43" t="s">
        <v>43</v>
      </c>
      <c r="C280" s="63">
        <f>SUM(C281:C284)</f>
        <v>519000</v>
      </c>
      <c r="D280" s="63">
        <f aca="true" t="shared" si="66" ref="D280:J280">SUM(D281:D284)</f>
        <v>175000</v>
      </c>
      <c r="E280" s="63">
        <f t="shared" si="66"/>
        <v>209900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134100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9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9"/>
    </row>
    <row r="283" spans="1:11" ht="15">
      <c r="A283" s="25">
        <v>3</v>
      </c>
      <c r="B283" s="29" t="s">
        <v>8</v>
      </c>
      <c r="C283" s="57">
        <f>SUM(D283:J283)</f>
        <v>519000</v>
      </c>
      <c r="D283" s="57">
        <v>175000</v>
      </c>
      <c r="E283" s="57">
        <v>209900</v>
      </c>
      <c r="F283" s="57"/>
      <c r="G283" s="115">
        <v>0</v>
      </c>
      <c r="H283" s="57">
        <v>0</v>
      </c>
      <c r="I283" s="57">
        <v>0</v>
      </c>
      <c r="J283" s="30">
        <v>134100</v>
      </c>
      <c r="K283" s="39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9"/>
    </row>
    <row r="285" spans="2:11" ht="60.75" customHeight="1">
      <c r="B285" s="87" t="s">
        <v>44</v>
      </c>
      <c r="C285" s="103">
        <f>SUM(C286:C289)</f>
        <v>7769250</v>
      </c>
      <c r="D285" s="103">
        <f aca="true" t="shared" si="67" ref="D285:J285">SUM(D286:D289)</f>
        <v>2103500</v>
      </c>
      <c r="E285" s="104">
        <f t="shared" si="67"/>
        <v>4565750</v>
      </c>
      <c r="F285" s="104">
        <f t="shared" si="67"/>
        <v>1100000</v>
      </c>
      <c r="G285" s="123">
        <f t="shared" si="67"/>
        <v>0</v>
      </c>
      <c r="H285" s="103">
        <f t="shared" si="67"/>
        <v>0</v>
      </c>
      <c r="I285" s="103">
        <f t="shared" si="67"/>
        <v>0</v>
      </c>
      <c r="J285" s="103">
        <f t="shared" si="67"/>
        <v>0</v>
      </c>
      <c r="K285" s="54">
        <f>K286+K287+K288+K289</f>
        <v>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15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7769250</v>
      </c>
      <c r="D288" s="57">
        <v>2103500</v>
      </c>
      <c r="E288" s="57">
        <v>4565750</v>
      </c>
      <c r="F288" s="57">
        <v>1100000</v>
      </c>
      <c r="G288" s="115">
        <v>0</v>
      </c>
      <c r="H288" s="57"/>
      <c r="I288" s="57"/>
      <c r="J288" s="30"/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78" customHeight="1">
      <c r="B290" s="87" t="s">
        <v>83</v>
      </c>
      <c r="C290" s="103">
        <f>SUM(C291:C294)</f>
        <v>14600</v>
      </c>
      <c r="D290" s="103">
        <f aca="true" t="shared" si="68" ref="D290:J290">SUM(D291:D294)</f>
        <v>0</v>
      </c>
      <c r="E290" s="104">
        <f t="shared" si="68"/>
        <v>14600</v>
      </c>
      <c r="F290" s="104">
        <f t="shared" si="68"/>
        <v>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14600</v>
      </c>
      <c r="D291" s="57"/>
      <c r="E291" s="57">
        <v>14600</v>
      </c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0</v>
      </c>
      <c r="D293" s="57"/>
      <c r="E293" s="57"/>
      <c r="F293" s="57"/>
      <c r="G293" s="115"/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66.75" customHeight="1">
      <c r="B295" s="87" t="s">
        <v>88</v>
      </c>
      <c r="C295" s="103">
        <f>SUM(C296:C299)</f>
        <v>400000</v>
      </c>
      <c r="D295" s="103">
        <f aca="true" t="shared" si="69" ref="D295:J295">SUM(D296:D299)</f>
        <v>0</v>
      </c>
      <c r="E295" s="104">
        <f t="shared" si="69"/>
        <v>400000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400000</v>
      </c>
      <c r="D297" s="57"/>
      <c r="E297" s="57">
        <v>400000</v>
      </c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1:11" ht="106.5" customHeight="1">
      <c r="A300" s="46"/>
      <c r="B300" s="48"/>
      <c r="C300" s="56"/>
      <c r="D300" s="56"/>
      <c r="E300" s="56"/>
      <c r="F300" s="56"/>
      <c r="G300" s="124"/>
      <c r="H300" s="56"/>
      <c r="I300" s="100"/>
      <c r="J300" s="159" t="s">
        <v>121</v>
      </c>
      <c r="K300" s="159"/>
    </row>
    <row r="301" spans="1:11" ht="42" customHeight="1">
      <c r="A301" s="143" t="s">
        <v>62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</row>
    <row r="302" spans="1:11" ht="15">
      <c r="A302" s="151" t="s">
        <v>0</v>
      </c>
      <c r="B302" s="160" t="s">
        <v>1</v>
      </c>
      <c r="C302" s="162" t="s">
        <v>74</v>
      </c>
      <c r="D302" s="163"/>
      <c r="E302" s="163"/>
      <c r="F302" s="163"/>
      <c r="G302" s="163"/>
      <c r="H302" s="163"/>
      <c r="I302" s="163"/>
      <c r="J302" s="164"/>
      <c r="K302" s="160" t="s">
        <v>2</v>
      </c>
    </row>
    <row r="303" spans="1:11" ht="96" customHeight="1">
      <c r="A303" s="152"/>
      <c r="B303" s="161"/>
      <c r="C303" s="21" t="s">
        <v>3</v>
      </c>
      <c r="D303" s="22">
        <v>2014</v>
      </c>
      <c r="E303" s="22">
        <v>2015</v>
      </c>
      <c r="F303" s="22">
        <v>2016</v>
      </c>
      <c r="G303" s="113">
        <v>2017</v>
      </c>
      <c r="H303" s="22">
        <v>2018</v>
      </c>
      <c r="I303" s="22">
        <v>2019</v>
      </c>
      <c r="J303" s="22">
        <v>2020</v>
      </c>
      <c r="K303" s="161"/>
    </row>
    <row r="304" spans="1:11" ht="15">
      <c r="A304" s="23">
        <v>1</v>
      </c>
      <c r="B304" s="24" t="s">
        <v>4</v>
      </c>
      <c r="C304" s="21">
        <v>3</v>
      </c>
      <c r="D304" s="22">
        <v>4</v>
      </c>
      <c r="E304" s="22">
        <v>5</v>
      </c>
      <c r="F304" s="22">
        <v>6</v>
      </c>
      <c r="G304" s="113">
        <v>7</v>
      </c>
      <c r="H304" s="22">
        <v>8</v>
      </c>
      <c r="I304" s="22">
        <v>9</v>
      </c>
      <c r="J304" s="22">
        <v>10</v>
      </c>
      <c r="K304" s="22">
        <v>11</v>
      </c>
    </row>
    <row r="305" spans="1:11" ht="57.75">
      <c r="A305" s="25"/>
      <c r="B305" s="26" t="s">
        <v>5</v>
      </c>
      <c r="C305" s="60">
        <f>SUM(C306:C309)</f>
        <v>216821582</v>
      </c>
      <c r="D305" s="60">
        <f aca="true" t="shared" si="70" ref="D305:J305">SUM(D306:D309)</f>
        <v>26515846</v>
      </c>
      <c r="E305" s="60">
        <f t="shared" si="70"/>
        <v>28964137</v>
      </c>
      <c r="F305" s="60">
        <f t="shared" si="70"/>
        <v>28871881</v>
      </c>
      <c r="G305" s="114">
        <f t="shared" si="70"/>
        <v>30574785</v>
      </c>
      <c r="H305" s="60">
        <f t="shared" si="70"/>
        <v>33634771</v>
      </c>
      <c r="I305" s="60">
        <f t="shared" si="70"/>
        <v>34980162</v>
      </c>
      <c r="J305" s="60">
        <f t="shared" si="70"/>
        <v>33280000</v>
      </c>
      <c r="K305" s="28"/>
    </row>
    <row r="306" spans="1:11" ht="15">
      <c r="A306" s="25">
        <f>A305+1</f>
        <v>1</v>
      </c>
      <c r="B306" s="29" t="s">
        <v>6</v>
      </c>
      <c r="C306" s="57">
        <f>SUM(D306:J306)</f>
        <v>0</v>
      </c>
      <c r="D306" s="57">
        <f>D313</f>
        <v>0</v>
      </c>
      <c r="E306" s="57">
        <f aca="true" t="shared" si="71" ref="E306:J306">E313</f>
        <v>0</v>
      </c>
      <c r="F306" s="57">
        <f t="shared" si="71"/>
        <v>0</v>
      </c>
      <c r="G306" s="115">
        <f t="shared" si="71"/>
        <v>0</v>
      </c>
      <c r="H306" s="57">
        <f t="shared" si="71"/>
        <v>0</v>
      </c>
      <c r="I306" s="57">
        <f t="shared" si="71"/>
        <v>0</v>
      </c>
      <c r="J306" s="57">
        <f t="shared" si="71"/>
        <v>0</v>
      </c>
      <c r="K306" s="31"/>
    </row>
    <row r="307" spans="1:11" ht="15">
      <c r="A307" s="25">
        <f>A306+1</f>
        <v>2</v>
      </c>
      <c r="B307" s="29" t="s">
        <v>7</v>
      </c>
      <c r="C307" s="57">
        <f>SUM(D307:J307)</f>
        <v>14745700</v>
      </c>
      <c r="D307" s="57">
        <f aca="true" t="shared" si="72" ref="D307:J309">D314</f>
        <v>3045200</v>
      </c>
      <c r="E307" s="57">
        <f t="shared" si="72"/>
        <v>2699000</v>
      </c>
      <c r="F307" s="57">
        <f t="shared" si="72"/>
        <v>3197900</v>
      </c>
      <c r="G307" s="115">
        <f t="shared" si="72"/>
        <v>2123700</v>
      </c>
      <c r="H307" s="57">
        <f t="shared" si="72"/>
        <v>0</v>
      </c>
      <c r="I307" s="57">
        <f t="shared" si="72"/>
        <v>0</v>
      </c>
      <c r="J307" s="57">
        <f t="shared" si="72"/>
        <v>3679900</v>
      </c>
      <c r="K307" s="31"/>
    </row>
    <row r="308" spans="1:11" ht="15">
      <c r="A308" s="25">
        <f>A307+1</f>
        <v>3</v>
      </c>
      <c r="B308" s="29" t="s">
        <v>8</v>
      </c>
      <c r="C308" s="57">
        <f>SUM(D308:J308)</f>
        <v>202075882</v>
      </c>
      <c r="D308" s="57">
        <f t="shared" si="72"/>
        <v>23470646</v>
      </c>
      <c r="E308" s="57">
        <f t="shared" si="72"/>
        <v>26265137</v>
      </c>
      <c r="F308" s="57">
        <f t="shared" si="72"/>
        <v>25673981</v>
      </c>
      <c r="G308" s="115">
        <f t="shared" si="72"/>
        <v>28451085</v>
      </c>
      <c r="H308" s="57">
        <f t="shared" si="72"/>
        <v>33634771</v>
      </c>
      <c r="I308" s="57">
        <f t="shared" si="72"/>
        <v>34980162</v>
      </c>
      <c r="J308" s="57">
        <f t="shared" si="72"/>
        <v>29600100</v>
      </c>
      <c r="K308" s="31"/>
    </row>
    <row r="309" spans="1:11" ht="15">
      <c r="A309" s="25">
        <f>A308+1</f>
        <v>4</v>
      </c>
      <c r="B309" s="29" t="s">
        <v>9</v>
      </c>
      <c r="C309" s="57">
        <f>SUM(D309:J309)</f>
        <v>0</v>
      </c>
      <c r="D309" s="57">
        <f t="shared" si="72"/>
        <v>0</v>
      </c>
      <c r="E309" s="57">
        <f t="shared" si="72"/>
        <v>0</v>
      </c>
      <c r="F309" s="57">
        <f t="shared" si="72"/>
        <v>0</v>
      </c>
      <c r="G309" s="115">
        <f t="shared" si="72"/>
        <v>0</v>
      </c>
      <c r="H309" s="57">
        <f t="shared" si="72"/>
        <v>0</v>
      </c>
      <c r="I309" s="57">
        <f t="shared" si="72"/>
        <v>0</v>
      </c>
      <c r="J309" s="57">
        <f t="shared" si="72"/>
        <v>0</v>
      </c>
      <c r="K309" s="31"/>
    </row>
    <row r="310" spans="1:11" ht="15">
      <c r="A310" s="25"/>
      <c r="B310" s="32"/>
      <c r="C310" s="30"/>
      <c r="D310" s="30"/>
      <c r="E310" s="30"/>
      <c r="F310" s="30"/>
      <c r="G310" s="117"/>
      <c r="H310" s="30"/>
      <c r="I310" s="30"/>
      <c r="J310" s="30"/>
      <c r="K310" s="31"/>
    </row>
    <row r="311" spans="1:11" ht="18.75">
      <c r="A311" s="153" t="s">
        <v>17</v>
      </c>
      <c r="B311" s="154"/>
      <c r="C311" s="154"/>
      <c r="D311" s="154"/>
      <c r="E311" s="154"/>
      <c r="F311" s="154"/>
      <c r="G311" s="154"/>
      <c r="H311" s="154"/>
      <c r="I311" s="154"/>
      <c r="J311" s="154"/>
      <c r="K311" s="155"/>
    </row>
    <row r="312" spans="1:11" ht="26.25">
      <c r="A312" s="25"/>
      <c r="B312" s="44" t="s">
        <v>22</v>
      </c>
      <c r="C312" s="70">
        <f>SUM(C313:C316)</f>
        <v>216821582</v>
      </c>
      <c r="D312" s="70">
        <f aca="true" t="shared" si="73" ref="D312:J312">SUM(D313:D316)</f>
        <v>26515846</v>
      </c>
      <c r="E312" s="70">
        <f t="shared" si="73"/>
        <v>28964137</v>
      </c>
      <c r="F312" s="70">
        <f t="shared" si="73"/>
        <v>28871881</v>
      </c>
      <c r="G312" s="125">
        <f t="shared" si="73"/>
        <v>30574785</v>
      </c>
      <c r="H312" s="70">
        <f t="shared" si="73"/>
        <v>33634771</v>
      </c>
      <c r="I312" s="70">
        <f t="shared" si="73"/>
        <v>34980162</v>
      </c>
      <c r="J312" s="70">
        <f t="shared" si="73"/>
        <v>33280000</v>
      </c>
      <c r="K312" s="40"/>
    </row>
    <row r="313" spans="1:11" ht="15">
      <c r="A313" s="25">
        <v>1</v>
      </c>
      <c r="B313" s="29" t="s">
        <v>6</v>
      </c>
      <c r="C313" s="68">
        <f>SUM(D313:J313)</f>
        <v>0</v>
      </c>
      <c r="D313" s="68">
        <f>D318+D323+D328+D333+D338</f>
        <v>0</v>
      </c>
      <c r="E313" s="68">
        <f aca="true" t="shared" si="74" ref="E313:J313">E318+E323+E328+E333+E338</f>
        <v>0</v>
      </c>
      <c r="F313" s="68">
        <f t="shared" si="74"/>
        <v>0</v>
      </c>
      <c r="G313" s="126">
        <f t="shared" si="74"/>
        <v>0</v>
      </c>
      <c r="H313" s="68">
        <f t="shared" si="74"/>
        <v>0</v>
      </c>
      <c r="I313" s="68">
        <f t="shared" si="74"/>
        <v>0</v>
      </c>
      <c r="J313" s="68">
        <f t="shared" si="74"/>
        <v>0</v>
      </c>
      <c r="K313" s="39"/>
    </row>
    <row r="314" spans="1:11" ht="15">
      <c r="A314" s="25">
        <v>2</v>
      </c>
      <c r="B314" s="29" t="s">
        <v>7</v>
      </c>
      <c r="C314" s="68">
        <f>SUM(D314:J314)</f>
        <v>14745700</v>
      </c>
      <c r="D314" s="68">
        <f aca="true" t="shared" si="75" ref="D314:J316">D319+D324+D329+D334+D339</f>
        <v>3045200</v>
      </c>
      <c r="E314" s="68">
        <f t="shared" si="75"/>
        <v>2699000</v>
      </c>
      <c r="F314" s="68">
        <f t="shared" si="75"/>
        <v>3197900</v>
      </c>
      <c r="G314" s="126">
        <f t="shared" si="75"/>
        <v>2123700</v>
      </c>
      <c r="H314" s="68">
        <f t="shared" si="75"/>
        <v>0</v>
      </c>
      <c r="I314" s="68">
        <f t="shared" si="75"/>
        <v>0</v>
      </c>
      <c r="J314" s="68">
        <f t="shared" si="75"/>
        <v>3679900</v>
      </c>
      <c r="K314" s="39"/>
    </row>
    <row r="315" spans="1:11" ht="15">
      <c r="A315" s="25">
        <v>3</v>
      </c>
      <c r="B315" s="29" t="s">
        <v>8</v>
      </c>
      <c r="C315" s="68">
        <f>SUM(D315:J315)</f>
        <v>202075882</v>
      </c>
      <c r="D315" s="68">
        <f t="shared" si="75"/>
        <v>23470646</v>
      </c>
      <c r="E315" s="68">
        <f t="shared" si="75"/>
        <v>26265137</v>
      </c>
      <c r="F315" s="68">
        <f t="shared" si="75"/>
        <v>25673981</v>
      </c>
      <c r="G315" s="126">
        <f t="shared" si="75"/>
        <v>28451085</v>
      </c>
      <c r="H315" s="68">
        <f t="shared" si="75"/>
        <v>33634771</v>
      </c>
      <c r="I315" s="68">
        <f t="shared" si="75"/>
        <v>34980162</v>
      </c>
      <c r="J315" s="68">
        <f t="shared" si="75"/>
        <v>29600100</v>
      </c>
      <c r="K315" s="39"/>
    </row>
    <row r="316" spans="1:11" ht="15">
      <c r="A316" s="25">
        <f>A315+1</f>
        <v>4</v>
      </c>
      <c r="B316" s="29" t="s">
        <v>9</v>
      </c>
      <c r="C316" s="68">
        <f>SUM(D316:J316)</f>
        <v>0</v>
      </c>
      <c r="D316" s="68">
        <f t="shared" si="75"/>
        <v>0</v>
      </c>
      <c r="E316" s="68">
        <f t="shared" si="75"/>
        <v>0</v>
      </c>
      <c r="F316" s="68">
        <f t="shared" si="75"/>
        <v>0</v>
      </c>
      <c r="G316" s="126">
        <f t="shared" si="75"/>
        <v>0</v>
      </c>
      <c r="H316" s="68">
        <f t="shared" si="75"/>
        <v>0</v>
      </c>
      <c r="I316" s="68">
        <f t="shared" si="75"/>
        <v>0</v>
      </c>
      <c r="J316" s="68">
        <f t="shared" si="75"/>
        <v>0</v>
      </c>
      <c r="K316" s="39"/>
    </row>
    <row r="317" spans="1:11" ht="174.75" customHeight="1">
      <c r="A317" s="25"/>
      <c r="B317" s="43" t="s">
        <v>100</v>
      </c>
      <c r="C317" s="70">
        <f>SUM(C318:C321)</f>
        <v>14745700</v>
      </c>
      <c r="D317" s="70">
        <f aca="true" t="shared" si="76" ref="D317:J317">SUM(D318:D321)</f>
        <v>3045200</v>
      </c>
      <c r="E317" s="70">
        <f t="shared" si="76"/>
        <v>2699000</v>
      </c>
      <c r="F317" s="70">
        <f t="shared" si="76"/>
        <v>3197900</v>
      </c>
      <c r="G317" s="125">
        <f t="shared" si="76"/>
        <v>2123700</v>
      </c>
      <c r="H317" s="70">
        <f t="shared" si="76"/>
        <v>0</v>
      </c>
      <c r="I317" s="70">
        <f t="shared" si="76"/>
        <v>0</v>
      </c>
      <c r="J317" s="70">
        <f t="shared" si="76"/>
        <v>3679900</v>
      </c>
      <c r="K317" s="36" t="s">
        <v>20</v>
      </c>
    </row>
    <row r="318" spans="1:11" ht="15">
      <c r="A318" s="25">
        <f>A317+1</f>
        <v>1</v>
      </c>
      <c r="B318" s="29" t="s">
        <v>6</v>
      </c>
      <c r="C318" s="69">
        <f>SUM(D318:J318)</f>
        <v>0</v>
      </c>
      <c r="D318" s="68"/>
      <c r="E318" s="68"/>
      <c r="F318" s="68"/>
      <c r="G318" s="126"/>
      <c r="H318" s="68"/>
      <c r="I318" s="68"/>
      <c r="J318" s="30"/>
      <c r="K318" s="31"/>
    </row>
    <row r="319" spans="1:11" ht="15">
      <c r="A319" s="25">
        <f>A318+1</f>
        <v>2</v>
      </c>
      <c r="B319" s="29" t="s">
        <v>7</v>
      </c>
      <c r="C319" s="69">
        <f>SUM(D319:J319)</f>
        <v>14745700</v>
      </c>
      <c r="D319" s="68">
        <v>3045200</v>
      </c>
      <c r="E319" s="68">
        <v>2699000</v>
      </c>
      <c r="F319" s="68">
        <v>3197900</v>
      </c>
      <c r="G319" s="126">
        <v>2123700</v>
      </c>
      <c r="H319" s="68">
        <v>0</v>
      </c>
      <c r="I319" s="68">
        <v>0</v>
      </c>
      <c r="J319" s="30">
        <v>3679900</v>
      </c>
      <c r="K319" s="31"/>
    </row>
    <row r="320" spans="1:11" ht="15">
      <c r="A320" s="25">
        <v>3</v>
      </c>
      <c r="B320" s="29" t="s">
        <v>8</v>
      </c>
      <c r="C320" s="69">
        <f>SUM(D320:J320)</f>
        <v>0</v>
      </c>
      <c r="D320" s="68"/>
      <c r="E320" s="68"/>
      <c r="F320" s="68"/>
      <c r="G320" s="126"/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68"/>
      <c r="G321" s="126"/>
      <c r="H321" s="68"/>
      <c r="I321" s="68"/>
      <c r="J321" s="30"/>
      <c r="K321" s="31"/>
    </row>
    <row r="322" spans="1:11" ht="52.5" customHeight="1">
      <c r="A322" s="25"/>
      <c r="B322" s="85" t="s">
        <v>41</v>
      </c>
      <c r="C322" s="70">
        <f>SUM(C323:C326)</f>
        <v>196048042</v>
      </c>
      <c r="D322" s="70">
        <f aca="true" t="shared" si="77" ref="D322:J322">SUM(D323:D326)</f>
        <v>22483146</v>
      </c>
      <c r="E322" s="70">
        <f t="shared" si="77"/>
        <v>25265137</v>
      </c>
      <c r="F322" s="70">
        <f t="shared" si="77"/>
        <v>25673981</v>
      </c>
      <c r="G322" s="125">
        <f t="shared" si="77"/>
        <v>28051085</v>
      </c>
      <c r="H322" s="70">
        <f t="shared" si="77"/>
        <v>32178771</v>
      </c>
      <c r="I322" s="70">
        <f t="shared" si="77"/>
        <v>33465922</v>
      </c>
      <c r="J322" s="70">
        <f t="shared" si="77"/>
        <v>28930000</v>
      </c>
      <c r="K322" s="36" t="s">
        <v>20</v>
      </c>
    </row>
    <row r="323" spans="1:11" ht="15">
      <c r="A323" s="25">
        <v>1</v>
      </c>
      <c r="B323" s="29" t="s">
        <v>6</v>
      </c>
      <c r="C323" s="68">
        <f>SUM(D323:J323)</f>
        <v>0</v>
      </c>
      <c r="D323" s="68"/>
      <c r="E323" s="68"/>
      <c r="F323" s="68"/>
      <c r="G323" s="126"/>
      <c r="H323" s="68"/>
      <c r="I323" s="68"/>
      <c r="J323" s="30"/>
      <c r="K323" s="31"/>
    </row>
    <row r="324" spans="1:11" ht="15">
      <c r="A324" s="25">
        <v>2</v>
      </c>
      <c r="B324" s="29" t="s">
        <v>7</v>
      </c>
      <c r="C324" s="68">
        <f>SUM(D324:J324)</f>
        <v>0</v>
      </c>
      <c r="D324" s="68"/>
      <c r="E324" s="68"/>
      <c r="F324" s="68"/>
      <c r="G324" s="126"/>
      <c r="H324" s="68"/>
      <c r="I324" s="68"/>
      <c r="J324" s="30"/>
      <c r="K324" s="31"/>
    </row>
    <row r="325" spans="1:11" ht="15">
      <c r="A325" s="25">
        <v>3</v>
      </c>
      <c r="B325" s="29" t="s">
        <v>8</v>
      </c>
      <c r="C325" s="68">
        <f>SUM(D325:J325)</f>
        <v>196048042</v>
      </c>
      <c r="D325" s="68">
        <v>22483146</v>
      </c>
      <c r="E325" s="68">
        <v>25265137</v>
      </c>
      <c r="F325" s="68">
        <v>25673981</v>
      </c>
      <c r="G325" s="126">
        <v>28051085</v>
      </c>
      <c r="H325" s="68">
        <v>32178771</v>
      </c>
      <c r="I325" s="68">
        <v>33465922</v>
      </c>
      <c r="J325" s="30">
        <v>28930000</v>
      </c>
      <c r="K325" s="31"/>
    </row>
    <row r="326" spans="1:11" ht="15">
      <c r="A326" s="25">
        <v>4</v>
      </c>
      <c r="B326" s="29" t="s">
        <v>9</v>
      </c>
      <c r="C326" s="68">
        <f>SUM(D326:J326)</f>
        <v>0</v>
      </c>
      <c r="D326" s="68"/>
      <c r="E326" s="68"/>
      <c r="F326" s="68"/>
      <c r="G326" s="126"/>
      <c r="H326" s="68"/>
      <c r="I326" s="68"/>
      <c r="J326" s="30"/>
      <c r="K326" s="31"/>
    </row>
    <row r="327" spans="1:11" ht="63" customHeight="1">
      <c r="A327" s="25"/>
      <c r="B327" s="85" t="s">
        <v>48</v>
      </c>
      <c r="C327" s="70">
        <f>SUM(C328:C331)</f>
        <v>1110100</v>
      </c>
      <c r="D327" s="70">
        <f aca="true" t="shared" si="78" ref="D327:J327">SUM(D328:D331)</f>
        <v>440000</v>
      </c>
      <c r="E327" s="70">
        <f t="shared" si="78"/>
        <v>0</v>
      </c>
      <c r="F327" s="70">
        <f t="shared" si="78"/>
        <v>0</v>
      </c>
      <c r="G327" s="125">
        <f t="shared" si="78"/>
        <v>0</v>
      </c>
      <c r="H327" s="70">
        <f t="shared" si="78"/>
        <v>0</v>
      </c>
      <c r="I327" s="70">
        <f t="shared" si="78"/>
        <v>0</v>
      </c>
      <c r="J327" s="70">
        <f t="shared" si="78"/>
        <v>670100</v>
      </c>
      <c r="K327" s="36" t="s">
        <v>20</v>
      </c>
    </row>
    <row r="328" spans="1:11" ht="15">
      <c r="A328" s="25">
        <v>1</v>
      </c>
      <c r="B328" s="29" t="s">
        <v>6</v>
      </c>
      <c r="C328" s="69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9">
        <f>SUM(D329:J329)</f>
        <v>0</v>
      </c>
      <c r="D329" s="68"/>
      <c r="E329" s="68"/>
      <c r="F329" s="68"/>
      <c r="G329" s="126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9">
        <f>SUM(D330:J330)</f>
        <v>1110100</v>
      </c>
      <c r="D330" s="68">
        <v>440000</v>
      </c>
      <c r="E330" s="68"/>
      <c r="F330" s="68"/>
      <c r="G330" s="126"/>
      <c r="H330" s="68">
        <v>0</v>
      </c>
      <c r="I330" s="68">
        <v>0</v>
      </c>
      <c r="J330" s="30">
        <v>670100</v>
      </c>
      <c r="K330" s="31"/>
    </row>
    <row r="331" spans="1:11" ht="15">
      <c r="A331" s="25">
        <f>A330+1</f>
        <v>4</v>
      </c>
      <c r="B331" s="29" t="s">
        <v>9</v>
      </c>
      <c r="C331" s="69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143.25">
      <c r="A332" s="25"/>
      <c r="B332" s="26" t="s">
        <v>69</v>
      </c>
      <c r="C332" s="70">
        <f>SUM(C333:C336)</f>
        <v>1247500</v>
      </c>
      <c r="D332" s="70">
        <f aca="true" t="shared" si="79" ref="D332:J332">SUM(D333:D336)</f>
        <v>547500</v>
      </c>
      <c r="E332" s="70">
        <f t="shared" si="79"/>
        <v>700000</v>
      </c>
      <c r="F332" s="70">
        <f t="shared" si="79"/>
        <v>0</v>
      </c>
      <c r="G332" s="125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0</v>
      </c>
      <c r="K332" s="31"/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1247500</v>
      </c>
      <c r="D335" s="68">
        <v>547500</v>
      </c>
      <c r="E335" s="68">
        <v>700000</v>
      </c>
      <c r="F335" s="57"/>
      <c r="G335" s="115">
        <v>0</v>
      </c>
      <c r="H335" s="68"/>
      <c r="I335" s="68"/>
      <c r="J335" s="30"/>
      <c r="K335" s="31"/>
    </row>
    <row r="336" spans="1:11" ht="15">
      <c r="A336" s="25">
        <v>4</v>
      </c>
      <c r="B336" s="29" t="s">
        <v>9</v>
      </c>
      <c r="C336" s="69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114.75">
      <c r="A337" s="25"/>
      <c r="B337" s="26" t="s">
        <v>81</v>
      </c>
      <c r="C337" s="70">
        <f>SUM(C338:C341)</f>
        <v>3670240</v>
      </c>
      <c r="D337" s="70">
        <f aca="true" t="shared" si="80" ref="D337:J337">SUM(D338:D341)</f>
        <v>0</v>
      </c>
      <c r="E337" s="70">
        <f t="shared" si="80"/>
        <v>300000</v>
      </c>
      <c r="F337" s="70">
        <f t="shared" si="80"/>
        <v>0</v>
      </c>
      <c r="G337" s="125">
        <f t="shared" si="80"/>
        <v>400000</v>
      </c>
      <c r="H337" s="70">
        <f t="shared" si="80"/>
        <v>1456000</v>
      </c>
      <c r="I337" s="70">
        <f t="shared" si="80"/>
        <v>1514240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3670240</v>
      </c>
      <c r="D340" s="68"/>
      <c r="E340" s="68">
        <v>300000</v>
      </c>
      <c r="F340" s="57"/>
      <c r="G340" s="115">
        <v>400000</v>
      </c>
      <c r="H340" s="68">
        <v>1456000</v>
      </c>
      <c r="I340" s="68">
        <v>1514240</v>
      </c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02" customHeight="1">
      <c r="A342" s="1"/>
      <c r="B342" s="2"/>
      <c r="C342" s="3"/>
      <c r="D342" s="4"/>
      <c r="E342" s="4"/>
      <c r="F342" s="4"/>
      <c r="G342" s="107"/>
      <c r="H342" s="3"/>
      <c r="I342" s="100"/>
      <c r="J342" s="150" t="s">
        <v>122</v>
      </c>
      <c r="K342" s="150"/>
    </row>
    <row r="343" spans="1:11" ht="37.5" customHeight="1">
      <c r="A343" s="143" t="s">
        <v>23</v>
      </c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</row>
    <row r="344" spans="1:11" ht="15">
      <c r="A344" s="1"/>
      <c r="B344" s="2"/>
      <c r="C344" s="3"/>
      <c r="D344" s="3"/>
      <c r="E344" s="3"/>
      <c r="F344" s="3"/>
      <c r="G344" s="107"/>
      <c r="H344" s="3"/>
      <c r="I344" s="3"/>
      <c r="J344" s="3"/>
      <c r="K344" s="5"/>
    </row>
    <row r="345" spans="1:11" ht="15">
      <c r="A345" s="1"/>
      <c r="B345" s="2"/>
      <c r="C345" s="3"/>
      <c r="D345" s="3"/>
      <c r="E345" s="3"/>
      <c r="F345" s="3"/>
      <c r="G345" s="107"/>
      <c r="H345" s="3"/>
      <c r="I345" s="3"/>
      <c r="J345" s="3"/>
      <c r="K345" s="5"/>
    </row>
    <row r="346" spans="1:11" ht="15">
      <c r="A346" s="151" t="s">
        <v>0</v>
      </c>
      <c r="B346" s="147" t="s">
        <v>1</v>
      </c>
      <c r="C346" s="148" t="s">
        <v>74</v>
      </c>
      <c r="D346" s="149"/>
      <c r="E346" s="149"/>
      <c r="F346" s="149"/>
      <c r="G346" s="149"/>
      <c r="H346" s="149"/>
      <c r="I346" s="149"/>
      <c r="J346" s="149"/>
      <c r="K346" s="147" t="s">
        <v>2</v>
      </c>
    </row>
    <row r="347" spans="1:11" ht="93.75" customHeight="1">
      <c r="A347" s="152"/>
      <c r="B347" s="147"/>
      <c r="C347" s="21" t="s">
        <v>3</v>
      </c>
      <c r="D347" s="22">
        <v>2014</v>
      </c>
      <c r="E347" s="22">
        <v>2015</v>
      </c>
      <c r="F347" s="22">
        <v>2016</v>
      </c>
      <c r="G347" s="113">
        <v>2017</v>
      </c>
      <c r="H347" s="22">
        <v>2018</v>
      </c>
      <c r="I347" s="22">
        <v>2019</v>
      </c>
      <c r="J347" s="22">
        <v>2020</v>
      </c>
      <c r="K347" s="147"/>
    </row>
    <row r="348" spans="1:11" ht="15">
      <c r="A348" s="23">
        <v>1</v>
      </c>
      <c r="B348" s="24" t="s">
        <v>4</v>
      </c>
      <c r="C348" s="21">
        <v>3</v>
      </c>
      <c r="D348" s="22">
        <v>4</v>
      </c>
      <c r="E348" s="22">
        <v>5</v>
      </c>
      <c r="F348" s="22">
        <v>6</v>
      </c>
      <c r="G348" s="113">
        <v>7</v>
      </c>
      <c r="H348" s="22">
        <v>8</v>
      </c>
      <c r="I348" s="22">
        <v>9</v>
      </c>
      <c r="J348" s="22">
        <v>10</v>
      </c>
      <c r="K348" s="22">
        <v>11</v>
      </c>
    </row>
    <row r="349" spans="1:11" ht="57.75">
      <c r="A349" s="25"/>
      <c r="B349" s="26" t="s">
        <v>10</v>
      </c>
      <c r="C349" s="27">
        <f>SUM(C350:C353)</f>
        <v>82468170</v>
      </c>
      <c r="D349" s="27">
        <f aca="true" t="shared" si="81" ref="D349:J349">SUM(D350:D353)</f>
        <v>10248964</v>
      </c>
      <c r="E349" s="27">
        <f t="shared" si="81"/>
        <v>10494892</v>
      </c>
      <c r="F349" s="27">
        <f t="shared" si="81"/>
        <v>9303233</v>
      </c>
      <c r="G349" s="127">
        <f t="shared" si="81"/>
        <v>13364714</v>
      </c>
      <c r="H349" s="27">
        <f t="shared" si="81"/>
        <v>12481160</v>
      </c>
      <c r="I349" s="27">
        <f t="shared" si="81"/>
        <v>12980407</v>
      </c>
      <c r="J349" s="27">
        <f t="shared" si="81"/>
        <v>13594800</v>
      </c>
      <c r="K349" s="28"/>
    </row>
    <row r="350" spans="1:11" ht="15">
      <c r="A350" s="25">
        <f>A349+1</f>
        <v>1</v>
      </c>
      <c r="B350" s="29" t="s">
        <v>6</v>
      </c>
      <c r="C350" s="40">
        <f>SUM(D350:J350)</f>
        <v>0</v>
      </c>
      <c r="D350" s="40">
        <f>D358</f>
        <v>0</v>
      </c>
      <c r="E350" s="40">
        <f aca="true" t="shared" si="82" ref="E350:J350">E358</f>
        <v>0</v>
      </c>
      <c r="F350" s="40">
        <f t="shared" si="82"/>
        <v>0</v>
      </c>
      <c r="G350" s="128">
        <f t="shared" si="82"/>
        <v>0</v>
      </c>
      <c r="H350" s="40">
        <f t="shared" si="82"/>
        <v>0</v>
      </c>
      <c r="I350" s="40">
        <f t="shared" si="82"/>
        <v>0</v>
      </c>
      <c r="J350" s="40">
        <f t="shared" si="82"/>
        <v>0</v>
      </c>
      <c r="K350" s="31"/>
    </row>
    <row r="351" spans="1:11" ht="15">
      <c r="A351" s="25">
        <f>A350+1</f>
        <v>2</v>
      </c>
      <c r="B351" s="29" t="s">
        <v>7</v>
      </c>
      <c r="C351" s="40">
        <f>SUM(D351:J351)</f>
        <v>0</v>
      </c>
      <c r="D351" s="40">
        <f aca="true" t="shared" si="83" ref="D351:J353">D359</f>
        <v>0</v>
      </c>
      <c r="E351" s="40">
        <f t="shared" si="83"/>
        <v>0</v>
      </c>
      <c r="F351" s="40">
        <f t="shared" si="83"/>
        <v>0</v>
      </c>
      <c r="G351" s="128">
        <f t="shared" si="83"/>
        <v>0</v>
      </c>
      <c r="H351" s="40">
        <f t="shared" si="83"/>
        <v>0</v>
      </c>
      <c r="I351" s="40">
        <f t="shared" si="83"/>
        <v>0</v>
      </c>
      <c r="J351" s="40">
        <f t="shared" si="83"/>
        <v>0</v>
      </c>
      <c r="K351" s="31"/>
    </row>
    <row r="352" spans="1:11" ht="15">
      <c r="A352" s="25">
        <f>A351+1</f>
        <v>3</v>
      </c>
      <c r="B352" s="29" t="s">
        <v>8</v>
      </c>
      <c r="C352" s="40">
        <f>SUM(D352:J352)</f>
        <v>82468170</v>
      </c>
      <c r="D352" s="40">
        <f t="shared" si="83"/>
        <v>10248964</v>
      </c>
      <c r="E352" s="40">
        <f t="shared" si="83"/>
        <v>10494892</v>
      </c>
      <c r="F352" s="40">
        <f t="shared" si="83"/>
        <v>9303233</v>
      </c>
      <c r="G352" s="128">
        <f t="shared" si="83"/>
        <v>13364714</v>
      </c>
      <c r="H352" s="40">
        <f t="shared" si="83"/>
        <v>12481160</v>
      </c>
      <c r="I352" s="40">
        <f t="shared" si="83"/>
        <v>12980407</v>
      </c>
      <c r="J352" s="40">
        <f t="shared" si="83"/>
        <v>13594800</v>
      </c>
      <c r="K352" s="31"/>
    </row>
    <row r="353" spans="1:11" ht="15">
      <c r="A353" s="25">
        <f>A352+1</f>
        <v>4</v>
      </c>
      <c r="B353" s="29" t="s">
        <v>9</v>
      </c>
      <c r="C353" s="40">
        <f>SUM(D353:J353)</f>
        <v>0</v>
      </c>
      <c r="D353" s="40">
        <f t="shared" si="83"/>
        <v>0</v>
      </c>
      <c r="E353" s="40">
        <f t="shared" si="83"/>
        <v>0</v>
      </c>
      <c r="F353" s="40">
        <f t="shared" si="83"/>
        <v>0</v>
      </c>
      <c r="G353" s="128">
        <f t="shared" si="83"/>
        <v>0</v>
      </c>
      <c r="H353" s="40">
        <f t="shared" si="83"/>
        <v>0</v>
      </c>
      <c r="I353" s="40">
        <f t="shared" si="83"/>
        <v>0</v>
      </c>
      <c r="J353" s="40">
        <f t="shared" si="83"/>
        <v>0</v>
      </c>
      <c r="K353" s="31"/>
    </row>
    <row r="354" spans="1:11" ht="15">
      <c r="A354" s="25"/>
      <c r="B354" s="32"/>
      <c r="C354" s="30"/>
      <c r="D354" s="30"/>
      <c r="E354" s="30"/>
      <c r="F354" s="30"/>
      <c r="G354" s="117"/>
      <c r="H354" s="30"/>
      <c r="I354" s="30"/>
      <c r="J354" s="30"/>
      <c r="K354" s="31"/>
    </row>
    <row r="355" spans="1:11" ht="18.75">
      <c r="A355" s="25"/>
      <c r="B355" s="139"/>
      <c r="C355" s="140"/>
      <c r="D355" s="140"/>
      <c r="E355" s="140"/>
      <c r="F355" s="140"/>
      <c r="G355" s="140"/>
      <c r="H355" s="140"/>
      <c r="I355" s="140"/>
      <c r="J355" s="140"/>
      <c r="K355" s="141"/>
    </row>
    <row r="356" spans="1:11" ht="15">
      <c r="A356" s="25"/>
      <c r="B356" s="142" t="s">
        <v>11</v>
      </c>
      <c r="C356" s="142"/>
      <c r="D356" s="142"/>
      <c r="E356" s="142"/>
      <c r="F356" s="142"/>
      <c r="G356" s="142"/>
      <c r="H356" s="142"/>
      <c r="I356" s="142"/>
      <c r="J356" s="142"/>
      <c r="K356" s="142"/>
    </row>
    <row r="357" spans="1:11" ht="29.25">
      <c r="A357" s="25"/>
      <c r="B357" s="26" t="s">
        <v>12</v>
      </c>
      <c r="C357" s="62">
        <f>SUM(C358:C361)</f>
        <v>82468170</v>
      </c>
      <c r="D357" s="62">
        <f aca="true" t="shared" si="84" ref="D357:J357">SUM(D358:D361)</f>
        <v>10248964</v>
      </c>
      <c r="E357" s="62">
        <f t="shared" si="84"/>
        <v>10494892</v>
      </c>
      <c r="F357" s="62">
        <f t="shared" si="84"/>
        <v>9303233</v>
      </c>
      <c r="G357" s="118">
        <f t="shared" si="84"/>
        <v>13364714</v>
      </c>
      <c r="H357" s="62">
        <f t="shared" si="84"/>
        <v>12481160</v>
      </c>
      <c r="I357" s="62">
        <f t="shared" si="84"/>
        <v>12980407</v>
      </c>
      <c r="J357" s="62">
        <f t="shared" si="84"/>
        <v>13594800</v>
      </c>
      <c r="K357" s="41"/>
    </row>
    <row r="358" spans="1:11" ht="15">
      <c r="A358" s="25">
        <f>A357+1</f>
        <v>1</v>
      </c>
      <c r="B358" s="29" t="s">
        <v>6</v>
      </c>
      <c r="C358" s="64">
        <f>SUM(D358:J358)</f>
        <v>0</v>
      </c>
      <c r="D358" s="64">
        <f>D363+D368+D373+D378+D383</f>
        <v>0</v>
      </c>
      <c r="E358" s="64">
        <f aca="true" t="shared" si="85" ref="E358:J358">E363+E368+E373+E378+E383</f>
        <v>0</v>
      </c>
      <c r="F358" s="64">
        <f t="shared" si="85"/>
        <v>0</v>
      </c>
      <c r="G358" s="119">
        <f t="shared" si="85"/>
        <v>0</v>
      </c>
      <c r="H358" s="64">
        <f t="shared" si="85"/>
        <v>0</v>
      </c>
      <c r="I358" s="64">
        <f t="shared" si="85"/>
        <v>0</v>
      </c>
      <c r="J358" s="64">
        <f t="shared" si="85"/>
        <v>0</v>
      </c>
      <c r="K358" s="31"/>
    </row>
    <row r="359" spans="1:11" ht="15">
      <c r="A359" s="25">
        <f>A358+1</f>
        <v>2</v>
      </c>
      <c r="B359" s="29" t="s">
        <v>7</v>
      </c>
      <c r="C359" s="64">
        <f>SUM(D359:J359)</f>
        <v>0</v>
      </c>
      <c r="D359" s="64">
        <f aca="true" t="shared" si="86" ref="D359:J361">D364+D369+D374+D379+D384</f>
        <v>0</v>
      </c>
      <c r="E359" s="64">
        <f t="shared" si="86"/>
        <v>0</v>
      </c>
      <c r="F359" s="64">
        <f t="shared" si="86"/>
        <v>0</v>
      </c>
      <c r="G359" s="119">
        <f t="shared" si="86"/>
        <v>0</v>
      </c>
      <c r="H359" s="64">
        <f t="shared" si="86"/>
        <v>0</v>
      </c>
      <c r="I359" s="64">
        <f t="shared" si="86"/>
        <v>0</v>
      </c>
      <c r="J359" s="64">
        <f t="shared" si="86"/>
        <v>0</v>
      </c>
      <c r="K359" s="31"/>
    </row>
    <row r="360" spans="1:11" ht="15">
      <c r="A360" s="25">
        <f>A359+1</f>
        <v>3</v>
      </c>
      <c r="B360" s="29" t="s">
        <v>8</v>
      </c>
      <c r="C360" s="64">
        <f>SUM(D360:J360)</f>
        <v>82468170</v>
      </c>
      <c r="D360" s="64">
        <f t="shared" si="86"/>
        <v>10248964</v>
      </c>
      <c r="E360" s="64">
        <f t="shared" si="86"/>
        <v>10494892</v>
      </c>
      <c r="F360" s="64">
        <f t="shared" si="86"/>
        <v>9303233</v>
      </c>
      <c r="G360" s="119">
        <f>G365+G370+G375+G380+G385+G390+G395</f>
        <v>13364714</v>
      </c>
      <c r="H360" s="119">
        <f>H365+H370+H375+H380+H385+H390</f>
        <v>12481160</v>
      </c>
      <c r="I360" s="119">
        <f>I365+I370+I375+I380+I385+I390</f>
        <v>12980407</v>
      </c>
      <c r="J360" s="119">
        <f>J365+J370+J375+J380+J385+J390</f>
        <v>13594800</v>
      </c>
      <c r="K360" s="31"/>
    </row>
    <row r="361" spans="1:11" ht="15">
      <c r="A361" s="25">
        <f>A360+1</f>
        <v>4</v>
      </c>
      <c r="B361" s="29" t="s">
        <v>9</v>
      </c>
      <c r="C361" s="64">
        <f>SUM(D361:J361)</f>
        <v>0</v>
      </c>
      <c r="D361" s="64">
        <f t="shared" si="86"/>
        <v>0</v>
      </c>
      <c r="E361" s="64">
        <f t="shared" si="86"/>
        <v>0</v>
      </c>
      <c r="F361" s="64">
        <f t="shared" si="86"/>
        <v>0</v>
      </c>
      <c r="G361" s="119">
        <f t="shared" si="86"/>
        <v>0</v>
      </c>
      <c r="H361" s="64">
        <f t="shared" si="86"/>
        <v>0</v>
      </c>
      <c r="I361" s="64">
        <f t="shared" si="86"/>
        <v>0</v>
      </c>
      <c r="J361" s="64">
        <f t="shared" si="86"/>
        <v>0</v>
      </c>
      <c r="K361" s="31"/>
    </row>
    <row r="362" spans="1:11" ht="59.25" customHeight="1">
      <c r="A362" s="25"/>
      <c r="B362" s="85" t="s">
        <v>45</v>
      </c>
      <c r="C362" s="63">
        <f>SUM(C363:C366)</f>
        <v>65363402.9</v>
      </c>
      <c r="D362" s="63">
        <f aca="true" t="shared" si="87" ref="D362:J362">SUM(D363:D366)</f>
        <v>7576000</v>
      </c>
      <c r="E362" s="63">
        <f t="shared" si="87"/>
        <v>7732253.9</v>
      </c>
      <c r="F362" s="63">
        <f t="shared" si="87"/>
        <v>9043233</v>
      </c>
      <c r="G362" s="122">
        <f t="shared" si="87"/>
        <v>9298000</v>
      </c>
      <c r="H362" s="63">
        <f t="shared" si="87"/>
        <v>10240792</v>
      </c>
      <c r="I362" s="63">
        <f t="shared" si="87"/>
        <v>10650424</v>
      </c>
      <c r="J362" s="63">
        <f t="shared" si="87"/>
        <v>10822700</v>
      </c>
      <c r="K362" s="36" t="s">
        <v>24</v>
      </c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57"/>
      <c r="F363" s="57"/>
      <c r="G363" s="115"/>
      <c r="H363" s="57"/>
      <c r="I363" s="57"/>
      <c r="J363" s="57"/>
      <c r="K363" s="3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57"/>
      <c r="F364" s="57"/>
      <c r="G364" s="115"/>
      <c r="H364" s="57"/>
      <c r="I364" s="57"/>
      <c r="J364" s="57"/>
      <c r="K364" s="37"/>
    </row>
    <row r="365" spans="1:11" ht="15">
      <c r="A365" s="25">
        <v>3</v>
      </c>
      <c r="B365" s="29" t="s">
        <v>8</v>
      </c>
      <c r="C365" s="57">
        <f>SUM(D365:J365)</f>
        <v>65363402.9</v>
      </c>
      <c r="D365" s="57">
        <v>7576000</v>
      </c>
      <c r="E365" s="57">
        <v>7732253.9</v>
      </c>
      <c r="F365" s="57">
        <v>9043233</v>
      </c>
      <c r="G365" s="115">
        <v>9298000</v>
      </c>
      <c r="H365" s="57">
        <v>10240792</v>
      </c>
      <c r="I365" s="57">
        <v>10650424</v>
      </c>
      <c r="J365" s="57">
        <v>10822700</v>
      </c>
      <c r="K365" s="31"/>
    </row>
    <row r="366" spans="1:11" ht="15">
      <c r="A366" s="25">
        <v>4</v>
      </c>
      <c r="B366" s="29" t="s">
        <v>9</v>
      </c>
      <c r="C366" s="57">
        <f>SUM(D366:J366)</f>
        <v>0</v>
      </c>
      <c r="D366" s="57"/>
      <c r="E366" s="57"/>
      <c r="F366" s="57"/>
      <c r="G366" s="115"/>
      <c r="H366" s="57"/>
      <c r="I366" s="57"/>
      <c r="J366" s="57"/>
      <c r="K366" s="31"/>
    </row>
    <row r="367" spans="1:11" ht="85.5" customHeight="1">
      <c r="A367" s="25"/>
      <c r="B367" s="85" t="s">
        <v>46</v>
      </c>
      <c r="C367" s="63">
        <f>SUM(C368:C371)</f>
        <v>2271600</v>
      </c>
      <c r="D367" s="63">
        <f aca="true" t="shared" si="88" ref="D367:J367">SUM(D368:D371)</f>
        <v>1100000</v>
      </c>
      <c r="E367" s="63">
        <f t="shared" si="88"/>
        <v>99500</v>
      </c>
      <c r="F367" s="63">
        <f t="shared" si="88"/>
        <v>0</v>
      </c>
      <c r="G367" s="122">
        <f t="shared" si="88"/>
        <v>0</v>
      </c>
      <c r="H367" s="63">
        <f t="shared" si="88"/>
        <v>0</v>
      </c>
      <c r="I367" s="63">
        <f t="shared" si="88"/>
        <v>0</v>
      </c>
      <c r="J367" s="63">
        <f t="shared" si="88"/>
        <v>1072100</v>
      </c>
      <c r="K367" s="36" t="s">
        <v>24</v>
      </c>
    </row>
    <row r="368" spans="1:11" ht="15">
      <c r="A368" s="25">
        <f>A367+1</f>
        <v>1</v>
      </c>
      <c r="B368" s="29" t="s">
        <v>6</v>
      </c>
      <c r="C368" s="57">
        <f>SUM(D368:J368)</f>
        <v>0</v>
      </c>
      <c r="D368" s="57"/>
      <c r="E368" s="57"/>
      <c r="F368" s="57"/>
      <c r="G368" s="115"/>
      <c r="H368" s="57"/>
      <c r="I368" s="57"/>
      <c r="J368" s="57"/>
      <c r="K368" s="31"/>
    </row>
    <row r="369" spans="1:11" ht="15">
      <c r="A369" s="25">
        <f>A368+1</f>
        <v>2</v>
      </c>
      <c r="B369" s="29" t="s">
        <v>7</v>
      </c>
      <c r="C369" s="57">
        <f>SUM(D369:J369)</f>
        <v>0</v>
      </c>
      <c r="D369" s="57"/>
      <c r="E369" s="57"/>
      <c r="F369" s="57"/>
      <c r="G369" s="115"/>
      <c r="H369" s="57"/>
      <c r="I369" s="57"/>
      <c r="J369" s="57"/>
      <c r="K369" s="31"/>
    </row>
    <row r="370" spans="1:11" ht="15">
      <c r="A370" s="25">
        <v>3</v>
      </c>
      <c r="B370" s="29" t="s">
        <v>8</v>
      </c>
      <c r="C370" s="57">
        <f>SUM(D370:J370)</f>
        <v>2271600</v>
      </c>
      <c r="D370" s="57">
        <v>1100000</v>
      </c>
      <c r="E370" s="57">
        <v>99500</v>
      </c>
      <c r="F370" s="57"/>
      <c r="G370" s="115"/>
      <c r="H370" s="57">
        <v>0</v>
      </c>
      <c r="I370" s="57">
        <v>0</v>
      </c>
      <c r="J370" s="57">
        <v>1072100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15"/>
      <c r="H371" s="57"/>
      <c r="I371" s="57"/>
      <c r="J371" s="57"/>
      <c r="K371" s="39"/>
    </row>
    <row r="372" spans="1:11" ht="79.5" customHeight="1">
      <c r="A372" s="25"/>
      <c r="B372" s="85" t="s">
        <v>47</v>
      </c>
      <c r="C372" s="63">
        <f>SUM(C373:C376)</f>
        <v>5200000</v>
      </c>
      <c r="D372" s="63">
        <f aca="true" t="shared" si="89" ref="D372:J372">SUM(D373:D376)</f>
        <v>1400000</v>
      </c>
      <c r="E372" s="63">
        <f t="shared" si="89"/>
        <v>1400000</v>
      </c>
      <c r="F372" s="63">
        <f t="shared" si="89"/>
        <v>0</v>
      </c>
      <c r="G372" s="122">
        <f t="shared" si="89"/>
        <v>700000</v>
      </c>
      <c r="H372" s="63">
        <f t="shared" si="89"/>
        <v>0</v>
      </c>
      <c r="I372" s="63">
        <f t="shared" si="89"/>
        <v>0</v>
      </c>
      <c r="J372" s="63">
        <f t="shared" si="89"/>
        <v>1700000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5200000</v>
      </c>
      <c r="D375" s="57">
        <v>1400000</v>
      </c>
      <c r="E375" s="57">
        <v>1400000</v>
      </c>
      <c r="F375" s="57"/>
      <c r="G375" s="115">
        <v>700000</v>
      </c>
      <c r="H375" s="57">
        <v>0</v>
      </c>
      <c r="I375" s="57">
        <v>0</v>
      </c>
      <c r="J375" s="57">
        <v>1700000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9"/>
    </row>
    <row r="377" spans="1:11" ht="43.5">
      <c r="A377" s="25"/>
      <c r="B377" s="26" t="s">
        <v>71</v>
      </c>
      <c r="C377" s="63">
        <f>SUM(C378:C381)</f>
        <v>172964</v>
      </c>
      <c r="D377" s="63">
        <f aca="true" t="shared" si="90" ref="D377:J377">SUM(D378:D381)</f>
        <v>172964</v>
      </c>
      <c r="E377" s="63">
        <f t="shared" si="90"/>
        <v>0</v>
      </c>
      <c r="F377" s="63">
        <f t="shared" si="90"/>
        <v>0</v>
      </c>
      <c r="G377" s="122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0</v>
      </c>
      <c r="K377" s="39"/>
    </row>
    <row r="378" spans="1:11" ht="15">
      <c r="A378" s="25"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9"/>
    </row>
    <row r="379" spans="1:11" ht="15">
      <c r="A379" s="25"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9"/>
    </row>
    <row r="380" spans="1:11" ht="15">
      <c r="A380" s="25">
        <v>3</v>
      </c>
      <c r="B380" s="29" t="s">
        <v>8</v>
      </c>
      <c r="C380" s="57">
        <f>SUM(D380:J380)</f>
        <v>172964</v>
      </c>
      <c r="D380" s="57">
        <v>172964</v>
      </c>
      <c r="E380" s="57"/>
      <c r="F380" s="57"/>
      <c r="G380" s="115"/>
      <c r="H380" s="57"/>
      <c r="I380" s="57"/>
      <c r="J380" s="57"/>
      <c r="K380" s="39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94"/>
      <c r="F381" s="88"/>
      <c r="G381" s="120"/>
      <c r="H381" s="65"/>
      <c r="I381" s="65"/>
      <c r="J381" s="65"/>
      <c r="K381" s="51"/>
    </row>
    <row r="382" spans="1:11" ht="129">
      <c r="A382" s="25"/>
      <c r="B382" s="26" t="s">
        <v>78</v>
      </c>
      <c r="C382" s="64">
        <f>SUM(C383:C386)</f>
        <v>6395603.1</v>
      </c>
      <c r="D382" s="64">
        <f aca="true" t="shared" si="91" ref="D382:J382">SUM(D383:D386)</f>
        <v>0</v>
      </c>
      <c r="E382" s="64">
        <f t="shared" si="91"/>
        <v>1263138.1</v>
      </c>
      <c r="F382" s="64">
        <f t="shared" si="91"/>
        <v>260000</v>
      </c>
      <c r="G382" s="119">
        <f t="shared" si="91"/>
        <v>302114</v>
      </c>
      <c r="H382" s="64">
        <f t="shared" si="91"/>
        <v>2240368</v>
      </c>
      <c r="I382" s="64">
        <f t="shared" si="91"/>
        <v>2329983</v>
      </c>
      <c r="J382" s="64">
        <f t="shared" si="91"/>
        <v>0</v>
      </c>
      <c r="K382" s="51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95"/>
      <c r="F383" s="80"/>
      <c r="G383" s="129"/>
      <c r="H383" s="65"/>
      <c r="I383" s="65"/>
      <c r="J383" s="65"/>
      <c r="K383" s="51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95"/>
      <c r="F384" s="80"/>
      <c r="G384" s="129"/>
      <c r="H384" s="65"/>
      <c r="I384" s="65"/>
      <c r="J384" s="65"/>
      <c r="K384" s="51"/>
    </row>
    <row r="385" spans="1:11" ht="15">
      <c r="A385" s="25">
        <v>3</v>
      </c>
      <c r="B385" s="29" t="s">
        <v>8</v>
      </c>
      <c r="C385" s="57">
        <f>SUM(D385:J385)</f>
        <v>6395603.1</v>
      </c>
      <c r="D385" s="57"/>
      <c r="E385" s="95">
        <v>1263138.1</v>
      </c>
      <c r="F385" s="80">
        <v>260000</v>
      </c>
      <c r="G385" s="129">
        <v>302114</v>
      </c>
      <c r="H385" s="65">
        <v>2240368</v>
      </c>
      <c r="I385" s="65">
        <v>2329983</v>
      </c>
      <c r="J385" s="65"/>
      <c r="K385" s="51"/>
    </row>
    <row r="386" spans="1:11" ht="15">
      <c r="A386" s="25">
        <v>4</v>
      </c>
      <c r="B386" s="29" t="s">
        <v>9</v>
      </c>
      <c r="C386" s="57">
        <f>SUM(D386:J386)</f>
        <v>0</v>
      </c>
      <c r="D386" s="51"/>
      <c r="E386" s="96"/>
      <c r="F386" s="89"/>
      <c r="G386" s="130"/>
      <c r="H386" s="51"/>
      <c r="I386" s="51"/>
      <c r="J386" s="51"/>
      <c r="K386" s="51"/>
    </row>
    <row r="387" spans="1:11" ht="100.5">
      <c r="A387" s="25"/>
      <c r="B387" s="26" t="s">
        <v>114</v>
      </c>
      <c r="C387" s="64">
        <f>SUM(C388:C391)</f>
        <v>3000000</v>
      </c>
      <c r="D387" s="64">
        <f aca="true" t="shared" si="92" ref="D387:J387">SUM(D388:D391)</f>
        <v>0</v>
      </c>
      <c r="E387" s="64">
        <f t="shared" si="92"/>
        <v>0</v>
      </c>
      <c r="F387" s="64">
        <f t="shared" si="92"/>
        <v>0</v>
      </c>
      <c r="G387" s="119">
        <f t="shared" si="92"/>
        <v>3000000</v>
      </c>
      <c r="H387" s="64">
        <f t="shared" si="92"/>
        <v>0</v>
      </c>
      <c r="I387" s="64">
        <f t="shared" si="92"/>
        <v>0</v>
      </c>
      <c r="J387" s="64">
        <f t="shared" si="92"/>
        <v>0</v>
      </c>
      <c r="K387" s="51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95"/>
      <c r="F388" s="80"/>
      <c r="G388" s="129"/>
      <c r="H388" s="65"/>
      <c r="I388" s="65"/>
      <c r="J388" s="65"/>
      <c r="K388" s="51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95"/>
      <c r="F389" s="80"/>
      <c r="G389" s="129"/>
      <c r="H389" s="65"/>
      <c r="I389" s="65"/>
      <c r="J389" s="65"/>
      <c r="K389" s="51"/>
    </row>
    <row r="390" spans="1:11" ht="15">
      <c r="A390" s="25">
        <v>3</v>
      </c>
      <c r="B390" s="29" t="s">
        <v>8</v>
      </c>
      <c r="C390" s="57">
        <f>SUM(D390:J390)</f>
        <v>3000000</v>
      </c>
      <c r="D390" s="57"/>
      <c r="E390" s="95"/>
      <c r="F390" s="80"/>
      <c r="G390" s="129">
        <v>3000000</v>
      </c>
      <c r="H390" s="65"/>
      <c r="I390" s="65"/>
      <c r="J390" s="65"/>
      <c r="K390" s="51"/>
    </row>
    <row r="391" spans="1:11" ht="15">
      <c r="A391" s="25">
        <v>4</v>
      </c>
      <c r="B391" s="29" t="s">
        <v>9</v>
      </c>
      <c r="C391" s="57">
        <f>SUM(D391:J391)</f>
        <v>0</v>
      </c>
      <c r="D391" s="51"/>
      <c r="E391" s="96"/>
      <c r="F391" s="89"/>
      <c r="G391" s="130"/>
      <c r="H391" s="51"/>
      <c r="I391" s="51"/>
      <c r="J391" s="51"/>
      <c r="K391" s="51"/>
    </row>
    <row r="392" spans="1:11" ht="114.75">
      <c r="A392" s="25"/>
      <c r="B392" s="26" t="s">
        <v>115</v>
      </c>
      <c r="C392" s="64">
        <f>SUM(C393:C396)</f>
        <v>64600</v>
      </c>
      <c r="D392" s="64">
        <f aca="true" t="shared" si="93" ref="D392:J392">SUM(D393:D396)</f>
        <v>0</v>
      </c>
      <c r="E392" s="64">
        <f t="shared" si="93"/>
        <v>0</v>
      </c>
      <c r="F392" s="64">
        <f t="shared" si="93"/>
        <v>0</v>
      </c>
      <c r="G392" s="119">
        <f t="shared" si="93"/>
        <v>64600</v>
      </c>
      <c r="H392" s="64">
        <f t="shared" si="93"/>
        <v>0</v>
      </c>
      <c r="I392" s="64">
        <f t="shared" si="93"/>
        <v>0</v>
      </c>
      <c r="J392" s="64">
        <f t="shared" si="93"/>
        <v>0</v>
      </c>
      <c r="K392" s="51"/>
    </row>
    <row r="393" spans="1:11" ht="15">
      <c r="A393" s="25">
        <v>1</v>
      </c>
      <c r="B393" s="29" t="s">
        <v>6</v>
      </c>
      <c r="C393" s="57">
        <f>SUM(D393:J393)</f>
        <v>0</v>
      </c>
      <c r="D393" s="57"/>
      <c r="E393" s="95"/>
      <c r="F393" s="80"/>
      <c r="G393" s="129"/>
      <c r="H393" s="65"/>
      <c r="I393" s="65"/>
      <c r="J393" s="65"/>
      <c r="K393" s="51"/>
    </row>
    <row r="394" spans="1:11" ht="15">
      <c r="A394" s="25">
        <v>2</v>
      </c>
      <c r="B394" s="29" t="s">
        <v>7</v>
      </c>
      <c r="C394" s="57">
        <f>SUM(D394:J394)</f>
        <v>0</v>
      </c>
      <c r="D394" s="57"/>
      <c r="E394" s="95"/>
      <c r="F394" s="80"/>
      <c r="G394" s="129"/>
      <c r="H394" s="65"/>
      <c r="I394" s="65"/>
      <c r="J394" s="65"/>
      <c r="K394" s="51"/>
    </row>
    <row r="395" spans="1:11" ht="15">
      <c r="A395" s="25">
        <v>3</v>
      </c>
      <c r="B395" s="29" t="s">
        <v>8</v>
      </c>
      <c r="C395" s="57">
        <f>SUM(D395:J395)</f>
        <v>64600</v>
      </c>
      <c r="D395" s="57"/>
      <c r="E395" s="95"/>
      <c r="F395" s="80"/>
      <c r="G395" s="129">
        <v>64600</v>
      </c>
      <c r="H395" s="65"/>
      <c r="I395" s="65"/>
      <c r="J395" s="65"/>
      <c r="K395" s="51"/>
    </row>
    <row r="396" spans="1:11" ht="15">
      <c r="A396" s="25">
        <v>4</v>
      </c>
      <c r="B396" s="29" t="s">
        <v>9</v>
      </c>
      <c r="C396" s="57">
        <f>SUM(D396:J396)</f>
        <v>0</v>
      </c>
      <c r="D396" s="51"/>
      <c r="E396" s="96"/>
      <c r="F396" s="89"/>
      <c r="G396" s="130"/>
      <c r="H396" s="51"/>
      <c r="I396" s="51"/>
      <c r="J396" s="51"/>
      <c r="K396" s="51"/>
    </row>
    <row r="397" spans="1:11" ht="107.25" customHeight="1">
      <c r="A397" s="1"/>
      <c r="B397" s="2"/>
      <c r="C397" s="3"/>
      <c r="D397" s="4"/>
      <c r="E397" s="4"/>
      <c r="F397" s="4"/>
      <c r="G397" s="107"/>
      <c r="H397" s="3"/>
      <c r="I397" s="100"/>
      <c r="J397" s="150" t="s">
        <v>123</v>
      </c>
      <c r="K397" s="150"/>
    </row>
    <row r="398" spans="1:11" ht="39.75" customHeight="1">
      <c r="A398" s="143" t="s">
        <v>25</v>
      </c>
      <c r="B398" s="144"/>
      <c r="C398" s="144"/>
      <c r="D398" s="144"/>
      <c r="E398" s="144"/>
      <c r="F398" s="144"/>
      <c r="G398" s="144"/>
      <c r="H398" s="144"/>
      <c r="I398" s="144"/>
      <c r="J398" s="144"/>
      <c r="K398" s="144"/>
    </row>
    <row r="399" spans="1:11" ht="15">
      <c r="A399" s="1"/>
      <c r="B399" s="2"/>
      <c r="C399" s="3"/>
      <c r="D399" s="3"/>
      <c r="E399" s="3"/>
      <c r="F399" s="3"/>
      <c r="G399" s="107"/>
      <c r="H399" s="3"/>
      <c r="I399" s="3"/>
      <c r="J399" s="3"/>
      <c r="K399" s="5"/>
    </row>
    <row r="400" spans="1:11" ht="15">
      <c r="A400" s="1"/>
      <c r="B400" s="2"/>
      <c r="C400" s="3"/>
      <c r="D400" s="3"/>
      <c r="E400" s="3"/>
      <c r="F400" s="3"/>
      <c r="G400" s="107"/>
      <c r="H400" s="3"/>
      <c r="I400" s="3"/>
      <c r="J400" s="3"/>
      <c r="K400" s="5"/>
    </row>
    <row r="401" spans="1:11" ht="15">
      <c r="A401" s="151" t="s">
        <v>0</v>
      </c>
      <c r="B401" s="147" t="s">
        <v>1</v>
      </c>
      <c r="C401" s="148" t="s">
        <v>74</v>
      </c>
      <c r="D401" s="149"/>
      <c r="E401" s="149"/>
      <c r="F401" s="149"/>
      <c r="G401" s="149"/>
      <c r="H401" s="149"/>
      <c r="I401" s="149"/>
      <c r="J401" s="149"/>
      <c r="K401" s="147" t="s">
        <v>2</v>
      </c>
    </row>
    <row r="402" spans="1:11" ht="91.5" customHeight="1">
      <c r="A402" s="152"/>
      <c r="B402" s="147"/>
      <c r="C402" s="21" t="s">
        <v>3</v>
      </c>
      <c r="D402" s="22">
        <v>2014</v>
      </c>
      <c r="E402" s="22">
        <v>2015</v>
      </c>
      <c r="F402" s="22">
        <v>2016</v>
      </c>
      <c r="G402" s="113">
        <v>2017</v>
      </c>
      <c r="H402" s="22">
        <v>2018</v>
      </c>
      <c r="I402" s="22">
        <v>2019</v>
      </c>
      <c r="J402" s="22">
        <v>2020</v>
      </c>
      <c r="K402" s="147"/>
    </row>
    <row r="403" spans="1:11" ht="15">
      <c r="A403" s="23">
        <v>1</v>
      </c>
      <c r="B403" s="24" t="s">
        <v>4</v>
      </c>
      <c r="C403" s="21">
        <v>3</v>
      </c>
      <c r="D403" s="22">
        <v>4</v>
      </c>
      <c r="E403" s="22">
        <v>5</v>
      </c>
      <c r="F403" s="22">
        <v>6</v>
      </c>
      <c r="G403" s="113">
        <v>7</v>
      </c>
      <c r="H403" s="22">
        <v>8</v>
      </c>
      <c r="I403" s="22">
        <v>9</v>
      </c>
      <c r="J403" s="22">
        <v>10</v>
      </c>
      <c r="K403" s="22">
        <v>11</v>
      </c>
    </row>
    <row r="404" spans="1:11" ht="57.75">
      <c r="A404" s="25"/>
      <c r="B404" s="26" t="s">
        <v>10</v>
      </c>
      <c r="C404" s="73">
        <f>SUM(C405:C408)</f>
        <v>87165485.6</v>
      </c>
      <c r="D404" s="73">
        <f aca="true" t="shared" si="94" ref="D404:J404">SUM(D405:D408)</f>
        <v>11438800</v>
      </c>
      <c r="E404" s="73">
        <f t="shared" si="94"/>
        <v>12211000</v>
      </c>
      <c r="F404" s="73">
        <f t="shared" si="94"/>
        <v>12811000</v>
      </c>
      <c r="G404" s="131">
        <f t="shared" si="94"/>
        <v>11943668.6</v>
      </c>
      <c r="H404" s="73">
        <f t="shared" si="94"/>
        <v>11246632</v>
      </c>
      <c r="I404" s="73">
        <f t="shared" si="94"/>
        <v>11423985</v>
      </c>
      <c r="J404" s="73">
        <f t="shared" si="94"/>
        <v>16090400</v>
      </c>
      <c r="K404" s="28"/>
    </row>
    <row r="405" spans="1:11" ht="15">
      <c r="A405" s="25">
        <f>A404+1</f>
        <v>1</v>
      </c>
      <c r="B405" s="29" t="s">
        <v>6</v>
      </c>
      <c r="C405" s="60">
        <f>SUM(D405:J405)</f>
        <v>0</v>
      </c>
      <c r="D405" s="57">
        <f>D413</f>
        <v>0</v>
      </c>
      <c r="E405" s="57">
        <f aca="true" t="shared" si="95" ref="E405:J405">E413</f>
        <v>0</v>
      </c>
      <c r="F405" s="57">
        <f t="shared" si="95"/>
        <v>0</v>
      </c>
      <c r="G405" s="115">
        <f t="shared" si="95"/>
        <v>0</v>
      </c>
      <c r="H405" s="57">
        <f t="shared" si="95"/>
        <v>0</v>
      </c>
      <c r="I405" s="57">
        <f t="shared" si="95"/>
        <v>0</v>
      </c>
      <c r="J405" s="57">
        <f t="shared" si="95"/>
        <v>0</v>
      </c>
      <c r="K405" s="31"/>
    </row>
    <row r="406" spans="1:11" ht="15">
      <c r="A406" s="25">
        <f>A405+1</f>
        <v>2</v>
      </c>
      <c r="B406" s="29" t="s">
        <v>7</v>
      </c>
      <c r="C406" s="60">
        <f>SUM(D406:J406)</f>
        <v>56923200</v>
      </c>
      <c r="D406" s="57">
        <f aca="true" t="shared" si="96" ref="D406:J408">D414</f>
        <v>8006800</v>
      </c>
      <c r="E406" s="57">
        <f t="shared" si="96"/>
        <v>8547700</v>
      </c>
      <c r="F406" s="57">
        <f t="shared" si="96"/>
        <v>8547700</v>
      </c>
      <c r="G406" s="115">
        <f t="shared" si="96"/>
        <v>7465400</v>
      </c>
      <c r="H406" s="57">
        <f t="shared" si="96"/>
        <v>6812800</v>
      </c>
      <c r="I406" s="57">
        <f t="shared" si="96"/>
        <v>6812800</v>
      </c>
      <c r="J406" s="57">
        <f t="shared" si="96"/>
        <v>10730000</v>
      </c>
      <c r="K406" s="31"/>
    </row>
    <row r="407" spans="1:11" ht="15">
      <c r="A407" s="25">
        <f>A406+1</f>
        <v>3</v>
      </c>
      <c r="B407" s="29" t="s">
        <v>8</v>
      </c>
      <c r="C407" s="60">
        <f>SUM(D407:J407)</f>
        <v>30242285.6</v>
      </c>
      <c r="D407" s="57">
        <f t="shared" si="96"/>
        <v>3432000</v>
      </c>
      <c r="E407" s="57">
        <f t="shared" si="96"/>
        <v>3663300</v>
      </c>
      <c r="F407" s="57">
        <f t="shared" si="96"/>
        <v>4263300</v>
      </c>
      <c r="G407" s="115">
        <f t="shared" si="96"/>
        <v>4478268.6</v>
      </c>
      <c r="H407" s="57">
        <f t="shared" si="96"/>
        <v>4433832</v>
      </c>
      <c r="I407" s="57">
        <f t="shared" si="96"/>
        <v>4611185</v>
      </c>
      <c r="J407" s="57">
        <f t="shared" si="96"/>
        <v>5360400</v>
      </c>
      <c r="K407" s="31"/>
    </row>
    <row r="408" spans="1:11" ht="15">
      <c r="A408" s="25">
        <f>A407+1</f>
        <v>4</v>
      </c>
      <c r="B408" s="29" t="s">
        <v>9</v>
      </c>
      <c r="C408" s="60">
        <f>SUM(D408:J408)</f>
        <v>0</v>
      </c>
      <c r="D408" s="57">
        <f t="shared" si="96"/>
        <v>0</v>
      </c>
      <c r="E408" s="57">
        <f t="shared" si="96"/>
        <v>0</v>
      </c>
      <c r="F408" s="57">
        <f t="shared" si="96"/>
        <v>0</v>
      </c>
      <c r="G408" s="115">
        <f t="shared" si="96"/>
        <v>0</v>
      </c>
      <c r="H408" s="57">
        <f t="shared" si="96"/>
        <v>0</v>
      </c>
      <c r="I408" s="57">
        <f t="shared" si="96"/>
        <v>0</v>
      </c>
      <c r="J408" s="57">
        <f t="shared" si="96"/>
        <v>0</v>
      </c>
      <c r="K408" s="31"/>
    </row>
    <row r="409" spans="1:11" ht="15">
      <c r="A409" s="25"/>
      <c r="B409" s="32"/>
      <c r="C409" s="30"/>
      <c r="D409" s="30"/>
      <c r="E409" s="30"/>
      <c r="F409" s="30"/>
      <c r="G409" s="117"/>
      <c r="H409" s="30"/>
      <c r="I409" s="30"/>
      <c r="J409" s="30"/>
      <c r="K409" s="31"/>
    </row>
    <row r="410" spans="1:11" ht="18.75">
      <c r="A410" s="25"/>
      <c r="B410" s="139"/>
      <c r="C410" s="140"/>
      <c r="D410" s="140"/>
      <c r="E410" s="140"/>
      <c r="F410" s="140"/>
      <c r="G410" s="140"/>
      <c r="H410" s="140"/>
      <c r="I410" s="140"/>
      <c r="J410" s="140"/>
      <c r="K410" s="141"/>
    </row>
    <row r="411" spans="1:11" ht="15">
      <c r="A411" s="25"/>
      <c r="B411" s="142" t="s">
        <v>17</v>
      </c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1:11" ht="29.25">
      <c r="A412" s="25"/>
      <c r="B412" s="26" t="s">
        <v>12</v>
      </c>
      <c r="C412" s="67">
        <f>SUM(C413:C416)</f>
        <v>87165485.6</v>
      </c>
      <c r="D412" s="67">
        <f aca="true" t="shared" si="97" ref="D412:J412">SUM(D413:D416)</f>
        <v>11438800</v>
      </c>
      <c r="E412" s="67">
        <f t="shared" si="97"/>
        <v>12211000</v>
      </c>
      <c r="F412" s="67">
        <f t="shared" si="97"/>
        <v>12811000</v>
      </c>
      <c r="G412" s="132">
        <f t="shared" si="97"/>
        <v>11943668.6</v>
      </c>
      <c r="H412" s="67">
        <f t="shared" si="97"/>
        <v>11246632</v>
      </c>
      <c r="I412" s="67">
        <f t="shared" si="97"/>
        <v>11423985</v>
      </c>
      <c r="J412" s="67">
        <f t="shared" si="97"/>
        <v>16090400</v>
      </c>
      <c r="K412" s="41"/>
    </row>
    <row r="413" spans="1:11" ht="15">
      <c r="A413" s="25">
        <f>A412+1</f>
        <v>1</v>
      </c>
      <c r="B413" s="29" t="s">
        <v>6</v>
      </c>
      <c r="C413" s="67">
        <f>SUM(D413:J413)</f>
        <v>0</v>
      </c>
      <c r="D413" s="68">
        <f>D418</f>
        <v>0</v>
      </c>
      <c r="E413" s="68">
        <f aca="true" t="shared" si="98" ref="E413:J413">E418</f>
        <v>0</v>
      </c>
      <c r="F413" s="68">
        <f t="shared" si="98"/>
        <v>0</v>
      </c>
      <c r="G413" s="126">
        <f t="shared" si="98"/>
        <v>0</v>
      </c>
      <c r="H413" s="68">
        <f t="shared" si="98"/>
        <v>0</v>
      </c>
      <c r="I413" s="68">
        <f t="shared" si="98"/>
        <v>0</v>
      </c>
      <c r="J413" s="68">
        <f t="shared" si="98"/>
        <v>0</v>
      </c>
      <c r="K413" s="31"/>
    </row>
    <row r="414" spans="1:11" ht="15">
      <c r="A414" s="25">
        <f>A413+1</f>
        <v>2</v>
      </c>
      <c r="B414" s="29" t="s">
        <v>7</v>
      </c>
      <c r="C414" s="67">
        <f>SUM(D414:J414)</f>
        <v>56923200</v>
      </c>
      <c r="D414" s="68">
        <f aca="true" t="shared" si="99" ref="D414:J416">D419</f>
        <v>8006800</v>
      </c>
      <c r="E414" s="68">
        <f t="shared" si="99"/>
        <v>8547700</v>
      </c>
      <c r="F414" s="68">
        <f t="shared" si="99"/>
        <v>8547700</v>
      </c>
      <c r="G414" s="126">
        <f t="shared" si="99"/>
        <v>7465400</v>
      </c>
      <c r="H414" s="68">
        <f t="shared" si="99"/>
        <v>6812800</v>
      </c>
      <c r="I414" s="68">
        <f t="shared" si="99"/>
        <v>6812800</v>
      </c>
      <c r="J414" s="68">
        <f t="shared" si="99"/>
        <v>10730000</v>
      </c>
      <c r="K414" s="31"/>
    </row>
    <row r="415" spans="1:11" ht="15">
      <c r="A415" s="25">
        <f>A414+1</f>
        <v>3</v>
      </c>
      <c r="B415" s="29" t="s">
        <v>8</v>
      </c>
      <c r="C415" s="67">
        <f>SUM(D415:J415)</f>
        <v>30242285.6</v>
      </c>
      <c r="D415" s="68">
        <f t="shared" si="99"/>
        <v>3432000</v>
      </c>
      <c r="E415" s="68">
        <f t="shared" si="99"/>
        <v>3663300</v>
      </c>
      <c r="F415" s="68">
        <f t="shared" si="99"/>
        <v>4263300</v>
      </c>
      <c r="G415" s="126">
        <f t="shared" si="99"/>
        <v>4478268.6</v>
      </c>
      <c r="H415" s="68">
        <f t="shared" si="99"/>
        <v>4433832</v>
      </c>
      <c r="I415" s="68">
        <f t="shared" si="99"/>
        <v>4611185</v>
      </c>
      <c r="J415" s="68">
        <f t="shared" si="99"/>
        <v>5360400</v>
      </c>
      <c r="K415" s="31"/>
    </row>
    <row r="416" spans="1:11" ht="15">
      <c r="A416" s="25">
        <f>A415+1</f>
        <v>4</v>
      </c>
      <c r="B416" s="29" t="s">
        <v>9</v>
      </c>
      <c r="C416" s="67">
        <f>SUM(D416:J416)</f>
        <v>0</v>
      </c>
      <c r="D416" s="68">
        <f t="shared" si="99"/>
        <v>0</v>
      </c>
      <c r="E416" s="68">
        <f t="shared" si="99"/>
        <v>0</v>
      </c>
      <c r="F416" s="68">
        <f t="shared" si="99"/>
        <v>0</v>
      </c>
      <c r="G416" s="126">
        <f t="shared" si="99"/>
        <v>0</v>
      </c>
      <c r="H416" s="68">
        <f t="shared" si="99"/>
        <v>0</v>
      </c>
      <c r="I416" s="68">
        <f t="shared" si="99"/>
        <v>0</v>
      </c>
      <c r="J416" s="68">
        <f t="shared" si="99"/>
        <v>0</v>
      </c>
      <c r="K416" s="31"/>
    </row>
    <row r="417" spans="1:11" ht="25.5">
      <c r="A417" s="25"/>
      <c r="B417" s="85" t="s">
        <v>60</v>
      </c>
      <c r="C417" s="69">
        <f>SUM(C418:C421)</f>
        <v>87165485.6</v>
      </c>
      <c r="D417" s="69">
        <f aca="true" t="shared" si="100" ref="D417:J417">SUM(D419:D421)</f>
        <v>11438800</v>
      </c>
      <c r="E417" s="69">
        <f>E419+E420</f>
        <v>12211000</v>
      </c>
      <c r="F417" s="69">
        <f t="shared" si="100"/>
        <v>12811000</v>
      </c>
      <c r="G417" s="133">
        <f t="shared" si="100"/>
        <v>11943668.6</v>
      </c>
      <c r="H417" s="69">
        <f t="shared" si="100"/>
        <v>11246632</v>
      </c>
      <c r="I417" s="69">
        <f t="shared" si="100"/>
        <v>11423985</v>
      </c>
      <c r="J417" s="69">
        <f t="shared" si="100"/>
        <v>16090400</v>
      </c>
      <c r="K417" s="36" t="s">
        <v>26</v>
      </c>
    </row>
    <row r="418" spans="1:11" ht="15">
      <c r="A418" s="25">
        <v>1</v>
      </c>
      <c r="B418" s="29" t="s">
        <v>6</v>
      </c>
      <c r="C418" s="69">
        <f>SUM(D418:J418)</f>
        <v>0</v>
      </c>
      <c r="D418" s="68"/>
      <c r="E418" s="68"/>
      <c r="F418" s="68"/>
      <c r="G418" s="126"/>
      <c r="H418" s="68"/>
      <c r="I418" s="68"/>
      <c r="J418" s="68"/>
      <c r="K418" s="31"/>
    </row>
    <row r="419" spans="1:11" ht="15">
      <c r="A419" s="25">
        <v>2</v>
      </c>
      <c r="B419" s="29" t="s">
        <v>7</v>
      </c>
      <c r="C419" s="69">
        <f>SUM(D419:J419)</f>
        <v>56923200</v>
      </c>
      <c r="D419" s="68">
        <v>8006800</v>
      </c>
      <c r="E419" s="68">
        <v>8547700</v>
      </c>
      <c r="F419" s="68">
        <v>8547700</v>
      </c>
      <c r="G419" s="126">
        <v>7465400</v>
      </c>
      <c r="H419" s="68">
        <v>6812800</v>
      </c>
      <c r="I419" s="68">
        <v>6812800</v>
      </c>
      <c r="J419" s="68">
        <v>10730000</v>
      </c>
      <c r="K419" s="37"/>
    </row>
    <row r="420" spans="1:11" ht="15">
      <c r="A420" s="25">
        <v>3</v>
      </c>
      <c r="B420" s="29" t="s">
        <v>8</v>
      </c>
      <c r="C420" s="69">
        <f>SUM(D420:J420)</f>
        <v>30242285.6</v>
      </c>
      <c r="D420" s="71">
        <v>3432000</v>
      </c>
      <c r="E420" s="68">
        <v>3663300</v>
      </c>
      <c r="F420" s="68">
        <v>4263300</v>
      </c>
      <c r="G420" s="126">
        <v>4478268.6</v>
      </c>
      <c r="H420" s="68">
        <v>4433832</v>
      </c>
      <c r="I420" s="68">
        <v>4611185</v>
      </c>
      <c r="J420" s="68">
        <v>5360400</v>
      </c>
      <c r="K420" s="31"/>
    </row>
    <row r="421" spans="1:11" ht="15">
      <c r="A421" s="25">
        <v>4</v>
      </c>
      <c r="B421" s="29" t="s">
        <v>9</v>
      </c>
      <c r="C421" s="69">
        <f>SUM(D421:J421)</f>
        <v>0</v>
      </c>
      <c r="D421" s="68"/>
      <c r="E421" s="68"/>
      <c r="F421" s="68"/>
      <c r="G421" s="126"/>
      <c r="H421" s="68"/>
      <c r="I421" s="68"/>
      <c r="J421" s="68"/>
      <c r="K421" s="31"/>
    </row>
    <row r="423" spans="1:11" ht="108.75" customHeight="1">
      <c r="A423" s="1"/>
      <c r="B423" s="2"/>
      <c r="C423" s="3"/>
      <c r="D423" s="4"/>
      <c r="E423" s="4"/>
      <c r="F423" s="4"/>
      <c r="G423" s="107"/>
      <c r="H423" s="3"/>
      <c r="I423" s="100"/>
      <c r="J423" s="150" t="s">
        <v>124</v>
      </c>
      <c r="K423" s="150"/>
    </row>
    <row r="424" spans="1:11" ht="34.5" customHeight="1">
      <c r="A424" s="143" t="s">
        <v>27</v>
      </c>
      <c r="B424" s="144"/>
      <c r="C424" s="144"/>
      <c r="D424" s="144"/>
      <c r="E424" s="144"/>
      <c r="F424" s="144"/>
      <c r="G424" s="144"/>
      <c r="H424" s="144"/>
      <c r="I424" s="144"/>
      <c r="J424" s="144"/>
      <c r="K424" s="144"/>
    </row>
    <row r="425" spans="1:11" ht="15">
      <c r="A425" s="1"/>
      <c r="B425" s="2"/>
      <c r="C425" s="3"/>
      <c r="D425" s="3"/>
      <c r="E425" s="3"/>
      <c r="F425" s="3"/>
      <c r="G425" s="107"/>
      <c r="H425" s="3"/>
      <c r="I425" s="3"/>
      <c r="J425" s="3"/>
      <c r="K425" s="5"/>
    </row>
    <row r="426" spans="1:11" ht="15">
      <c r="A426" s="1"/>
      <c r="B426" s="2"/>
      <c r="C426" s="3"/>
      <c r="D426" s="3"/>
      <c r="E426" s="3"/>
      <c r="F426" s="3"/>
      <c r="G426" s="107"/>
      <c r="H426" s="3"/>
      <c r="I426" s="3"/>
      <c r="J426" s="3"/>
      <c r="K426" s="5"/>
    </row>
    <row r="427" spans="1:11" ht="15">
      <c r="A427" s="151" t="s">
        <v>0</v>
      </c>
      <c r="B427" s="147" t="s">
        <v>1</v>
      </c>
      <c r="C427" s="148" t="s">
        <v>74</v>
      </c>
      <c r="D427" s="149"/>
      <c r="E427" s="149"/>
      <c r="F427" s="149"/>
      <c r="G427" s="149"/>
      <c r="H427" s="149"/>
      <c r="I427" s="149"/>
      <c r="J427" s="149"/>
      <c r="K427" s="147" t="s">
        <v>2</v>
      </c>
    </row>
    <row r="428" spans="1:11" ht="90.75" customHeight="1">
      <c r="A428" s="152"/>
      <c r="B428" s="147"/>
      <c r="C428" s="21" t="s">
        <v>3</v>
      </c>
      <c r="D428" s="22">
        <v>2014</v>
      </c>
      <c r="E428" s="22">
        <v>2015</v>
      </c>
      <c r="F428" s="22">
        <v>2016</v>
      </c>
      <c r="G428" s="113">
        <v>2017</v>
      </c>
      <c r="H428" s="22">
        <v>2018</v>
      </c>
      <c r="I428" s="22">
        <v>2019</v>
      </c>
      <c r="J428" s="22">
        <v>2020</v>
      </c>
      <c r="K428" s="147"/>
    </row>
    <row r="429" spans="1:11" ht="15">
      <c r="A429" s="23">
        <v>1</v>
      </c>
      <c r="B429" s="24" t="s">
        <v>4</v>
      </c>
      <c r="C429" s="21">
        <v>3</v>
      </c>
      <c r="D429" s="22">
        <v>4</v>
      </c>
      <c r="E429" s="22">
        <v>5</v>
      </c>
      <c r="F429" s="22">
        <v>6</v>
      </c>
      <c r="G429" s="113">
        <v>7</v>
      </c>
      <c r="H429" s="22">
        <v>8</v>
      </c>
      <c r="I429" s="22">
        <v>9</v>
      </c>
      <c r="J429" s="22">
        <v>10</v>
      </c>
      <c r="K429" s="22">
        <v>11</v>
      </c>
    </row>
    <row r="430" spans="1:11" ht="57.75">
      <c r="A430" s="25"/>
      <c r="B430" s="26" t="s">
        <v>10</v>
      </c>
      <c r="C430" s="60">
        <f>SUM(C431:C434)</f>
        <v>4121300</v>
      </c>
      <c r="D430" s="60">
        <f aca="true" t="shared" si="101" ref="D430:J430">SUM(D431:D434)</f>
        <v>425000</v>
      </c>
      <c r="E430" s="60">
        <f t="shared" si="101"/>
        <v>428000</v>
      </c>
      <c r="F430" s="60">
        <f t="shared" si="101"/>
        <v>507500</v>
      </c>
      <c r="G430" s="114">
        <f t="shared" si="101"/>
        <v>450000</v>
      </c>
      <c r="H430" s="60">
        <f t="shared" si="101"/>
        <v>520000</v>
      </c>
      <c r="I430" s="60">
        <f t="shared" si="101"/>
        <v>540800</v>
      </c>
      <c r="J430" s="60">
        <f t="shared" si="101"/>
        <v>1250000</v>
      </c>
      <c r="K430" s="28"/>
    </row>
    <row r="431" spans="1:11" ht="15">
      <c r="A431" s="25">
        <f>A430+1</f>
        <v>1</v>
      </c>
      <c r="B431" s="29" t="s">
        <v>6</v>
      </c>
      <c r="C431" s="57">
        <f>SUM(D431:J431)</f>
        <v>0</v>
      </c>
      <c r="D431" s="57">
        <f>D439</f>
        <v>0</v>
      </c>
      <c r="E431" s="57">
        <f aca="true" t="shared" si="102" ref="E431:J431">E439</f>
        <v>0</v>
      </c>
      <c r="F431" s="57">
        <f t="shared" si="102"/>
        <v>0</v>
      </c>
      <c r="G431" s="115">
        <f t="shared" si="102"/>
        <v>0</v>
      </c>
      <c r="H431" s="57">
        <f t="shared" si="102"/>
        <v>0</v>
      </c>
      <c r="I431" s="57">
        <f t="shared" si="102"/>
        <v>0</v>
      </c>
      <c r="J431" s="57">
        <f t="shared" si="102"/>
        <v>0</v>
      </c>
      <c r="K431" s="31"/>
    </row>
    <row r="432" spans="1:11" ht="15">
      <c r="A432" s="25">
        <f>A431+1</f>
        <v>2</v>
      </c>
      <c r="B432" s="29" t="s">
        <v>7</v>
      </c>
      <c r="C432" s="57">
        <f>SUM(D432:J432)</f>
        <v>976000</v>
      </c>
      <c r="D432" s="57">
        <f aca="true" t="shared" si="103" ref="D432:J434">D440</f>
        <v>123000</v>
      </c>
      <c r="E432" s="57">
        <f t="shared" si="103"/>
        <v>128000</v>
      </c>
      <c r="F432" s="57">
        <f t="shared" si="103"/>
        <v>100000</v>
      </c>
      <c r="G432" s="115">
        <f t="shared" si="103"/>
        <v>0</v>
      </c>
      <c r="H432" s="57">
        <f t="shared" si="103"/>
        <v>0</v>
      </c>
      <c r="I432" s="57">
        <f t="shared" si="103"/>
        <v>0</v>
      </c>
      <c r="J432" s="57">
        <f t="shared" si="103"/>
        <v>625000</v>
      </c>
      <c r="K432" s="31"/>
    </row>
    <row r="433" spans="1:11" ht="15">
      <c r="A433" s="25">
        <f>A432+1</f>
        <v>3</v>
      </c>
      <c r="B433" s="29" t="s">
        <v>8</v>
      </c>
      <c r="C433" s="57">
        <f>SUM(D433:J433)</f>
        <v>3145300</v>
      </c>
      <c r="D433" s="57">
        <f t="shared" si="103"/>
        <v>302000</v>
      </c>
      <c r="E433" s="57">
        <f t="shared" si="103"/>
        <v>300000</v>
      </c>
      <c r="F433" s="57">
        <f t="shared" si="103"/>
        <v>407500</v>
      </c>
      <c r="G433" s="115">
        <f t="shared" si="103"/>
        <v>450000</v>
      </c>
      <c r="H433" s="57">
        <f t="shared" si="103"/>
        <v>520000</v>
      </c>
      <c r="I433" s="57">
        <f t="shared" si="103"/>
        <v>540800</v>
      </c>
      <c r="J433" s="57">
        <f t="shared" si="103"/>
        <v>625000</v>
      </c>
      <c r="K433" s="31"/>
    </row>
    <row r="434" spans="1:11" ht="15">
      <c r="A434" s="25">
        <f>A433+1</f>
        <v>4</v>
      </c>
      <c r="B434" s="29" t="s">
        <v>9</v>
      </c>
      <c r="C434" s="57">
        <f>SUM(D434:J434)</f>
        <v>0</v>
      </c>
      <c r="D434" s="57">
        <f t="shared" si="103"/>
        <v>0</v>
      </c>
      <c r="E434" s="57">
        <f t="shared" si="103"/>
        <v>0</v>
      </c>
      <c r="F434" s="57">
        <f t="shared" si="103"/>
        <v>0</v>
      </c>
      <c r="G434" s="115">
        <f t="shared" si="103"/>
        <v>0</v>
      </c>
      <c r="H434" s="57">
        <f t="shared" si="103"/>
        <v>0</v>
      </c>
      <c r="I434" s="57">
        <f t="shared" si="103"/>
        <v>0</v>
      </c>
      <c r="J434" s="57">
        <f t="shared" si="103"/>
        <v>0</v>
      </c>
      <c r="K434" s="31"/>
    </row>
    <row r="435" spans="1:11" ht="15">
      <c r="A435" s="25"/>
      <c r="B435" s="32"/>
      <c r="C435" s="30"/>
      <c r="D435" s="30"/>
      <c r="E435" s="30"/>
      <c r="F435" s="30"/>
      <c r="G435" s="117"/>
      <c r="H435" s="30"/>
      <c r="I435" s="30"/>
      <c r="J435" s="30"/>
      <c r="K435" s="31"/>
    </row>
    <row r="436" spans="1:11" ht="18.75">
      <c r="A436" s="25"/>
      <c r="B436" s="139"/>
      <c r="C436" s="140"/>
      <c r="D436" s="140"/>
      <c r="E436" s="140"/>
      <c r="F436" s="140"/>
      <c r="G436" s="140"/>
      <c r="H436" s="140"/>
      <c r="I436" s="140"/>
      <c r="J436" s="140"/>
      <c r="K436" s="141"/>
    </row>
    <row r="437" spans="1:11" ht="15">
      <c r="A437" s="25"/>
      <c r="B437" s="142" t="s">
        <v>17</v>
      </c>
      <c r="C437" s="142"/>
      <c r="D437" s="142"/>
      <c r="E437" s="142"/>
      <c r="F437" s="142"/>
      <c r="G437" s="142"/>
      <c r="H437" s="142"/>
      <c r="I437" s="142"/>
      <c r="J437" s="142"/>
      <c r="K437" s="142"/>
    </row>
    <row r="438" spans="1:11" ht="29.25">
      <c r="A438" s="25"/>
      <c r="B438" s="26" t="s">
        <v>12</v>
      </c>
      <c r="C438" s="62">
        <f>SUM(C439:C442)</f>
        <v>4121300</v>
      </c>
      <c r="D438" s="62">
        <f aca="true" t="shared" si="104" ref="D438:J438">SUM(D439:D442)</f>
        <v>425000</v>
      </c>
      <c r="E438" s="62">
        <f t="shared" si="104"/>
        <v>428000</v>
      </c>
      <c r="F438" s="62">
        <f t="shared" si="104"/>
        <v>507500</v>
      </c>
      <c r="G438" s="118">
        <f t="shared" si="104"/>
        <v>450000</v>
      </c>
      <c r="H438" s="62">
        <f t="shared" si="104"/>
        <v>520000</v>
      </c>
      <c r="I438" s="62">
        <f t="shared" si="104"/>
        <v>540800</v>
      </c>
      <c r="J438" s="62">
        <f t="shared" si="104"/>
        <v>1250000</v>
      </c>
      <c r="K438" s="41"/>
    </row>
    <row r="439" spans="1:11" ht="15">
      <c r="A439" s="25">
        <f>A438+1</f>
        <v>1</v>
      </c>
      <c r="B439" s="29" t="s">
        <v>6</v>
      </c>
      <c r="C439" s="57">
        <f>SUM(D439:J439)</f>
        <v>0</v>
      </c>
      <c r="D439" s="57">
        <f>D444+D449+D454</f>
        <v>0</v>
      </c>
      <c r="E439" s="57">
        <f aca="true" t="shared" si="105" ref="E439:J439">E444+E449+E454</f>
        <v>0</v>
      </c>
      <c r="F439" s="57">
        <f t="shared" si="105"/>
        <v>0</v>
      </c>
      <c r="G439" s="115">
        <f t="shared" si="105"/>
        <v>0</v>
      </c>
      <c r="H439" s="57">
        <f t="shared" si="105"/>
        <v>0</v>
      </c>
      <c r="I439" s="57">
        <f t="shared" si="105"/>
        <v>0</v>
      </c>
      <c r="J439" s="57">
        <f t="shared" si="105"/>
        <v>0</v>
      </c>
      <c r="K439" s="31"/>
    </row>
    <row r="440" spans="1:11" ht="15">
      <c r="A440" s="25">
        <f>A439+1</f>
        <v>2</v>
      </c>
      <c r="B440" s="29" t="s">
        <v>7</v>
      </c>
      <c r="C440" s="57">
        <f>SUM(D440:J440)</f>
        <v>976000</v>
      </c>
      <c r="D440" s="57">
        <f aca="true" t="shared" si="106" ref="D440:J442">D445+D450+D455</f>
        <v>123000</v>
      </c>
      <c r="E440" s="57">
        <f t="shared" si="106"/>
        <v>128000</v>
      </c>
      <c r="F440" s="57">
        <f t="shared" si="106"/>
        <v>100000</v>
      </c>
      <c r="G440" s="115">
        <f t="shared" si="106"/>
        <v>0</v>
      </c>
      <c r="H440" s="57">
        <f t="shared" si="106"/>
        <v>0</v>
      </c>
      <c r="I440" s="57">
        <f t="shared" si="106"/>
        <v>0</v>
      </c>
      <c r="J440" s="57">
        <f t="shared" si="106"/>
        <v>625000</v>
      </c>
      <c r="K440" s="31"/>
    </row>
    <row r="441" spans="1:11" ht="15">
      <c r="A441" s="25">
        <f>A440+1</f>
        <v>3</v>
      </c>
      <c r="B441" s="29" t="s">
        <v>8</v>
      </c>
      <c r="C441" s="57">
        <f>SUM(D441:J441)</f>
        <v>3145300</v>
      </c>
      <c r="D441" s="57">
        <f t="shared" si="106"/>
        <v>302000</v>
      </c>
      <c r="E441" s="57">
        <f t="shared" si="106"/>
        <v>300000</v>
      </c>
      <c r="F441" s="57">
        <f t="shared" si="106"/>
        <v>407500</v>
      </c>
      <c r="G441" s="115">
        <f t="shared" si="106"/>
        <v>450000</v>
      </c>
      <c r="H441" s="57">
        <f t="shared" si="106"/>
        <v>520000</v>
      </c>
      <c r="I441" s="57">
        <f t="shared" si="106"/>
        <v>540800</v>
      </c>
      <c r="J441" s="57">
        <f t="shared" si="106"/>
        <v>625000</v>
      </c>
      <c r="K441" s="31"/>
    </row>
    <row r="442" spans="1:11" ht="15">
      <c r="A442" s="25">
        <f>A441+1</f>
        <v>4</v>
      </c>
      <c r="B442" s="29" t="s">
        <v>9</v>
      </c>
      <c r="C442" s="57">
        <f>SUM(D442:J442)</f>
        <v>0</v>
      </c>
      <c r="D442" s="57">
        <f t="shared" si="106"/>
        <v>0</v>
      </c>
      <c r="E442" s="57">
        <f t="shared" si="106"/>
        <v>0</v>
      </c>
      <c r="F442" s="57">
        <f t="shared" si="106"/>
        <v>0</v>
      </c>
      <c r="G442" s="115">
        <f t="shared" si="106"/>
        <v>0</v>
      </c>
      <c r="H442" s="57">
        <f t="shared" si="106"/>
        <v>0</v>
      </c>
      <c r="I442" s="57">
        <f t="shared" si="106"/>
        <v>0</v>
      </c>
      <c r="J442" s="57">
        <f t="shared" si="106"/>
        <v>0</v>
      </c>
      <c r="K442" s="31"/>
    </row>
    <row r="443" spans="1:11" ht="63.75">
      <c r="A443" s="25"/>
      <c r="B443" s="84" t="s">
        <v>56</v>
      </c>
      <c r="C443" s="63">
        <f>SUM(C444:C447)</f>
        <v>748000</v>
      </c>
      <c r="D443" s="63">
        <f aca="true" t="shared" si="107" ref="D443:J443">SUM(D444:D447)</f>
        <v>123000</v>
      </c>
      <c r="E443" s="63">
        <f t="shared" si="107"/>
        <v>0</v>
      </c>
      <c r="F443" s="63">
        <f t="shared" si="107"/>
        <v>0</v>
      </c>
      <c r="G443" s="122">
        <f t="shared" si="107"/>
        <v>0</v>
      </c>
      <c r="H443" s="63">
        <f t="shared" si="107"/>
        <v>0</v>
      </c>
      <c r="I443" s="63">
        <f t="shared" si="107"/>
        <v>0</v>
      </c>
      <c r="J443" s="63">
        <f t="shared" si="107"/>
        <v>625000</v>
      </c>
      <c r="K443" s="36" t="s">
        <v>28</v>
      </c>
    </row>
    <row r="444" spans="1:11" ht="15">
      <c r="A444" s="25">
        <v>1</v>
      </c>
      <c r="B444" s="29" t="s">
        <v>6</v>
      </c>
      <c r="C444" s="57">
        <f>SUM(D444:J444)</f>
        <v>0</v>
      </c>
      <c r="D444" s="57"/>
      <c r="E444" s="57"/>
      <c r="F444" s="57"/>
      <c r="G444" s="115"/>
      <c r="H444" s="57"/>
      <c r="I444" s="57"/>
      <c r="J444" s="57"/>
      <c r="K444" s="31"/>
    </row>
    <row r="445" spans="1:11" ht="15">
      <c r="A445" s="25">
        <v>2</v>
      </c>
      <c r="B445" s="29" t="s">
        <v>7</v>
      </c>
      <c r="C445" s="57">
        <f>SUM(D445:J445)</f>
        <v>748000</v>
      </c>
      <c r="D445" s="57">
        <v>123000</v>
      </c>
      <c r="E445" s="57"/>
      <c r="F445" s="57"/>
      <c r="G445" s="115"/>
      <c r="H445" s="57">
        <v>0</v>
      </c>
      <c r="I445" s="57">
        <v>0</v>
      </c>
      <c r="J445" s="57">
        <v>625000</v>
      </c>
      <c r="K445" s="37"/>
    </row>
    <row r="446" spans="1:11" ht="15">
      <c r="A446" s="25">
        <v>3</v>
      </c>
      <c r="B446" s="29" t="s">
        <v>8</v>
      </c>
      <c r="C446" s="57">
        <f>SUM(D446:J446)</f>
        <v>0</v>
      </c>
      <c r="D446" s="57"/>
      <c r="E446" s="57"/>
      <c r="F446" s="57"/>
      <c r="G446" s="115"/>
      <c r="H446" s="57"/>
      <c r="I446" s="57"/>
      <c r="J446" s="57"/>
      <c r="K446" s="31"/>
    </row>
    <row r="447" spans="1:11" ht="15">
      <c r="A447" s="25">
        <v>4</v>
      </c>
      <c r="B447" s="29" t="s">
        <v>9</v>
      </c>
      <c r="C447" s="57">
        <f>SUM(D447:J447)</f>
        <v>0</v>
      </c>
      <c r="D447" s="57"/>
      <c r="E447" s="57"/>
      <c r="F447" s="57"/>
      <c r="G447" s="115"/>
      <c r="H447" s="57"/>
      <c r="I447" s="57"/>
      <c r="J447" s="57"/>
      <c r="K447" s="31"/>
    </row>
    <row r="448" spans="1:11" ht="71.25" customHeight="1">
      <c r="A448" s="25"/>
      <c r="B448" s="84" t="s">
        <v>49</v>
      </c>
      <c r="C448" s="57">
        <f>SUM(C449:C452)</f>
        <v>140000</v>
      </c>
      <c r="D448" s="57">
        <f aca="true" t="shared" si="108" ref="D448:J448">SUM(D449:D452)</f>
        <v>100000</v>
      </c>
      <c r="E448" s="57">
        <f t="shared" si="108"/>
        <v>40000</v>
      </c>
      <c r="F448" s="57">
        <f t="shared" si="108"/>
        <v>0</v>
      </c>
      <c r="G448" s="115">
        <f t="shared" si="108"/>
        <v>0</v>
      </c>
      <c r="H448" s="57">
        <f t="shared" si="108"/>
        <v>0</v>
      </c>
      <c r="I448" s="57">
        <f t="shared" si="108"/>
        <v>0</v>
      </c>
      <c r="J448" s="57">
        <f t="shared" si="108"/>
        <v>0</v>
      </c>
      <c r="K448" s="31"/>
    </row>
    <row r="449" spans="1:11" ht="15">
      <c r="A449" s="25">
        <v>1</v>
      </c>
      <c r="B449" s="29" t="s">
        <v>6</v>
      </c>
      <c r="C449" s="57">
        <f>SUM(D449:J449)</f>
        <v>0</v>
      </c>
      <c r="D449" s="57"/>
      <c r="E449" s="57"/>
      <c r="F449" s="57"/>
      <c r="G449" s="115"/>
      <c r="H449" s="57"/>
      <c r="I449" s="57"/>
      <c r="J449" s="57"/>
      <c r="K449" s="31"/>
    </row>
    <row r="450" spans="1:11" ht="15">
      <c r="A450" s="25">
        <v>2</v>
      </c>
      <c r="B450" s="29" t="s">
        <v>7</v>
      </c>
      <c r="C450" s="57">
        <f>SUM(D450:J450)</f>
        <v>20000</v>
      </c>
      <c r="D450" s="57"/>
      <c r="E450" s="57">
        <v>20000</v>
      </c>
      <c r="F450" s="57"/>
      <c r="G450" s="115"/>
      <c r="H450" s="57"/>
      <c r="I450" s="57"/>
      <c r="J450" s="57"/>
      <c r="K450" s="31"/>
    </row>
    <row r="451" spans="1:11" ht="15">
      <c r="A451" s="25">
        <v>3</v>
      </c>
      <c r="B451" s="29" t="s">
        <v>8</v>
      </c>
      <c r="C451" s="57">
        <f>SUM(D451:J451)</f>
        <v>120000</v>
      </c>
      <c r="D451" s="57">
        <v>100000</v>
      </c>
      <c r="E451" s="57">
        <v>20000</v>
      </c>
      <c r="F451" s="57"/>
      <c r="G451" s="115">
        <v>0</v>
      </c>
      <c r="H451" s="57"/>
      <c r="I451" s="57"/>
      <c r="J451" s="57"/>
      <c r="K451" s="31"/>
    </row>
    <row r="452" spans="1:11" ht="15">
      <c r="A452" s="25">
        <v>4</v>
      </c>
      <c r="B452" s="29" t="s">
        <v>9</v>
      </c>
      <c r="C452" s="57">
        <f>SUM(D452:J452)</f>
        <v>0</v>
      </c>
      <c r="D452" s="57"/>
      <c r="E452" s="57"/>
      <c r="F452" s="57"/>
      <c r="G452" s="115"/>
      <c r="H452" s="57"/>
      <c r="I452" s="57"/>
      <c r="J452" s="57"/>
      <c r="K452" s="31"/>
    </row>
    <row r="453" spans="1:11" ht="76.5">
      <c r="A453" s="25"/>
      <c r="B453" s="84" t="s">
        <v>57</v>
      </c>
      <c r="C453" s="57">
        <f>SUM(C454:C457)</f>
        <v>3233300</v>
      </c>
      <c r="D453" s="57">
        <f aca="true" t="shared" si="109" ref="D453:J453">SUM(D454:D457)</f>
        <v>202000</v>
      </c>
      <c r="E453" s="57">
        <f t="shared" si="109"/>
        <v>388000</v>
      </c>
      <c r="F453" s="57">
        <f t="shared" si="109"/>
        <v>507500</v>
      </c>
      <c r="G453" s="115">
        <f t="shared" si="109"/>
        <v>450000</v>
      </c>
      <c r="H453" s="57">
        <f t="shared" si="109"/>
        <v>520000</v>
      </c>
      <c r="I453" s="57">
        <f t="shared" si="109"/>
        <v>540800</v>
      </c>
      <c r="J453" s="57">
        <f t="shared" si="109"/>
        <v>625000</v>
      </c>
      <c r="K453" s="31"/>
    </row>
    <row r="454" spans="1:11" ht="15">
      <c r="A454" s="25">
        <v>1</v>
      </c>
      <c r="B454" s="29" t="s">
        <v>6</v>
      </c>
      <c r="C454" s="57">
        <f>SUM(D454:J454)</f>
        <v>0</v>
      </c>
      <c r="D454" s="57"/>
      <c r="E454" s="57"/>
      <c r="F454" s="57"/>
      <c r="G454" s="115"/>
      <c r="H454" s="57"/>
      <c r="I454" s="57"/>
      <c r="J454" s="57"/>
      <c r="K454" s="31"/>
    </row>
    <row r="455" spans="1:11" ht="15">
      <c r="A455" s="25">
        <v>2</v>
      </c>
      <c r="B455" s="29" t="s">
        <v>7</v>
      </c>
      <c r="C455" s="57">
        <f>SUM(D455:J455)</f>
        <v>208000</v>
      </c>
      <c r="D455" s="57"/>
      <c r="E455" s="57">
        <v>108000</v>
      </c>
      <c r="F455" s="57">
        <v>100000</v>
      </c>
      <c r="G455" s="115"/>
      <c r="H455" s="57"/>
      <c r="I455" s="57"/>
      <c r="J455" s="57"/>
      <c r="K455" s="31"/>
    </row>
    <row r="456" spans="1:11" ht="15">
      <c r="A456" s="25">
        <v>3</v>
      </c>
      <c r="B456" s="29" t="s">
        <v>8</v>
      </c>
      <c r="C456" s="57">
        <f>SUM(D456:J456)</f>
        <v>3025300</v>
      </c>
      <c r="D456" s="57">
        <v>202000</v>
      </c>
      <c r="E456" s="57">
        <v>280000</v>
      </c>
      <c r="F456" s="57">
        <v>407500</v>
      </c>
      <c r="G456" s="115">
        <v>450000</v>
      </c>
      <c r="H456" s="57">
        <v>520000</v>
      </c>
      <c r="I456" s="57">
        <v>540800</v>
      </c>
      <c r="J456" s="57">
        <v>625000</v>
      </c>
      <c r="K456" s="31"/>
    </row>
    <row r="457" spans="1:11" ht="15">
      <c r="A457" s="25">
        <v>4</v>
      </c>
      <c r="B457" s="29" t="s">
        <v>9</v>
      </c>
      <c r="C457" s="57">
        <f>SUM(D457:J457)</f>
        <v>0</v>
      </c>
      <c r="D457" s="57"/>
      <c r="E457" s="57"/>
      <c r="F457" s="57"/>
      <c r="G457" s="115"/>
      <c r="H457" s="57"/>
      <c r="I457" s="57"/>
      <c r="J457" s="57"/>
      <c r="K457" s="31"/>
    </row>
    <row r="458" spans="1:11" ht="110.25" customHeight="1">
      <c r="A458" s="1"/>
      <c r="B458" s="2"/>
      <c r="C458" s="3"/>
      <c r="D458" s="4"/>
      <c r="E458" s="4"/>
      <c r="F458" s="4"/>
      <c r="G458" s="107"/>
      <c r="H458" s="3"/>
      <c r="I458" s="100"/>
      <c r="J458" s="150" t="s">
        <v>125</v>
      </c>
      <c r="K458" s="150"/>
    </row>
    <row r="459" spans="1:11" ht="39" customHeight="1">
      <c r="A459" s="143" t="s">
        <v>29</v>
      </c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</row>
    <row r="460" spans="1:11" ht="15">
      <c r="A460" s="1"/>
      <c r="B460" s="2"/>
      <c r="C460" s="3"/>
      <c r="D460" s="3"/>
      <c r="E460" s="3"/>
      <c r="F460" s="3"/>
      <c r="G460" s="107"/>
      <c r="H460" s="3"/>
      <c r="I460" s="3"/>
      <c r="J460" s="3"/>
      <c r="K460" s="5"/>
    </row>
    <row r="461" spans="1:11" ht="15">
      <c r="A461" s="1"/>
      <c r="B461" s="2"/>
      <c r="C461" s="3"/>
      <c r="D461" s="3"/>
      <c r="E461" s="3"/>
      <c r="F461" s="3"/>
      <c r="G461" s="107"/>
      <c r="H461" s="3"/>
      <c r="I461" s="3"/>
      <c r="J461" s="3"/>
      <c r="K461" s="5"/>
    </row>
    <row r="462" spans="1:11" ht="15">
      <c r="A462" s="151" t="s">
        <v>0</v>
      </c>
      <c r="B462" s="147" t="s">
        <v>1</v>
      </c>
      <c r="C462" s="148" t="s">
        <v>74</v>
      </c>
      <c r="D462" s="149"/>
      <c r="E462" s="149"/>
      <c r="F462" s="149"/>
      <c r="G462" s="149"/>
      <c r="H462" s="149"/>
      <c r="I462" s="149"/>
      <c r="J462" s="149"/>
      <c r="K462" s="147" t="s">
        <v>2</v>
      </c>
    </row>
    <row r="463" spans="1:11" ht="104.25" customHeight="1">
      <c r="A463" s="152"/>
      <c r="B463" s="147"/>
      <c r="C463" s="21" t="s">
        <v>3</v>
      </c>
      <c r="D463" s="22">
        <v>2014</v>
      </c>
      <c r="E463" s="22">
        <v>2015</v>
      </c>
      <c r="F463" s="22">
        <v>2016</v>
      </c>
      <c r="G463" s="113">
        <v>2017</v>
      </c>
      <c r="H463" s="22">
        <v>2018</v>
      </c>
      <c r="I463" s="22">
        <v>2019</v>
      </c>
      <c r="J463" s="22">
        <v>2020</v>
      </c>
      <c r="K463" s="147"/>
    </row>
    <row r="464" spans="1:11" ht="15">
      <c r="A464" s="23">
        <v>1</v>
      </c>
      <c r="B464" s="24" t="s">
        <v>4</v>
      </c>
      <c r="C464" s="21">
        <v>3</v>
      </c>
      <c r="D464" s="22">
        <v>4</v>
      </c>
      <c r="E464" s="22">
        <v>5</v>
      </c>
      <c r="F464" s="22">
        <v>6</v>
      </c>
      <c r="G464" s="113">
        <v>7</v>
      </c>
      <c r="H464" s="22">
        <v>8</v>
      </c>
      <c r="I464" s="22">
        <v>9</v>
      </c>
      <c r="J464" s="22">
        <v>10</v>
      </c>
      <c r="K464" s="22">
        <v>11</v>
      </c>
    </row>
    <row r="465" spans="1:11" ht="57.75">
      <c r="A465" s="25"/>
      <c r="B465" s="26" t="s">
        <v>10</v>
      </c>
      <c r="C465" s="60">
        <f>SUM(C466:C469)</f>
        <v>2809011.4</v>
      </c>
      <c r="D465" s="60">
        <f aca="true" t="shared" si="110" ref="D465:J465">SUM(D466:D469)</f>
        <v>359600</v>
      </c>
      <c r="E465" s="60">
        <f t="shared" si="110"/>
        <v>384200</v>
      </c>
      <c r="F465" s="60">
        <f t="shared" si="110"/>
        <v>369600</v>
      </c>
      <c r="G465" s="114">
        <f t="shared" si="110"/>
        <v>234131.4</v>
      </c>
      <c r="H465" s="60">
        <f t="shared" si="110"/>
        <v>312000</v>
      </c>
      <c r="I465" s="60">
        <f t="shared" si="110"/>
        <v>324480</v>
      </c>
      <c r="J465" s="60">
        <f t="shared" si="110"/>
        <v>825000</v>
      </c>
      <c r="K465" s="28"/>
    </row>
    <row r="466" spans="1:11" ht="15">
      <c r="A466" s="25">
        <f>A465+1</f>
        <v>1</v>
      </c>
      <c r="B466" s="29" t="s">
        <v>6</v>
      </c>
      <c r="C466" s="57">
        <f>SUM(D466:J466)</f>
        <v>0</v>
      </c>
      <c r="D466" s="57">
        <f>D474</f>
        <v>0</v>
      </c>
      <c r="E466" s="57">
        <f aca="true" t="shared" si="111" ref="E466:J466">E474</f>
        <v>0</v>
      </c>
      <c r="F466" s="57">
        <f t="shared" si="111"/>
        <v>0</v>
      </c>
      <c r="G466" s="115">
        <f t="shared" si="111"/>
        <v>0</v>
      </c>
      <c r="H466" s="57">
        <f t="shared" si="111"/>
        <v>0</v>
      </c>
      <c r="I466" s="57">
        <f t="shared" si="111"/>
        <v>0</v>
      </c>
      <c r="J466" s="57">
        <f t="shared" si="111"/>
        <v>0</v>
      </c>
      <c r="K466" s="31"/>
    </row>
    <row r="467" spans="1:11" ht="15">
      <c r="A467" s="25">
        <f>A466+1</f>
        <v>2</v>
      </c>
      <c r="B467" s="29" t="s">
        <v>7</v>
      </c>
      <c r="C467" s="57">
        <f>SUM(D467:J467)</f>
        <v>568400</v>
      </c>
      <c r="D467" s="57">
        <f aca="true" t="shared" si="112" ref="D467:J469">D475</f>
        <v>89600</v>
      </c>
      <c r="E467" s="57">
        <f t="shared" si="112"/>
        <v>84200</v>
      </c>
      <c r="F467" s="57">
        <f t="shared" si="112"/>
        <v>119600</v>
      </c>
      <c r="G467" s="115">
        <f t="shared" si="112"/>
        <v>0</v>
      </c>
      <c r="H467" s="57">
        <f t="shared" si="112"/>
        <v>0</v>
      </c>
      <c r="I467" s="57">
        <f t="shared" si="112"/>
        <v>0</v>
      </c>
      <c r="J467" s="57">
        <f t="shared" si="112"/>
        <v>275000</v>
      </c>
      <c r="K467" s="31"/>
    </row>
    <row r="468" spans="1:11" ht="15">
      <c r="A468" s="25">
        <f>A467+1</f>
        <v>3</v>
      </c>
      <c r="B468" s="29" t="s">
        <v>8</v>
      </c>
      <c r="C468" s="57">
        <f>SUM(D468:J468)</f>
        <v>2240611.4</v>
      </c>
      <c r="D468" s="57">
        <f t="shared" si="112"/>
        <v>270000</v>
      </c>
      <c r="E468" s="57">
        <f t="shared" si="112"/>
        <v>300000</v>
      </c>
      <c r="F468" s="57">
        <f t="shared" si="112"/>
        <v>250000</v>
      </c>
      <c r="G468" s="115">
        <f t="shared" si="112"/>
        <v>234131.4</v>
      </c>
      <c r="H468" s="57">
        <f t="shared" si="112"/>
        <v>312000</v>
      </c>
      <c r="I468" s="57">
        <f t="shared" si="112"/>
        <v>324480</v>
      </c>
      <c r="J468" s="57">
        <f t="shared" si="112"/>
        <v>550000</v>
      </c>
      <c r="K468" s="31"/>
    </row>
    <row r="469" spans="1:11" ht="15">
      <c r="A469" s="25">
        <f>A468+1</f>
        <v>4</v>
      </c>
      <c r="B469" s="29" t="s">
        <v>9</v>
      </c>
      <c r="C469" s="57">
        <f>SUM(D469:J469)</f>
        <v>0</v>
      </c>
      <c r="D469" s="57">
        <f t="shared" si="112"/>
        <v>0</v>
      </c>
      <c r="E469" s="57">
        <f t="shared" si="112"/>
        <v>0</v>
      </c>
      <c r="F469" s="57">
        <f t="shared" si="112"/>
        <v>0</v>
      </c>
      <c r="G469" s="115">
        <f t="shared" si="112"/>
        <v>0</v>
      </c>
      <c r="H469" s="57">
        <f t="shared" si="112"/>
        <v>0</v>
      </c>
      <c r="I469" s="57">
        <f t="shared" si="112"/>
        <v>0</v>
      </c>
      <c r="J469" s="57">
        <f t="shared" si="112"/>
        <v>0</v>
      </c>
      <c r="K469" s="31"/>
    </row>
    <row r="470" spans="1:11" ht="15">
      <c r="A470" s="25"/>
      <c r="B470" s="32"/>
      <c r="C470" s="57"/>
      <c r="D470" s="57"/>
      <c r="E470" s="57"/>
      <c r="F470" s="57"/>
      <c r="G470" s="115"/>
      <c r="H470" s="57"/>
      <c r="I470" s="57"/>
      <c r="J470" s="57"/>
      <c r="K470" s="31"/>
    </row>
    <row r="471" spans="1:11" ht="18.75">
      <c r="A471" s="25"/>
      <c r="B471" s="139"/>
      <c r="C471" s="140"/>
      <c r="D471" s="140"/>
      <c r="E471" s="140"/>
      <c r="F471" s="140"/>
      <c r="G471" s="140"/>
      <c r="H471" s="140"/>
      <c r="I471" s="140"/>
      <c r="J471" s="140"/>
      <c r="K471" s="141"/>
    </row>
    <row r="472" spans="1:11" ht="15">
      <c r="A472" s="25"/>
      <c r="B472" s="142" t="s">
        <v>11</v>
      </c>
      <c r="C472" s="142"/>
      <c r="D472" s="142"/>
      <c r="E472" s="142"/>
      <c r="F472" s="142"/>
      <c r="G472" s="142"/>
      <c r="H472" s="142"/>
      <c r="I472" s="142"/>
      <c r="J472" s="142"/>
      <c r="K472" s="142"/>
    </row>
    <row r="473" spans="1:11" ht="29.25">
      <c r="A473" s="25"/>
      <c r="B473" s="26" t="s">
        <v>12</v>
      </c>
      <c r="C473" s="62">
        <f>SUM(C474:C477)</f>
        <v>2809011.4</v>
      </c>
      <c r="D473" s="62">
        <f aca="true" t="shared" si="113" ref="D473:J473">SUM(D474:D477)</f>
        <v>359600</v>
      </c>
      <c r="E473" s="62">
        <f t="shared" si="113"/>
        <v>384200</v>
      </c>
      <c r="F473" s="62">
        <f t="shared" si="113"/>
        <v>369600</v>
      </c>
      <c r="G473" s="118">
        <f t="shared" si="113"/>
        <v>234131.4</v>
      </c>
      <c r="H473" s="62">
        <f t="shared" si="113"/>
        <v>312000</v>
      </c>
      <c r="I473" s="62">
        <f t="shared" si="113"/>
        <v>324480</v>
      </c>
      <c r="J473" s="62">
        <f t="shared" si="113"/>
        <v>825000</v>
      </c>
      <c r="K473" s="41"/>
    </row>
    <row r="474" spans="1:11" ht="15">
      <c r="A474" s="25">
        <f>A473+1</f>
        <v>1</v>
      </c>
      <c r="B474" s="29" t="s">
        <v>6</v>
      </c>
      <c r="C474" s="57">
        <f>SUM(D474:J474)</f>
        <v>0</v>
      </c>
      <c r="D474" s="57">
        <f aca="true" t="shared" si="114" ref="D474:E477">D479+D484+D489</f>
        <v>0</v>
      </c>
      <c r="E474" s="57">
        <f t="shared" si="114"/>
        <v>0</v>
      </c>
      <c r="F474" s="57">
        <f aca="true" t="shared" si="115" ref="F474:J475">F479+F484+F489+F494+F499+F504</f>
        <v>0</v>
      </c>
      <c r="G474" s="115">
        <f t="shared" si="115"/>
        <v>0</v>
      </c>
      <c r="H474" s="57">
        <f t="shared" si="115"/>
        <v>0</v>
      </c>
      <c r="I474" s="57">
        <f t="shared" si="115"/>
        <v>0</v>
      </c>
      <c r="J474" s="57">
        <f t="shared" si="115"/>
        <v>0</v>
      </c>
      <c r="K474" s="31"/>
    </row>
    <row r="475" spans="1:11" ht="15">
      <c r="A475" s="25">
        <f>A474+1</f>
        <v>2</v>
      </c>
      <c r="B475" s="29" t="s">
        <v>7</v>
      </c>
      <c r="C475" s="57">
        <f>SUM(D475:J475)</f>
        <v>568400</v>
      </c>
      <c r="D475" s="57">
        <f t="shared" si="114"/>
        <v>89600</v>
      </c>
      <c r="E475" s="57">
        <f t="shared" si="114"/>
        <v>84200</v>
      </c>
      <c r="F475" s="57">
        <f t="shared" si="115"/>
        <v>119600</v>
      </c>
      <c r="G475" s="115">
        <f t="shared" si="115"/>
        <v>0</v>
      </c>
      <c r="H475" s="57">
        <f t="shared" si="115"/>
        <v>0</v>
      </c>
      <c r="I475" s="57">
        <f t="shared" si="115"/>
        <v>0</v>
      </c>
      <c r="J475" s="57">
        <f t="shared" si="115"/>
        <v>275000</v>
      </c>
      <c r="K475" s="31"/>
    </row>
    <row r="476" spans="1:11" ht="15">
      <c r="A476" s="25">
        <f>A475+1</f>
        <v>3</v>
      </c>
      <c r="B476" s="29" t="s">
        <v>8</v>
      </c>
      <c r="C476" s="57">
        <f>SUM(D476:J476)</f>
        <v>2240611.4</v>
      </c>
      <c r="D476" s="57">
        <f t="shared" si="114"/>
        <v>270000</v>
      </c>
      <c r="E476" s="57">
        <f t="shared" si="114"/>
        <v>300000</v>
      </c>
      <c r="F476" s="57">
        <f>F481+F486+F491+F496+F501+F506</f>
        <v>250000</v>
      </c>
      <c r="G476" s="115">
        <f aca="true" t="shared" si="116" ref="G476:J477">G481+G486+G491+G496+G501+G506</f>
        <v>234131.4</v>
      </c>
      <c r="H476" s="57">
        <f t="shared" si="116"/>
        <v>312000</v>
      </c>
      <c r="I476" s="57">
        <f t="shared" si="116"/>
        <v>324480</v>
      </c>
      <c r="J476" s="57">
        <f t="shared" si="116"/>
        <v>550000</v>
      </c>
      <c r="K476" s="31"/>
    </row>
    <row r="477" spans="1:11" ht="15">
      <c r="A477" s="25">
        <f>A476+1</f>
        <v>4</v>
      </c>
      <c r="B477" s="29" t="s">
        <v>9</v>
      </c>
      <c r="C477" s="57">
        <f>SUM(D477:J477)</f>
        <v>0</v>
      </c>
      <c r="D477" s="57">
        <f t="shared" si="114"/>
        <v>0</v>
      </c>
      <c r="E477" s="57">
        <f t="shared" si="114"/>
        <v>0</v>
      </c>
      <c r="F477" s="57">
        <f>F482+F487+F492+F497+F502+F507</f>
        <v>0</v>
      </c>
      <c r="G477" s="115">
        <f t="shared" si="116"/>
        <v>0</v>
      </c>
      <c r="H477" s="57">
        <f t="shared" si="116"/>
        <v>0</v>
      </c>
      <c r="I477" s="57">
        <f t="shared" si="116"/>
        <v>0</v>
      </c>
      <c r="J477" s="57">
        <f t="shared" si="116"/>
        <v>0</v>
      </c>
      <c r="K477" s="31"/>
    </row>
    <row r="478" spans="1:11" ht="127.5" customHeight="1">
      <c r="A478" s="25"/>
      <c r="B478" s="84" t="s">
        <v>86</v>
      </c>
      <c r="C478" s="64">
        <f>SUM(C479:C482)</f>
        <v>1177200</v>
      </c>
      <c r="D478" s="64">
        <f aca="true" t="shared" si="117" ref="D478:J478">SUM(D479:D482)</f>
        <v>220000</v>
      </c>
      <c r="E478" s="64">
        <f t="shared" si="117"/>
        <v>257200</v>
      </c>
      <c r="F478" s="64">
        <f t="shared" si="117"/>
        <v>150000</v>
      </c>
      <c r="G478" s="119">
        <f t="shared" si="117"/>
        <v>0</v>
      </c>
      <c r="H478" s="64">
        <f t="shared" si="117"/>
        <v>0</v>
      </c>
      <c r="I478" s="64">
        <f t="shared" si="117"/>
        <v>0</v>
      </c>
      <c r="J478" s="64">
        <f t="shared" si="117"/>
        <v>550000</v>
      </c>
      <c r="K478" s="36" t="s">
        <v>30</v>
      </c>
    </row>
    <row r="479" spans="1:11" ht="15">
      <c r="A479" s="25">
        <v>1</v>
      </c>
      <c r="B479" s="29" t="s">
        <v>6</v>
      </c>
      <c r="C479" s="57">
        <f>SUM(D479:J479)</f>
        <v>0</v>
      </c>
      <c r="D479" s="57"/>
      <c r="E479" s="57"/>
      <c r="F479" s="57"/>
      <c r="G479" s="115"/>
      <c r="H479" s="57"/>
      <c r="I479" s="57"/>
      <c r="J479" s="57"/>
      <c r="K479" s="31"/>
    </row>
    <row r="480" spans="1:11" ht="15">
      <c r="A480" s="25">
        <v>2</v>
      </c>
      <c r="B480" s="29" t="s">
        <v>7</v>
      </c>
      <c r="C480" s="57">
        <f>SUM(D480:J480)</f>
        <v>84200</v>
      </c>
      <c r="D480" s="57"/>
      <c r="E480" s="57">
        <v>84200</v>
      </c>
      <c r="F480" s="57"/>
      <c r="G480" s="115"/>
      <c r="H480" s="57"/>
      <c r="I480" s="57"/>
      <c r="J480" s="57"/>
      <c r="K480" s="37"/>
    </row>
    <row r="481" spans="1:11" ht="15">
      <c r="A481" s="25">
        <v>3</v>
      </c>
      <c r="B481" s="29" t="s">
        <v>8</v>
      </c>
      <c r="C481" s="57">
        <f>SUM(D481:J481)</f>
        <v>1093000</v>
      </c>
      <c r="D481" s="57">
        <v>220000</v>
      </c>
      <c r="E481" s="57">
        <v>173000</v>
      </c>
      <c r="F481" s="57">
        <v>150000</v>
      </c>
      <c r="G481" s="115">
        <v>0</v>
      </c>
      <c r="H481" s="57">
        <v>0</v>
      </c>
      <c r="I481" s="57">
        <v>0</v>
      </c>
      <c r="J481" s="57">
        <v>550000</v>
      </c>
      <c r="K481" s="31"/>
    </row>
    <row r="482" spans="1:11" ht="15">
      <c r="A482" s="25">
        <v>4</v>
      </c>
      <c r="B482" s="29" t="s">
        <v>9</v>
      </c>
      <c r="C482" s="57">
        <f>SUM(D482:J482)</f>
        <v>0</v>
      </c>
      <c r="D482" s="57"/>
      <c r="E482" s="57"/>
      <c r="F482" s="57"/>
      <c r="G482" s="115"/>
      <c r="H482" s="57"/>
      <c r="I482" s="57"/>
      <c r="J482" s="57"/>
      <c r="K482" s="31"/>
    </row>
    <row r="483" spans="1:11" ht="76.5" customHeight="1">
      <c r="A483" s="25"/>
      <c r="B483" s="84" t="s">
        <v>50</v>
      </c>
      <c r="C483" s="64">
        <f>SUM(C484:C487)</f>
        <v>177000</v>
      </c>
      <c r="D483" s="64">
        <f aca="true" t="shared" si="118" ref="D483:J483">SUM(D484:D487)</f>
        <v>50000</v>
      </c>
      <c r="E483" s="64">
        <f t="shared" si="118"/>
        <v>127000</v>
      </c>
      <c r="F483" s="64">
        <f t="shared" si="118"/>
        <v>0</v>
      </c>
      <c r="G483" s="119">
        <f t="shared" si="118"/>
        <v>0</v>
      </c>
      <c r="H483" s="64">
        <f t="shared" si="118"/>
        <v>0</v>
      </c>
      <c r="I483" s="64">
        <f t="shared" si="118"/>
        <v>0</v>
      </c>
      <c r="J483" s="64">
        <f t="shared" si="118"/>
        <v>0</v>
      </c>
      <c r="K483" s="31"/>
    </row>
    <row r="484" spans="1:11" ht="15">
      <c r="A484" s="25">
        <v>1</v>
      </c>
      <c r="B484" s="29" t="s">
        <v>6</v>
      </c>
      <c r="C484" s="57">
        <f>SUM(D484:J484)</f>
        <v>0</v>
      </c>
      <c r="D484" s="57"/>
      <c r="E484" s="57"/>
      <c r="F484" s="57"/>
      <c r="G484" s="115"/>
      <c r="H484" s="57"/>
      <c r="I484" s="57"/>
      <c r="J484" s="57"/>
      <c r="K484" s="31"/>
    </row>
    <row r="485" spans="1:11" ht="15">
      <c r="A485" s="25">
        <v>2</v>
      </c>
      <c r="B485" s="29" t="s">
        <v>7</v>
      </c>
      <c r="C485" s="57">
        <f>SUM(D485:J485)</f>
        <v>0</v>
      </c>
      <c r="D485" s="57"/>
      <c r="E485" s="57">
        <v>0</v>
      </c>
      <c r="F485" s="57"/>
      <c r="G485" s="115"/>
      <c r="H485" s="57"/>
      <c r="I485" s="57"/>
      <c r="J485" s="57"/>
      <c r="K485" s="31"/>
    </row>
    <row r="486" spans="1:11" ht="15">
      <c r="A486" s="25">
        <v>3</v>
      </c>
      <c r="B486" s="29" t="s">
        <v>8</v>
      </c>
      <c r="C486" s="57">
        <f>SUM(D486:J486)</f>
        <v>177000</v>
      </c>
      <c r="D486" s="57">
        <v>50000</v>
      </c>
      <c r="E486" s="95">
        <v>127000</v>
      </c>
      <c r="F486" s="80"/>
      <c r="G486" s="129">
        <v>0</v>
      </c>
      <c r="H486" s="65"/>
      <c r="I486" s="65"/>
      <c r="J486" s="65"/>
      <c r="K486" s="51"/>
    </row>
    <row r="487" spans="1:11" ht="15">
      <c r="A487" s="25">
        <v>4</v>
      </c>
      <c r="B487" s="29" t="s">
        <v>9</v>
      </c>
      <c r="C487" s="57">
        <f>SUM(D487:J487)</f>
        <v>0</v>
      </c>
      <c r="D487" s="65"/>
      <c r="E487" s="94"/>
      <c r="F487" s="88"/>
      <c r="G487" s="120"/>
      <c r="H487" s="65"/>
      <c r="I487" s="65"/>
      <c r="J487" s="65"/>
      <c r="K487" s="51"/>
    </row>
    <row r="488" spans="1:11" ht="48" customHeight="1">
      <c r="A488" s="52"/>
      <c r="B488" s="84" t="s">
        <v>58</v>
      </c>
      <c r="C488" s="64">
        <f>SUM(C489:C492)</f>
        <v>484200</v>
      </c>
      <c r="D488" s="64">
        <f aca="true" t="shared" si="119" ref="D488:J488">SUM(D489:D492)</f>
        <v>89600</v>
      </c>
      <c r="E488" s="64">
        <f t="shared" si="119"/>
        <v>0</v>
      </c>
      <c r="F488" s="64">
        <f t="shared" si="119"/>
        <v>119600</v>
      </c>
      <c r="G488" s="119">
        <f t="shared" si="119"/>
        <v>0</v>
      </c>
      <c r="H488" s="64">
        <f t="shared" si="119"/>
        <v>0</v>
      </c>
      <c r="I488" s="64">
        <f t="shared" si="119"/>
        <v>0</v>
      </c>
      <c r="J488" s="64">
        <f t="shared" si="119"/>
        <v>275000</v>
      </c>
      <c r="K488" s="51"/>
    </row>
    <row r="489" spans="1:11" ht="15">
      <c r="A489" s="25">
        <v>1</v>
      </c>
      <c r="B489" s="29" t="s">
        <v>6</v>
      </c>
      <c r="C489" s="57">
        <f>SUM(D489:J489)</f>
        <v>0</v>
      </c>
      <c r="D489" s="65"/>
      <c r="E489" s="94"/>
      <c r="F489" s="88"/>
      <c r="G489" s="120"/>
      <c r="H489" s="65"/>
      <c r="I489" s="65"/>
      <c r="J489" s="65"/>
      <c r="K489" s="51"/>
    </row>
    <row r="490" spans="1:11" ht="15">
      <c r="A490" s="25">
        <v>2</v>
      </c>
      <c r="B490" s="29" t="s">
        <v>7</v>
      </c>
      <c r="C490" s="57">
        <f>SUM(D490:J490)</f>
        <v>484200</v>
      </c>
      <c r="D490" s="80">
        <v>89600</v>
      </c>
      <c r="E490" s="57"/>
      <c r="F490" s="57">
        <v>119600</v>
      </c>
      <c r="G490" s="115"/>
      <c r="H490" s="57">
        <v>0</v>
      </c>
      <c r="I490" s="57">
        <v>0</v>
      </c>
      <c r="J490" s="57">
        <v>275000</v>
      </c>
      <c r="K490" s="51"/>
    </row>
    <row r="491" spans="1:11" ht="15">
      <c r="A491" s="25">
        <v>3</v>
      </c>
      <c r="B491" s="29" t="s">
        <v>8</v>
      </c>
      <c r="C491" s="57">
        <f>SUM(D491:J491)</f>
        <v>0</v>
      </c>
      <c r="D491" s="65"/>
      <c r="E491" s="94"/>
      <c r="F491" s="88"/>
      <c r="G491" s="120"/>
      <c r="H491" s="65"/>
      <c r="I491" s="65"/>
      <c r="J491" s="65"/>
      <c r="K491" s="51"/>
    </row>
    <row r="492" spans="1:11" ht="15">
      <c r="A492" s="25">
        <v>4</v>
      </c>
      <c r="B492" s="29" t="s">
        <v>9</v>
      </c>
      <c r="C492" s="57">
        <f>SUM(D492:J492)</f>
        <v>0</v>
      </c>
      <c r="D492" s="65"/>
      <c r="E492" s="94"/>
      <c r="F492" s="88"/>
      <c r="G492" s="120"/>
      <c r="H492" s="65"/>
      <c r="I492" s="65"/>
      <c r="J492" s="65"/>
      <c r="K492" s="51"/>
    </row>
    <row r="493" spans="1:11" ht="85.5" customHeight="1">
      <c r="A493" s="52"/>
      <c r="B493" s="84" t="s">
        <v>101</v>
      </c>
      <c r="C493" s="64">
        <f>SUM(C494:C497)</f>
        <v>678451.4</v>
      </c>
      <c r="D493" s="64">
        <f aca="true" t="shared" si="120" ref="D493:J493">SUM(D494:D497)</f>
        <v>0</v>
      </c>
      <c r="E493" s="64">
        <f t="shared" si="120"/>
        <v>0</v>
      </c>
      <c r="F493" s="64">
        <f t="shared" si="120"/>
        <v>100000</v>
      </c>
      <c r="G493" s="119">
        <f t="shared" si="120"/>
        <v>154131.4</v>
      </c>
      <c r="H493" s="64">
        <f t="shared" si="120"/>
        <v>208000</v>
      </c>
      <c r="I493" s="64">
        <f t="shared" si="120"/>
        <v>216320</v>
      </c>
      <c r="J493" s="64">
        <f t="shared" si="120"/>
        <v>0</v>
      </c>
      <c r="K493" s="51"/>
    </row>
    <row r="494" spans="1:11" ht="15">
      <c r="A494" s="25">
        <v>1</v>
      </c>
      <c r="B494" s="29" t="s">
        <v>6</v>
      </c>
      <c r="C494" s="57">
        <f>SUM(D494:J494)</f>
        <v>0</v>
      </c>
      <c r="D494" s="65"/>
      <c r="E494" s="94"/>
      <c r="F494" s="88"/>
      <c r="G494" s="120"/>
      <c r="H494" s="65"/>
      <c r="I494" s="65"/>
      <c r="J494" s="65"/>
      <c r="K494" s="51"/>
    </row>
    <row r="495" spans="1:11" ht="15">
      <c r="A495" s="25">
        <v>2</v>
      </c>
      <c r="B495" s="29" t="s">
        <v>7</v>
      </c>
      <c r="C495" s="57">
        <f>SUM(D495:J495)</f>
        <v>0</v>
      </c>
      <c r="D495" s="80">
        <v>0</v>
      </c>
      <c r="E495" s="57"/>
      <c r="F495" s="57">
        <v>0</v>
      </c>
      <c r="G495" s="115"/>
      <c r="H495" s="57"/>
      <c r="I495" s="57"/>
      <c r="J495" s="57"/>
      <c r="K495" s="51"/>
    </row>
    <row r="496" spans="1:11" ht="15">
      <c r="A496" s="25">
        <v>3</v>
      </c>
      <c r="B496" s="29" t="s">
        <v>8</v>
      </c>
      <c r="C496" s="57">
        <f>SUM(D496:J496)</f>
        <v>678451.4</v>
      </c>
      <c r="D496" s="65"/>
      <c r="E496" s="94"/>
      <c r="F496" s="80">
        <v>100000</v>
      </c>
      <c r="G496" s="120">
        <v>154131.4</v>
      </c>
      <c r="H496" s="65">
        <v>208000</v>
      </c>
      <c r="I496" s="65">
        <v>216320</v>
      </c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20"/>
      <c r="H497" s="65"/>
      <c r="I497" s="65"/>
      <c r="J497" s="65"/>
      <c r="K497" s="51"/>
    </row>
    <row r="498" spans="1:11" ht="133.5" customHeight="1">
      <c r="A498" s="52"/>
      <c r="B498" s="84" t="s">
        <v>108</v>
      </c>
      <c r="C498" s="64">
        <f>SUM(C499:C502)</f>
        <v>93648</v>
      </c>
      <c r="D498" s="64">
        <f aca="true" t="shared" si="121" ref="D498:J498">SUM(D499:D502)</f>
        <v>0</v>
      </c>
      <c r="E498" s="64">
        <f t="shared" si="121"/>
        <v>0</v>
      </c>
      <c r="F498" s="64">
        <f t="shared" si="121"/>
        <v>0</v>
      </c>
      <c r="G498" s="119">
        <f t="shared" si="121"/>
        <v>30000</v>
      </c>
      <c r="H498" s="64">
        <f t="shared" si="121"/>
        <v>31200</v>
      </c>
      <c r="I498" s="64">
        <f t="shared" si="121"/>
        <v>32448</v>
      </c>
      <c r="J498" s="64">
        <f t="shared" si="121"/>
        <v>0</v>
      </c>
      <c r="K498" s="51"/>
    </row>
    <row r="499" spans="1:11" ht="15">
      <c r="A499" s="25">
        <v>1</v>
      </c>
      <c r="B499" s="29" t="s">
        <v>6</v>
      </c>
      <c r="C499" s="57">
        <f>SUM(D499:J499)</f>
        <v>0</v>
      </c>
      <c r="D499" s="65"/>
      <c r="E499" s="94"/>
      <c r="F499" s="88"/>
      <c r="G499" s="120"/>
      <c r="H499" s="65"/>
      <c r="I499" s="65"/>
      <c r="J499" s="65"/>
      <c r="K499" s="51"/>
    </row>
    <row r="500" spans="1:11" ht="15">
      <c r="A500" s="25">
        <v>2</v>
      </c>
      <c r="B500" s="29" t="s">
        <v>7</v>
      </c>
      <c r="C500" s="57">
        <f>SUM(D500:J500)</f>
        <v>0</v>
      </c>
      <c r="D500" s="80">
        <v>0</v>
      </c>
      <c r="E500" s="57"/>
      <c r="F500" s="57">
        <v>0</v>
      </c>
      <c r="G500" s="115"/>
      <c r="H500" s="57">
        <v>0</v>
      </c>
      <c r="I500" s="57">
        <v>0</v>
      </c>
      <c r="J500" s="57">
        <v>0</v>
      </c>
      <c r="K500" s="51"/>
    </row>
    <row r="501" spans="1:11" ht="15">
      <c r="A501" s="25">
        <v>3</v>
      </c>
      <c r="B501" s="29" t="s">
        <v>8</v>
      </c>
      <c r="C501" s="57">
        <f>SUM(D501:J501)</f>
        <v>93648</v>
      </c>
      <c r="D501" s="65"/>
      <c r="E501" s="94"/>
      <c r="F501" s="88"/>
      <c r="G501" s="120">
        <v>30000</v>
      </c>
      <c r="H501" s="65">
        <v>31200</v>
      </c>
      <c r="I501" s="65">
        <v>32448</v>
      </c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100.5" customHeight="1">
      <c r="A503" s="52"/>
      <c r="B503" s="84" t="s">
        <v>109</v>
      </c>
      <c r="C503" s="64">
        <f>SUM(C504:C507)</f>
        <v>198512</v>
      </c>
      <c r="D503" s="64">
        <f aca="true" t="shared" si="122" ref="D503:J503">SUM(D504:D507)</f>
        <v>0</v>
      </c>
      <c r="E503" s="64">
        <f t="shared" si="122"/>
        <v>0</v>
      </c>
      <c r="F503" s="64">
        <f t="shared" si="122"/>
        <v>0</v>
      </c>
      <c r="G503" s="119">
        <f t="shared" si="122"/>
        <v>50000</v>
      </c>
      <c r="H503" s="64">
        <f t="shared" si="122"/>
        <v>72800</v>
      </c>
      <c r="I503" s="64">
        <f t="shared" si="122"/>
        <v>75712</v>
      </c>
      <c r="J503" s="64">
        <f t="shared" si="122"/>
        <v>0</v>
      </c>
      <c r="K503" s="51"/>
    </row>
    <row r="504" spans="1:11" ht="15">
      <c r="A504" s="25">
        <v>1</v>
      </c>
      <c r="B504" s="29" t="s">
        <v>6</v>
      </c>
      <c r="C504" s="57">
        <f>SUM(D504:J504)</f>
        <v>0</v>
      </c>
      <c r="D504" s="65"/>
      <c r="E504" s="94"/>
      <c r="F504" s="88"/>
      <c r="G504" s="120"/>
      <c r="H504" s="65"/>
      <c r="I504" s="65"/>
      <c r="J504" s="65"/>
      <c r="K504" s="51"/>
    </row>
    <row r="505" spans="1:11" ht="15">
      <c r="A505" s="25">
        <v>2</v>
      </c>
      <c r="B505" s="29" t="s">
        <v>7</v>
      </c>
      <c r="C505" s="57">
        <f>SUM(D505:J505)</f>
        <v>0</v>
      </c>
      <c r="D505" s="80">
        <v>0</v>
      </c>
      <c r="E505" s="57"/>
      <c r="F505" s="57">
        <v>0</v>
      </c>
      <c r="G505" s="115"/>
      <c r="H505" s="57"/>
      <c r="I505" s="57"/>
      <c r="J505" s="57"/>
      <c r="K505" s="51"/>
    </row>
    <row r="506" spans="1:11" ht="15">
      <c r="A506" s="25">
        <v>3</v>
      </c>
      <c r="B506" s="29" t="s">
        <v>8</v>
      </c>
      <c r="C506" s="57">
        <f>SUM(D506:J506)</f>
        <v>198512</v>
      </c>
      <c r="D506" s="65"/>
      <c r="E506" s="94"/>
      <c r="F506" s="80">
        <v>0</v>
      </c>
      <c r="G506" s="120">
        <v>50000</v>
      </c>
      <c r="H506" s="65">
        <v>72800</v>
      </c>
      <c r="I506" s="65">
        <v>75712</v>
      </c>
      <c r="J506" s="65"/>
      <c r="K506" s="51"/>
    </row>
    <row r="507" spans="1:11" ht="15">
      <c r="A507" s="25">
        <v>4</v>
      </c>
      <c r="B507" s="29" t="s">
        <v>9</v>
      </c>
      <c r="C507" s="57">
        <f>SUM(D507:J507)</f>
        <v>0</v>
      </c>
      <c r="D507" s="65"/>
      <c r="E507" s="94"/>
      <c r="F507" s="88"/>
      <c r="G507" s="120"/>
      <c r="H507" s="65"/>
      <c r="I507" s="65"/>
      <c r="J507" s="65"/>
      <c r="K507" s="51"/>
    </row>
    <row r="508" spans="1:11" ht="102" customHeight="1">
      <c r="A508" s="1"/>
      <c r="B508" s="2"/>
      <c r="C508" s="3"/>
      <c r="D508" s="4"/>
      <c r="E508" s="4"/>
      <c r="F508" s="4"/>
      <c r="G508" s="107"/>
      <c r="H508" s="3"/>
      <c r="I508" s="100"/>
      <c r="J508" s="150" t="s">
        <v>126</v>
      </c>
      <c r="K508" s="150"/>
    </row>
    <row r="509" spans="1:11" ht="33" customHeight="1">
      <c r="A509" s="143" t="s">
        <v>31</v>
      </c>
      <c r="B509" s="144"/>
      <c r="C509" s="144"/>
      <c r="D509" s="144"/>
      <c r="E509" s="144"/>
      <c r="F509" s="144"/>
      <c r="G509" s="144"/>
      <c r="H509" s="144"/>
      <c r="I509" s="144"/>
      <c r="J509" s="144"/>
      <c r="K509" s="144"/>
    </row>
    <row r="510" spans="1:11" ht="15">
      <c r="A510" s="1"/>
      <c r="B510" s="2"/>
      <c r="C510" s="3"/>
      <c r="D510" s="3"/>
      <c r="E510" s="3"/>
      <c r="F510" s="3"/>
      <c r="G510" s="107"/>
      <c r="H510" s="3"/>
      <c r="I510" s="3"/>
      <c r="J510" s="3"/>
      <c r="K510" s="5"/>
    </row>
    <row r="511" spans="1:11" ht="15">
      <c r="A511" s="1"/>
      <c r="B511" s="2"/>
      <c r="C511" s="3"/>
      <c r="D511" s="3"/>
      <c r="E511" s="3"/>
      <c r="F511" s="3"/>
      <c r="G511" s="107"/>
      <c r="H511" s="3"/>
      <c r="I511" s="3"/>
      <c r="J511" s="3"/>
      <c r="K511" s="5"/>
    </row>
    <row r="512" spans="1:11" ht="15">
      <c r="A512" s="151" t="s">
        <v>0</v>
      </c>
      <c r="B512" s="147" t="s">
        <v>1</v>
      </c>
      <c r="C512" s="148" t="s">
        <v>74</v>
      </c>
      <c r="D512" s="149"/>
      <c r="E512" s="149"/>
      <c r="F512" s="149"/>
      <c r="G512" s="149"/>
      <c r="H512" s="149"/>
      <c r="I512" s="149"/>
      <c r="J512" s="149"/>
      <c r="K512" s="147" t="s">
        <v>2</v>
      </c>
    </row>
    <row r="513" spans="1:11" ht="93" customHeight="1">
      <c r="A513" s="152"/>
      <c r="B513" s="147"/>
      <c r="C513" s="21" t="s">
        <v>3</v>
      </c>
      <c r="D513" s="22">
        <v>2014</v>
      </c>
      <c r="E513" s="22">
        <v>2015</v>
      </c>
      <c r="F513" s="22">
        <v>2016</v>
      </c>
      <c r="G513" s="113">
        <v>2017</v>
      </c>
      <c r="H513" s="22">
        <v>2018</v>
      </c>
      <c r="I513" s="22">
        <v>2019</v>
      </c>
      <c r="J513" s="22">
        <v>2020</v>
      </c>
      <c r="K513" s="147"/>
    </row>
    <row r="514" spans="1:11" ht="15">
      <c r="A514" s="23">
        <v>1</v>
      </c>
      <c r="B514" s="24" t="s">
        <v>4</v>
      </c>
      <c r="C514" s="21">
        <v>3</v>
      </c>
      <c r="D514" s="22">
        <v>4</v>
      </c>
      <c r="E514" s="22">
        <v>5</v>
      </c>
      <c r="F514" s="22">
        <v>6</v>
      </c>
      <c r="G514" s="113">
        <v>7</v>
      </c>
      <c r="H514" s="22">
        <v>8</v>
      </c>
      <c r="I514" s="22">
        <v>9</v>
      </c>
      <c r="J514" s="22">
        <v>10</v>
      </c>
      <c r="K514" s="22">
        <v>11</v>
      </c>
    </row>
    <row r="515" spans="1:11" ht="57.75">
      <c r="A515" s="25"/>
      <c r="B515" s="26" t="s">
        <v>10</v>
      </c>
      <c r="C515" s="60">
        <f>SUM(C516:C519)</f>
        <v>2416328</v>
      </c>
      <c r="D515" s="60">
        <f aca="true" t="shared" si="123" ref="D515:J515">SUM(D516:D519)</f>
        <v>276200</v>
      </c>
      <c r="E515" s="60">
        <f t="shared" si="123"/>
        <v>470000</v>
      </c>
      <c r="F515" s="60">
        <f t="shared" si="123"/>
        <v>300000</v>
      </c>
      <c r="G515" s="114">
        <f t="shared" si="123"/>
        <v>300000</v>
      </c>
      <c r="H515" s="60">
        <f t="shared" si="123"/>
        <v>343200</v>
      </c>
      <c r="I515" s="60">
        <f t="shared" si="123"/>
        <v>356928</v>
      </c>
      <c r="J515" s="60">
        <f t="shared" si="123"/>
        <v>370000</v>
      </c>
      <c r="K515" s="28"/>
    </row>
    <row r="516" spans="1:11" ht="15">
      <c r="A516" s="25">
        <f>A515+1</f>
        <v>1</v>
      </c>
      <c r="B516" s="29" t="s">
        <v>6</v>
      </c>
      <c r="C516" s="57">
        <f>SUM(D516:J516)</f>
        <v>0</v>
      </c>
      <c r="D516" s="57">
        <f>D524</f>
        <v>0</v>
      </c>
      <c r="E516" s="57">
        <f aca="true" t="shared" si="124" ref="E516:J516">E524</f>
        <v>0</v>
      </c>
      <c r="F516" s="57">
        <f t="shared" si="124"/>
        <v>0</v>
      </c>
      <c r="G516" s="115">
        <f t="shared" si="124"/>
        <v>0</v>
      </c>
      <c r="H516" s="57">
        <f t="shared" si="124"/>
        <v>0</v>
      </c>
      <c r="I516" s="57">
        <f t="shared" si="124"/>
        <v>0</v>
      </c>
      <c r="J516" s="57">
        <f t="shared" si="124"/>
        <v>0</v>
      </c>
      <c r="K516" s="31"/>
    </row>
    <row r="517" spans="1:11" ht="15">
      <c r="A517" s="25">
        <f>A516+1</f>
        <v>2</v>
      </c>
      <c r="B517" s="29" t="s">
        <v>7</v>
      </c>
      <c r="C517" s="57">
        <f>SUM(D517:J517)</f>
        <v>0</v>
      </c>
      <c r="D517" s="57">
        <f aca="true" t="shared" si="125" ref="D517:J519">D525</f>
        <v>0</v>
      </c>
      <c r="E517" s="57">
        <f t="shared" si="125"/>
        <v>0</v>
      </c>
      <c r="F517" s="57">
        <f t="shared" si="125"/>
        <v>0</v>
      </c>
      <c r="G517" s="115">
        <f t="shared" si="125"/>
        <v>0</v>
      </c>
      <c r="H517" s="57">
        <f t="shared" si="125"/>
        <v>0</v>
      </c>
      <c r="I517" s="57">
        <f t="shared" si="125"/>
        <v>0</v>
      </c>
      <c r="J517" s="57">
        <f t="shared" si="125"/>
        <v>0</v>
      </c>
      <c r="K517" s="31"/>
    </row>
    <row r="518" spans="1:11" ht="15">
      <c r="A518" s="25">
        <f>A517+1</f>
        <v>3</v>
      </c>
      <c r="B518" s="29" t="s">
        <v>8</v>
      </c>
      <c r="C518" s="57">
        <f>SUM(D518:J518)</f>
        <v>2416328</v>
      </c>
      <c r="D518" s="57">
        <f t="shared" si="125"/>
        <v>276200</v>
      </c>
      <c r="E518" s="57">
        <f t="shared" si="125"/>
        <v>470000</v>
      </c>
      <c r="F518" s="57">
        <f t="shared" si="125"/>
        <v>300000</v>
      </c>
      <c r="G518" s="115">
        <f t="shared" si="125"/>
        <v>300000</v>
      </c>
      <c r="H518" s="57">
        <f t="shared" si="125"/>
        <v>343200</v>
      </c>
      <c r="I518" s="57">
        <f t="shared" si="125"/>
        <v>356928</v>
      </c>
      <c r="J518" s="57">
        <f t="shared" si="125"/>
        <v>370000</v>
      </c>
      <c r="K518" s="31"/>
    </row>
    <row r="519" spans="1:11" ht="15">
      <c r="A519" s="25">
        <f>A518+1</f>
        <v>4</v>
      </c>
      <c r="B519" s="29" t="s">
        <v>9</v>
      </c>
      <c r="C519" s="57">
        <f>SUM(D519:J519)</f>
        <v>0</v>
      </c>
      <c r="D519" s="57">
        <f t="shared" si="125"/>
        <v>0</v>
      </c>
      <c r="E519" s="57">
        <f t="shared" si="125"/>
        <v>0</v>
      </c>
      <c r="F519" s="57">
        <f t="shared" si="125"/>
        <v>0</v>
      </c>
      <c r="G519" s="115">
        <f t="shared" si="125"/>
        <v>0</v>
      </c>
      <c r="H519" s="57">
        <f t="shared" si="125"/>
        <v>0</v>
      </c>
      <c r="I519" s="57">
        <f t="shared" si="125"/>
        <v>0</v>
      </c>
      <c r="J519" s="57">
        <f t="shared" si="125"/>
        <v>0</v>
      </c>
      <c r="K519" s="31"/>
    </row>
    <row r="520" spans="1:11" ht="15">
      <c r="A520" s="25"/>
      <c r="B520" s="32"/>
      <c r="C520" s="30"/>
      <c r="D520" s="30"/>
      <c r="E520" s="30"/>
      <c r="F520" s="30"/>
      <c r="G520" s="117"/>
      <c r="H520" s="30"/>
      <c r="I520" s="30"/>
      <c r="J520" s="30"/>
      <c r="K520" s="31"/>
    </row>
    <row r="521" spans="1:11" ht="18.75">
      <c r="A521" s="25"/>
      <c r="B521" s="139"/>
      <c r="C521" s="140"/>
      <c r="D521" s="140"/>
      <c r="E521" s="140"/>
      <c r="F521" s="140"/>
      <c r="G521" s="140"/>
      <c r="H521" s="140"/>
      <c r="I521" s="140"/>
      <c r="J521" s="140"/>
      <c r="K521" s="141"/>
    </row>
    <row r="522" spans="1:11" ht="15">
      <c r="A522" s="25"/>
      <c r="B522" s="142" t="s">
        <v>17</v>
      </c>
      <c r="C522" s="142"/>
      <c r="D522" s="142"/>
      <c r="E522" s="142"/>
      <c r="F522" s="142"/>
      <c r="G522" s="142"/>
      <c r="H522" s="142"/>
      <c r="I522" s="142"/>
      <c r="J522" s="142"/>
      <c r="K522" s="142"/>
    </row>
    <row r="523" spans="1:11" ht="29.25">
      <c r="A523" s="25"/>
      <c r="B523" s="26" t="s">
        <v>12</v>
      </c>
      <c r="C523" s="81">
        <f>SUM(C524:C527)</f>
        <v>2416328</v>
      </c>
      <c r="D523" s="81">
        <f aca="true" t="shared" si="126" ref="D523:J523">SUM(D524:D527)</f>
        <v>276200</v>
      </c>
      <c r="E523" s="81">
        <f t="shared" si="126"/>
        <v>470000</v>
      </c>
      <c r="F523" s="81">
        <f t="shared" si="126"/>
        <v>300000</v>
      </c>
      <c r="G523" s="134">
        <f t="shared" si="126"/>
        <v>300000</v>
      </c>
      <c r="H523" s="81">
        <f t="shared" si="126"/>
        <v>343200</v>
      </c>
      <c r="I523" s="81">
        <f t="shared" si="126"/>
        <v>356928</v>
      </c>
      <c r="J523" s="81">
        <f t="shared" si="126"/>
        <v>370000</v>
      </c>
      <c r="K523" s="41"/>
    </row>
    <row r="524" spans="1:11" ht="15">
      <c r="A524" s="25">
        <f>A523+1</f>
        <v>1</v>
      </c>
      <c r="B524" s="29" t="s">
        <v>6</v>
      </c>
      <c r="C524" s="82">
        <f>SUM(D524:J524)</f>
        <v>0</v>
      </c>
      <c r="D524" s="82">
        <f>D529</f>
        <v>0</v>
      </c>
      <c r="E524" s="82">
        <f aca="true" t="shared" si="127" ref="E524:J524">E529</f>
        <v>0</v>
      </c>
      <c r="F524" s="82">
        <f t="shared" si="127"/>
        <v>0</v>
      </c>
      <c r="G524" s="135">
        <f t="shared" si="127"/>
        <v>0</v>
      </c>
      <c r="H524" s="82">
        <f t="shared" si="127"/>
        <v>0</v>
      </c>
      <c r="I524" s="82">
        <f t="shared" si="127"/>
        <v>0</v>
      </c>
      <c r="J524" s="82">
        <f t="shared" si="127"/>
        <v>0</v>
      </c>
      <c r="K524" s="31"/>
    </row>
    <row r="525" spans="1:11" ht="15">
      <c r="A525" s="25">
        <f>A524+1</f>
        <v>2</v>
      </c>
      <c r="B525" s="29" t="s">
        <v>7</v>
      </c>
      <c r="C525" s="82">
        <f>SUM(D525:J525)</f>
        <v>0</v>
      </c>
      <c r="D525" s="82">
        <f aca="true" t="shared" si="128" ref="D525:J527">D530</f>
        <v>0</v>
      </c>
      <c r="E525" s="82">
        <f t="shared" si="128"/>
        <v>0</v>
      </c>
      <c r="F525" s="82">
        <f t="shared" si="128"/>
        <v>0</v>
      </c>
      <c r="G525" s="135">
        <f t="shared" si="128"/>
        <v>0</v>
      </c>
      <c r="H525" s="82">
        <f t="shared" si="128"/>
        <v>0</v>
      </c>
      <c r="I525" s="82">
        <f t="shared" si="128"/>
        <v>0</v>
      </c>
      <c r="J525" s="82">
        <f t="shared" si="128"/>
        <v>0</v>
      </c>
      <c r="K525" s="31"/>
    </row>
    <row r="526" spans="1:11" ht="15">
      <c r="A526" s="25">
        <f>A525+1</f>
        <v>3</v>
      </c>
      <c r="B526" s="29" t="s">
        <v>8</v>
      </c>
      <c r="C526" s="82">
        <f>SUM(D526:J526)</f>
        <v>2416328</v>
      </c>
      <c r="D526" s="82">
        <f t="shared" si="128"/>
        <v>276200</v>
      </c>
      <c r="E526" s="82">
        <f t="shared" si="128"/>
        <v>470000</v>
      </c>
      <c r="F526" s="82">
        <f t="shared" si="128"/>
        <v>300000</v>
      </c>
      <c r="G526" s="135">
        <f t="shared" si="128"/>
        <v>300000</v>
      </c>
      <c r="H526" s="82">
        <f t="shared" si="128"/>
        <v>343200</v>
      </c>
      <c r="I526" s="82">
        <f t="shared" si="128"/>
        <v>356928</v>
      </c>
      <c r="J526" s="82">
        <f t="shared" si="128"/>
        <v>370000</v>
      </c>
      <c r="K526" s="31"/>
    </row>
    <row r="527" spans="1:11" ht="15">
      <c r="A527" s="25">
        <f>A526+1</f>
        <v>4</v>
      </c>
      <c r="B527" s="29" t="s">
        <v>9</v>
      </c>
      <c r="C527" s="82">
        <f>SUM(D527:J527)</f>
        <v>0</v>
      </c>
      <c r="D527" s="82">
        <f t="shared" si="128"/>
        <v>0</v>
      </c>
      <c r="E527" s="82">
        <f t="shared" si="128"/>
        <v>0</v>
      </c>
      <c r="F527" s="82">
        <f t="shared" si="128"/>
        <v>0</v>
      </c>
      <c r="G527" s="135">
        <f t="shared" si="128"/>
        <v>0</v>
      </c>
      <c r="H527" s="82">
        <f t="shared" si="128"/>
        <v>0</v>
      </c>
      <c r="I527" s="82">
        <f t="shared" si="128"/>
        <v>0</v>
      </c>
      <c r="J527" s="82">
        <f t="shared" si="128"/>
        <v>0</v>
      </c>
      <c r="K527" s="31"/>
    </row>
    <row r="528" spans="1:11" ht="78.75">
      <c r="A528" s="25"/>
      <c r="B528" s="45" t="s">
        <v>97</v>
      </c>
      <c r="C528" s="83">
        <f>SUM(C529:C532)</f>
        <v>2416328</v>
      </c>
      <c r="D528" s="83">
        <f aca="true" t="shared" si="129" ref="D528:J528">SUM(D529:D532)</f>
        <v>276200</v>
      </c>
      <c r="E528" s="83">
        <f t="shared" si="129"/>
        <v>470000</v>
      </c>
      <c r="F528" s="83">
        <f t="shared" si="129"/>
        <v>300000</v>
      </c>
      <c r="G528" s="136">
        <f t="shared" si="129"/>
        <v>300000</v>
      </c>
      <c r="H528" s="83">
        <f t="shared" si="129"/>
        <v>343200</v>
      </c>
      <c r="I528" s="83">
        <f t="shared" si="129"/>
        <v>356928</v>
      </c>
      <c r="J528" s="83">
        <f t="shared" si="129"/>
        <v>370000</v>
      </c>
      <c r="K528" s="36" t="s">
        <v>32</v>
      </c>
    </row>
    <row r="529" spans="1:11" ht="15">
      <c r="A529" s="25">
        <v>1</v>
      </c>
      <c r="B529" s="29" t="s">
        <v>6</v>
      </c>
      <c r="C529" s="82">
        <f>SUM(D529:J529)</f>
        <v>0</v>
      </c>
      <c r="D529" s="82"/>
      <c r="E529" s="82"/>
      <c r="F529" s="82"/>
      <c r="G529" s="135"/>
      <c r="H529" s="82"/>
      <c r="I529" s="82"/>
      <c r="J529" s="82"/>
      <c r="K529" s="31"/>
    </row>
    <row r="530" spans="1:11" ht="15">
      <c r="A530" s="25">
        <v>2</v>
      </c>
      <c r="B530" s="29" t="s">
        <v>7</v>
      </c>
      <c r="C530" s="82">
        <f>SUM(D530:J530)</f>
        <v>0</v>
      </c>
      <c r="D530" s="82"/>
      <c r="E530" s="82"/>
      <c r="F530" s="82"/>
      <c r="G530" s="135"/>
      <c r="H530" s="82"/>
      <c r="I530" s="82"/>
      <c r="J530" s="82"/>
      <c r="K530" s="37"/>
    </row>
    <row r="531" spans="1:11" ht="15">
      <c r="A531" s="25">
        <v>3</v>
      </c>
      <c r="B531" s="29" t="s">
        <v>8</v>
      </c>
      <c r="C531" s="82">
        <f>SUM(D531:J531)</f>
        <v>2416328</v>
      </c>
      <c r="D531" s="82">
        <v>276200</v>
      </c>
      <c r="E531" s="82">
        <v>470000</v>
      </c>
      <c r="F531" s="82">
        <v>300000</v>
      </c>
      <c r="G531" s="135">
        <v>300000</v>
      </c>
      <c r="H531" s="82">
        <v>343200</v>
      </c>
      <c r="I531" s="82">
        <v>356928</v>
      </c>
      <c r="J531" s="82">
        <v>370000</v>
      </c>
      <c r="K531" s="31"/>
    </row>
    <row r="532" spans="1:11" ht="15">
      <c r="A532" s="25">
        <v>4</v>
      </c>
      <c r="B532" s="29" t="s">
        <v>9</v>
      </c>
      <c r="C532" s="82">
        <f>SUM(D532:J532)</f>
        <v>0</v>
      </c>
      <c r="D532" s="82"/>
      <c r="E532" s="82"/>
      <c r="F532" s="82"/>
      <c r="G532" s="135"/>
      <c r="H532" s="82"/>
      <c r="I532" s="82"/>
      <c r="J532" s="82"/>
      <c r="K532" s="31"/>
    </row>
    <row r="534" spans="1:11" ht="101.25" customHeight="1">
      <c r="A534" s="1"/>
      <c r="B534" s="2"/>
      <c r="C534" s="3"/>
      <c r="D534" s="4"/>
      <c r="E534" s="4"/>
      <c r="F534" s="4"/>
      <c r="G534" s="107"/>
      <c r="H534" s="3"/>
      <c r="I534" s="100"/>
      <c r="J534" s="150" t="s">
        <v>127</v>
      </c>
      <c r="K534" s="150"/>
    </row>
    <row r="535" spans="1:11" ht="33.75" customHeight="1">
      <c r="A535" s="143" t="s">
        <v>73</v>
      </c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</row>
    <row r="536" spans="1:11" ht="15">
      <c r="A536" s="151" t="s">
        <v>0</v>
      </c>
      <c r="B536" s="147" t="s">
        <v>1</v>
      </c>
      <c r="C536" s="148" t="s">
        <v>74</v>
      </c>
      <c r="D536" s="149"/>
      <c r="E536" s="149"/>
      <c r="F536" s="149"/>
      <c r="G536" s="149"/>
      <c r="H536" s="149"/>
      <c r="I536" s="149"/>
      <c r="J536" s="149"/>
      <c r="K536" s="147" t="s">
        <v>2</v>
      </c>
    </row>
    <row r="537" spans="1:11" ht="90.75" customHeight="1">
      <c r="A537" s="152"/>
      <c r="B537" s="147"/>
      <c r="C537" s="21" t="s">
        <v>3</v>
      </c>
      <c r="D537" s="22">
        <v>2014</v>
      </c>
      <c r="E537" s="22">
        <v>2015</v>
      </c>
      <c r="F537" s="22">
        <v>2016</v>
      </c>
      <c r="G537" s="113">
        <v>2017</v>
      </c>
      <c r="H537" s="22">
        <v>2018</v>
      </c>
      <c r="I537" s="22">
        <v>2019</v>
      </c>
      <c r="J537" s="22">
        <v>2020</v>
      </c>
      <c r="K537" s="147"/>
    </row>
    <row r="538" spans="1:11" ht="15">
      <c r="A538" s="23">
        <v>1</v>
      </c>
      <c r="B538" s="24" t="s">
        <v>4</v>
      </c>
      <c r="C538" s="21">
        <v>3</v>
      </c>
      <c r="D538" s="22">
        <v>4</v>
      </c>
      <c r="E538" s="22">
        <v>5</v>
      </c>
      <c r="F538" s="22">
        <v>6</v>
      </c>
      <c r="G538" s="113">
        <v>7</v>
      </c>
      <c r="H538" s="22">
        <v>8</v>
      </c>
      <c r="I538" s="22">
        <v>9</v>
      </c>
      <c r="J538" s="22">
        <v>10</v>
      </c>
      <c r="K538" s="22">
        <v>11</v>
      </c>
    </row>
    <row r="539" spans="1:11" ht="57.75">
      <c r="A539" s="25"/>
      <c r="B539" s="26" t="s">
        <v>10</v>
      </c>
      <c r="C539" s="73">
        <f>SUM(C540:C543)</f>
        <v>13713971</v>
      </c>
      <c r="D539" s="73">
        <f aca="true" t="shared" si="130" ref="D539:J539">SUM(D540:D543)</f>
        <v>1761984</v>
      </c>
      <c r="E539" s="73">
        <f t="shared" si="130"/>
        <v>2877400</v>
      </c>
      <c r="F539" s="73">
        <f t="shared" si="130"/>
        <v>0</v>
      </c>
      <c r="G539" s="131">
        <f t="shared" si="130"/>
        <v>856800</v>
      </c>
      <c r="H539" s="73">
        <f t="shared" si="130"/>
        <v>891072</v>
      </c>
      <c r="I539" s="73">
        <f t="shared" si="130"/>
        <v>926715</v>
      </c>
      <c r="J539" s="73">
        <f t="shared" si="130"/>
        <v>6400000</v>
      </c>
      <c r="K539" s="28"/>
    </row>
    <row r="540" spans="1:11" ht="15">
      <c r="A540" s="25">
        <f>A539+1</f>
        <v>1</v>
      </c>
      <c r="B540" s="29" t="s">
        <v>6</v>
      </c>
      <c r="C540" s="64">
        <f>SUM(D540:J540)</f>
        <v>1015400</v>
      </c>
      <c r="D540" s="64">
        <f>D548</f>
        <v>405200</v>
      </c>
      <c r="E540" s="64">
        <f aca="true" t="shared" si="131" ref="E540:J540">E548</f>
        <v>610200</v>
      </c>
      <c r="F540" s="64">
        <f t="shared" si="131"/>
        <v>0</v>
      </c>
      <c r="G540" s="119">
        <f t="shared" si="131"/>
        <v>0</v>
      </c>
      <c r="H540" s="64">
        <f t="shared" si="131"/>
        <v>0</v>
      </c>
      <c r="I540" s="64">
        <f t="shared" si="131"/>
        <v>0</v>
      </c>
      <c r="J540" s="64">
        <f t="shared" si="131"/>
        <v>0</v>
      </c>
      <c r="K540" s="31"/>
    </row>
    <row r="541" spans="1:11" ht="15">
      <c r="A541" s="25">
        <f>A540+1</f>
        <v>2</v>
      </c>
      <c r="B541" s="29" t="s">
        <v>7</v>
      </c>
      <c r="C541" s="64">
        <f>SUM(D541:J541)</f>
        <v>6532448</v>
      </c>
      <c r="D541" s="64">
        <f aca="true" t="shared" si="132" ref="D541:J543">D549</f>
        <v>665248</v>
      </c>
      <c r="E541" s="64">
        <f t="shared" si="132"/>
        <v>1067200</v>
      </c>
      <c r="F541" s="64">
        <f t="shared" si="132"/>
        <v>0</v>
      </c>
      <c r="G541" s="119">
        <f t="shared" si="132"/>
        <v>0</v>
      </c>
      <c r="H541" s="64">
        <f t="shared" si="132"/>
        <v>0</v>
      </c>
      <c r="I541" s="64">
        <f t="shared" si="132"/>
        <v>0</v>
      </c>
      <c r="J541" s="64">
        <f t="shared" si="132"/>
        <v>4800000</v>
      </c>
      <c r="K541" s="31"/>
    </row>
    <row r="542" spans="1:11" ht="15">
      <c r="A542" s="25">
        <f>A541+1</f>
        <v>3</v>
      </c>
      <c r="B542" s="29" t="s">
        <v>8</v>
      </c>
      <c r="C542" s="64">
        <f>SUM(D542:J542)</f>
        <v>6166123</v>
      </c>
      <c r="D542" s="64">
        <f t="shared" si="132"/>
        <v>691536</v>
      </c>
      <c r="E542" s="64">
        <f t="shared" si="132"/>
        <v>1200000</v>
      </c>
      <c r="F542" s="64">
        <f t="shared" si="132"/>
        <v>0</v>
      </c>
      <c r="G542" s="119">
        <f t="shared" si="132"/>
        <v>856800</v>
      </c>
      <c r="H542" s="64">
        <f t="shared" si="132"/>
        <v>891072</v>
      </c>
      <c r="I542" s="64">
        <f t="shared" si="132"/>
        <v>926715</v>
      </c>
      <c r="J542" s="64">
        <f t="shared" si="132"/>
        <v>1600000</v>
      </c>
      <c r="K542" s="31"/>
    </row>
    <row r="543" spans="1:11" ht="15">
      <c r="A543" s="25">
        <f>A542+1</f>
        <v>4</v>
      </c>
      <c r="B543" s="29" t="s">
        <v>9</v>
      </c>
      <c r="C543" s="64">
        <f>SUM(D543:J543)</f>
        <v>0</v>
      </c>
      <c r="D543" s="64">
        <f t="shared" si="132"/>
        <v>0</v>
      </c>
      <c r="E543" s="64">
        <f t="shared" si="132"/>
        <v>0</v>
      </c>
      <c r="F543" s="64">
        <f t="shared" si="132"/>
        <v>0</v>
      </c>
      <c r="G543" s="119">
        <f t="shared" si="132"/>
        <v>0</v>
      </c>
      <c r="H543" s="64">
        <f t="shared" si="132"/>
        <v>0</v>
      </c>
      <c r="I543" s="64">
        <f t="shared" si="132"/>
        <v>0</v>
      </c>
      <c r="J543" s="64">
        <f t="shared" si="132"/>
        <v>0</v>
      </c>
      <c r="K543" s="31"/>
    </row>
    <row r="544" spans="1:11" ht="15">
      <c r="A544" s="25"/>
      <c r="B544" s="32"/>
      <c r="C544" s="30"/>
      <c r="D544" s="30"/>
      <c r="E544" s="30"/>
      <c r="F544" s="30"/>
      <c r="G544" s="117"/>
      <c r="H544" s="30"/>
      <c r="I544" s="30"/>
      <c r="J544" s="30"/>
      <c r="K544" s="31"/>
    </row>
    <row r="545" spans="1:11" ht="18.75">
      <c r="A545" s="25"/>
      <c r="B545" s="139"/>
      <c r="C545" s="140"/>
      <c r="D545" s="140"/>
      <c r="E545" s="140"/>
      <c r="F545" s="140"/>
      <c r="G545" s="140"/>
      <c r="H545" s="140"/>
      <c r="I545" s="140"/>
      <c r="J545" s="140"/>
      <c r="K545" s="141"/>
    </row>
    <row r="546" spans="1:11" ht="15">
      <c r="A546" s="25"/>
      <c r="B546" s="142" t="s">
        <v>17</v>
      </c>
      <c r="C546" s="142"/>
      <c r="D546" s="142"/>
      <c r="E546" s="142"/>
      <c r="F546" s="142"/>
      <c r="G546" s="142"/>
      <c r="H546" s="142"/>
      <c r="I546" s="142"/>
      <c r="J546" s="142"/>
      <c r="K546" s="142"/>
    </row>
    <row r="547" spans="1:11" ht="29.25">
      <c r="A547" s="25"/>
      <c r="B547" s="26" t="s">
        <v>12</v>
      </c>
      <c r="C547" s="67">
        <f>SUM(C548:C551)</f>
        <v>13713971</v>
      </c>
      <c r="D547" s="67">
        <f aca="true" t="shared" si="133" ref="D547:J547">SUM(D548:D551)</f>
        <v>1761984</v>
      </c>
      <c r="E547" s="67">
        <f t="shared" si="133"/>
        <v>2877400</v>
      </c>
      <c r="F547" s="67">
        <f t="shared" si="133"/>
        <v>0</v>
      </c>
      <c r="G547" s="132">
        <f t="shared" si="133"/>
        <v>856800</v>
      </c>
      <c r="H547" s="67">
        <f t="shared" si="133"/>
        <v>891072</v>
      </c>
      <c r="I547" s="67">
        <f t="shared" si="133"/>
        <v>926715</v>
      </c>
      <c r="J547" s="67">
        <f t="shared" si="133"/>
        <v>6400000</v>
      </c>
      <c r="K547" s="41"/>
    </row>
    <row r="548" spans="1:11" ht="15">
      <c r="A548" s="25">
        <f>A547+1</f>
        <v>1</v>
      </c>
      <c r="B548" s="29" t="s">
        <v>6</v>
      </c>
      <c r="C548" s="69">
        <f>SUM(D548:J548)</f>
        <v>1015400</v>
      </c>
      <c r="D548" s="69">
        <f>D553+D558</f>
        <v>405200</v>
      </c>
      <c r="E548" s="69">
        <f aca="true" t="shared" si="134" ref="E548:J548">E553+E558</f>
        <v>610200</v>
      </c>
      <c r="F548" s="69">
        <f t="shared" si="134"/>
        <v>0</v>
      </c>
      <c r="G548" s="133">
        <f t="shared" si="134"/>
        <v>0</v>
      </c>
      <c r="H548" s="69">
        <f t="shared" si="134"/>
        <v>0</v>
      </c>
      <c r="I548" s="69">
        <f t="shared" si="134"/>
        <v>0</v>
      </c>
      <c r="J548" s="69">
        <f t="shared" si="134"/>
        <v>0</v>
      </c>
      <c r="K548" s="31"/>
    </row>
    <row r="549" spans="1:11" ht="15">
      <c r="A549" s="25">
        <f>A548+1</f>
        <v>2</v>
      </c>
      <c r="B549" s="29" t="s">
        <v>7</v>
      </c>
      <c r="C549" s="69">
        <f>SUM(D549:J549)</f>
        <v>6532448</v>
      </c>
      <c r="D549" s="69">
        <f aca="true" t="shared" si="135" ref="D549:J551">D554+D559</f>
        <v>665248</v>
      </c>
      <c r="E549" s="69">
        <f t="shared" si="135"/>
        <v>1067200</v>
      </c>
      <c r="F549" s="69">
        <f t="shared" si="135"/>
        <v>0</v>
      </c>
      <c r="G549" s="133">
        <f t="shared" si="135"/>
        <v>0</v>
      </c>
      <c r="H549" s="69">
        <f t="shared" si="135"/>
        <v>0</v>
      </c>
      <c r="I549" s="69">
        <f t="shared" si="135"/>
        <v>0</v>
      </c>
      <c r="J549" s="69">
        <f t="shared" si="135"/>
        <v>4800000</v>
      </c>
      <c r="K549" s="31"/>
    </row>
    <row r="550" spans="1:11" ht="15">
      <c r="A550" s="25">
        <f>A549+1</f>
        <v>3</v>
      </c>
      <c r="B550" s="29" t="s">
        <v>8</v>
      </c>
      <c r="C550" s="69">
        <f>SUM(D550:J550)</f>
        <v>6166123</v>
      </c>
      <c r="D550" s="69">
        <f t="shared" si="135"/>
        <v>691536</v>
      </c>
      <c r="E550" s="69">
        <f t="shared" si="135"/>
        <v>1200000</v>
      </c>
      <c r="F550" s="69">
        <f t="shared" si="135"/>
        <v>0</v>
      </c>
      <c r="G550" s="133">
        <f t="shared" si="135"/>
        <v>856800</v>
      </c>
      <c r="H550" s="69">
        <f t="shared" si="135"/>
        <v>891072</v>
      </c>
      <c r="I550" s="69">
        <f t="shared" si="135"/>
        <v>926715</v>
      </c>
      <c r="J550" s="69">
        <f t="shared" si="135"/>
        <v>1600000</v>
      </c>
      <c r="K550" s="31"/>
    </row>
    <row r="551" spans="1:11" ht="15">
      <c r="A551" s="25">
        <f>A550+1</f>
        <v>4</v>
      </c>
      <c r="B551" s="29" t="s">
        <v>9</v>
      </c>
      <c r="C551" s="69">
        <f>SUM(D551:J551)</f>
        <v>0</v>
      </c>
      <c r="D551" s="69">
        <f t="shared" si="135"/>
        <v>0</v>
      </c>
      <c r="E551" s="69">
        <f t="shared" si="135"/>
        <v>0</v>
      </c>
      <c r="F551" s="69">
        <f t="shared" si="135"/>
        <v>0</v>
      </c>
      <c r="G551" s="133">
        <f t="shared" si="135"/>
        <v>0</v>
      </c>
      <c r="H551" s="69">
        <f t="shared" si="135"/>
        <v>0</v>
      </c>
      <c r="I551" s="69">
        <f t="shared" si="135"/>
        <v>0</v>
      </c>
      <c r="J551" s="69">
        <f t="shared" si="135"/>
        <v>0</v>
      </c>
      <c r="K551" s="31"/>
    </row>
    <row r="552" spans="1:11" ht="78.75">
      <c r="A552" s="25"/>
      <c r="B552" s="45" t="s">
        <v>59</v>
      </c>
      <c r="C552" s="69">
        <f>SUM(C553:C556)</f>
        <v>12036571</v>
      </c>
      <c r="D552" s="69">
        <f aca="true" t="shared" si="136" ref="D552:J552">SUM(D553:D556)</f>
        <v>1761984</v>
      </c>
      <c r="E552" s="69">
        <f t="shared" si="136"/>
        <v>1200000</v>
      </c>
      <c r="F552" s="69">
        <f t="shared" si="136"/>
        <v>0</v>
      </c>
      <c r="G552" s="133">
        <f t="shared" si="136"/>
        <v>856800</v>
      </c>
      <c r="H552" s="69">
        <f t="shared" si="136"/>
        <v>891072</v>
      </c>
      <c r="I552" s="69">
        <f t="shared" si="136"/>
        <v>926715</v>
      </c>
      <c r="J552" s="69">
        <f t="shared" si="136"/>
        <v>6400000</v>
      </c>
      <c r="K552" s="36" t="s">
        <v>33</v>
      </c>
    </row>
    <row r="553" spans="1:11" ht="15">
      <c r="A553" s="25">
        <v>1</v>
      </c>
      <c r="B553" s="29" t="s">
        <v>6</v>
      </c>
      <c r="C553" s="68">
        <f>SUM(D553:J553)</f>
        <v>405200</v>
      </c>
      <c r="D553" s="68">
        <v>405200</v>
      </c>
      <c r="E553" s="68"/>
      <c r="F553" s="68"/>
      <c r="G553" s="126"/>
      <c r="H553" s="68"/>
      <c r="I553" s="68"/>
      <c r="J553" s="68"/>
      <c r="K553" s="31"/>
    </row>
    <row r="554" spans="1:11" ht="15">
      <c r="A554" s="25">
        <v>2</v>
      </c>
      <c r="B554" s="29" t="s">
        <v>7</v>
      </c>
      <c r="C554" s="68">
        <f>SUM(D554:J554)</f>
        <v>5465248</v>
      </c>
      <c r="D554" s="68">
        <v>665248</v>
      </c>
      <c r="E554" s="68"/>
      <c r="F554" s="68"/>
      <c r="G554" s="126"/>
      <c r="H554" s="68">
        <v>0</v>
      </c>
      <c r="I554" s="68">
        <v>0</v>
      </c>
      <c r="J554" s="68">
        <v>4800000</v>
      </c>
      <c r="K554" s="37"/>
    </row>
    <row r="555" spans="1:11" ht="15">
      <c r="A555" s="25">
        <v>3</v>
      </c>
      <c r="B555" s="29" t="s">
        <v>8</v>
      </c>
      <c r="C555" s="68">
        <f>SUM(D555:J555)</f>
        <v>6166123</v>
      </c>
      <c r="D555" s="71">
        <v>691536</v>
      </c>
      <c r="E555" s="68">
        <v>1200000</v>
      </c>
      <c r="F555" s="68">
        <v>0</v>
      </c>
      <c r="G555" s="126">
        <v>856800</v>
      </c>
      <c r="H555" s="68">
        <v>891072</v>
      </c>
      <c r="I555" s="68">
        <v>926715</v>
      </c>
      <c r="J555" s="68">
        <v>1600000</v>
      </c>
      <c r="K555" s="31"/>
    </row>
    <row r="556" spans="1:11" ht="15">
      <c r="A556" s="25">
        <v>4</v>
      </c>
      <c r="B556" s="29" t="s">
        <v>9</v>
      </c>
      <c r="C556" s="68">
        <f>SUM(D556:J556)</f>
        <v>0</v>
      </c>
      <c r="D556" s="30"/>
      <c r="E556" s="30"/>
      <c r="F556" s="30"/>
      <c r="G556" s="117"/>
      <c r="H556" s="30"/>
      <c r="I556" s="30"/>
      <c r="J556" s="30"/>
      <c r="K556" s="31"/>
    </row>
    <row r="557" spans="1:11" ht="78.75">
      <c r="A557" s="25"/>
      <c r="B557" s="45" t="s">
        <v>84</v>
      </c>
      <c r="C557" s="69">
        <f>SUM(C558:C561)</f>
        <v>1677400</v>
      </c>
      <c r="D557" s="69">
        <f aca="true" t="shared" si="137" ref="D557:J557">SUM(D558:D561)</f>
        <v>0</v>
      </c>
      <c r="E557" s="69">
        <f t="shared" si="137"/>
        <v>1677400</v>
      </c>
      <c r="F557" s="69">
        <f t="shared" si="137"/>
        <v>0</v>
      </c>
      <c r="G557" s="133">
        <f t="shared" si="137"/>
        <v>0</v>
      </c>
      <c r="H557" s="69">
        <f t="shared" si="137"/>
        <v>0</v>
      </c>
      <c r="I557" s="69">
        <f t="shared" si="137"/>
        <v>0</v>
      </c>
      <c r="J557" s="69">
        <f t="shared" si="137"/>
        <v>0</v>
      </c>
      <c r="K557" s="36" t="s">
        <v>33</v>
      </c>
    </row>
    <row r="558" spans="1:11" ht="15">
      <c r="A558" s="25">
        <v>1</v>
      </c>
      <c r="B558" s="29" t="s">
        <v>6</v>
      </c>
      <c r="C558" s="68">
        <f>SUM(D558:J558)</f>
        <v>610200</v>
      </c>
      <c r="D558" s="68"/>
      <c r="E558" s="68">
        <v>610200</v>
      </c>
      <c r="F558" s="68"/>
      <c r="G558" s="126"/>
      <c r="H558" s="68"/>
      <c r="I558" s="68"/>
      <c r="J558" s="68"/>
      <c r="K558" s="31"/>
    </row>
    <row r="559" spans="1:11" ht="15">
      <c r="A559" s="25">
        <v>2</v>
      </c>
      <c r="B559" s="29" t="s">
        <v>7</v>
      </c>
      <c r="C559" s="68">
        <f>SUM(D559:J559)</f>
        <v>1067200</v>
      </c>
      <c r="D559" s="68"/>
      <c r="E559" s="68">
        <v>1067200</v>
      </c>
      <c r="F559" s="68"/>
      <c r="G559" s="126"/>
      <c r="H559" s="68"/>
      <c r="I559" s="68"/>
      <c r="J559" s="68"/>
      <c r="K559" s="37"/>
    </row>
    <row r="560" spans="1:11" ht="15">
      <c r="A560" s="25">
        <v>3</v>
      </c>
      <c r="B560" s="29" t="s">
        <v>8</v>
      </c>
      <c r="C560" s="68">
        <f>SUM(D560:J560)</f>
        <v>0</v>
      </c>
      <c r="D560" s="71"/>
      <c r="E560" s="68"/>
      <c r="F560" s="68"/>
      <c r="G560" s="126"/>
      <c r="H560" s="68"/>
      <c r="I560" s="68"/>
      <c r="J560" s="68"/>
      <c r="K560" s="31"/>
    </row>
    <row r="561" spans="1:11" ht="15">
      <c r="A561" s="25">
        <v>4</v>
      </c>
      <c r="B561" s="29" t="s">
        <v>9</v>
      </c>
      <c r="C561" s="68">
        <f>SUM(D561:J561)</f>
        <v>0</v>
      </c>
      <c r="D561" s="30"/>
      <c r="E561" s="30"/>
      <c r="F561" s="30"/>
      <c r="G561" s="117"/>
      <c r="H561" s="30"/>
      <c r="I561" s="30"/>
      <c r="J561" s="30"/>
      <c r="K561" s="31"/>
    </row>
    <row r="562" spans="1:11" ht="15">
      <c r="A562" s="1"/>
      <c r="B562" s="2"/>
      <c r="C562" s="3"/>
      <c r="D562" s="3"/>
      <c r="E562" s="3"/>
      <c r="F562" s="3"/>
      <c r="G562" s="107"/>
      <c r="H562" s="3"/>
      <c r="I562" s="3"/>
      <c r="J562" s="3"/>
      <c r="K562" s="5"/>
    </row>
    <row r="564" spans="1:11" ht="99" customHeight="1">
      <c r="A564" s="1"/>
      <c r="B564" s="2"/>
      <c r="C564" s="3"/>
      <c r="D564" s="4"/>
      <c r="E564" s="4"/>
      <c r="F564" s="4"/>
      <c r="G564" s="107"/>
      <c r="H564" s="3"/>
      <c r="I564" s="100"/>
      <c r="J564" s="150" t="s">
        <v>128</v>
      </c>
      <c r="K564" s="150"/>
    </row>
    <row r="565" spans="1:11" ht="51" customHeight="1">
      <c r="A565" s="143" t="s">
        <v>111</v>
      </c>
      <c r="B565" s="144"/>
      <c r="C565" s="144"/>
      <c r="D565" s="144"/>
      <c r="E565" s="144"/>
      <c r="F565" s="144"/>
      <c r="G565" s="144"/>
      <c r="H565" s="144"/>
      <c r="I565" s="144"/>
      <c r="J565" s="144"/>
      <c r="K565" s="144"/>
    </row>
    <row r="566" spans="1:11" ht="15">
      <c r="A566" s="1"/>
      <c r="B566" s="2"/>
      <c r="C566" s="3"/>
      <c r="D566" s="3"/>
      <c r="E566" s="3"/>
      <c r="F566" s="3"/>
      <c r="G566" s="107"/>
      <c r="H566" s="3"/>
      <c r="I566" s="3"/>
      <c r="J566" s="3"/>
      <c r="K566" s="5"/>
    </row>
    <row r="567" spans="1:11" ht="15">
      <c r="A567" s="1"/>
      <c r="B567" s="2"/>
      <c r="C567" s="3"/>
      <c r="D567" s="3"/>
      <c r="E567" s="3"/>
      <c r="F567" s="3"/>
      <c r="G567" s="107"/>
      <c r="H567" s="3"/>
      <c r="I567" s="3"/>
      <c r="J567" s="3"/>
      <c r="K567" s="5"/>
    </row>
    <row r="568" spans="1:11" ht="15">
      <c r="A568" s="145" t="s">
        <v>0</v>
      </c>
      <c r="B568" s="147" t="s">
        <v>1</v>
      </c>
      <c r="C568" s="148" t="s">
        <v>74</v>
      </c>
      <c r="D568" s="149"/>
      <c r="E568" s="149"/>
      <c r="F568" s="149"/>
      <c r="G568" s="149"/>
      <c r="H568" s="149"/>
      <c r="I568" s="149"/>
      <c r="J568" s="149"/>
      <c r="K568" s="147" t="s">
        <v>2</v>
      </c>
    </row>
    <row r="569" spans="1:11" ht="98.25" customHeight="1">
      <c r="A569" s="146"/>
      <c r="B569" s="147"/>
      <c r="C569" s="21" t="s">
        <v>3</v>
      </c>
      <c r="D569" s="22">
        <v>2014</v>
      </c>
      <c r="E569" s="22">
        <v>2015</v>
      </c>
      <c r="F569" s="22">
        <v>2016</v>
      </c>
      <c r="G569" s="113">
        <v>2017</v>
      </c>
      <c r="H569" s="22">
        <v>2018</v>
      </c>
      <c r="I569" s="22">
        <v>2019</v>
      </c>
      <c r="J569" s="22">
        <v>2020</v>
      </c>
      <c r="K569" s="147"/>
    </row>
    <row r="570" spans="1:11" ht="15">
      <c r="A570" s="23">
        <v>1</v>
      </c>
      <c r="B570" s="24" t="s">
        <v>4</v>
      </c>
      <c r="C570" s="21">
        <v>3</v>
      </c>
      <c r="D570" s="22">
        <v>4</v>
      </c>
      <c r="E570" s="22">
        <v>5</v>
      </c>
      <c r="F570" s="22">
        <v>6</v>
      </c>
      <c r="G570" s="113">
        <v>7</v>
      </c>
      <c r="H570" s="22">
        <v>8</v>
      </c>
      <c r="I570" s="22">
        <v>9</v>
      </c>
      <c r="J570" s="22">
        <v>10</v>
      </c>
      <c r="K570" s="22">
        <v>11</v>
      </c>
    </row>
    <row r="571" spans="1:11" ht="57.75">
      <c r="A571" s="25"/>
      <c r="B571" s="26" t="s">
        <v>10</v>
      </c>
      <c r="C571" s="60">
        <f>SUM(C572:C575)</f>
        <v>91566370</v>
      </c>
      <c r="D571" s="60">
        <f aca="true" t="shared" si="138" ref="D571:J571">SUM(D572:D575)</f>
        <v>12926400</v>
      </c>
      <c r="E571" s="60">
        <f t="shared" si="138"/>
        <v>11504307</v>
      </c>
      <c r="F571" s="60">
        <f t="shared" si="138"/>
        <v>12226476</v>
      </c>
      <c r="G571" s="114">
        <f t="shared" si="138"/>
        <v>11905381</v>
      </c>
      <c r="H571" s="60">
        <f t="shared" si="138"/>
        <v>12668024</v>
      </c>
      <c r="I571" s="60">
        <f t="shared" si="138"/>
        <v>12880482</v>
      </c>
      <c r="J571" s="60">
        <f t="shared" si="138"/>
        <v>17455300</v>
      </c>
      <c r="K571" s="28"/>
    </row>
    <row r="572" spans="1:11" ht="15">
      <c r="A572" s="25">
        <f>A571+1</f>
        <v>1</v>
      </c>
      <c r="B572" s="29" t="s">
        <v>6</v>
      </c>
      <c r="C572" s="57">
        <f>SUM(D572:J572)</f>
        <v>0</v>
      </c>
      <c r="D572" s="57">
        <f>D580</f>
        <v>0</v>
      </c>
      <c r="E572" s="57">
        <f aca="true" t="shared" si="139" ref="E572:J572">E580</f>
        <v>0</v>
      </c>
      <c r="F572" s="57">
        <f t="shared" si="139"/>
        <v>0</v>
      </c>
      <c r="G572" s="115">
        <f t="shared" si="139"/>
        <v>0</v>
      </c>
      <c r="H572" s="57">
        <f t="shared" si="139"/>
        <v>0</v>
      </c>
      <c r="I572" s="57">
        <f t="shared" si="139"/>
        <v>0</v>
      </c>
      <c r="J572" s="57">
        <f t="shared" si="139"/>
        <v>0</v>
      </c>
      <c r="K572" s="31"/>
    </row>
    <row r="573" spans="1:11" ht="15">
      <c r="A573" s="25">
        <f>A572+1</f>
        <v>2</v>
      </c>
      <c r="B573" s="29" t="s">
        <v>7</v>
      </c>
      <c r="C573" s="57">
        <f>SUM(D573:J573)</f>
        <v>0</v>
      </c>
      <c r="D573" s="57">
        <f aca="true" t="shared" si="140" ref="D573:J575">D581</f>
        <v>0</v>
      </c>
      <c r="E573" s="57">
        <f t="shared" si="140"/>
        <v>0</v>
      </c>
      <c r="F573" s="57">
        <f t="shared" si="140"/>
        <v>0</v>
      </c>
      <c r="G573" s="115">
        <f t="shared" si="140"/>
        <v>0</v>
      </c>
      <c r="H573" s="57">
        <f t="shared" si="140"/>
        <v>0</v>
      </c>
      <c r="I573" s="57">
        <f t="shared" si="140"/>
        <v>0</v>
      </c>
      <c r="J573" s="57">
        <f t="shared" si="140"/>
        <v>0</v>
      </c>
      <c r="K573" s="31"/>
    </row>
    <row r="574" spans="1:11" ht="15">
      <c r="A574" s="25">
        <f>A573+1</f>
        <v>3</v>
      </c>
      <c r="B574" s="29" t="s">
        <v>8</v>
      </c>
      <c r="C574" s="57">
        <f>SUM(D574:J574)</f>
        <v>91566370</v>
      </c>
      <c r="D574" s="57">
        <f t="shared" si="140"/>
        <v>12926400</v>
      </c>
      <c r="E574" s="57">
        <f t="shared" si="140"/>
        <v>11504307</v>
      </c>
      <c r="F574" s="57">
        <f t="shared" si="140"/>
        <v>12226476</v>
      </c>
      <c r="G574" s="115">
        <f t="shared" si="140"/>
        <v>11905381</v>
      </c>
      <c r="H574" s="57">
        <f t="shared" si="140"/>
        <v>12668024</v>
      </c>
      <c r="I574" s="57">
        <f t="shared" si="140"/>
        <v>12880482</v>
      </c>
      <c r="J574" s="57">
        <f t="shared" si="140"/>
        <v>17455300</v>
      </c>
      <c r="K574" s="31"/>
    </row>
    <row r="575" spans="1:11" ht="15">
      <c r="A575" s="25">
        <f>A574+1</f>
        <v>4</v>
      </c>
      <c r="B575" s="29" t="s">
        <v>9</v>
      </c>
      <c r="C575" s="57">
        <f>SUM(D575:J575)</f>
        <v>0</v>
      </c>
      <c r="D575" s="57">
        <f t="shared" si="140"/>
        <v>0</v>
      </c>
      <c r="E575" s="57">
        <f t="shared" si="140"/>
        <v>0</v>
      </c>
      <c r="F575" s="57">
        <f t="shared" si="140"/>
        <v>0</v>
      </c>
      <c r="G575" s="115">
        <f t="shared" si="140"/>
        <v>0</v>
      </c>
      <c r="H575" s="57">
        <f t="shared" si="140"/>
        <v>0</v>
      </c>
      <c r="I575" s="57">
        <f t="shared" si="140"/>
        <v>0</v>
      </c>
      <c r="J575" s="57">
        <f t="shared" si="140"/>
        <v>0</v>
      </c>
      <c r="K575" s="31"/>
    </row>
    <row r="576" spans="1:11" ht="15">
      <c r="A576" s="25"/>
      <c r="B576" s="32"/>
      <c r="C576" s="57"/>
      <c r="D576" s="57"/>
      <c r="E576" s="57"/>
      <c r="F576" s="57"/>
      <c r="G576" s="115"/>
      <c r="H576" s="57"/>
      <c r="I576" s="57"/>
      <c r="J576" s="57"/>
      <c r="K576" s="31"/>
    </row>
    <row r="577" spans="1:11" ht="18.75">
      <c r="A577" s="25"/>
      <c r="B577" s="139"/>
      <c r="C577" s="140"/>
      <c r="D577" s="140"/>
      <c r="E577" s="140"/>
      <c r="F577" s="140"/>
      <c r="G577" s="140"/>
      <c r="H577" s="140"/>
      <c r="I577" s="140"/>
      <c r="J577" s="140"/>
      <c r="K577" s="141"/>
    </row>
    <row r="578" spans="1:11" ht="15">
      <c r="A578" s="25"/>
      <c r="B578" s="142" t="s">
        <v>11</v>
      </c>
      <c r="C578" s="142"/>
      <c r="D578" s="142"/>
      <c r="E578" s="142"/>
      <c r="F578" s="142"/>
      <c r="G578" s="142"/>
      <c r="H578" s="142"/>
      <c r="I578" s="142"/>
      <c r="J578" s="142"/>
      <c r="K578" s="142"/>
    </row>
    <row r="579" spans="1:11" ht="29.25">
      <c r="A579" s="25"/>
      <c r="B579" s="26" t="s">
        <v>12</v>
      </c>
      <c r="C579" s="67">
        <f>SUM(C580:C583)</f>
        <v>91566370</v>
      </c>
      <c r="D579" s="67">
        <f aca="true" t="shared" si="141" ref="D579:J579">SUM(D580:D583)</f>
        <v>12926400</v>
      </c>
      <c r="E579" s="67">
        <f t="shared" si="141"/>
        <v>11504307</v>
      </c>
      <c r="F579" s="67">
        <f t="shared" si="141"/>
        <v>12226476</v>
      </c>
      <c r="G579" s="132">
        <f t="shared" si="141"/>
        <v>11905381</v>
      </c>
      <c r="H579" s="67">
        <f t="shared" si="141"/>
        <v>12668024</v>
      </c>
      <c r="I579" s="67">
        <f t="shared" si="141"/>
        <v>12880482</v>
      </c>
      <c r="J579" s="67">
        <f t="shared" si="141"/>
        <v>17455300</v>
      </c>
      <c r="K579" s="41"/>
    </row>
    <row r="580" spans="1:11" ht="15">
      <c r="A580" s="25">
        <f>A579+1</f>
        <v>1</v>
      </c>
      <c r="B580" s="29" t="s">
        <v>6</v>
      </c>
      <c r="C580" s="68">
        <f>SUM(D580:J580)</f>
        <v>0</v>
      </c>
      <c r="D580" s="68">
        <f>D585</f>
        <v>0</v>
      </c>
      <c r="E580" s="68">
        <f aca="true" t="shared" si="142" ref="E580:J580">E585</f>
        <v>0</v>
      </c>
      <c r="F580" s="68">
        <f t="shared" si="142"/>
        <v>0</v>
      </c>
      <c r="G580" s="126">
        <f t="shared" si="142"/>
        <v>0</v>
      </c>
      <c r="H580" s="68">
        <f t="shared" si="142"/>
        <v>0</v>
      </c>
      <c r="I580" s="68">
        <f t="shared" si="142"/>
        <v>0</v>
      </c>
      <c r="J580" s="68">
        <f t="shared" si="142"/>
        <v>0</v>
      </c>
      <c r="K580" s="31"/>
    </row>
    <row r="581" spans="1:11" ht="15">
      <c r="A581" s="25">
        <f>A580+1</f>
        <v>2</v>
      </c>
      <c r="B581" s="29" t="s">
        <v>7</v>
      </c>
      <c r="C581" s="68">
        <f>SUM(D581:J581)</f>
        <v>0</v>
      </c>
      <c r="D581" s="68">
        <f aca="true" t="shared" si="143" ref="D581:J583">D586</f>
        <v>0</v>
      </c>
      <c r="E581" s="68">
        <f t="shared" si="143"/>
        <v>0</v>
      </c>
      <c r="F581" s="68">
        <f t="shared" si="143"/>
        <v>0</v>
      </c>
      <c r="G581" s="126">
        <f t="shared" si="143"/>
        <v>0</v>
      </c>
      <c r="H581" s="68">
        <f t="shared" si="143"/>
        <v>0</v>
      </c>
      <c r="I581" s="68">
        <f t="shared" si="143"/>
        <v>0</v>
      </c>
      <c r="J581" s="68">
        <f t="shared" si="143"/>
        <v>0</v>
      </c>
      <c r="K581" s="31"/>
    </row>
    <row r="582" spans="1:11" ht="15">
      <c r="A582" s="25">
        <f>A581+1</f>
        <v>3</v>
      </c>
      <c r="B582" s="29" t="s">
        <v>8</v>
      </c>
      <c r="C582" s="68">
        <f>SUM(D582:J582)</f>
        <v>91566370</v>
      </c>
      <c r="D582" s="68">
        <f t="shared" si="143"/>
        <v>12926400</v>
      </c>
      <c r="E582" s="68">
        <f t="shared" si="143"/>
        <v>11504307</v>
      </c>
      <c r="F582" s="68">
        <f t="shared" si="143"/>
        <v>12226476</v>
      </c>
      <c r="G582" s="126">
        <f t="shared" si="143"/>
        <v>11905381</v>
      </c>
      <c r="H582" s="68">
        <f t="shared" si="143"/>
        <v>12668024</v>
      </c>
      <c r="I582" s="68">
        <f t="shared" si="143"/>
        <v>12880482</v>
      </c>
      <c r="J582" s="68">
        <f t="shared" si="143"/>
        <v>17455300</v>
      </c>
      <c r="K582" s="31"/>
    </row>
    <row r="583" spans="1:11" ht="15">
      <c r="A583" s="25">
        <f>A582+1</f>
        <v>4</v>
      </c>
      <c r="B583" s="29" t="s">
        <v>9</v>
      </c>
      <c r="C583" s="68">
        <f>SUM(D583:J583)</f>
        <v>0</v>
      </c>
      <c r="D583" s="68">
        <f t="shared" si="143"/>
        <v>0</v>
      </c>
      <c r="E583" s="68">
        <f t="shared" si="143"/>
        <v>0</v>
      </c>
      <c r="F583" s="68">
        <f t="shared" si="143"/>
        <v>0</v>
      </c>
      <c r="G583" s="126">
        <f t="shared" si="143"/>
        <v>0</v>
      </c>
      <c r="H583" s="68">
        <f t="shared" si="143"/>
        <v>0</v>
      </c>
      <c r="I583" s="68">
        <f t="shared" si="143"/>
        <v>0</v>
      </c>
      <c r="J583" s="68">
        <f t="shared" si="143"/>
        <v>0</v>
      </c>
      <c r="K583" s="31"/>
    </row>
    <row r="584" spans="1:11" ht="157.5">
      <c r="A584" s="25"/>
      <c r="B584" s="45" t="s">
        <v>98</v>
      </c>
      <c r="C584" s="69">
        <f>SUM(C585:C588)</f>
        <v>91566370</v>
      </c>
      <c r="D584" s="69">
        <f aca="true" t="shared" si="144" ref="D584:J584">SUM(D585:D588)</f>
        <v>12926400</v>
      </c>
      <c r="E584" s="69">
        <f t="shared" si="144"/>
        <v>11504307</v>
      </c>
      <c r="F584" s="69">
        <f t="shared" si="144"/>
        <v>12226476</v>
      </c>
      <c r="G584" s="133">
        <f t="shared" si="144"/>
        <v>11905381</v>
      </c>
      <c r="H584" s="69">
        <f t="shared" si="144"/>
        <v>12668024</v>
      </c>
      <c r="I584" s="69">
        <f t="shared" si="144"/>
        <v>12880482</v>
      </c>
      <c r="J584" s="69">
        <f t="shared" si="144"/>
        <v>17455300</v>
      </c>
      <c r="K584" s="36" t="s">
        <v>34</v>
      </c>
    </row>
    <row r="585" spans="1:11" ht="15">
      <c r="A585" s="25">
        <v>1</v>
      </c>
      <c r="B585" s="29" t="s">
        <v>6</v>
      </c>
      <c r="C585" s="68">
        <f>SUM(D585:J585)</f>
        <v>0</v>
      </c>
      <c r="D585" s="68"/>
      <c r="E585" s="68"/>
      <c r="F585" s="68"/>
      <c r="G585" s="126"/>
      <c r="H585" s="68"/>
      <c r="I585" s="68"/>
      <c r="J585" s="68"/>
      <c r="K585" s="31"/>
    </row>
    <row r="586" spans="1:11" ht="15">
      <c r="A586" s="25">
        <v>2</v>
      </c>
      <c r="B586" s="29" t="s">
        <v>7</v>
      </c>
      <c r="C586" s="68">
        <f>SUM(D586:J586)</f>
        <v>0</v>
      </c>
      <c r="D586" s="68"/>
      <c r="E586" s="68"/>
      <c r="F586" s="68"/>
      <c r="G586" s="126"/>
      <c r="H586" s="68"/>
      <c r="I586" s="68"/>
      <c r="J586" s="68"/>
      <c r="K586" s="37"/>
    </row>
    <row r="587" spans="1:11" ht="15">
      <c r="A587" s="25">
        <v>3</v>
      </c>
      <c r="B587" s="29" t="s">
        <v>8</v>
      </c>
      <c r="C587" s="68">
        <f>SUM(D587:J587)</f>
        <v>91566370</v>
      </c>
      <c r="D587" s="68">
        <v>12926400</v>
      </c>
      <c r="E587" s="68">
        <v>11504307</v>
      </c>
      <c r="F587" s="68">
        <v>12226476</v>
      </c>
      <c r="G587" s="126">
        <v>11905381</v>
      </c>
      <c r="H587" s="68">
        <v>12668024</v>
      </c>
      <c r="I587" s="68">
        <v>12880482</v>
      </c>
      <c r="J587" s="68">
        <v>17455300</v>
      </c>
      <c r="K587" s="31"/>
    </row>
    <row r="588" spans="1:11" ht="15">
      <c r="A588" s="25">
        <v>4</v>
      </c>
      <c r="B588" s="29" t="s">
        <v>9</v>
      </c>
      <c r="C588" s="68">
        <f>SUM(D588:J588)</f>
        <v>0</v>
      </c>
      <c r="D588" s="30"/>
      <c r="E588" s="30"/>
      <c r="F588" s="30"/>
      <c r="G588" s="117"/>
      <c r="H588" s="30"/>
      <c r="I588" s="30"/>
      <c r="J588" s="30"/>
      <c r="K588" s="31"/>
    </row>
    <row r="590" spans="3:10" ht="15">
      <c r="C590" s="47"/>
      <c r="D590" s="47"/>
      <c r="E590" s="97"/>
      <c r="F590" s="90"/>
      <c r="G590" s="137"/>
      <c r="H590" s="47"/>
      <c r="I590" s="47"/>
      <c r="J590" s="47">
        <f>K541+K467+K432+K406+K307+K199+K104+K24</f>
        <v>0</v>
      </c>
    </row>
    <row r="591" spans="1:11" ht="113.25" customHeight="1">
      <c r="A591" s="1"/>
      <c r="B591" s="2"/>
      <c r="C591" s="3"/>
      <c r="D591" s="4"/>
      <c r="E591" s="4"/>
      <c r="F591" s="4"/>
      <c r="G591" s="107"/>
      <c r="H591" s="3"/>
      <c r="I591" s="100"/>
      <c r="J591" s="150" t="s">
        <v>129</v>
      </c>
      <c r="K591" s="150"/>
    </row>
    <row r="592" spans="1:11" ht="36" customHeight="1">
      <c r="A592" s="143" t="s">
        <v>91</v>
      </c>
      <c r="B592" s="144"/>
      <c r="C592" s="144"/>
      <c r="D592" s="144"/>
      <c r="E592" s="144"/>
      <c r="F592" s="144"/>
      <c r="G592" s="144"/>
      <c r="H592" s="144"/>
      <c r="I592" s="144"/>
      <c r="J592" s="144"/>
      <c r="K592" s="144"/>
    </row>
    <row r="593" spans="1:11" ht="15">
      <c r="A593" s="1"/>
      <c r="B593" s="2"/>
      <c r="C593" s="3"/>
      <c r="D593" s="3"/>
      <c r="E593" s="3"/>
      <c r="F593" s="3"/>
      <c r="G593" s="107"/>
      <c r="H593" s="3"/>
      <c r="I593" s="3"/>
      <c r="J593" s="3"/>
      <c r="K593" s="5"/>
    </row>
    <row r="594" spans="1:11" ht="15">
      <c r="A594" s="1"/>
      <c r="B594" s="2"/>
      <c r="C594" s="3"/>
      <c r="D594" s="3"/>
      <c r="E594" s="3"/>
      <c r="F594" s="3"/>
      <c r="G594" s="107"/>
      <c r="H594" s="3"/>
      <c r="I594" s="3"/>
      <c r="J594" s="3"/>
      <c r="K594" s="5"/>
    </row>
    <row r="595" spans="1:11" ht="15">
      <c r="A595" s="145" t="s">
        <v>0</v>
      </c>
      <c r="B595" s="147" t="s">
        <v>1</v>
      </c>
      <c r="C595" s="148" t="s">
        <v>74</v>
      </c>
      <c r="D595" s="149"/>
      <c r="E595" s="149"/>
      <c r="F595" s="149"/>
      <c r="G595" s="149"/>
      <c r="H595" s="149"/>
      <c r="I595" s="149"/>
      <c r="J595" s="149"/>
      <c r="K595" s="147" t="s">
        <v>2</v>
      </c>
    </row>
    <row r="596" spans="1:11" ht="99" customHeight="1">
      <c r="A596" s="146"/>
      <c r="B596" s="147"/>
      <c r="C596" s="21" t="s">
        <v>3</v>
      </c>
      <c r="D596" s="22">
        <v>2014</v>
      </c>
      <c r="E596" s="22">
        <v>2015</v>
      </c>
      <c r="F596" s="22">
        <v>2016</v>
      </c>
      <c r="G596" s="113">
        <v>2017</v>
      </c>
      <c r="H596" s="22">
        <v>2018</v>
      </c>
      <c r="I596" s="22">
        <v>2019</v>
      </c>
      <c r="J596" s="22">
        <v>2020</v>
      </c>
      <c r="K596" s="147"/>
    </row>
    <row r="597" spans="1:11" ht="15">
      <c r="A597" s="23">
        <v>1</v>
      </c>
      <c r="B597" s="24" t="s">
        <v>4</v>
      </c>
      <c r="C597" s="21">
        <v>3</v>
      </c>
      <c r="D597" s="22">
        <v>4</v>
      </c>
      <c r="E597" s="22">
        <v>5</v>
      </c>
      <c r="F597" s="22">
        <v>6</v>
      </c>
      <c r="G597" s="113">
        <v>7</v>
      </c>
      <c r="H597" s="22">
        <v>8</v>
      </c>
      <c r="I597" s="22">
        <v>9</v>
      </c>
      <c r="J597" s="22">
        <v>10</v>
      </c>
      <c r="K597" s="22">
        <v>11</v>
      </c>
    </row>
    <row r="598" spans="1:11" ht="57.75">
      <c r="A598" s="25"/>
      <c r="B598" s="26" t="s">
        <v>10</v>
      </c>
      <c r="C598" s="60">
        <f>SUM(C599:C602)</f>
        <v>100000</v>
      </c>
      <c r="D598" s="60">
        <f aca="true" t="shared" si="145" ref="D598:J598">SUM(D599:D602)</f>
        <v>0</v>
      </c>
      <c r="E598" s="60">
        <f t="shared" si="145"/>
        <v>0</v>
      </c>
      <c r="F598" s="60">
        <f t="shared" si="145"/>
        <v>100000</v>
      </c>
      <c r="G598" s="114">
        <f t="shared" si="145"/>
        <v>0</v>
      </c>
      <c r="H598" s="60">
        <f t="shared" si="145"/>
        <v>0</v>
      </c>
      <c r="I598" s="60">
        <f t="shared" si="145"/>
        <v>0</v>
      </c>
      <c r="J598" s="60">
        <f t="shared" si="145"/>
        <v>0</v>
      </c>
      <c r="K598" s="28"/>
    </row>
    <row r="599" spans="1:11" ht="15">
      <c r="A599" s="25">
        <f>A598+1</f>
        <v>1</v>
      </c>
      <c r="B599" s="29" t="s">
        <v>6</v>
      </c>
      <c r="C599" s="57">
        <f>SUM(D599:J599)</f>
        <v>0</v>
      </c>
      <c r="D599" s="57">
        <f>D607</f>
        <v>0</v>
      </c>
      <c r="E599" s="57">
        <f aca="true" t="shared" si="146" ref="E599:J599">E607</f>
        <v>0</v>
      </c>
      <c r="F599" s="57">
        <f t="shared" si="146"/>
        <v>0</v>
      </c>
      <c r="G599" s="115">
        <f t="shared" si="146"/>
        <v>0</v>
      </c>
      <c r="H599" s="57">
        <f t="shared" si="146"/>
        <v>0</v>
      </c>
      <c r="I599" s="57">
        <f t="shared" si="146"/>
        <v>0</v>
      </c>
      <c r="J599" s="57">
        <f t="shared" si="146"/>
        <v>0</v>
      </c>
      <c r="K599" s="31"/>
    </row>
    <row r="600" spans="1:11" ht="15">
      <c r="A600" s="25">
        <f>A599+1</f>
        <v>2</v>
      </c>
      <c r="B600" s="29" t="s">
        <v>7</v>
      </c>
      <c r="C600" s="57">
        <f>SUM(D600:J600)</f>
        <v>0</v>
      </c>
      <c r="D600" s="57">
        <f aca="true" t="shared" si="147" ref="D600:J602">D608</f>
        <v>0</v>
      </c>
      <c r="E600" s="57">
        <f t="shared" si="147"/>
        <v>0</v>
      </c>
      <c r="F600" s="57">
        <f t="shared" si="147"/>
        <v>0</v>
      </c>
      <c r="G600" s="115">
        <f t="shared" si="147"/>
        <v>0</v>
      </c>
      <c r="H600" s="57">
        <f t="shared" si="147"/>
        <v>0</v>
      </c>
      <c r="I600" s="57">
        <f t="shared" si="147"/>
        <v>0</v>
      </c>
      <c r="J600" s="57">
        <f t="shared" si="147"/>
        <v>0</v>
      </c>
      <c r="K600" s="31"/>
    </row>
    <row r="601" spans="1:11" ht="15">
      <c r="A601" s="25">
        <f>A600+1</f>
        <v>3</v>
      </c>
      <c r="B601" s="29" t="s">
        <v>8</v>
      </c>
      <c r="C601" s="57">
        <f>SUM(D601:J601)</f>
        <v>100000</v>
      </c>
      <c r="D601" s="57">
        <f t="shared" si="147"/>
        <v>0</v>
      </c>
      <c r="E601" s="57">
        <f t="shared" si="147"/>
        <v>0</v>
      </c>
      <c r="F601" s="57">
        <f t="shared" si="147"/>
        <v>100000</v>
      </c>
      <c r="G601" s="115">
        <f t="shared" si="147"/>
        <v>0</v>
      </c>
      <c r="H601" s="57">
        <f t="shared" si="147"/>
        <v>0</v>
      </c>
      <c r="I601" s="57">
        <f t="shared" si="147"/>
        <v>0</v>
      </c>
      <c r="J601" s="57">
        <f t="shared" si="147"/>
        <v>0</v>
      </c>
      <c r="K601" s="31"/>
    </row>
    <row r="602" spans="1:11" ht="15">
      <c r="A602" s="25">
        <f>A601+1</f>
        <v>4</v>
      </c>
      <c r="B602" s="29" t="s">
        <v>9</v>
      </c>
      <c r="C602" s="57">
        <f>SUM(D602:J602)</f>
        <v>0</v>
      </c>
      <c r="D602" s="57">
        <f t="shared" si="147"/>
        <v>0</v>
      </c>
      <c r="E602" s="57">
        <f t="shared" si="147"/>
        <v>0</v>
      </c>
      <c r="F602" s="57">
        <f t="shared" si="147"/>
        <v>0</v>
      </c>
      <c r="G602" s="115">
        <f t="shared" si="147"/>
        <v>0</v>
      </c>
      <c r="H602" s="57">
        <f t="shared" si="147"/>
        <v>0</v>
      </c>
      <c r="I602" s="57">
        <f t="shared" si="147"/>
        <v>0</v>
      </c>
      <c r="J602" s="57">
        <f t="shared" si="147"/>
        <v>0</v>
      </c>
      <c r="K602" s="31"/>
    </row>
    <row r="603" spans="1:11" ht="15">
      <c r="A603" s="25"/>
      <c r="B603" s="32"/>
      <c r="C603" s="57"/>
      <c r="D603" s="57"/>
      <c r="E603" s="57"/>
      <c r="F603" s="57"/>
      <c r="G603" s="115"/>
      <c r="H603" s="57"/>
      <c r="I603" s="57"/>
      <c r="J603" s="57"/>
      <c r="K603" s="31"/>
    </row>
    <row r="604" spans="1:11" ht="18.75">
      <c r="A604" s="25"/>
      <c r="B604" s="139"/>
      <c r="C604" s="140"/>
      <c r="D604" s="140"/>
      <c r="E604" s="140"/>
      <c r="F604" s="140"/>
      <c r="G604" s="140"/>
      <c r="H604" s="140"/>
      <c r="I604" s="140"/>
      <c r="J604" s="140"/>
      <c r="K604" s="141"/>
    </row>
    <row r="605" spans="1:11" ht="15">
      <c r="A605" s="25"/>
      <c r="B605" s="142" t="s">
        <v>11</v>
      </c>
      <c r="C605" s="142"/>
      <c r="D605" s="142"/>
      <c r="E605" s="142"/>
      <c r="F605" s="142"/>
      <c r="G605" s="142"/>
      <c r="H605" s="142"/>
      <c r="I605" s="142"/>
      <c r="J605" s="142"/>
      <c r="K605" s="142"/>
    </row>
    <row r="606" spans="1:11" ht="29.25">
      <c r="A606" s="25"/>
      <c r="B606" s="26" t="s">
        <v>12</v>
      </c>
      <c r="C606" s="67">
        <f>SUM(C607:C610)</f>
        <v>100000</v>
      </c>
      <c r="D606" s="67">
        <f aca="true" t="shared" si="148" ref="D606:J606">SUM(D607:D610)</f>
        <v>0</v>
      </c>
      <c r="E606" s="67">
        <f t="shared" si="148"/>
        <v>0</v>
      </c>
      <c r="F606" s="67">
        <f t="shared" si="148"/>
        <v>100000</v>
      </c>
      <c r="G606" s="132">
        <f t="shared" si="148"/>
        <v>0</v>
      </c>
      <c r="H606" s="67">
        <f t="shared" si="148"/>
        <v>0</v>
      </c>
      <c r="I606" s="67">
        <f t="shared" si="148"/>
        <v>0</v>
      </c>
      <c r="J606" s="67">
        <f t="shared" si="148"/>
        <v>0</v>
      </c>
      <c r="K606" s="41"/>
    </row>
    <row r="607" spans="1:11" ht="15">
      <c r="A607" s="25">
        <f>A606+1</f>
        <v>1</v>
      </c>
      <c r="B607" s="29" t="s">
        <v>6</v>
      </c>
      <c r="C607" s="68">
        <f>SUM(D607:J607)</f>
        <v>0</v>
      </c>
      <c r="D607" s="68">
        <f>D612</f>
        <v>0</v>
      </c>
      <c r="E607" s="68">
        <f aca="true" t="shared" si="149" ref="E607:J607">E612</f>
        <v>0</v>
      </c>
      <c r="F607" s="68">
        <f t="shared" si="149"/>
        <v>0</v>
      </c>
      <c r="G607" s="126">
        <f t="shared" si="149"/>
        <v>0</v>
      </c>
      <c r="H607" s="68">
        <f t="shared" si="149"/>
        <v>0</v>
      </c>
      <c r="I607" s="68">
        <f t="shared" si="149"/>
        <v>0</v>
      </c>
      <c r="J607" s="68">
        <f t="shared" si="149"/>
        <v>0</v>
      </c>
      <c r="K607" s="31"/>
    </row>
    <row r="608" spans="1:11" ht="15">
      <c r="A608" s="25">
        <f>A607+1</f>
        <v>2</v>
      </c>
      <c r="B608" s="29" t="s">
        <v>7</v>
      </c>
      <c r="C608" s="68">
        <f>SUM(D608:J608)</f>
        <v>0</v>
      </c>
      <c r="D608" s="68">
        <f aca="true" t="shared" si="150" ref="D608:J610">D613</f>
        <v>0</v>
      </c>
      <c r="E608" s="68">
        <f t="shared" si="150"/>
        <v>0</v>
      </c>
      <c r="F608" s="68">
        <f t="shared" si="150"/>
        <v>0</v>
      </c>
      <c r="G608" s="126">
        <f t="shared" si="150"/>
        <v>0</v>
      </c>
      <c r="H608" s="68">
        <f t="shared" si="150"/>
        <v>0</v>
      </c>
      <c r="I608" s="68">
        <f t="shared" si="150"/>
        <v>0</v>
      </c>
      <c r="J608" s="68">
        <f t="shared" si="150"/>
        <v>0</v>
      </c>
      <c r="K608" s="31"/>
    </row>
    <row r="609" spans="1:11" ht="15">
      <c r="A609" s="25">
        <f>A608+1</f>
        <v>3</v>
      </c>
      <c r="B609" s="29" t="s">
        <v>8</v>
      </c>
      <c r="C609" s="68">
        <f>SUM(D609:J609)</f>
        <v>100000</v>
      </c>
      <c r="D609" s="68">
        <f t="shared" si="150"/>
        <v>0</v>
      </c>
      <c r="E609" s="68">
        <f t="shared" si="150"/>
        <v>0</v>
      </c>
      <c r="F609" s="68">
        <f t="shared" si="150"/>
        <v>100000</v>
      </c>
      <c r="G609" s="126">
        <f t="shared" si="150"/>
        <v>0</v>
      </c>
      <c r="H609" s="68">
        <f t="shared" si="150"/>
        <v>0</v>
      </c>
      <c r="I609" s="68">
        <f t="shared" si="150"/>
        <v>0</v>
      </c>
      <c r="J609" s="68">
        <f t="shared" si="150"/>
        <v>0</v>
      </c>
      <c r="K609" s="31"/>
    </row>
    <row r="610" spans="1:11" ht="15">
      <c r="A610" s="25">
        <f>A609+1</f>
        <v>4</v>
      </c>
      <c r="B610" s="29" t="s">
        <v>9</v>
      </c>
      <c r="C610" s="68">
        <f>SUM(D610:J610)</f>
        <v>0</v>
      </c>
      <c r="D610" s="68">
        <f t="shared" si="150"/>
        <v>0</v>
      </c>
      <c r="E610" s="68">
        <f t="shared" si="150"/>
        <v>0</v>
      </c>
      <c r="F610" s="68">
        <f t="shared" si="150"/>
        <v>0</v>
      </c>
      <c r="G610" s="126">
        <f t="shared" si="150"/>
        <v>0</v>
      </c>
      <c r="H610" s="68">
        <f t="shared" si="150"/>
        <v>0</v>
      </c>
      <c r="I610" s="68">
        <f t="shared" si="150"/>
        <v>0</v>
      </c>
      <c r="J610" s="68">
        <f t="shared" si="150"/>
        <v>0</v>
      </c>
      <c r="K610" s="31"/>
    </row>
    <row r="611" spans="1:11" ht="141.75">
      <c r="A611" s="25"/>
      <c r="B611" s="45" t="s">
        <v>92</v>
      </c>
      <c r="C611" s="69">
        <f>SUM(C612:C615)</f>
        <v>100000</v>
      </c>
      <c r="D611" s="69">
        <f aca="true" t="shared" si="151" ref="D611:J611">SUM(D612:D615)</f>
        <v>0</v>
      </c>
      <c r="E611" s="69">
        <f t="shared" si="151"/>
        <v>0</v>
      </c>
      <c r="F611" s="69">
        <f t="shared" si="151"/>
        <v>100000</v>
      </c>
      <c r="G611" s="133">
        <f t="shared" si="151"/>
        <v>0</v>
      </c>
      <c r="H611" s="69">
        <f t="shared" si="151"/>
        <v>0</v>
      </c>
      <c r="I611" s="69">
        <f t="shared" si="151"/>
        <v>0</v>
      </c>
      <c r="J611" s="69">
        <f t="shared" si="151"/>
        <v>0</v>
      </c>
      <c r="K611" s="36" t="s">
        <v>34</v>
      </c>
    </row>
    <row r="612" spans="1:11" ht="15">
      <c r="A612" s="25">
        <v>1</v>
      </c>
      <c r="B612" s="29" t="s">
        <v>6</v>
      </c>
      <c r="C612" s="68">
        <f>SUM(D612:J612)</f>
        <v>0</v>
      </c>
      <c r="D612" s="68"/>
      <c r="E612" s="68"/>
      <c r="F612" s="68"/>
      <c r="G612" s="126"/>
      <c r="H612" s="68"/>
      <c r="I612" s="68"/>
      <c r="J612" s="68"/>
      <c r="K612" s="31"/>
    </row>
    <row r="613" spans="1:11" ht="15">
      <c r="A613" s="25">
        <v>2</v>
      </c>
      <c r="B613" s="29" t="s">
        <v>7</v>
      </c>
      <c r="C613" s="68">
        <f>SUM(D613:J613)</f>
        <v>0</v>
      </c>
      <c r="D613" s="68"/>
      <c r="E613" s="68"/>
      <c r="F613" s="68"/>
      <c r="G613" s="126"/>
      <c r="H613" s="68"/>
      <c r="I613" s="68"/>
      <c r="J613" s="68"/>
      <c r="K613" s="37"/>
    </row>
    <row r="614" spans="1:11" ht="15">
      <c r="A614" s="25">
        <v>3</v>
      </c>
      <c r="B614" s="29" t="s">
        <v>8</v>
      </c>
      <c r="C614" s="68">
        <f>SUM(D614:J614)</f>
        <v>100000</v>
      </c>
      <c r="D614" s="68"/>
      <c r="E614" s="68"/>
      <c r="F614" s="68">
        <v>100000</v>
      </c>
      <c r="G614" s="126"/>
      <c r="H614" s="68"/>
      <c r="I614" s="68"/>
      <c r="J614" s="68"/>
      <c r="K614" s="31"/>
    </row>
    <row r="615" spans="1:11" ht="15">
      <c r="A615" s="25">
        <v>4</v>
      </c>
      <c r="B615" s="29" t="s">
        <v>9</v>
      </c>
      <c r="C615" s="68">
        <f>SUM(D615:J615)</f>
        <v>0</v>
      </c>
      <c r="D615" s="30"/>
      <c r="E615" s="30"/>
      <c r="F615" s="30"/>
      <c r="G615" s="117"/>
      <c r="H615" s="30"/>
      <c r="I615" s="30"/>
      <c r="J615" s="30"/>
      <c r="K615" s="31"/>
    </row>
    <row r="618" spans="1:11" ht="114" customHeight="1">
      <c r="A618" s="1"/>
      <c r="B618" s="2"/>
      <c r="C618" s="3"/>
      <c r="D618" s="4"/>
      <c r="E618" s="4"/>
      <c r="F618" s="4"/>
      <c r="G618" s="107"/>
      <c r="H618" s="3"/>
      <c r="I618" s="100"/>
      <c r="J618" s="150" t="s">
        <v>130</v>
      </c>
      <c r="K618" s="150"/>
    </row>
    <row r="619" spans="1:11" ht="33.75" customHeight="1">
      <c r="A619" s="143" t="s">
        <v>99</v>
      </c>
      <c r="B619" s="144"/>
      <c r="C619" s="144"/>
      <c r="D619" s="144"/>
      <c r="E619" s="144"/>
      <c r="F619" s="144"/>
      <c r="G619" s="144"/>
      <c r="H619" s="144"/>
      <c r="I619" s="144"/>
      <c r="J619" s="144"/>
      <c r="K619" s="144"/>
    </row>
    <row r="620" spans="1:11" ht="15">
      <c r="A620" s="1"/>
      <c r="B620" s="2"/>
      <c r="C620" s="3"/>
      <c r="D620" s="3"/>
      <c r="E620" s="3"/>
      <c r="F620" s="3"/>
      <c r="G620" s="107"/>
      <c r="H620" s="3"/>
      <c r="I620" s="3"/>
      <c r="J620" s="3"/>
      <c r="K620" s="5"/>
    </row>
    <row r="621" spans="1:11" ht="15">
      <c r="A621" s="1"/>
      <c r="B621" s="2"/>
      <c r="C621" s="3"/>
      <c r="D621" s="3"/>
      <c r="E621" s="3"/>
      <c r="F621" s="3"/>
      <c r="G621" s="107"/>
      <c r="H621" s="3"/>
      <c r="I621" s="3"/>
      <c r="J621" s="3"/>
      <c r="K621" s="5"/>
    </row>
    <row r="622" spans="1:11" ht="15">
      <c r="A622" s="145" t="s">
        <v>0</v>
      </c>
      <c r="B622" s="147" t="s">
        <v>1</v>
      </c>
      <c r="C622" s="148" t="s">
        <v>74</v>
      </c>
      <c r="D622" s="149"/>
      <c r="E622" s="149"/>
      <c r="F622" s="149"/>
      <c r="G622" s="149"/>
      <c r="H622" s="149"/>
      <c r="I622" s="149"/>
      <c r="J622" s="149"/>
      <c r="K622" s="147" t="s">
        <v>2</v>
      </c>
    </row>
    <row r="623" spans="1:11" ht="88.5" customHeight="1">
      <c r="A623" s="146"/>
      <c r="B623" s="147"/>
      <c r="C623" s="21" t="s">
        <v>3</v>
      </c>
      <c r="D623" s="22">
        <v>2014</v>
      </c>
      <c r="E623" s="22">
        <v>2015</v>
      </c>
      <c r="F623" s="22">
        <v>2016</v>
      </c>
      <c r="G623" s="113">
        <v>2017</v>
      </c>
      <c r="H623" s="22">
        <v>2018</v>
      </c>
      <c r="I623" s="22">
        <v>2019</v>
      </c>
      <c r="J623" s="22">
        <v>2020</v>
      </c>
      <c r="K623" s="147"/>
    </row>
    <row r="624" spans="1:11" ht="15">
      <c r="A624" s="23">
        <v>1</v>
      </c>
      <c r="B624" s="24" t="s">
        <v>4</v>
      </c>
      <c r="C624" s="21">
        <v>3</v>
      </c>
      <c r="D624" s="22">
        <v>4</v>
      </c>
      <c r="E624" s="22">
        <v>5</v>
      </c>
      <c r="F624" s="22">
        <v>6</v>
      </c>
      <c r="G624" s="113">
        <v>7</v>
      </c>
      <c r="H624" s="22">
        <v>8</v>
      </c>
      <c r="I624" s="22">
        <v>9</v>
      </c>
      <c r="J624" s="22">
        <v>10</v>
      </c>
      <c r="K624" s="22">
        <v>11</v>
      </c>
    </row>
    <row r="625" spans="1:11" ht="57.75">
      <c r="A625" s="25"/>
      <c r="B625" s="26" t="s">
        <v>10</v>
      </c>
      <c r="C625" s="60">
        <f>SUM(C626:C629)</f>
        <v>786112</v>
      </c>
      <c r="D625" s="60">
        <f aca="true" t="shared" si="152" ref="D625:J625">SUM(D626:D629)</f>
        <v>0</v>
      </c>
      <c r="E625" s="60">
        <f t="shared" si="152"/>
        <v>0</v>
      </c>
      <c r="F625" s="60">
        <f t="shared" si="152"/>
        <v>186200</v>
      </c>
      <c r="G625" s="114">
        <f t="shared" si="152"/>
        <v>186200</v>
      </c>
      <c r="H625" s="60">
        <f t="shared" si="152"/>
        <v>202800</v>
      </c>
      <c r="I625" s="60">
        <f t="shared" si="152"/>
        <v>210912</v>
      </c>
      <c r="J625" s="60">
        <f t="shared" si="152"/>
        <v>0</v>
      </c>
      <c r="K625" s="28"/>
    </row>
    <row r="626" spans="1:11" ht="15">
      <c r="A626" s="25">
        <f>A625+1</f>
        <v>1</v>
      </c>
      <c r="B626" s="29" t="s">
        <v>6</v>
      </c>
      <c r="C626" s="57">
        <f>SUM(D626:J626)</f>
        <v>0</v>
      </c>
      <c r="D626" s="57">
        <f>D634</f>
        <v>0</v>
      </c>
      <c r="E626" s="57">
        <f aca="true" t="shared" si="153" ref="E626:J626">E634</f>
        <v>0</v>
      </c>
      <c r="F626" s="57">
        <f t="shared" si="153"/>
        <v>0</v>
      </c>
      <c r="G626" s="115">
        <f t="shared" si="153"/>
        <v>0</v>
      </c>
      <c r="H626" s="57">
        <f t="shared" si="153"/>
        <v>0</v>
      </c>
      <c r="I626" s="57">
        <f t="shared" si="153"/>
        <v>0</v>
      </c>
      <c r="J626" s="57">
        <f t="shared" si="153"/>
        <v>0</v>
      </c>
      <c r="K626" s="31"/>
    </row>
    <row r="627" spans="1:11" ht="15">
      <c r="A627" s="25">
        <f>A626+1</f>
        <v>2</v>
      </c>
      <c r="B627" s="29" t="s">
        <v>7</v>
      </c>
      <c r="C627" s="57">
        <f>SUM(D627:J627)</f>
        <v>0</v>
      </c>
      <c r="D627" s="57">
        <f aca="true" t="shared" si="154" ref="D627:J629">D635</f>
        <v>0</v>
      </c>
      <c r="E627" s="57">
        <f t="shared" si="154"/>
        <v>0</v>
      </c>
      <c r="F627" s="57">
        <f t="shared" si="154"/>
        <v>0</v>
      </c>
      <c r="G627" s="115">
        <f t="shared" si="154"/>
        <v>0</v>
      </c>
      <c r="H627" s="57">
        <f t="shared" si="154"/>
        <v>0</v>
      </c>
      <c r="I627" s="57">
        <f t="shared" si="154"/>
        <v>0</v>
      </c>
      <c r="J627" s="57">
        <f t="shared" si="154"/>
        <v>0</v>
      </c>
      <c r="K627" s="31"/>
    </row>
    <row r="628" spans="1:11" ht="15">
      <c r="A628" s="25">
        <f>A627+1</f>
        <v>3</v>
      </c>
      <c r="B628" s="29" t="s">
        <v>8</v>
      </c>
      <c r="C628" s="57">
        <f>SUM(D628:J628)</f>
        <v>786112</v>
      </c>
      <c r="D628" s="57">
        <f t="shared" si="154"/>
        <v>0</v>
      </c>
      <c r="E628" s="57">
        <f t="shared" si="154"/>
        <v>0</v>
      </c>
      <c r="F628" s="57">
        <f t="shared" si="154"/>
        <v>186200</v>
      </c>
      <c r="G628" s="115">
        <f t="shared" si="154"/>
        <v>186200</v>
      </c>
      <c r="H628" s="57">
        <f>H636</f>
        <v>202800</v>
      </c>
      <c r="I628" s="57">
        <f t="shared" si="154"/>
        <v>210912</v>
      </c>
      <c r="J628" s="57">
        <f t="shared" si="154"/>
        <v>0</v>
      </c>
      <c r="K628" s="31"/>
    </row>
    <row r="629" spans="1:11" ht="15">
      <c r="A629" s="25">
        <f>A628+1</f>
        <v>4</v>
      </c>
      <c r="B629" s="29" t="s">
        <v>9</v>
      </c>
      <c r="C629" s="57">
        <f>SUM(D629:J629)</f>
        <v>0</v>
      </c>
      <c r="D629" s="57">
        <f t="shared" si="154"/>
        <v>0</v>
      </c>
      <c r="E629" s="57">
        <f t="shared" si="154"/>
        <v>0</v>
      </c>
      <c r="F629" s="57">
        <f t="shared" si="154"/>
        <v>0</v>
      </c>
      <c r="G629" s="115">
        <f t="shared" si="154"/>
        <v>0</v>
      </c>
      <c r="H629" s="57">
        <f t="shared" si="154"/>
        <v>0</v>
      </c>
      <c r="I629" s="57">
        <f t="shared" si="154"/>
        <v>0</v>
      </c>
      <c r="J629" s="57">
        <f t="shared" si="154"/>
        <v>0</v>
      </c>
      <c r="K629" s="31"/>
    </row>
    <row r="630" spans="1:11" ht="15">
      <c r="A630" s="25"/>
      <c r="B630" s="32"/>
      <c r="C630" s="57"/>
      <c r="D630" s="57"/>
      <c r="E630" s="57"/>
      <c r="F630" s="57"/>
      <c r="G630" s="115"/>
      <c r="H630" s="57"/>
      <c r="I630" s="57"/>
      <c r="J630" s="57"/>
      <c r="K630" s="31"/>
    </row>
    <row r="631" spans="1:11" ht="18.75">
      <c r="A631" s="25"/>
      <c r="B631" s="139"/>
      <c r="C631" s="140"/>
      <c r="D631" s="140"/>
      <c r="E631" s="140"/>
      <c r="F631" s="140"/>
      <c r="G631" s="140"/>
      <c r="H631" s="140"/>
      <c r="I631" s="140"/>
      <c r="J631" s="140"/>
      <c r="K631" s="141"/>
    </row>
    <row r="632" spans="1:11" ht="15">
      <c r="A632" s="25"/>
      <c r="B632" s="142" t="s">
        <v>11</v>
      </c>
      <c r="C632" s="142"/>
      <c r="D632" s="142"/>
      <c r="E632" s="142"/>
      <c r="F632" s="142"/>
      <c r="G632" s="142"/>
      <c r="H632" s="142"/>
      <c r="I632" s="142"/>
      <c r="J632" s="142"/>
      <c r="K632" s="142"/>
    </row>
    <row r="633" spans="1:11" ht="29.25">
      <c r="A633" s="25"/>
      <c r="B633" s="26" t="s">
        <v>12</v>
      </c>
      <c r="C633" s="67">
        <f>SUM(C634:C637)</f>
        <v>786112</v>
      </c>
      <c r="D633" s="67">
        <f aca="true" t="shared" si="155" ref="D633:J633">SUM(D634:D637)</f>
        <v>0</v>
      </c>
      <c r="E633" s="67">
        <f t="shared" si="155"/>
        <v>0</v>
      </c>
      <c r="F633" s="67">
        <f t="shared" si="155"/>
        <v>186200</v>
      </c>
      <c r="G633" s="132">
        <f t="shared" si="155"/>
        <v>186200</v>
      </c>
      <c r="H633" s="67">
        <f t="shared" si="155"/>
        <v>202800</v>
      </c>
      <c r="I633" s="67">
        <f t="shared" si="155"/>
        <v>210912</v>
      </c>
      <c r="J633" s="67">
        <f t="shared" si="155"/>
        <v>0</v>
      </c>
      <c r="K633" s="41"/>
    </row>
    <row r="634" spans="1:11" ht="15">
      <c r="A634" s="25">
        <f>A633+1</f>
        <v>1</v>
      </c>
      <c r="B634" s="29" t="s">
        <v>6</v>
      </c>
      <c r="C634" s="68">
        <f>SUM(D634:J634)</f>
        <v>0</v>
      </c>
      <c r="D634" s="68">
        <f>D639+D644</f>
        <v>0</v>
      </c>
      <c r="E634" s="68">
        <f aca="true" t="shared" si="156" ref="E634:J634">E639+E644</f>
        <v>0</v>
      </c>
      <c r="F634" s="68">
        <f t="shared" si="156"/>
        <v>0</v>
      </c>
      <c r="G634" s="126">
        <f t="shared" si="156"/>
        <v>0</v>
      </c>
      <c r="H634" s="68">
        <f t="shared" si="156"/>
        <v>0</v>
      </c>
      <c r="I634" s="68">
        <f t="shared" si="156"/>
        <v>0</v>
      </c>
      <c r="J634" s="68">
        <f t="shared" si="156"/>
        <v>0</v>
      </c>
      <c r="K634" s="31"/>
    </row>
    <row r="635" spans="1:11" ht="15">
      <c r="A635" s="25">
        <f>A634+1</f>
        <v>2</v>
      </c>
      <c r="B635" s="29" t="s">
        <v>7</v>
      </c>
      <c r="C635" s="68">
        <f>SUM(D635:J635)</f>
        <v>0</v>
      </c>
      <c r="D635" s="68">
        <f aca="true" t="shared" si="157" ref="D635:J637">D640+D645</f>
        <v>0</v>
      </c>
      <c r="E635" s="68">
        <f t="shared" si="157"/>
        <v>0</v>
      </c>
      <c r="F635" s="68">
        <f t="shared" si="157"/>
        <v>0</v>
      </c>
      <c r="G635" s="126">
        <f t="shared" si="157"/>
        <v>0</v>
      </c>
      <c r="H635" s="68">
        <f t="shared" si="157"/>
        <v>0</v>
      </c>
      <c r="I635" s="68">
        <f t="shared" si="157"/>
        <v>0</v>
      </c>
      <c r="J635" s="68">
        <f t="shared" si="157"/>
        <v>0</v>
      </c>
      <c r="K635" s="31"/>
    </row>
    <row r="636" spans="1:11" ht="15">
      <c r="A636" s="25">
        <f>A635+1</f>
        <v>3</v>
      </c>
      <c r="B636" s="29" t="s">
        <v>8</v>
      </c>
      <c r="C636" s="68">
        <f>SUM(D636:J636)</f>
        <v>786112</v>
      </c>
      <c r="D636" s="68">
        <f t="shared" si="157"/>
        <v>0</v>
      </c>
      <c r="E636" s="68">
        <f t="shared" si="157"/>
        <v>0</v>
      </c>
      <c r="F636" s="68">
        <f t="shared" si="157"/>
        <v>186200</v>
      </c>
      <c r="G636" s="126">
        <f t="shared" si="157"/>
        <v>186200</v>
      </c>
      <c r="H636" s="68">
        <f>H641+H646</f>
        <v>202800</v>
      </c>
      <c r="I636" s="68">
        <f>I641+I646</f>
        <v>210912</v>
      </c>
      <c r="J636" s="68">
        <f t="shared" si="157"/>
        <v>0</v>
      </c>
      <c r="K636" s="31"/>
    </row>
    <row r="637" spans="1:11" ht="15">
      <c r="A637" s="25">
        <f>A636+1</f>
        <v>4</v>
      </c>
      <c r="B637" s="29" t="s">
        <v>9</v>
      </c>
      <c r="C637" s="68">
        <f>SUM(D637:J637)</f>
        <v>0</v>
      </c>
      <c r="D637" s="68">
        <f t="shared" si="157"/>
        <v>0</v>
      </c>
      <c r="E637" s="68">
        <f t="shared" si="157"/>
        <v>0</v>
      </c>
      <c r="F637" s="68">
        <f t="shared" si="157"/>
        <v>0</v>
      </c>
      <c r="G637" s="126">
        <f t="shared" si="157"/>
        <v>0</v>
      </c>
      <c r="H637" s="68">
        <f t="shared" si="157"/>
        <v>0</v>
      </c>
      <c r="I637" s="68">
        <f t="shared" si="157"/>
        <v>0</v>
      </c>
      <c r="J637" s="68">
        <f t="shared" si="157"/>
        <v>0</v>
      </c>
      <c r="K637" s="31"/>
    </row>
    <row r="638" spans="1:11" ht="63">
      <c r="A638" s="25"/>
      <c r="B638" s="45" t="s">
        <v>93</v>
      </c>
      <c r="C638" s="69">
        <f>SUM(C639:C642)</f>
        <v>404560</v>
      </c>
      <c r="D638" s="69">
        <f aca="true" t="shared" si="158" ref="D638:J638">SUM(D639:D642)</f>
        <v>0</v>
      </c>
      <c r="E638" s="69">
        <f t="shared" si="158"/>
        <v>0</v>
      </c>
      <c r="F638" s="69">
        <f t="shared" si="158"/>
        <v>96200</v>
      </c>
      <c r="G638" s="133">
        <f t="shared" si="158"/>
        <v>96200</v>
      </c>
      <c r="H638" s="69">
        <f t="shared" si="158"/>
        <v>104000</v>
      </c>
      <c r="I638" s="69">
        <f t="shared" si="158"/>
        <v>108160</v>
      </c>
      <c r="J638" s="69">
        <f t="shared" si="158"/>
        <v>0</v>
      </c>
      <c r="K638" s="36" t="s">
        <v>34</v>
      </c>
    </row>
    <row r="639" spans="1:11" ht="15">
      <c r="A639" s="25">
        <v>1</v>
      </c>
      <c r="B639" s="29" t="s">
        <v>6</v>
      </c>
      <c r="C639" s="68">
        <f>SUM(D639:J639)</f>
        <v>0</v>
      </c>
      <c r="D639" s="68"/>
      <c r="E639" s="68"/>
      <c r="F639" s="68"/>
      <c r="G639" s="126"/>
      <c r="H639" s="68"/>
      <c r="I639" s="68"/>
      <c r="J639" s="68"/>
      <c r="K639" s="31"/>
    </row>
    <row r="640" spans="1:11" ht="15">
      <c r="A640" s="25">
        <v>2</v>
      </c>
      <c r="B640" s="29" t="s">
        <v>7</v>
      </c>
      <c r="C640" s="68">
        <f>SUM(D640:J640)</f>
        <v>0</v>
      </c>
      <c r="D640" s="68"/>
      <c r="E640" s="68"/>
      <c r="F640" s="68"/>
      <c r="G640" s="126"/>
      <c r="H640" s="68"/>
      <c r="I640" s="68"/>
      <c r="J640" s="68"/>
      <c r="K640" s="37"/>
    </row>
    <row r="641" spans="1:11" ht="15">
      <c r="A641" s="25">
        <v>3</v>
      </c>
      <c r="B641" s="29" t="s">
        <v>8</v>
      </c>
      <c r="C641" s="68">
        <f>SUM(D641:J641)</f>
        <v>404560</v>
      </c>
      <c r="D641" s="68"/>
      <c r="E641" s="68"/>
      <c r="F641" s="68">
        <v>96200</v>
      </c>
      <c r="G641" s="126">
        <v>96200</v>
      </c>
      <c r="H641" s="68">
        <v>104000</v>
      </c>
      <c r="I641" s="68">
        <v>108160</v>
      </c>
      <c r="J641" s="68"/>
      <c r="K641" s="31"/>
    </row>
    <row r="642" spans="1:11" ht="15">
      <c r="A642" s="25">
        <v>4</v>
      </c>
      <c r="B642" s="29" t="s">
        <v>9</v>
      </c>
      <c r="C642" s="68">
        <f>SUM(D642:J642)</f>
        <v>0</v>
      </c>
      <c r="D642" s="30"/>
      <c r="E642" s="30"/>
      <c r="F642" s="30"/>
      <c r="G642" s="117"/>
      <c r="H642" s="30"/>
      <c r="I642" s="30"/>
      <c r="J642" s="30"/>
      <c r="K642" s="31"/>
    </row>
    <row r="643" spans="1:11" ht="47.25">
      <c r="A643" s="25"/>
      <c r="B643" s="45" t="s">
        <v>94</v>
      </c>
      <c r="C643" s="69">
        <f>SUM(C644:C647)</f>
        <v>381552</v>
      </c>
      <c r="D643" s="69">
        <f aca="true" t="shared" si="159" ref="D643:J643">SUM(D645:D647)</f>
        <v>0</v>
      </c>
      <c r="E643" s="69">
        <f t="shared" si="159"/>
        <v>0</v>
      </c>
      <c r="F643" s="69">
        <f t="shared" si="159"/>
        <v>90000</v>
      </c>
      <c r="G643" s="133">
        <f t="shared" si="159"/>
        <v>90000</v>
      </c>
      <c r="H643" s="69">
        <f t="shared" si="159"/>
        <v>98800</v>
      </c>
      <c r="I643" s="69">
        <f t="shared" si="159"/>
        <v>102752</v>
      </c>
      <c r="J643" s="69">
        <f t="shared" si="159"/>
        <v>0</v>
      </c>
      <c r="K643" s="36" t="s">
        <v>34</v>
      </c>
    </row>
    <row r="644" spans="1:11" ht="15">
      <c r="A644" s="25">
        <v>1</v>
      </c>
      <c r="B644" s="29" t="s">
        <v>6</v>
      </c>
      <c r="C644" s="68">
        <f>SUM(D644:J644)</f>
        <v>0</v>
      </c>
      <c r="D644" s="68"/>
      <c r="E644" s="68"/>
      <c r="F644" s="68"/>
      <c r="G644" s="126"/>
      <c r="H644" s="68"/>
      <c r="I644" s="68"/>
      <c r="J644" s="68"/>
      <c r="K644" s="31"/>
    </row>
    <row r="645" spans="1:11" ht="15">
      <c r="A645" s="25">
        <v>2</v>
      </c>
      <c r="B645" s="29" t="s">
        <v>7</v>
      </c>
      <c r="C645" s="68">
        <f>SUM(D645:J645)</f>
        <v>0</v>
      </c>
      <c r="D645" s="68"/>
      <c r="E645" s="68"/>
      <c r="F645" s="68"/>
      <c r="G645" s="126"/>
      <c r="H645" s="68"/>
      <c r="I645" s="68"/>
      <c r="J645" s="68"/>
      <c r="K645" s="37"/>
    </row>
    <row r="646" spans="1:11" ht="15">
      <c r="A646" s="25">
        <v>3</v>
      </c>
      <c r="B646" s="29" t="s">
        <v>8</v>
      </c>
      <c r="C646" s="68">
        <f>SUM(D646:J646)</f>
        <v>381552</v>
      </c>
      <c r="D646" s="68"/>
      <c r="E646" s="68"/>
      <c r="F646" s="68">
        <v>90000</v>
      </c>
      <c r="G646" s="126">
        <v>90000</v>
      </c>
      <c r="H646" s="68">
        <v>98800</v>
      </c>
      <c r="I646" s="68">
        <v>102752</v>
      </c>
      <c r="J646" s="68"/>
      <c r="K646" s="31"/>
    </row>
    <row r="647" spans="1:11" ht="15">
      <c r="A647" s="25">
        <v>4</v>
      </c>
      <c r="B647" s="29" t="s">
        <v>9</v>
      </c>
      <c r="C647" s="68">
        <f>SUM(D647:J647)</f>
        <v>0</v>
      </c>
      <c r="D647" s="30"/>
      <c r="E647" s="30"/>
      <c r="F647" s="30"/>
      <c r="G647" s="117"/>
      <c r="H647" s="30"/>
      <c r="I647" s="30"/>
      <c r="J647" s="30"/>
      <c r="K647" s="31"/>
    </row>
    <row r="649" spans="1:11" ht="106.5" customHeight="1">
      <c r="A649" s="1"/>
      <c r="B649" s="2"/>
      <c r="C649" s="3"/>
      <c r="D649" s="4"/>
      <c r="E649" s="4"/>
      <c r="F649" s="4"/>
      <c r="G649" s="107"/>
      <c r="H649" s="3"/>
      <c r="I649" s="100" t="s">
        <v>102</v>
      </c>
      <c r="J649" s="150" t="s">
        <v>131</v>
      </c>
      <c r="K649" s="150"/>
    </row>
    <row r="650" spans="1:11" ht="54" customHeight="1">
      <c r="A650" s="143" t="s">
        <v>113</v>
      </c>
      <c r="B650" s="144"/>
      <c r="C650" s="144"/>
      <c r="D650" s="144"/>
      <c r="E650" s="144"/>
      <c r="F650" s="144"/>
      <c r="G650" s="144"/>
      <c r="H650" s="144"/>
      <c r="I650" s="144"/>
      <c r="J650" s="144"/>
      <c r="K650" s="144"/>
    </row>
    <row r="651" spans="1:11" ht="15">
      <c r="A651" s="151" t="s">
        <v>0</v>
      </c>
      <c r="B651" s="147" t="s">
        <v>1</v>
      </c>
      <c r="C651" s="148" t="s">
        <v>74</v>
      </c>
      <c r="D651" s="149"/>
      <c r="E651" s="149"/>
      <c r="F651" s="149"/>
      <c r="G651" s="149"/>
      <c r="H651" s="149"/>
      <c r="I651" s="149"/>
      <c r="J651" s="149"/>
      <c r="K651" s="147" t="s">
        <v>2</v>
      </c>
    </row>
    <row r="652" spans="1:11" ht="15">
      <c r="A652" s="152"/>
      <c r="B652" s="147"/>
      <c r="C652" s="21" t="s">
        <v>3</v>
      </c>
      <c r="D652" s="22">
        <v>2014</v>
      </c>
      <c r="E652" s="22">
        <v>2015</v>
      </c>
      <c r="F652" s="22">
        <v>2016</v>
      </c>
      <c r="G652" s="113">
        <v>2017</v>
      </c>
      <c r="H652" s="22">
        <v>2018</v>
      </c>
      <c r="I652" s="22">
        <v>2019</v>
      </c>
      <c r="J652" s="22">
        <v>2020</v>
      </c>
      <c r="K652" s="147"/>
    </row>
    <row r="653" spans="1:11" ht="15">
      <c r="A653" s="23">
        <v>1</v>
      </c>
      <c r="B653" s="24" t="s">
        <v>4</v>
      </c>
      <c r="C653" s="21">
        <v>3</v>
      </c>
      <c r="D653" s="22">
        <v>4</v>
      </c>
      <c r="E653" s="22">
        <v>5</v>
      </c>
      <c r="F653" s="22">
        <v>6</v>
      </c>
      <c r="G653" s="113">
        <v>7</v>
      </c>
      <c r="H653" s="22">
        <v>8</v>
      </c>
      <c r="I653" s="22">
        <v>9</v>
      </c>
      <c r="J653" s="22">
        <v>10</v>
      </c>
      <c r="K653" s="22">
        <v>11</v>
      </c>
    </row>
    <row r="654" spans="1:11" ht="57.75">
      <c r="A654" s="25"/>
      <c r="B654" s="26" t="s">
        <v>10</v>
      </c>
      <c r="C654" s="73">
        <f>SUM(C655:C658)</f>
        <v>666000</v>
      </c>
      <c r="D654" s="73">
        <f aca="true" t="shared" si="160" ref="D654:J654">SUM(D655:D658)</f>
        <v>0</v>
      </c>
      <c r="E654" s="73">
        <f t="shared" si="160"/>
        <v>0</v>
      </c>
      <c r="F654" s="73">
        <f t="shared" si="160"/>
        <v>0</v>
      </c>
      <c r="G654" s="131">
        <f t="shared" si="160"/>
        <v>0</v>
      </c>
      <c r="H654" s="73">
        <f t="shared" si="160"/>
        <v>0</v>
      </c>
      <c r="I654" s="73">
        <f t="shared" si="160"/>
        <v>0</v>
      </c>
      <c r="J654" s="73">
        <f t="shared" si="160"/>
        <v>666000</v>
      </c>
      <c r="K654" s="28"/>
    </row>
    <row r="655" spans="1:11" ht="15">
      <c r="A655" s="25">
        <f>A654+1</f>
        <v>1</v>
      </c>
      <c r="B655" s="29" t="s">
        <v>6</v>
      </c>
      <c r="C655" s="64">
        <f>G655+H655+I655+J655</f>
        <v>0</v>
      </c>
      <c r="D655" s="64"/>
      <c r="E655" s="64"/>
      <c r="F655" s="64"/>
      <c r="G655" s="119">
        <f aca="true" t="shared" si="161" ref="G655:J657">G663</f>
        <v>0</v>
      </c>
      <c r="H655" s="64">
        <f t="shared" si="161"/>
        <v>0</v>
      </c>
      <c r="I655" s="64">
        <f t="shared" si="161"/>
        <v>0</v>
      </c>
      <c r="J655" s="64">
        <f t="shared" si="161"/>
        <v>0</v>
      </c>
      <c r="K655" s="31"/>
    </row>
    <row r="656" spans="1:11" ht="15">
      <c r="A656" s="25">
        <f>A655+1</f>
        <v>2</v>
      </c>
      <c r="B656" s="29" t="s">
        <v>7</v>
      </c>
      <c r="C656" s="64">
        <f>G656+H656+I656+J656</f>
        <v>0</v>
      </c>
      <c r="D656" s="64"/>
      <c r="E656" s="64"/>
      <c r="F656" s="64"/>
      <c r="G656" s="119">
        <f t="shared" si="161"/>
        <v>0</v>
      </c>
      <c r="H656" s="64">
        <f t="shared" si="161"/>
        <v>0</v>
      </c>
      <c r="I656" s="64">
        <f t="shared" si="161"/>
        <v>0</v>
      </c>
      <c r="J656" s="64">
        <f t="shared" si="161"/>
        <v>0</v>
      </c>
      <c r="K656" s="31"/>
    </row>
    <row r="657" spans="1:11" ht="15">
      <c r="A657" s="25">
        <f>A656+1</f>
        <v>3</v>
      </c>
      <c r="B657" s="29" t="s">
        <v>8</v>
      </c>
      <c r="C657" s="64">
        <f>G657+H657+I657+J657</f>
        <v>666000</v>
      </c>
      <c r="D657" s="64">
        <v>0</v>
      </c>
      <c r="E657" s="64">
        <v>0</v>
      </c>
      <c r="F657" s="64">
        <v>0</v>
      </c>
      <c r="G657" s="119">
        <f t="shared" si="161"/>
        <v>0</v>
      </c>
      <c r="H657" s="64">
        <f t="shared" si="161"/>
        <v>0</v>
      </c>
      <c r="I657" s="64">
        <f t="shared" si="161"/>
        <v>0</v>
      </c>
      <c r="J657" s="64">
        <f t="shared" si="161"/>
        <v>666000</v>
      </c>
      <c r="K657" s="31"/>
    </row>
    <row r="658" spans="1:11" ht="15">
      <c r="A658" s="25">
        <f>A657+1</f>
        <v>4</v>
      </c>
      <c r="B658" s="29" t="s">
        <v>9</v>
      </c>
      <c r="C658" s="64"/>
      <c r="D658" s="64"/>
      <c r="E658" s="64"/>
      <c r="F658" s="64"/>
      <c r="G658" s="119"/>
      <c r="H658" s="64"/>
      <c r="I658" s="64"/>
      <c r="J658" s="64"/>
      <c r="K658" s="31"/>
    </row>
    <row r="659" spans="1:11" ht="15">
      <c r="A659" s="25"/>
      <c r="B659" s="32"/>
      <c r="C659" s="30"/>
      <c r="D659" s="30"/>
      <c r="E659" s="30"/>
      <c r="F659" s="30"/>
      <c r="G659" s="117"/>
      <c r="H659" s="30"/>
      <c r="I659" s="30"/>
      <c r="J659" s="30"/>
      <c r="K659" s="31"/>
    </row>
    <row r="660" spans="1:11" ht="18.75">
      <c r="A660" s="25"/>
      <c r="B660" s="139"/>
      <c r="C660" s="140"/>
      <c r="D660" s="140"/>
      <c r="E660" s="140"/>
      <c r="F660" s="140"/>
      <c r="G660" s="140"/>
      <c r="H660" s="140"/>
      <c r="I660" s="140"/>
      <c r="J660" s="140"/>
      <c r="K660" s="141"/>
    </row>
    <row r="661" spans="1:11" ht="15">
      <c r="A661" s="25"/>
      <c r="B661" s="142" t="s">
        <v>17</v>
      </c>
      <c r="C661" s="142"/>
      <c r="D661" s="142"/>
      <c r="E661" s="142"/>
      <c r="F661" s="142"/>
      <c r="G661" s="142"/>
      <c r="H661" s="142"/>
      <c r="I661" s="142"/>
      <c r="J661" s="142"/>
      <c r="K661" s="142"/>
    </row>
    <row r="662" spans="1:11" ht="29.25">
      <c r="A662" s="25"/>
      <c r="B662" s="26" t="s">
        <v>12</v>
      </c>
      <c r="C662" s="67">
        <f>SUM(C663:C666)</f>
        <v>666000</v>
      </c>
      <c r="D662" s="67">
        <f aca="true" t="shared" si="162" ref="D662:J662">SUM(D663:D666)</f>
        <v>0</v>
      </c>
      <c r="E662" s="67">
        <f t="shared" si="162"/>
        <v>0</v>
      </c>
      <c r="F662" s="67">
        <f t="shared" si="162"/>
        <v>0</v>
      </c>
      <c r="G662" s="132">
        <f t="shared" si="162"/>
        <v>0</v>
      </c>
      <c r="H662" s="67">
        <f t="shared" si="162"/>
        <v>0</v>
      </c>
      <c r="I662" s="67">
        <f t="shared" si="162"/>
        <v>0</v>
      </c>
      <c r="J662" s="67">
        <f t="shared" si="162"/>
        <v>666000</v>
      </c>
      <c r="K662" s="41"/>
    </row>
    <row r="663" spans="1:11" ht="15">
      <c r="A663" s="25">
        <f>A662+1</f>
        <v>1</v>
      </c>
      <c r="B663" s="29" t="s">
        <v>6</v>
      </c>
      <c r="C663" s="69">
        <f>SUM(D663:J663)</f>
        <v>0</v>
      </c>
      <c r="D663" s="69">
        <f>D668+D673</f>
        <v>0</v>
      </c>
      <c r="E663" s="69">
        <f aca="true" t="shared" si="163" ref="E663:J663">E668+E673</f>
        <v>0</v>
      </c>
      <c r="F663" s="69">
        <f t="shared" si="163"/>
        <v>0</v>
      </c>
      <c r="G663" s="133">
        <f t="shared" si="163"/>
        <v>0</v>
      </c>
      <c r="H663" s="69">
        <f>H668+H673</f>
        <v>0</v>
      </c>
      <c r="I663" s="69">
        <f t="shared" si="163"/>
        <v>0</v>
      </c>
      <c r="J663" s="69">
        <f t="shared" si="163"/>
        <v>0</v>
      </c>
      <c r="K663" s="31"/>
    </row>
    <row r="664" spans="1:11" ht="15">
      <c r="A664" s="25">
        <f>A663+1</f>
        <v>2</v>
      </c>
      <c r="B664" s="29" t="s">
        <v>7</v>
      </c>
      <c r="C664" s="69">
        <f>SUM(D664:J664)</f>
        <v>0</v>
      </c>
      <c r="D664" s="69">
        <f aca="true" t="shared" si="164" ref="D664:J664">D669+D674</f>
        <v>0</v>
      </c>
      <c r="E664" s="69">
        <f t="shared" si="164"/>
        <v>0</v>
      </c>
      <c r="F664" s="69">
        <f t="shared" si="164"/>
        <v>0</v>
      </c>
      <c r="G664" s="133">
        <f t="shared" si="164"/>
        <v>0</v>
      </c>
      <c r="H664" s="69">
        <f t="shared" si="164"/>
        <v>0</v>
      </c>
      <c r="I664" s="69">
        <f t="shared" si="164"/>
        <v>0</v>
      </c>
      <c r="J664" s="69">
        <f t="shared" si="164"/>
        <v>0</v>
      </c>
      <c r="K664" s="31"/>
    </row>
    <row r="665" spans="1:11" ht="15">
      <c r="A665" s="25">
        <f>A664+1</f>
        <v>3</v>
      </c>
      <c r="B665" s="29" t="s">
        <v>8</v>
      </c>
      <c r="C665" s="69">
        <f>SUM(D665:J665)</f>
        <v>666000</v>
      </c>
      <c r="D665" s="69">
        <f aca="true" t="shared" si="165" ref="D665:J665">D670+D675</f>
        <v>0</v>
      </c>
      <c r="E665" s="69">
        <f t="shared" si="165"/>
        <v>0</v>
      </c>
      <c r="F665" s="69">
        <f t="shared" si="165"/>
        <v>0</v>
      </c>
      <c r="G665" s="133">
        <f t="shared" si="165"/>
        <v>0</v>
      </c>
      <c r="H665" s="69">
        <f t="shared" si="165"/>
        <v>0</v>
      </c>
      <c r="I665" s="69">
        <f t="shared" si="165"/>
        <v>0</v>
      </c>
      <c r="J665" s="69">
        <f t="shared" si="165"/>
        <v>666000</v>
      </c>
      <c r="K665" s="31"/>
    </row>
    <row r="666" spans="1:11" ht="15">
      <c r="A666" s="25">
        <f>A665+1</f>
        <v>4</v>
      </c>
      <c r="B666" s="29" t="s">
        <v>9</v>
      </c>
      <c r="C666" s="69"/>
      <c r="D666" s="69"/>
      <c r="E666" s="69"/>
      <c r="F666" s="69"/>
      <c r="G666" s="133"/>
      <c r="H666" s="69"/>
      <c r="I666" s="69"/>
      <c r="J666" s="69"/>
      <c r="K666" s="31"/>
    </row>
    <row r="667" spans="1:11" ht="105.75" customHeight="1">
      <c r="A667" s="25"/>
      <c r="B667" s="45" t="s">
        <v>112</v>
      </c>
      <c r="C667" s="69">
        <f>SUM(C668:C671)</f>
        <v>666000</v>
      </c>
      <c r="D667" s="69">
        <v>0</v>
      </c>
      <c r="E667" s="69">
        <v>0</v>
      </c>
      <c r="F667" s="69">
        <v>0</v>
      </c>
      <c r="G667" s="133">
        <f>SUM(G668:G671)</f>
        <v>0</v>
      </c>
      <c r="H667" s="69">
        <f>SUM(H668:H671)</f>
        <v>0</v>
      </c>
      <c r="I667" s="69">
        <f>SUM(I668:I671)</f>
        <v>0</v>
      </c>
      <c r="J667" s="69">
        <f>SUM(J668:J671)</f>
        <v>666000</v>
      </c>
      <c r="K667" s="36"/>
    </row>
    <row r="668" spans="1:11" ht="15">
      <c r="A668" s="25">
        <v>1</v>
      </c>
      <c r="B668" s="29" t="s">
        <v>6</v>
      </c>
      <c r="C668" s="68">
        <f>SUM(D668:J668)</f>
        <v>0</v>
      </c>
      <c r="D668" s="68"/>
      <c r="E668" s="68"/>
      <c r="F668" s="68"/>
      <c r="G668" s="126"/>
      <c r="H668" s="68"/>
      <c r="I668" s="68"/>
      <c r="J668" s="68"/>
      <c r="K668" s="31"/>
    </row>
    <row r="669" spans="1:11" ht="15">
      <c r="A669" s="25">
        <v>2</v>
      </c>
      <c r="B669" s="29" t="s">
        <v>7</v>
      </c>
      <c r="C669" s="68">
        <f>SUM(D669:J669)</f>
        <v>0</v>
      </c>
      <c r="D669" s="68"/>
      <c r="E669" s="68"/>
      <c r="F669" s="68"/>
      <c r="G669" s="126"/>
      <c r="H669" s="68"/>
      <c r="I669" s="68"/>
      <c r="J669" s="68"/>
      <c r="K669" s="37"/>
    </row>
    <row r="670" spans="1:11" ht="15">
      <c r="A670" s="25">
        <v>3</v>
      </c>
      <c r="B670" s="29" t="s">
        <v>8</v>
      </c>
      <c r="C670" s="68">
        <f>SUM(D670:J670)</f>
        <v>666000</v>
      </c>
      <c r="D670" s="71">
        <v>0</v>
      </c>
      <c r="E670" s="68">
        <v>0</v>
      </c>
      <c r="F670" s="68">
        <v>0</v>
      </c>
      <c r="G670" s="126">
        <v>0</v>
      </c>
      <c r="H670" s="68">
        <v>0</v>
      </c>
      <c r="I670" s="68">
        <v>0</v>
      </c>
      <c r="J670" s="68">
        <v>666000</v>
      </c>
      <c r="K670" s="31"/>
    </row>
    <row r="671" spans="1:11" ht="15">
      <c r="A671" s="25">
        <v>4</v>
      </c>
      <c r="B671" s="29" t="s">
        <v>9</v>
      </c>
      <c r="C671" s="68">
        <f>SUM(D671:J671)</f>
        <v>0</v>
      </c>
      <c r="D671" s="30"/>
      <c r="E671" s="30"/>
      <c r="F671" s="30"/>
      <c r="G671" s="117"/>
      <c r="H671" s="30"/>
      <c r="I671" s="30"/>
      <c r="J671" s="30"/>
      <c r="K671" s="31"/>
    </row>
    <row r="672" spans="1:11" ht="78.75">
      <c r="A672" s="25"/>
      <c r="B672" s="45" t="s">
        <v>84</v>
      </c>
      <c r="C672" s="69">
        <f>SUM(C673:C676)</f>
        <v>0</v>
      </c>
      <c r="D672" s="69">
        <f aca="true" t="shared" si="166" ref="D672:J672">SUM(D673:D676)</f>
        <v>0</v>
      </c>
      <c r="E672" s="69">
        <f t="shared" si="166"/>
        <v>0</v>
      </c>
      <c r="F672" s="69">
        <f t="shared" si="166"/>
        <v>0</v>
      </c>
      <c r="G672" s="133">
        <f t="shared" si="166"/>
        <v>0</v>
      </c>
      <c r="H672" s="69">
        <f t="shared" si="166"/>
        <v>0</v>
      </c>
      <c r="I672" s="69">
        <f t="shared" si="166"/>
        <v>0</v>
      </c>
      <c r="J672" s="69">
        <f t="shared" si="166"/>
        <v>0</v>
      </c>
      <c r="K672" s="36"/>
    </row>
    <row r="673" spans="1:11" ht="15">
      <c r="A673" s="25">
        <v>1</v>
      </c>
      <c r="B673" s="29" t="s">
        <v>6</v>
      </c>
      <c r="C673" s="68"/>
      <c r="D673" s="68"/>
      <c r="E673" s="68"/>
      <c r="F673" s="68"/>
      <c r="G673" s="126"/>
      <c r="H673" s="68"/>
      <c r="I673" s="68"/>
      <c r="J673" s="68"/>
      <c r="K673" s="31"/>
    </row>
    <row r="674" spans="1:11" ht="15">
      <c r="A674" s="25">
        <v>2</v>
      </c>
      <c r="B674" s="29" t="s">
        <v>7</v>
      </c>
      <c r="C674" s="68"/>
      <c r="D674" s="68"/>
      <c r="E674" s="68"/>
      <c r="F674" s="68"/>
      <c r="G674" s="126"/>
      <c r="H674" s="68"/>
      <c r="I674" s="68"/>
      <c r="J674" s="68"/>
      <c r="K674" s="37"/>
    </row>
    <row r="675" spans="1:11" ht="15">
      <c r="A675" s="25">
        <v>3</v>
      </c>
      <c r="B675" s="29" t="s">
        <v>8</v>
      </c>
      <c r="C675" s="68"/>
      <c r="D675" s="71"/>
      <c r="E675" s="68"/>
      <c r="F675" s="68"/>
      <c r="G675" s="126"/>
      <c r="H675" s="68"/>
      <c r="I675" s="68"/>
      <c r="J675" s="68"/>
      <c r="K675" s="31"/>
    </row>
    <row r="676" spans="1:11" ht="15">
      <c r="A676" s="25">
        <v>4</v>
      </c>
      <c r="B676" s="29" t="s">
        <v>9</v>
      </c>
      <c r="C676" s="68"/>
      <c r="D676" s="30"/>
      <c r="E676" s="30"/>
      <c r="F676" s="30"/>
      <c r="G676" s="117"/>
      <c r="H676" s="30"/>
      <c r="I676" s="30"/>
      <c r="J676" s="30"/>
      <c r="K676" s="31"/>
    </row>
  </sheetData>
  <sheetProtection/>
  <mergeCells count="124">
    <mergeCell ref="B660:K660"/>
    <mergeCell ref="B661:K661"/>
    <mergeCell ref="J649:K649"/>
    <mergeCell ref="A650:K650"/>
    <mergeCell ref="A651:A652"/>
    <mergeCell ref="B651:B652"/>
    <mergeCell ref="C651:J651"/>
    <mergeCell ref="K651:K65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95:K95"/>
    <mergeCell ref="A96:K96"/>
    <mergeCell ref="A99:A100"/>
    <mergeCell ref="B99:B100"/>
    <mergeCell ref="C99:J99"/>
    <mergeCell ref="K99:K100"/>
    <mergeCell ref="B108:K108"/>
    <mergeCell ref="B109:K109"/>
    <mergeCell ref="J190:K190"/>
    <mergeCell ref="A191:K191"/>
    <mergeCell ref="A194:A195"/>
    <mergeCell ref="B194:B195"/>
    <mergeCell ref="C194:J194"/>
    <mergeCell ref="K194:K195"/>
    <mergeCell ref="B203:K203"/>
    <mergeCell ref="B204:K204"/>
    <mergeCell ref="J236:K236"/>
    <mergeCell ref="A237:K237"/>
    <mergeCell ref="A240:A241"/>
    <mergeCell ref="B240:B241"/>
    <mergeCell ref="C240:J240"/>
    <mergeCell ref="K240:K241"/>
    <mergeCell ref="B249:K249"/>
    <mergeCell ref="J300:K300"/>
    <mergeCell ref="A302:A303"/>
    <mergeCell ref="B302:B303"/>
    <mergeCell ref="C302:J302"/>
    <mergeCell ref="K302:K303"/>
    <mergeCell ref="A311:K311"/>
    <mergeCell ref="J342:K342"/>
    <mergeCell ref="A343:K343"/>
    <mergeCell ref="A346:A347"/>
    <mergeCell ref="B346:B347"/>
    <mergeCell ref="C346:J346"/>
    <mergeCell ref="K346:K347"/>
    <mergeCell ref="B355:K355"/>
    <mergeCell ref="B356:K356"/>
    <mergeCell ref="J397:K397"/>
    <mergeCell ref="A398:K398"/>
    <mergeCell ref="A401:A402"/>
    <mergeCell ref="B401:B402"/>
    <mergeCell ref="C401:J401"/>
    <mergeCell ref="K401:K402"/>
    <mergeCell ref="B410:K410"/>
    <mergeCell ref="B411:K411"/>
    <mergeCell ref="J423:K423"/>
    <mergeCell ref="A424:K424"/>
    <mergeCell ref="A427:A428"/>
    <mergeCell ref="B427:B428"/>
    <mergeCell ref="C427:J427"/>
    <mergeCell ref="K427:K428"/>
    <mergeCell ref="B436:K436"/>
    <mergeCell ref="B437:K437"/>
    <mergeCell ref="J458:K458"/>
    <mergeCell ref="A459:K459"/>
    <mergeCell ref="A462:A463"/>
    <mergeCell ref="B462:B463"/>
    <mergeCell ref="C462:J462"/>
    <mergeCell ref="K462:K463"/>
    <mergeCell ref="B471:K471"/>
    <mergeCell ref="B472:K472"/>
    <mergeCell ref="J508:K508"/>
    <mergeCell ref="A509:K509"/>
    <mergeCell ref="A512:A513"/>
    <mergeCell ref="B512:B513"/>
    <mergeCell ref="C512:J512"/>
    <mergeCell ref="K512:K513"/>
    <mergeCell ref="B521:K521"/>
    <mergeCell ref="B522:K522"/>
    <mergeCell ref="J534:K534"/>
    <mergeCell ref="A535:K535"/>
    <mergeCell ref="A536:A537"/>
    <mergeCell ref="B536:B537"/>
    <mergeCell ref="C536:J536"/>
    <mergeCell ref="K536:K537"/>
    <mergeCell ref="B545:K545"/>
    <mergeCell ref="B546:K546"/>
    <mergeCell ref="J564:K564"/>
    <mergeCell ref="A565:K565"/>
    <mergeCell ref="A568:A569"/>
    <mergeCell ref="B568:B569"/>
    <mergeCell ref="C568:J568"/>
    <mergeCell ref="K568:K569"/>
    <mergeCell ref="B577:K577"/>
    <mergeCell ref="B578:K578"/>
    <mergeCell ref="J591:K591"/>
    <mergeCell ref="A592:K592"/>
    <mergeCell ref="A619:K619"/>
    <mergeCell ref="A595:A596"/>
    <mergeCell ref="B595:B596"/>
    <mergeCell ref="C595:J595"/>
    <mergeCell ref="K595:K596"/>
    <mergeCell ref="B631:K631"/>
    <mergeCell ref="B632:K632"/>
    <mergeCell ref="A301:K301"/>
    <mergeCell ref="A622:A623"/>
    <mergeCell ref="B622:B623"/>
    <mergeCell ref="C622:J622"/>
    <mergeCell ref="K622:K623"/>
    <mergeCell ref="B604:K604"/>
    <mergeCell ref="B605:K605"/>
    <mergeCell ref="J618:K61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2017-08-23T10:22:12Z</dcterms:modified>
  <cp:category/>
  <cp:version/>
  <cp:contentType/>
  <cp:contentStatus/>
</cp:coreProperties>
</file>