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28560" windowHeight="12300" activeTab="0"/>
  </bookViews>
  <sheets>
    <sheet name="Приложение" sheetId="1" r:id="rId1"/>
    <sheet name="Лист3" sheetId="3" r:id="rId2"/>
  </sheets>
  <definedNames/>
  <calcPr calcId="152511"/>
</workbook>
</file>

<file path=xl/sharedStrings.xml><?xml version="1.0" encoding="utf-8"?>
<sst xmlns="http://schemas.openxmlformats.org/spreadsheetml/2006/main" count="943" uniqueCount="278">
  <si>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</si>
  <si>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</si>
  <si>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</si>
  <si>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</si>
  <si>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</si>
  <si>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</si>
  <si>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</si>
  <si>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</si>
  <si>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</si>
  <si>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</si>
  <si>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</si>
  <si>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</si>
  <si>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</si>
  <si>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</si>
  <si>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</si>
  <si>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</si>
  <si>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</rPr>
      <t>безопасности людей на водных объектах</t>
    </r>
    <r>
      <rPr>
        <b/>
        <sz val="11"/>
        <color theme="1"/>
        <rFont val="Times New Roman"/>
        <family val="1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</si>
  <si>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</si>
  <si>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</si>
  <si>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</si>
  <si>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</si>
  <si>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</si>
  <si>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</si>
  <si>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</si>
  <si>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</si>
  <si>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</si>
  <si>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</si>
  <si>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</si>
  <si>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</si>
  <si>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</si>
  <si>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</si>
  <si>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</si>
  <si>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</si>
  <si>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в том числе</t>
    </r>
    <r>
      <rPr>
        <sz val="11"/>
        <color theme="1"/>
        <rFont val="Times New Roman"/>
        <family val="1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</si>
  <si>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</si>
  <si>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</si>
  <si>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</si>
  <si>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</si>
  <si>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</si>
  <si>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</si>
  <si>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</si>
  <si>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</si>
  <si>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</si>
  <si>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</si>
  <si>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</si>
  <si>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</si>
  <si>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</si>
  <si>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</si>
  <si>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</si>
  <si>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</si>
  <si>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</si>
  <si>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</si>
  <si>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</si>
  <si>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</si>
  <si>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</si>
  <si>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</si>
  <si>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</si>
  <si>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</si>
  <si>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</si>
  <si>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</si>
  <si>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</si>
  <si>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</si>
  <si>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</si>
  <si>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</si>
  <si>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</si>
  <si>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</si>
  <si>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</si>
  <si>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</si>
  <si>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</si>
  <si>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</si>
  <si>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</si>
  <si>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</si>
  <si>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</si>
  <si>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</si>
  <si>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</si>
  <si>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</si>
  <si>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</si>
  <si>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</si>
  <si>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</si>
  <si>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</si>
  <si>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</si>
  <si>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</si>
  <si>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</si>
  <si>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</si>
  <si>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</si>
  <si>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</si>
  <si>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</si>
  <si>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</si>
  <si>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</si>
  <si>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</si>
  <si>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</si>
  <si>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</si>
  <si>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</si>
  <si>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</si>
  <si>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</si>
  <si>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</si>
  <si>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</si>
  <si>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</si>
  <si>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</si>
  <si>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</si>
  <si>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</si>
  <si>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</si>
  <si>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</si>
  <si>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</si>
  <si>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</si>
  <si>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</si>
  <si>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</si>
  <si>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</si>
  <si>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</si>
  <si>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</si>
  <si>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</si>
  <si>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</si>
  <si>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</si>
  <si>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</si>
  <si>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</si>
  <si>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</si>
  <si>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</si>
  <si>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</si>
  <si>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</si>
  <si>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</si>
  <si>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</si>
  <si>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</si>
  <si>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</si>
  <si>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</si>
  <si>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</si>
  <si>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</si>
  <si>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</si>
  <si>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</si>
  <si>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</si>
  <si>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</si>
  <si>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</si>
  <si>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</si>
  <si>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</si>
  <si>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</si>
  <si>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</si>
  <si>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</si>
  <si>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</si>
  <si>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</si>
  <si>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</si>
  <si>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</si>
  <si>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</si>
  <si>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</si>
  <si>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</si>
  <si>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</si>
  <si>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</si>
  <si>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</si>
  <si>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</si>
  <si>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</si>
  <si>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</si>
  <si>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</si>
  <si>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</si>
  <si>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</si>
  <si>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</si>
  <si>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</si>
  <si>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</si>
  <si>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</si>
  <si>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</si>
  <si>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</si>
  <si>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</si>
  <si>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</si>
  <si>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</si>
  <si>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</si>
  <si>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</si>
  <si>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</si>
  <si>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</si>
  <si>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</si>
  <si>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</si>
  <si>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</si>
  <si>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</si>
  <si>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</si>
  <si>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</si>
  <si>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</si>
  <si>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</si>
  <si>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</si>
  <si>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</si>
  <si>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</si>
  <si>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</si>
  <si>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</si>
  <si>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</si>
  <si>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</si>
  <si>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</si>
  <si>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</si>
  <si>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</si>
  <si>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</si>
  <si>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</si>
  <si>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</si>
  <si>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</si>
  <si>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</si>
  <si>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</si>
  <si>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</si>
  <si>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</si>
  <si>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</si>
  <si>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</si>
  <si>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</si>
  <si>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</si>
  <si>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</si>
  <si>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</si>
  <si>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</si>
  <si>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</si>
  <si>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</si>
  <si>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</si>
  <si>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</si>
  <si>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</si>
  <si>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</si>
  <si>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</si>
  <si>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</si>
  <si>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</si>
  <si>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</si>
  <si>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</si>
  <si>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</si>
  <si>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</si>
  <si>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</si>
  <si>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</si>
  <si>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</si>
  <si>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</si>
  <si>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</si>
  <si>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</si>
  <si>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</si>
  <si>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</si>
  <si>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</si>
  <si>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</si>
  <si>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</si>
  <si>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</si>
  <si>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</si>
  <si>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</si>
  <si>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</si>
  <si>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</si>
  <si>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</si>
  <si>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</si>
  <si>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</si>
  <si>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</si>
  <si>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</si>
  <si>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</si>
  <si>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</si>
  <si>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</si>
  <si>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</si>
  <si>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</si>
  <si>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</si>
  <si>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</si>
  <si>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</si>
  <si>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</si>
  <si>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</si>
  <si>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</si>
  <si>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</si>
  <si>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</si>
  <si>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</si>
  <si>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</si>
  <si>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</si>
  <si>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</si>
  <si>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</si>
  <si>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</si>
  <si>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</si>
  <si>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</si>
  <si>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</si>
  <si>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</si>
  <si>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</si>
  <si>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</si>
  <si>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</si>
  <si>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</si>
  <si>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</si>
  <si>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</si>
  <si>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</si>
  <si>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</si>
  <si>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</si>
  <si>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</si>
  <si>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</si>
  <si>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</si>
  <si>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</si>
  <si>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 xml:space="preserve">Ремонт коллектора ул.Боровая, всего, из них:  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</si>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</sst>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9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0" xfId="0" applyFont="1" applyFill="1"/>
    <xf numFmtId="0" fontId="12" fillId="0" borderId="0" xfId="0" applyFont="1"/>
    <xf numFmtId="0" fontId="10" fillId="0" borderId="1" xfId="0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vertical="top" wrapText="1"/>
    </xf>
    <xf numFmtId="164" fontId="12" fillId="0" borderId="0" xfId="0" applyNumberFormat="1" applyFont="1" applyAlignment="1">
      <alignment horizontal="center"/>
    </xf>
    <xf numFmtId="164" fontId="13" fillId="0" borderId="1" xfId="0" applyNumberFormat="1" applyFont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center" wrapText="1"/>
    </xf>
    <xf numFmtId="0" fontId="13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164" fontId="8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justify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164" fontId="14" fillId="0" borderId="4" xfId="0" applyNumberFormat="1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164" fontId="12" fillId="0" borderId="0" xfId="0" applyNumberFormat="1" applyFont="1" applyFill="1" applyAlignment="1">
      <alignment horizontal="center"/>
    </xf>
    <xf numFmtId="164" fontId="14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10" fillId="0" borderId="0" xfId="0" applyFont="1" applyAlignment="1">
      <alignment horizontal="left"/>
    </xf>
    <xf numFmtId="164" fontId="10" fillId="0" borderId="4" xfId="0" applyNumberFormat="1" applyFont="1" applyFill="1" applyBorder="1" applyAlignment="1">
      <alignment horizontal="center" wrapText="1"/>
    </xf>
    <xf numFmtId="164" fontId="14" fillId="0" borderId="4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164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164" fontId="17" fillId="0" borderId="1" xfId="0" applyNumberFormat="1" applyFont="1" applyBorder="1" applyAlignment="1">
      <alignment horizontal="center"/>
    </xf>
    <xf numFmtId="0" fontId="17" fillId="0" borderId="1" xfId="0" applyFont="1" applyBorder="1"/>
    <xf numFmtId="164" fontId="6" fillId="0" borderId="0" xfId="0" applyNumberFormat="1" applyFont="1" applyAlignment="1">
      <alignment horizontal="center"/>
    </xf>
    <xf numFmtId="0" fontId="6" fillId="0" borderId="0" xfId="0" applyFont="1"/>
    <xf numFmtId="164" fontId="10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10" fillId="0" borderId="1" xfId="0" applyFont="1" applyFill="1" applyBorder="1"/>
    <xf numFmtId="164" fontId="1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5"/>
  <sheetViews>
    <sheetView tabSelected="1" workbookViewId="0" topLeftCell="A1">
      <selection activeCell="D11" sqref="D11:J11"/>
    </sheetView>
  </sheetViews>
  <sheetFormatPr defaultColWidth="9.140625" defaultRowHeight="15"/>
  <cols>
    <col min="1" max="1" width="4.7109375" style="0" customWidth="1"/>
    <col min="2" max="2" width="37.421875" style="58" customWidth="1"/>
    <col min="3" max="3" width="13.7109375" style="16" customWidth="1"/>
    <col min="4" max="4" width="12.57421875" style="16" customWidth="1"/>
    <col min="5" max="5" width="13.57421875" style="16" customWidth="1"/>
    <col min="6" max="6" width="14.00390625" style="16" customWidth="1"/>
    <col min="7" max="7" width="13.421875" style="16" customWidth="1"/>
    <col min="8" max="9" width="12.28125" style="16" customWidth="1"/>
    <col min="10" max="10" width="12.421875" style="16" customWidth="1"/>
    <col min="11" max="11" width="15.57421875" style="10" customWidth="1"/>
  </cols>
  <sheetData>
    <row r="1" spans="10:11" ht="15">
      <c r="J1" s="54" t="s">
        <v>263</v>
      </c>
      <c r="K1"/>
    </row>
    <row r="2" spans="10:11" ht="15">
      <c r="J2" s="54"/>
      <c r="K2"/>
    </row>
    <row r="3" spans="10:11" ht="15">
      <c r="J3" s="54"/>
      <c r="K3"/>
    </row>
    <row r="4" spans="10:11" ht="15">
      <c r="J4" s="54"/>
      <c r="K4"/>
    </row>
    <row r="5" spans="10:11" ht="15">
      <c r="J5" s="54"/>
      <c r="K5"/>
    </row>
    <row r="6" spans="10:11" ht="15">
      <c r="J6" s="54"/>
      <c r="K6"/>
    </row>
    <row r="7" spans="1:11" ht="45.75" customHeight="1">
      <c r="A7" s="91" t="s">
        <v>244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76.5" customHeight="1">
      <c r="A8" s="21" t="s">
        <v>92</v>
      </c>
      <c r="B8" s="5" t="s">
        <v>91</v>
      </c>
      <c r="C8" s="96" t="s">
        <v>198</v>
      </c>
      <c r="D8" s="97"/>
      <c r="E8" s="97"/>
      <c r="F8" s="97"/>
      <c r="G8" s="97"/>
      <c r="H8" s="97"/>
      <c r="I8" s="97"/>
      <c r="J8" s="98"/>
      <c r="K8" s="20" t="s">
        <v>93</v>
      </c>
    </row>
    <row r="9" spans="1:11" ht="25.5" customHeight="1">
      <c r="A9" s="6"/>
      <c r="B9" s="6"/>
      <c r="C9" s="17" t="s">
        <v>0</v>
      </c>
      <c r="D9" s="17" t="s">
        <v>94</v>
      </c>
      <c r="E9" s="17" t="s">
        <v>95</v>
      </c>
      <c r="F9" s="17" t="s">
        <v>96</v>
      </c>
      <c r="G9" s="17" t="s">
        <v>97</v>
      </c>
      <c r="H9" s="17" t="s">
        <v>98</v>
      </c>
      <c r="I9" s="17" t="s">
        <v>99</v>
      </c>
      <c r="J9" s="17" t="s">
        <v>100</v>
      </c>
      <c r="K9" s="11"/>
    </row>
    <row r="10" spans="1:11" ht="18" customHeight="1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>
      <c r="A11" s="1">
        <v>1</v>
      </c>
      <c r="B11" s="2" t="s">
        <v>217</v>
      </c>
      <c r="C11" s="25">
        <f>C12+C13+C14+C15</f>
        <v>2095306353.61</v>
      </c>
      <c r="D11" s="25">
        <f aca="true" t="shared" si="0" ref="D11:J11">D12+D13+D14+D15</f>
        <v>389441668.99</v>
      </c>
      <c r="E11" s="25">
        <f t="shared" si="0"/>
        <v>369189100.62</v>
      </c>
      <c r="F11" s="25">
        <f t="shared" si="0"/>
        <v>458464030.16999996</v>
      </c>
      <c r="G11" s="25">
        <f t="shared" si="0"/>
        <v>431667529.83000004</v>
      </c>
      <c r="H11" s="25">
        <f t="shared" si="0"/>
        <v>148022500</v>
      </c>
      <c r="I11" s="25">
        <f t="shared" si="0"/>
        <v>146646024</v>
      </c>
      <c r="J11" s="25">
        <f t="shared" si="0"/>
        <v>151875500</v>
      </c>
      <c r="K11" s="13"/>
    </row>
    <row r="12" spans="1:11" ht="19.9" customHeight="1">
      <c r="A12" s="1">
        <v>2</v>
      </c>
      <c r="B12" s="3" t="s">
        <v>1</v>
      </c>
      <c r="C12" s="25">
        <f>C17+C22</f>
        <v>270021250.35</v>
      </c>
      <c r="D12" s="25">
        <f aca="true" t="shared" si="1" ref="D12:J12">D17+D22</f>
        <v>18592000</v>
      </c>
      <c r="E12" s="25">
        <f t="shared" si="1"/>
        <v>43668727.09</v>
      </c>
      <c r="F12" s="25">
        <f t="shared" si="1"/>
        <v>90069608.25</v>
      </c>
      <c r="G12" s="25">
        <f t="shared" si="1"/>
        <v>60074915.01</v>
      </c>
      <c r="H12" s="25">
        <f t="shared" si="1"/>
        <v>17855000</v>
      </c>
      <c r="I12" s="25">
        <f t="shared" si="1"/>
        <v>17848000</v>
      </c>
      <c r="J12" s="25">
        <f t="shared" si="1"/>
        <v>21913000</v>
      </c>
      <c r="K12" s="13"/>
    </row>
    <row r="13" spans="1:11" ht="15">
      <c r="A13" s="1">
        <v>3</v>
      </c>
      <c r="B13" s="3" t="s">
        <v>2</v>
      </c>
      <c r="C13" s="25">
        <f>C18+C23</f>
        <v>1071415993.56</v>
      </c>
      <c r="D13" s="25">
        <f aca="true" t="shared" si="2" ref="D13:J13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221244200.71</v>
      </c>
      <c r="H13" s="25">
        <f t="shared" si="2"/>
        <v>70157500</v>
      </c>
      <c r="I13" s="25">
        <f t="shared" si="2"/>
        <v>65539500</v>
      </c>
      <c r="J13" s="25">
        <f t="shared" si="2"/>
        <v>81750300</v>
      </c>
      <c r="K13" s="13"/>
    </row>
    <row r="14" spans="1:11" ht="15">
      <c r="A14" s="1">
        <v>4</v>
      </c>
      <c r="B14" s="3" t="s">
        <v>3</v>
      </c>
      <c r="C14" s="25">
        <f>C19+C24</f>
        <v>745118909.7</v>
      </c>
      <c r="D14" s="25">
        <f aca="true" t="shared" si="3" ref="D14:J14">D19+D24</f>
        <v>130147313.91000001</v>
      </c>
      <c r="E14" s="25">
        <f t="shared" si="3"/>
        <v>137337393.07</v>
      </c>
      <c r="F14" s="25">
        <f t="shared" si="3"/>
        <v>155805064.60999998</v>
      </c>
      <c r="G14" s="25">
        <f t="shared" si="3"/>
        <v>150348414.10999998</v>
      </c>
      <c r="H14" s="25">
        <f t="shared" si="3"/>
        <v>60010000</v>
      </c>
      <c r="I14" s="25">
        <f t="shared" si="3"/>
        <v>63258524</v>
      </c>
      <c r="J14" s="25">
        <f t="shared" si="3"/>
        <v>48212200</v>
      </c>
      <c r="K14" s="13"/>
    </row>
    <row r="15" spans="1:11" ht="15">
      <c r="A15" s="1">
        <v>5</v>
      </c>
      <c r="B15" s="3" t="s">
        <v>4</v>
      </c>
      <c r="C15" s="25">
        <f aca="true" t="shared" si="4" ref="C15:J15">C145+C292+C477+C585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>
      <c r="A16" s="1">
        <v>6</v>
      </c>
      <c r="B16" s="2" t="s">
        <v>5</v>
      </c>
      <c r="C16" s="25">
        <f>C18+C19+C17</f>
        <v>1059167799.68</v>
      </c>
      <c r="D16" s="25">
        <f aca="true" t="shared" si="5" ref="D16:I16">D18+D19+D17</f>
        <v>241816061.16</v>
      </c>
      <c r="E16" s="25">
        <f t="shared" si="5"/>
        <v>220078645.35999998</v>
      </c>
      <c r="F16" s="25">
        <f t="shared" si="5"/>
        <v>307058445.64</v>
      </c>
      <c r="G16" s="25">
        <f t="shared" si="5"/>
        <v>283063647.52</v>
      </c>
      <c r="H16" s="25">
        <f t="shared" si="5"/>
        <v>3575500</v>
      </c>
      <c r="I16" s="25">
        <f t="shared" si="5"/>
        <v>3575500</v>
      </c>
      <c r="J16" s="25">
        <f aca="true" t="shared" si="6" ref="J16">J18+J19+J17</f>
        <v>0</v>
      </c>
      <c r="K16" s="13"/>
    </row>
    <row r="17" spans="1:11" ht="15">
      <c r="A17" s="1">
        <v>7</v>
      </c>
      <c r="B17" s="3" t="s">
        <v>1</v>
      </c>
      <c r="C17" s="25">
        <f aca="true" t="shared" si="7" ref="C17:J17">C378+C715</f>
        <v>129046550.35</v>
      </c>
      <c r="D17" s="25">
        <f t="shared" si="7"/>
        <v>0</v>
      </c>
      <c r="E17" s="25">
        <f t="shared" si="7"/>
        <v>22619727.09</v>
      </c>
      <c r="F17" s="25">
        <f t="shared" si="7"/>
        <v>64246808.25</v>
      </c>
      <c r="G17" s="25">
        <f t="shared" si="7"/>
        <v>42180015.01</v>
      </c>
      <c r="H17" s="25">
        <f t="shared" si="7"/>
        <v>0</v>
      </c>
      <c r="I17" s="25">
        <f t="shared" si="7"/>
        <v>0</v>
      </c>
      <c r="J17" s="25">
        <f t="shared" si="7"/>
        <v>0</v>
      </c>
      <c r="K17" s="13"/>
    </row>
    <row r="18" spans="1:11" ht="15">
      <c r="A18" s="1">
        <v>8</v>
      </c>
      <c r="B18" s="3" t="s">
        <v>2</v>
      </c>
      <c r="C18" s="25">
        <f aca="true" t="shared" si="8" ref="C18:J18">C379+C430+C693+C716</f>
        <v>569069082.3</v>
      </c>
      <c r="D18" s="25">
        <f t="shared" si="8"/>
        <v>164753557.95</v>
      </c>
      <c r="E18" s="25">
        <f t="shared" si="8"/>
        <v>116093018.33</v>
      </c>
      <c r="F18" s="25">
        <f t="shared" si="8"/>
        <v>136968405.31</v>
      </c>
      <c r="G18" s="25">
        <f t="shared" si="8"/>
        <v>151254100.71</v>
      </c>
      <c r="H18" s="25">
        <f t="shared" si="8"/>
        <v>0</v>
      </c>
      <c r="I18" s="25">
        <f t="shared" si="8"/>
        <v>0</v>
      </c>
      <c r="J18" s="25">
        <f t="shared" si="8"/>
        <v>0</v>
      </c>
      <c r="K18" s="13"/>
    </row>
    <row r="19" spans="1:11" ht="15">
      <c r="A19" s="1">
        <v>9</v>
      </c>
      <c r="B19" s="3" t="s">
        <v>3</v>
      </c>
      <c r="C19" s="25">
        <f aca="true" t="shared" si="9" ref="C19:J19">C380+C435+C741+C717+C239</f>
        <v>361052167.03</v>
      </c>
      <c r="D19" s="25">
        <f t="shared" si="9"/>
        <v>77062503.21000001</v>
      </c>
      <c r="E19" s="25">
        <f t="shared" si="9"/>
        <v>81365899.94</v>
      </c>
      <c r="F19" s="25">
        <f t="shared" si="9"/>
        <v>105843232.08</v>
      </c>
      <c r="G19" s="25">
        <f t="shared" si="9"/>
        <v>89629531.79999998</v>
      </c>
      <c r="H19" s="25">
        <f t="shared" si="9"/>
        <v>3575500</v>
      </c>
      <c r="I19" s="25">
        <f t="shared" si="9"/>
        <v>3575500</v>
      </c>
      <c r="J19" s="25">
        <f t="shared" si="9"/>
        <v>0</v>
      </c>
      <c r="K19" s="13"/>
    </row>
    <row r="20" spans="1:11" ht="15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 ht="15">
      <c r="A21" s="1">
        <v>11</v>
      </c>
      <c r="B21" s="2" t="s">
        <v>6</v>
      </c>
      <c r="C21" s="25">
        <f>C22+C23+C24+C25</f>
        <v>1036138553.9300001</v>
      </c>
      <c r="D21" s="25">
        <f aca="true" t="shared" si="10" ref="D21:J21">D22+D23+D24+D25</f>
        <v>147625607.82999998</v>
      </c>
      <c r="E21" s="25">
        <f t="shared" si="10"/>
        <v>149110455.26</v>
      </c>
      <c r="F21" s="25">
        <f t="shared" si="10"/>
        <v>151405584.53</v>
      </c>
      <c r="G21" s="25">
        <f t="shared" si="10"/>
        <v>148603882.31</v>
      </c>
      <c r="H21" s="25">
        <f t="shared" si="10"/>
        <v>144447000</v>
      </c>
      <c r="I21" s="25">
        <f t="shared" si="10"/>
        <v>143070524</v>
      </c>
      <c r="J21" s="25">
        <f t="shared" si="10"/>
        <v>151875500</v>
      </c>
      <c r="K21" s="13"/>
    </row>
    <row r="22" spans="1:11" ht="15">
      <c r="A22" s="1">
        <v>12</v>
      </c>
      <c r="B22" s="3" t="s">
        <v>1</v>
      </c>
      <c r="C22" s="25">
        <f aca="true" t="shared" si="11" ref="C22:J22">C474+C631</f>
        <v>140974700</v>
      </c>
      <c r="D22" s="25">
        <f t="shared" si="11"/>
        <v>18592000</v>
      </c>
      <c r="E22" s="25">
        <f t="shared" si="11"/>
        <v>21049000</v>
      </c>
      <c r="F22" s="25">
        <f t="shared" si="11"/>
        <v>25822800</v>
      </c>
      <c r="G22" s="25">
        <f t="shared" si="11"/>
        <v>17894900</v>
      </c>
      <c r="H22" s="25">
        <f t="shared" si="11"/>
        <v>17855000</v>
      </c>
      <c r="I22" s="25">
        <f t="shared" si="11"/>
        <v>17848000</v>
      </c>
      <c r="J22" s="25">
        <f t="shared" si="11"/>
        <v>21913000</v>
      </c>
      <c r="K22" s="13"/>
    </row>
    <row r="23" spans="1:11" ht="15">
      <c r="A23" s="1">
        <v>13</v>
      </c>
      <c r="B23" s="3" t="s">
        <v>2</v>
      </c>
      <c r="C23" s="25">
        <f>D23+E23+F23+G23+H23+I23+J23</f>
        <v>502346911.26</v>
      </c>
      <c r="D23" s="25">
        <f>D32+D53+D325+D354+D481+D588+D632+D216</f>
        <v>67223597.13</v>
      </c>
      <c r="E23" s="25">
        <f>E32+E53+E325+E354+E481+E588+E632+E216+E172</f>
        <v>72064962.13</v>
      </c>
      <c r="F23" s="25">
        <f>F32+F53+F149+F172+F248+F296+F325+F354+F466+F481+F588+F632</f>
        <v>75620952</v>
      </c>
      <c r="G23" s="25">
        <f>G32+G53+G325+G354+G481+G588+G632+G216+G296</f>
        <v>69990100</v>
      </c>
      <c r="H23" s="25">
        <f>H32+H53+H325+H354+H481+H588+H632+H216+H296</f>
        <v>70157500</v>
      </c>
      <c r="I23" s="25">
        <f>I32+I53+I325+I354+I481+I588+I632+I216+I296</f>
        <v>65539500</v>
      </c>
      <c r="J23" s="25">
        <f>J32+J53+J325+J354+J481+J588+J632+J216+J296</f>
        <v>81750300</v>
      </c>
      <c r="K23" s="13"/>
    </row>
    <row r="24" spans="1:11" ht="16.9" customHeight="1">
      <c r="A24" s="1">
        <v>14</v>
      </c>
      <c r="B24" s="3" t="s">
        <v>3</v>
      </c>
      <c r="C24" s="25">
        <f>D24+E24+F24+G24+H24+I24+J24</f>
        <v>384066742.67</v>
      </c>
      <c r="D24" s="25">
        <f aca="true" t="shared" si="12" ref="D24:J24">D33+D54+D76+D94+D103+D127+D150+D173+D249+D297+D326+D355+D467+D482+D589+D633+D705</f>
        <v>53084810.7</v>
      </c>
      <c r="E24" s="25">
        <f t="shared" si="12"/>
        <v>55971493.13</v>
      </c>
      <c r="F24" s="25">
        <f t="shared" si="12"/>
        <v>49961832.529999994</v>
      </c>
      <c r="G24" s="25">
        <f t="shared" si="12"/>
        <v>60718882.31</v>
      </c>
      <c r="H24" s="25">
        <f t="shared" si="12"/>
        <v>56434500</v>
      </c>
      <c r="I24" s="25">
        <f t="shared" si="12"/>
        <v>59683024</v>
      </c>
      <c r="J24" s="25">
        <f t="shared" si="12"/>
        <v>48212200</v>
      </c>
      <c r="K24" s="13"/>
    </row>
    <row r="25" spans="1:11" ht="18" customHeight="1">
      <c r="A25" s="1">
        <v>15</v>
      </c>
      <c r="B25" s="3" t="s">
        <v>4</v>
      </c>
      <c r="C25" s="25">
        <f aca="true" t="shared" si="13" ref="C25:J25">C151+C292+C483+C585</f>
        <v>8750200</v>
      </c>
      <c r="D25" s="25">
        <f t="shared" si="13"/>
        <v>8725200</v>
      </c>
      <c r="E25" s="25">
        <f t="shared" si="13"/>
        <v>25000</v>
      </c>
      <c r="F25" s="25">
        <f t="shared" si="13"/>
        <v>0</v>
      </c>
      <c r="G25" s="25">
        <f t="shared" si="13"/>
        <v>0</v>
      </c>
      <c r="H25" s="25">
        <f t="shared" si="13"/>
        <v>0</v>
      </c>
      <c r="I25" s="25">
        <f t="shared" si="13"/>
        <v>0</v>
      </c>
      <c r="J25" s="25">
        <f t="shared" si="13"/>
        <v>0</v>
      </c>
      <c r="K25" s="13"/>
    </row>
    <row r="26" spans="1:11" ht="19.5" customHeight="1">
      <c r="A26" s="1">
        <v>16</v>
      </c>
      <c r="B26" s="76" t="s">
        <v>194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28.5" customHeight="1">
      <c r="A27" s="1">
        <v>17</v>
      </c>
      <c r="B27" s="28" t="s">
        <v>117</v>
      </c>
      <c r="C27" s="25">
        <f>C28+C29</f>
        <v>1767658.3</v>
      </c>
      <c r="D27" s="25">
        <f aca="true" t="shared" si="14" ref="D27:J27">D28+D29</f>
        <v>287200</v>
      </c>
      <c r="E27" s="25">
        <f t="shared" si="14"/>
        <v>280458.3</v>
      </c>
      <c r="F27" s="25">
        <f t="shared" si="14"/>
        <v>0</v>
      </c>
      <c r="G27" s="25">
        <f t="shared" si="14"/>
        <v>400000</v>
      </c>
      <c r="H27" s="25">
        <f t="shared" si="14"/>
        <v>400000</v>
      </c>
      <c r="I27" s="25">
        <f t="shared" si="14"/>
        <v>400000</v>
      </c>
      <c r="J27" s="25">
        <f t="shared" si="14"/>
        <v>0</v>
      </c>
      <c r="K27" s="26" t="s">
        <v>7</v>
      </c>
    </row>
    <row r="28" spans="1:11" ht="15">
      <c r="A28" s="1">
        <v>18</v>
      </c>
      <c r="B28" s="7" t="s">
        <v>8</v>
      </c>
      <c r="C28" s="25">
        <f>C32</f>
        <v>270665</v>
      </c>
      <c r="D28" s="25">
        <f aca="true" t="shared" si="15" ref="D28:J28">D32</f>
        <v>160200</v>
      </c>
      <c r="E28" s="25">
        <f t="shared" si="15"/>
        <v>110465</v>
      </c>
      <c r="F28" s="25">
        <f t="shared" si="15"/>
        <v>0</v>
      </c>
      <c r="G28" s="25">
        <f t="shared" si="15"/>
        <v>0</v>
      </c>
      <c r="H28" s="25">
        <f t="shared" si="15"/>
        <v>0</v>
      </c>
      <c r="I28" s="25">
        <f t="shared" si="15"/>
        <v>0</v>
      </c>
      <c r="J28" s="25">
        <f t="shared" si="15"/>
        <v>0</v>
      </c>
      <c r="K28" s="26" t="s">
        <v>7</v>
      </c>
    </row>
    <row r="29" spans="1:11" ht="15">
      <c r="A29" s="1">
        <v>19</v>
      </c>
      <c r="B29" s="7" t="s">
        <v>3</v>
      </c>
      <c r="C29" s="25">
        <f>C33</f>
        <v>1496993.3</v>
      </c>
      <c r="D29" s="25">
        <f aca="true" t="shared" si="16" ref="D29:J29">D33</f>
        <v>127000</v>
      </c>
      <c r="E29" s="25">
        <f t="shared" si="16"/>
        <v>169993.3</v>
      </c>
      <c r="F29" s="25">
        <f t="shared" si="16"/>
        <v>0</v>
      </c>
      <c r="G29" s="25">
        <f t="shared" si="16"/>
        <v>400000</v>
      </c>
      <c r="H29" s="25">
        <f t="shared" si="16"/>
        <v>400000</v>
      </c>
      <c r="I29" s="25">
        <f t="shared" si="16"/>
        <v>400000</v>
      </c>
      <c r="J29" s="25">
        <f t="shared" si="16"/>
        <v>0</v>
      </c>
      <c r="K29" s="26" t="s">
        <v>7</v>
      </c>
    </row>
    <row r="30" spans="1:11" ht="15.75" customHeight="1">
      <c r="A30" s="1">
        <v>20</v>
      </c>
      <c r="B30" s="95" t="s">
        <v>9</v>
      </c>
      <c r="C30" s="80"/>
      <c r="D30" s="80"/>
      <c r="E30" s="80"/>
      <c r="F30" s="80"/>
      <c r="G30" s="80"/>
      <c r="H30" s="80"/>
      <c r="I30" s="80"/>
      <c r="J30" s="80"/>
      <c r="K30" s="81"/>
    </row>
    <row r="31" spans="1:11" ht="30.75" customHeight="1">
      <c r="A31" s="1">
        <v>21</v>
      </c>
      <c r="B31" s="7" t="s">
        <v>218</v>
      </c>
      <c r="C31" s="25">
        <f>C32+C33</f>
        <v>1767658.3</v>
      </c>
      <c r="D31" s="25">
        <f aca="true" t="shared" si="17" ref="D31:J31">D32+D33</f>
        <v>287200</v>
      </c>
      <c r="E31" s="25">
        <f t="shared" si="17"/>
        <v>280458.3</v>
      </c>
      <c r="F31" s="25">
        <f t="shared" si="17"/>
        <v>0</v>
      </c>
      <c r="G31" s="25">
        <f t="shared" si="17"/>
        <v>400000</v>
      </c>
      <c r="H31" s="25">
        <f t="shared" si="17"/>
        <v>400000</v>
      </c>
      <c r="I31" s="25">
        <f t="shared" si="17"/>
        <v>400000</v>
      </c>
      <c r="J31" s="25">
        <f t="shared" si="17"/>
        <v>0</v>
      </c>
      <c r="K31" s="26" t="s">
        <v>7</v>
      </c>
    </row>
    <row r="32" spans="1:11" ht="15">
      <c r="A32" s="1">
        <v>22</v>
      </c>
      <c r="B32" s="7" t="s">
        <v>10</v>
      </c>
      <c r="C32" s="25">
        <f>C36+C40</f>
        <v>270665</v>
      </c>
      <c r="D32" s="25">
        <f aca="true" t="shared" si="18" ref="D32:J32">D36+D40</f>
        <v>160200</v>
      </c>
      <c r="E32" s="25">
        <f t="shared" si="18"/>
        <v>110465</v>
      </c>
      <c r="F32" s="25">
        <f t="shared" si="18"/>
        <v>0</v>
      </c>
      <c r="G32" s="25">
        <f t="shared" si="18"/>
        <v>0</v>
      </c>
      <c r="H32" s="25">
        <f t="shared" si="18"/>
        <v>0</v>
      </c>
      <c r="I32" s="25">
        <f t="shared" si="18"/>
        <v>0</v>
      </c>
      <c r="J32" s="25">
        <f t="shared" si="18"/>
        <v>0</v>
      </c>
      <c r="K32" s="26" t="s">
        <v>7</v>
      </c>
    </row>
    <row r="33" spans="1:11" ht="15">
      <c r="A33" s="1">
        <v>23</v>
      </c>
      <c r="B33" s="7" t="s">
        <v>11</v>
      </c>
      <c r="C33" s="25">
        <f>C37+C41+C44+C47</f>
        <v>1496993.3</v>
      </c>
      <c r="D33" s="25">
        <f aca="true" t="shared" si="19" ref="D33:J33">D37+D41+D44+D47</f>
        <v>127000</v>
      </c>
      <c r="E33" s="25">
        <f t="shared" si="19"/>
        <v>169993.3</v>
      </c>
      <c r="F33" s="25">
        <f t="shared" si="19"/>
        <v>0</v>
      </c>
      <c r="G33" s="25">
        <f t="shared" si="19"/>
        <v>400000</v>
      </c>
      <c r="H33" s="25">
        <f t="shared" si="19"/>
        <v>400000</v>
      </c>
      <c r="I33" s="25">
        <f t="shared" si="19"/>
        <v>400000</v>
      </c>
      <c r="J33" s="25">
        <f t="shared" si="19"/>
        <v>0</v>
      </c>
      <c r="K33" s="26" t="s">
        <v>7</v>
      </c>
    </row>
    <row r="34" spans="1:11" ht="15">
      <c r="A34" s="1">
        <v>24</v>
      </c>
      <c r="B34" s="28" t="s">
        <v>115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>
      <c r="A35" s="1">
        <v>25</v>
      </c>
      <c r="B35" s="7" t="s">
        <v>101</v>
      </c>
      <c r="C35" s="25">
        <f>C36+C37</f>
        <v>189450</v>
      </c>
      <c r="D35" s="25">
        <f aca="true" t="shared" si="20" ref="D35:J35">D36+D37</f>
        <v>112500</v>
      </c>
      <c r="E35" s="25">
        <f t="shared" si="20"/>
        <v>76950</v>
      </c>
      <c r="F35" s="25">
        <f t="shared" si="20"/>
        <v>0</v>
      </c>
      <c r="G35" s="25">
        <f t="shared" si="20"/>
        <v>0</v>
      </c>
      <c r="H35" s="25">
        <f t="shared" si="20"/>
        <v>0</v>
      </c>
      <c r="I35" s="25">
        <f t="shared" si="20"/>
        <v>0</v>
      </c>
      <c r="J35" s="25">
        <f t="shared" si="20"/>
        <v>0</v>
      </c>
      <c r="K35" s="29"/>
    </row>
    <row r="36" spans="1:11" ht="15">
      <c r="A36" s="1">
        <v>26</v>
      </c>
      <c r="B36" s="7" t="s">
        <v>10</v>
      </c>
      <c r="C36" s="25">
        <f>D36+E36+F36+G36+H36+I36+J36</f>
        <v>132365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 ht="15">
      <c r="A37" s="1">
        <v>27</v>
      </c>
      <c r="B37" s="7" t="s">
        <v>11</v>
      </c>
      <c r="C37" s="25">
        <f>D37+E37+F37+G37</f>
        <v>57085</v>
      </c>
      <c r="D37" s="25">
        <v>34000</v>
      </c>
      <c r="E37" s="25">
        <v>23085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 t="s">
        <v>7</v>
      </c>
    </row>
    <row r="38" spans="1:11" ht="15">
      <c r="A38" s="1">
        <v>28</v>
      </c>
      <c r="B38" s="28" t="s">
        <v>116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>
      <c r="A39" s="1">
        <v>29</v>
      </c>
      <c r="B39" s="7" t="s">
        <v>219</v>
      </c>
      <c r="C39" s="25">
        <f>SUM(C40:C41)</f>
        <v>287300</v>
      </c>
      <c r="D39" s="25">
        <f aca="true" t="shared" si="21" ref="D39:I39">SUM(D40:D41)</f>
        <v>124700</v>
      </c>
      <c r="E39" s="25">
        <f t="shared" si="21"/>
        <v>162600</v>
      </c>
      <c r="F39" s="25">
        <f t="shared" si="21"/>
        <v>0</v>
      </c>
      <c r="G39" s="25">
        <f t="shared" si="21"/>
        <v>0</v>
      </c>
      <c r="H39" s="25">
        <f t="shared" si="21"/>
        <v>0</v>
      </c>
      <c r="I39" s="25">
        <f t="shared" si="21"/>
        <v>0</v>
      </c>
      <c r="J39" s="25">
        <v>0</v>
      </c>
      <c r="K39" s="29"/>
    </row>
    <row r="40" spans="1:11" ht="15">
      <c r="A40" s="1">
        <v>30</v>
      </c>
      <c r="B40" s="7" t="s">
        <v>10</v>
      </c>
      <c r="C40" s="25">
        <f>D40+E40+F40+G40+H40+I40+J40</f>
        <v>138300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 ht="15">
      <c r="A41" s="1">
        <v>31</v>
      </c>
      <c r="B41" s="7" t="s">
        <v>11</v>
      </c>
      <c r="C41" s="25">
        <f>D41+E41+F41+G41</f>
        <v>149000</v>
      </c>
      <c r="D41" s="25">
        <v>43000</v>
      </c>
      <c r="E41" s="25">
        <v>106000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7</v>
      </c>
    </row>
    <row r="42" spans="1:11" ht="15">
      <c r="A42" s="1">
        <v>32</v>
      </c>
      <c r="B42" s="28" t="s">
        <v>118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>
      <c r="A43" s="1">
        <v>33</v>
      </c>
      <c r="B43" s="7" t="s">
        <v>199</v>
      </c>
      <c r="C43" s="25">
        <f>C44</f>
        <v>50000</v>
      </c>
      <c r="D43" s="25">
        <f aca="true" t="shared" si="22" ref="D43:J43">D44</f>
        <v>50000</v>
      </c>
      <c r="E43" s="25">
        <f t="shared" si="22"/>
        <v>0</v>
      </c>
      <c r="F43" s="25">
        <f t="shared" si="22"/>
        <v>0</v>
      </c>
      <c r="G43" s="25">
        <f t="shared" si="22"/>
        <v>0</v>
      </c>
      <c r="H43" s="25">
        <f t="shared" si="22"/>
        <v>0</v>
      </c>
      <c r="I43" s="25">
        <f t="shared" si="22"/>
        <v>0</v>
      </c>
      <c r="J43" s="25">
        <f t="shared" si="22"/>
        <v>0</v>
      </c>
      <c r="K43" s="26"/>
    </row>
    <row r="44" spans="1:11" ht="15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 ht="15">
      <c r="A45" s="1">
        <v>35</v>
      </c>
      <c r="B45" s="28" t="s">
        <v>120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>
      <c r="A46" s="1">
        <v>36</v>
      </c>
      <c r="B46" s="7" t="s">
        <v>258</v>
      </c>
      <c r="C46" s="25">
        <f>C47</f>
        <v>1240908.3</v>
      </c>
      <c r="D46" s="25">
        <f aca="true" t="shared" si="23" ref="D46:J46">D47</f>
        <v>0</v>
      </c>
      <c r="E46" s="25">
        <f t="shared" si="23"/>
        <v>40908.3</v>
      </c>
      <c r="F46" s="25">
        <f t="shared" si="23"/>
        <v>0</v>
      </c>
      <c r="G46" s="25">
        <f t="shared" si="23"/>
        <v>400000</v>
      </c>
      <c r="H46" s="25">
        <f t="shared" si="23"/>
        <v>400000</v>
      </c>
      <c r="I46" s="25">
        <f t="shared" si="23"/>
        <v>400000</v>
      </c>
      <c r="J46" s="25">
        <f t="shared" si="23"/>
        <v>0</v>
      </c>
      <c r="K46" s="26"/>
    </row>
    <row r="47" spans="1:11" ht="15">
      <c r="A47" s="1">
        <v>37</v>
      </c>
      <c r="B47" s="7" t="s">
        <v>3</v>
      </c>
      <c r="C47" s="25">
        <f>D47+E47+F47+G47+H47+I47+J47</f>
        <v>1240908.3</v>
      </c>
      <c r="D47" s="25">
        <v>0</v>
      </c>
      <c r="E47" s="25">
        <v>40908.3</v>
      </c>
      <c r="F47" s="25">
        <v>0</v>
      </c>
      <c r="G47" s="25">
        <v>400000</v>
      </c>
      <c r="H47" s="25">
        <v>400000</v>
      </c>
      <c r="I47" s="25">
        <v>400000</v>
      </c>
      <c r="J47" s="25">
        <v>0</v>
      </c>
      <c r="K47" s="26"/>
    </row>
    <row r="48" spans="1:11" ht="15">
      <c r="A48" s="1">
        <v>38</v>
      </c>
      <c r="B48" s="76" t="s">
        <v>195</v>
      </c>
      <c r="C48" s="73"/>
      <c r="D48" s="73"/>
      <c r="E48" s="73"/>
      <c r="F48" s="73"/>
      <c r="G48" s="73"/>
      <c r="H48" s="73"/>
      <c r="I48" s="73"/>
      <c r="J48" s="73"/>
      <c r="K48" s="73"/>
    </row>
    <row r="49" spans="1:11" ht="28.5">
      <c r="A49" s="1">
        <v>39</v>
      </c>
      <c r="B49" s="28" t="s">
        <v>158</v>
      </c>
      <c r="C49" s="25">
        <f>C50+C51</f>
        <v>3444006.7</v>
      </c>
      <c r="D49" s="25">
        <f aca="true" t="shared" si="24" ref="D49:J49">D50+D51</f>
        <v>1725000</v>
      </c>
      <c r="E49" s="25">
        <f t="shared" si="24"/>
        <v>1219006.7</v>
      </c>
      <c r="F49" s="25">
        <f t="shared" si="24"/>
        <v>0</v>
      </c>
      <c r="G49" s="25">
        <f t="shared" si="24"/>
        <v>0</v>
      </c>
      <c r="H49" s="25">
        <f t="shared" si="24"/>
        <v>0</v>
      </c>
      <c r="I49" s="25">
        <f t="shared" si="24"/>
        <v>0</v>
      </c>
      <c r="J49" s="25">
        <f t="shared" si="24"/>
        <v>500000</v>
      </c>
      <c r="K49" s="29"/>
    </row>
    <row r="50" spans="1:11" ht="15">
      <c r="A50" s="1">
        <v>40</v>
      </c>
      <c r="B50" s="7" t="s">
        <v>10</v>
      </c>
      <c r="C50" s="25">
        <f>C53</f>
        <v>1439300</v>
      </c>
      <c r="D50" s="25">
        <f aca="true" t="shared" si="25" ref="D50:J50">D53</f>
        <v>945000</v>
      </c>
      <c r="E50" s="25">
        <f t="shared" si="25"/>
        <v>494300</v>
      </c>
      <c r="F50" s="25">
        <f t="shared" si="25"/>
        <v>0</v>
      </c>
      <c r="G50" s="25">
        <f t="shared" si="25"/>
        <v>0</v>
      </c>
      <c r="H50" s="25">
        <f t="shared" si="25"/>
        <v>0</v>
      </c>
      <c r="I50" s="25">
        <f t="shared" si="25"/>
        <v>0</v>
      </c>
      <c r="J50" s="25">
        <f t="shared" si="25"/>
        <v>0</v>
      </c>
      <c r="K50" s="29"/>
    </row>
    <row r="51" spans="1:11" ht="15">
      <c r="A51" s="1">
        <v>41</v>
      </c>
      <c r="B51" s="7" t="s">
        <v>11</v>
      </c>
      <c r="C51" s="25">
        <f>C54</f>
        <v>2004706.7</v>
      </c>
      <c r="D51" s="25">
        <f aca="true" t="shared" si="26" ref="D51:J51">D54</f>
        <v>780000</v>
      </c>
      <c r="E51" s="25">
        <f t="shared" si="26"/>
        <v>724706.7</v>
      </c>
      <c r="F51" s="25">
        <f t="shared" si="26"/>
        <v>0</v>
      </c>
      <c r="G51" s="25">
        <f t="shared" si="26"/>
        <v>0</v>
      </c>
      <c r="H51" s="25">
        <f t="shared" si="26"/>
        <v>0</v>
      </c>
      <c r="I51" s="25">
        <f t="shared" si="26"/>
        <v>0</v>
      </c>
      <c r="J51" s="25">
        <f t="shared" si="26"/>
        <v>500000</v>
      </c>
      <c r="K51" s="29"/>
    </row>
    <row r="52" spans="1:11" ht="31.5" customHeight="1">
      <c r="A52" s="1">
        <v>42</v>
      </c>
      <c r="B52" s="7" t="s">
        <v>159</v>
      </c>
      <c r="C52" s="25">
        <f>C53+C54</f>
        <v>3444006.7</v>
      </c>
      <c r="D52" s="25">
        <f aca="true" t="shared" si="27" ref="D52:J52">D53+D54</f>
        <v>1725000</v>
      </c>
      <c r="E52" s="25">
        <f t="shared" si="27"/>
        <v>1219006.7</v>
      </c>
      <c r="F52" s="25">
        <f t="shared" si="27"/>
        <v>0</v>
      </c>
      <c r="G52" s="25">
        <f t="shared" si="27"/>
        <v>0</v>
      </c>
      <c r="H52" s="25">
        <f t="shared" si="27"/>
        <v>0</v>
      </c>
      <c r="I52" s="25">
        <f t="shared" si="27"/>
        <v>0</v>
      </c>
      <c r="J52" s="25">
        <f t="shared" si="27"/>
        <v>500000</v>
      </c>
      <c r="K52" s="29" t="s">
        <v>13</v>
      </c>
    </row>
    <row r="53" spans="1:11" ht="17.25" customHeight="1">
      <c r="A53" s="1">
        <v>43</v>
      </c>
      <c r="B53" s="7" t="s">
        <v>10</v>
      </c>
      <c r="C53" s="25">
        <f>C57+C61+C65+C69</f>
        <v>1439300</v>
      </c>
      <c r="D53" s="25">
        <f aca="true" t="shared" si="28" ref="D53:J53">D57+D61+D65+D69</f>
        <v>945000</v>
      </c>
      <c r="E53" s="25">
        <f t="shared" si="28"/>
        <v>494300</v>
      </c>
      <c r="F53" s="25">
        <f t="shared" si="28"/>
        <v>0</v>
      </c>
      <c r="G53" s="25">
        <f t="shared" si="28"/>
        <v>0</v>
      </c>
      <c r="H53" s="25">
        <f t="shared" si="28"/>
        <v>0</v>
      </c>
      <c r="I53" s="25">
        <f t="shared" si="28"/>
        <v>0</v>
      </c>
      <c r="J53" s="25">
        <f t="shared" si="28"/>
        <v>0</v>
      </c>
      <c r="K53" s="29" t="s">
        <v>13</v>
      </c>
    </row>
    <row r="54" spans="1:11" ht="15">
      <c r="A54" s="1">
        <v>44</v>
      </c>
      <c r="B54" s="7" t="s">
        <v>11</v>
      </c>
      <c r="C54" s="25">
        <f>C58+C62+C66+C70</f>
        <v>2004706.7</v>
      </c>
      <c r="D54" s="25">
        <f aca="true" t="shared" si="29" ref="D54:J54">D58+D62+D66+D70</f>
        <v>780000</v>
      </c>
      <c r="E54" s="25">
        <f t="shared" si="29"/>
        <v>724706.7</v>
      </c>
      <c r="F54" s="25">
        <f t="shared" si="29"/>
        <v>0</v>
      </c>
      <c r="G54" s="25">
        <f t="shared" si="29"/>
        <v>0</v>
      </c>
      <c r="H54" s="25">
        <f t="shared" si="29"/>
        <v>0</v>
      </c>
      <c r="I54" s="25">
        <f t="shared" si="29"/>
        <v>0</v>
      </c>
      <c r="J54" s="25">
        <f t="shared" si="29"/>
        <v>500000</v>
      </c>
      <c r="K54" s="29" t="s">
        <v>13</v>
      </c>
    </row>
    <row r="55" spans="1:11" ht="15">
      <c r="A55" s="1">
        <v>45</v>
      </c>
      <c r="B55" s="28" t="s">
        <v>115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6" customHeight="1">
      <c r="A56" s="1">
        <v>46</v>
      </c>
      <c r="B56" s="30" t="s">
        <v>180</v>
      </c>
      <c r="C56" s="25">
        <f>C57+C58</f>
        <v>166000</v>
      </c>
      <c r="D56" s="25">
        <f aca="true" t="shared" si="30" ref="D56:J56">D57+D58</f>
        <v>117500</v>
      </c>
      <c r="E56" s="25">
        <f t="shared" si="30"/>
        <v>18500</v>
      </c>
      <c r="F56" s="25">
        <f t="shared" si="30"/>
        <v>0</v>
      </c>
      <c r="G56" s="25">
        <f t="shared" si="30"/>
        <v>0</v>
      </c>
      <c r="H56" s="25">
        <f t="shared" si="30"/>
        <v>0</v>
      </c>
      <c r="I56" s="25">
        <f t="shared" si="30"/>
        <v>0</v>
      </c>
      <c r="J56" s="25">
        <f t="shared" si="30"/>
        <v>30000</v>
      </c>
      <c r="K56" s="29"/>
    </row>
    <row r="57" spans="1:11" ht="15" customHeight="1">
      <c r="A57" s="1">
        <v>47</v>
      </c>
      <c r="B57" s="31" t="s">
        <v>2</v>
      </c>
      <c r="C57" s="25">
        <f>D57+E57+F57+G57+H57+I57+J57</f>
        <v>86000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 ht="15">
      <c r="A58" s="1">
        <v>48</v>
      </c>
      <c r="B58" s="31" t="s">
        <v>3</v>
      </c>
      <c r="C58" s="25">
        <f>SUM(D58:J58)</f>
        <v>80000</v>
      </c>
      <c r="D58" s="25">
        <v>50000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30000</v>
      </c>
      <c r="K58" s="29"/>
    </row>
    <row r="59" spans="1:11" ht="15">
      <c r="A59" s="1">
        <v>49</v>
      </c>
      <c r="B59" s="32" t="s">
        <v>116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>
      <c r="A60" s="1">
        <v>50</v>
      </c>
      <c r="B60" s="7" t="s">
        <v>200</v>
      </c>
      <c r="C60" s="25">
        <f>C61+C62</f>
        <v>3061550</v>
      </c>
      <c r="D60" s="25">
        <f aca="true" t="shared" si="31" ref="D60:J60">D61+D62</f>
        <v>1527500</v>
      </c>
      <c r="E60" s="25">
        <f t="shared" si="31"/>
        <v>1114050</v>
      </c>
      <c r="F60" s="25">
        <f t="shared" si="31"/>
        <v>0</v>
      </c>
      <c r="G60" s="25">
        <f t="shared" si="31"/>
        <v>0</v>
      </c>
      <c r="H60" s="25">
        <f t="shared" si="31"/>
        <v>0</v>
      </c>
      <c r="I60" s="25">
        <f t="shared" si="31"/>
        <v>0</v>
      </c>
      <c r="J60" s="25">
        <f t="shared" si="31"/>
        <v>420000</v>
      </c>
      <c r="K60" s="29"/>
    </row>
    <row r="61" spans="1:11" ht="15" customHeight="1">
      <c r="A61" s="1">
        <v>51</v>
      </c>
      <c r="B61" s="31" t="s">
        <v>2</v>
      </c>
      <c r="C61" s="25">
        <f>D61+E61+F61+G61+H61+I61+J61</f>
        <v>1353300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 ht="15">
      <c r="A62" s="1">
        <v>52</v>
      </c>
      <c r="B62" s="31" t="s">
        <v>3</v>
      </c>
      <c r="C62" s="25">
        <f>SUM(D62:J62)</f>
        <v>1708250</v>
      </c>
      <c r="D62" s="25">
        <v>650000</v>
      </c>
      <c r="E62" s="25">
        <v>638250</v>
      </c>
      <c r="F62" s="25">
        <v>0</v>
      </c>
      <c r="G62" s="25">
        <v>0</v>
      </c>
      <c r="H62" s="25">
        <v>0</v>
      </c>
      <c r="I62" s="25">
        <v>0</v>
      </c>
      <c r="J62" s="25">
        <v>420000</v>
      </c>
      <c r="K62" s="29"/>
    </row>
    <row r="63" spans="1:11" ht="15">
      <c r="A63" s="1">
        <v>53</v>
      </c>
      <c r="B63" s="32" t="s">
        <v>118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>
      <c r="A64" s="1">
        <v>54</v>
      </c>
      <c r="B64" s="7" t="s">
        <v>181</v>
      </c>
      <c r="C64" s="25">
        <f>C65+C66</f>
        <v>106456.7</v>
      </c>
      <c r="D64" s="25">
        <f aca="true" t="shared" si="32" ref="D64:J64">D65+D66</f>
        <v>30000</v>
      </c>
      <c r="E64" s="25">
        <v>56456.7</v>
      </c>
      <c r="F64" s="25">
        <v>0</v>
      </c>
      <c r="G64" s="25">
        <v>0</v>
      </c>
      <c r="H64" s="25">
        <f t="shared" si="32"/>
        <v>0</v>
      </c>
      <c r="I64" s="25">
        <f t="shared" si="32"/>
        <v>0</v>
      </c>
      <c r="J64" s="25">
        <f t="shared" si="32"/>
        <v>20000</v>
      </c>
      <c r="K64" s="29"/>
    </row>
    <row r="65" spans="1:11" ht="15" customHeight="1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 ht="15">
      <c r="A66" s="1">
        <v>56</v>
      </c>
      <c r="B66" s="7" t="s">
        <v>3</v>
      </c>
      <c r="C66" s="25">
        <f>SUM(D66:J66)</f>
        <v>106456.7</v>
      </c>
      <c r="D66" s="25">
        <v>30000</v>
      </c>
      <c r="E66" s="25">
        <v>56456.7</v>
      </c>
      <c r="F66" s="25">
        <v>0</v>
      </c>
      <c r="G66" s="25">
        <v>0</v>
      </c>
      <c r="H66" s="25">
        <v>0</v>
      </c>
      <c r="I66" s="25">
        <v>0</v>
      </c>
      <c r="J66" s="25">
        <v>20000</v>
      </c>
      <c r="K66" s="29"/>
    </row>
    <row r="67" spans="1:11" ht="15">
      <c r="A67" s="1">
        <v>57</v>
      </c>
      <c r="B67" s="28" t="s">
        <v>119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>
      <c r="A68" s="1">
        <v>58</v>
      </c>
      <c r="B68" s="7" t="s">
        <v>182</v>
      </c>
      <c r="C68" s="25">
        <f>C70</f>
        <v>110000</v>
      </c>
      <c r="D68" s="25">
        <f aca="true" t="shared" si="33" ref="D68:J68">D70</f>
        <v>50000</v>
      </c>
      <c r="E68" s="25">
        <f t="shared" si="33"/>
        <v>30000</v>
      </c>
      <c r="F68" s="25">
        <f t="shared" si="33"/>
        <v>0</v>
      </c>
      <c r="G68" s="25">
        <f t="shared" si="33"/>
        <v>0</v>
      </c>
      <c r="H68" s="25">
        <f t="shared" si="33"/>
        <v>0</v>
      </c>
      <c r="I68" s="25">
        <f t="shared" si="33"/>
        <v>0</v>
      </c>
      <c r="J68" s="25">
        <f t="shared" si="33"/>
        <v>30000</v>
      </c>
      <c r="K68" s="29"/>
    </row>
    <row r="69" spans="1:11" ht="15" customHeight="1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 ht="15">
      <c r="A70" s="1">
        <v>60</v>
      </c>
      <c r="B70" s="7" t="s">
        <v>3</v>
      </c>
      <c r="C70" s="25">
        <f>SUM(D70:J70)</f>
        <v>110000</v>
      </c>
      <c r="D70" s="25">
        <v>50000</v>
      </c>
      <c r="E70" s="25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30000</v>
      </c>
      <c r="K70" s="29"/>
    </row>
    <row r="71" spans="1:11" ht="15">
      <c r="A71" s="1">
        <v>61</v>
      </c>
      <c r="B71" s="76" t="s">
        <v>196</v>
      </c>
      <c r="C71" s="73"/>
      <c r="D71" s="73"/>
      <c r="E71" s="73"/>
      <c r="F71" s="73"/>
      <c r="G71" s="73"/>
      <c r="H71" s="73"/>
      <c r="I71" s="73"/>
      <c r="J71" s="73"/>
      <c r="K71" s="73"/>
    </row>
    <row r="72" spans="1:11" ht="32.25" customHeight="1">
      <c r="A72" s="1">
        <v>62</v>
      </c>
      <c r="B72" s="28" t="s">
        <v>220</v>
      </c>
      <c r="C72" s="25">
        <f>C75</f>
        <v>7182600</v>
      </c>
      <c r="D72" s="25">
        <f aca="true" t="shared" si="34" ref="D72:J72">D75</f>
        <v>982300</v>
      </c>
      <c r="E72" s="25">
        <f t="shared" si="34"/>
        <v>1068100</v>
      </c>
      <c r="F72" s="25">
        <f t="shared" si="34"/>
        <v>937200</v>
      </c>
      <c r="G72" s="25">
        <f t="shared" si="34"/>
        <v>937200</v>
      </c>
      <c r="H72" s="25">
        <f t="shared" si="34"/>
        <v>937200</v>
      </c>
      <c r="I72" s="25">
        <f t="shared" si="34"/>
        <v>937200</v>
      </c>
      <c r="J72" s="25">
        <f t="shared" si="34"/>
        <v>1383400</v>
      </c>
      <c r="K72" s="33" t="s">
        <v>14</v>
      </c>
    </row>
    <row r="73" spans="1:11" ht="15">
      <c r="A73" s="1">
        <v>63</v>
      </c>
      <c r="B73" s="7" t="s">
        <v>11</v>
      </c>
      <c r="C73" s="25">
        <f>C76</f>
        <v>7182600</v>
      </c>
      <c r="D73" s="25">
        <f aca="true" t="shared" si="35" ref="D73:J73">D76</f>
        <v>982300</v>
      </c>
      <c r="E73" s="25">
        <f t="shared" si="35"/>
        <v>1068100</v>
      </c>
      <c r="F73" s="25">
        <f t="shared" si="35"/>
        <v>937200</v>
      </c>
      <c r="G73" s="25">
        <f t="shared" si="35"/>
        <v>937200</v>
      </c>
      <c r="H73" s="25">
        <f t="shared" si="35"/>
        <v>937200</v>
      </c>
      <c r="I73" s="25">
        <f t="shared" si="35"/>
        <v>937200</v>
      </c>
      <c r="J73" s="25">
        <f t="shared" si="35"/>
        <v>1383400</v>
      </c>
      <c r="K73" s="33" t="s">
        <v>14</v>
      </c>
    </row>
    <row r="74" spans="1:11" ht="15">
      <c r="A74" s="1">
        <v>64</v>
      </c>
      <c r="B74" s="76" t="s">
        <v>12</v>
      </c>
      <c r="C74" s="73"/>
      <c r="D74" s="73"/>
      <c r="E74" s="73"/>
      <c r="F74" s="73"/>
      <c r="G74" s="73"/>
      <c r="H74" s="73"/>
      <c r="I74" s="73"/>
      <c r="J74" s="73"/>
      <c r="K74" s="73"/>
    </row>
    <row r="75" spans="1:11" ht="31.5" customHeight="1">
      <c r="A75" s="1">
        <v>65</v>
      </c>
      <c r="B75" s="7" t="s">
        <v>183</v>
      </c>
      <c r="C75" s="25">
        <f>C78+C81+C84+C87</f>
        <v>7182600</v>
      </c>
      <c r="D75" s="25">
        <f aca="true" t="shared" si="36" ref="D75:J75">D78+D81+D84+D87</f>
        <v>982300</v>
      </c>
      <c r="E75" s="25">
        <f t="shared" si="36"/>
        <v>1068100</v>
      </c>
      <c r="F75" s="25">
        <f t="shared" si="36"/>
        <v>937200</v>
      </c>
      <c r="G75" s="25">
        <f t="shared" si="36"/>
        <v>937200</v>
      </c>
      <c r="H75" s="25">
        <f t="shared" si="36"/>
        <v>937200</v>
      </c>
      <c r="I75" s="25">
        <f t="shared" si="36"/>
        <v>937200</v>
      </c>
      <c r="J75" s="25">
        <f t="shared" si="36"/>
        <v>1383400</v>
      </c>
      <c r="K75" s="33" t="s">
        <v>14</v>
      </c>
    </row>
    <row r="76" spans="1:11" ht="15">
      <c r="A76" s="1">
        <v>66</v>
      </c>
      <c r="B76" s="7" t="s">
        <v>11</v>
      </c>
      <c r="C76" s="25">
        <f>C79+C82+C85+C88</f>
        <v>7182600</v>
      </c>
      <c r="D76" s="25">
        <f aca="true" t="shared" si="37" ref="D76:J76">D79+D82+D85+D88</f>
        <v>982300</v>
      </c>
      <c r="E76" s="25">
        <f t="shared" si="37"/>
        <v>1068100</v>
      </c>
      <c r="F76" s="25">
        <f t="shared" si="37"/>
        <v>937200</v>
      </c>
      <c r="G76" s="25">
        <f t="shared" si="37"/>
        <v>937200</v>
      </c>
      <c r="H76" s="25">
        <f t="shared" si="37"/>
        <v>937200</v>
      </c>
      <c r="I76" s="25">
        <f t="shared" si="37"/>
        <v>937200</v>
      </c>
      <c r="J76" s="25">
        <f t="shared" si="37"/>
        <v>1383400</v>
      </c>
      <c r="K76" s="33" t="s">
        <v>14</v>
      </c>
    </row>
    <row r="77" spans="1:11" ht="15">
      <c r="A77" s="1">
        <v>67</v>
      </c>
      <c r="B77" s="28" t="s">
        <v>115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>
      <c r="A78" s="1">
        <v>68</v>
      </c>
      <c r="B78" s="7" t="s">
        <v>102</v>
      </c>
      <c r="C78" s="25">
        <f>C79</f>
        <v>4870310</v>
      </c>
      <c r="D78" s="25">
        <f aca="true" t="shared" si="38" ref="D78:J78">D79</f>
        <v>500000</v>
      </c>
      <c r="E78" s="25">
        <f t="shared" si="38"/>
        <v>848100</v>
      </c>
      <c r="F78" s="25">
        <f t="shared" si="38"/>
        <v>817210</v>
      </c>
      <c r="G78" s="25">
        <f t="shared" si="38"/>
        <v>697200</v>
      </c>
      <c r="H78" s="25">
        <f t="shared" si="38"/>
        <v>697200</v>
      </c>
      <c r="I78" s="25">
        <f t="shared" si="38"/>
        <v>697200</v>
      </c>
      <c r="J78" s="25">
        <f t="shared" si="38"/>
        <v>613400</v>
      </c>
      <c r="K78" s="33"/>
    </row>
    <row r="79" spans="1:11" ht="15">
      <c r="A79" s="1">
        <v>69</v>
      </c>
      <c r="B79" s="7" t="s">
        <v>3</v>
      </c>
      <c r="C79" s="25">
        <f>SUM(D79:J79)</f>
        <v>4870310</v>
      </c>
      <c r="D79" s="25">
        <v>500000</v>
      </c>
      <c r="E79" s="25">
        <v>848100</v>
      </c>
      <c r="F79" s="25">
        <v>817210</v>
      </c>
      <c r="G79" s="25">
        <v>697200</v>
      </c>
      <c r="H79" s="25">
        <v>697200</v>
      </c>
      <c r="I79" s="25">
        <v>697200</v>
      </c>
      <c r="J79" s="25">
        <v>613400</v>
      </c>
      <c r="K79" s="33"/>
    </row>
    <row r="80" spans="1:11" ht="15">
      <c r="A80" s="1">
        <v>70</v>
      </c>
      <c r="B80" s="28" t="s">
        <v>116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1" ht="29.25" customHeight="1">
      <c r="A81" s="1">
        <v>71</v>
      </c>
      <c r="B81" s="7" t="s">
        <v>103</v>
      </c>
      <c r="C81" s="25">
        <f>C82</f>
        <v>742300</v>
      </c>
      <c r="D81" s="25">
        <f aca="true" t="shared" si="39" ref="D81:J81">D82</f>
        <v>322300</v>
      </c>
      <c r="E81" s="25">
        <f t="shared" si="39"/>
        <v>0</v>
      </c>
      <c r="F81" s="25">
        <f t="shared" si="39"/>
        <v>0</v>
      </c>
      <c r="G81" s="25">
        <f t="shared" si="39"/>
        <v>0</v>
      </c>
      <c r="H81" s="25">
        <f t="shared" si="39"/>
        <v>0</v>
      </c>
      <c r="I81" s="25">
        <f t="shared" si="39"/>
        <v>0</v>
      </c>
      <c r="J81" s="25">
        <f t="shared" si="39"/>
        <v>420000</v>
      </c>
      <c r="K81" s="33"/>
    </row>
    <row r="82" spans="1:11" ht="15">
      <c r="A82" s="1">
        <v>72</v>
      </c>
      <c r="B82" s="7" t="s">
        <v>3</v>
      </c>
      <c r="C82" s="25">
        <f>SUM(D82:J82)</f>
        <v>742300</v>
      </c>
      <c r="D82" s="25">
        <v>322300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420000</v>
      </c>
      <c r="K82" s="33"/>
    </row>
    <row r="83" spans="1:11" ht="15">
      <c r="A83" s="1">
        <v>73</v>
      </c>
      <c r="B83" s="28" t="s">
        <v>118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1" ht="48.75" customHeight="1">
      <c r="A84" s="1">
        <v>74</v>
      </c>
      <c r="B84" s="7" t="s">
        <v>104</v>
      </c>
      <c r="C84" s="25">
        <f>C85</f>
        <v>1469990</v>
      </c>
      <c r="D84" s="25">
        <f aca="true" t="shared" si="40" ref="D84:J84">D85</f>
        <v>160000</v>
      </c>
      <c r="E84" s="25">
        <v>220000</v>
      </c>
      <c r="F84" s="25">
        <f t="shared" si="40"/>
        <v>119990</v>
      </c>
      <c r="G84" s="25">
        <f t="shared" si="40"/>
        <v>240000</v>
      </c>
      <c r="H84" s="25">
        <f t="shared" si="40"/>
        <v>240000</v>
      </c>
      <c r="I84" s="25">
        <f t="shared" si="40"/>
        <v>240000</v>
      </c>
      <c r="J84" s="25">
        <f t="shared" si="40"/>
        <v>250000</v>
      </c>
      <c r="K84" s="33"/>
    </row>
    <row r="85" spans="1:11" ht="15">
      <c r="A85" s="1">
        <v>75</v>
      </c>
      <c r="B85" s="7" t="s">
        <v>3</v>
      </c>
      <c r="C85" s="25">
        <f>SUM(D85:J85)</f>
        <v>1469990</v>
      </c>
      <c r="D85" s="25">
        <v>160000</v>
      </c>
      <c r="E85" s="25">
        <v>220000</v>
      </c>
      <c r="F85" s="25">
        <v>119990</v>
      </c>
      <c r="G85" s="25">
        <v>240000</v>
      </c>
      <c r="H85" s="25">
        <v>240000</v>
      </c>
      <c r="I85" s="25">
        <v>240000</v>
      </c>
      <c r="J85" s="25">
        <v>250000</v>
      </c>
      <c r="K85" s="29"/>
    </row>
    <row r="86" spans="1:11" ht="15">
      <c r="A86" s="1">
        <v>76</v>
      </c>
      <c r="B86" s="28" t="s">
        <v>120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1" ht="46.5" customHeight="1">
      <c r="A87" s="1">
        <v>77</v>
      </c>
      <c r="B87" s="7" t="s">
        <v>105</v>
      </c>
      <c r="C87" s="25">
        <f>C88</f>
        <v>100000</v>
      </c>
      <c r="D87" s="25">
        <f aca="true" t="shared" si="41" ref="D87:J87">D88</f>
        <v>0</v>
      </c>
      <c r="E87" s="25">
        <v>0</v>
      </c>
      <c r="F87" s="25">
        <f t="shared" si="41"/>
        <v>0</v>
      </c>
      <c r="G87" s="25">
        <v>0</v>
      </c>
      <c r="H87" s="25">
        <f t="shared" si="41"/>
        <v>0</v>
      </c>
      <c r="I87" s="25">
        <f t="shared" si="41"/>
        <v>0</v>
      </c>
      <c r="J87" s="25">
        <f t="shared" si="41"/>
        <v>100000</v>
      </c>
      <c r="K87" s="29"/>
    </row>
    <row r="88" spans="1:11" ht="15">
      <c r="A88" s="1">
        <v>78</v>
      </c>
      <c r="B88" s="7" t="s">
        <v>3</v>
      </c>
      <c r="C88" s="25">
        <f>SUM(D88:J88)</f>
        <v>100000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100000</v>
      </c>
      <c r="K88" s="29"/>
    </row>
    <row r="89" spans="1:12" ht="22.5" customHeight="1">
      <c r="A89" s="1">
        <v>79</v>
      </c>
      <c r="B89" s="76" t="s">
        <v>197</v>
      </c>
      <c r="C89" s="73"/>
      <c r="D89" s="73"/>
      <c r="E89" s="73"/>
      <c r="F89" s="73"/>
      <c r="G89" s="73"/>
      <c r="H89" s="73"/>
      <c r="I89" s="73"/>
      <c r="J89" s="73"/>
      <c r="K89" s="73"/>
      <c r="L89" s="9"/>
    </row>
    <row r="90" spans="1:11" ht="32.25" customHeight="1">
      <c r="A90" s="1">
        <v>80</v>
      </c>
      <c r="B90" s="34" t="s">
        <v>160</v>
      </c>
      <c r="C90" s="25">
        <f>C93</f>
        <v>1959900</v>
      </c>
      <c r="D90" s="25">
        <f aca="true" t="shared" si="42" ref="D90:J90">D93</f>
        <v>279000</v>
      </c>
      <c r="E90" s="25">
        <f t="shared" si="42"/>
        <v>289800</v>
      </c>
      <c r="F90" s="25">
        <f t="shared" si="42"/>
        <v>254300</v>
      </c>
      <c r="G90" s="25">
        <f t="shared" si="42"/>
        <v>254300</v>
      </c>
      <c r="H90" s="25">
        <f t="shared" si="42"/>
        <v>254300</v>
      </c>
      <c r="I90" s="25">
        <f t="shared" si="42"/>
        <v>254300</v>
      </c>
      <c r="J90" s="25">
        <f t="shared" si="42"/>
        <v>373900</v>
      </c>
      <c r="K90" s="35" t="s">
        <v>13</v>
      </c>
    </row>
    <row r="91" spans="1:11" ht="15">
      <c r="A91" s="1">
        <v>81</v>
      </c>
      <c r="B91" s="36" t="s">
        <v>11</v>
      </c>
      <c r="C91" s="25">
        <f>C94</f>
        <v>1959900</v>
      </c>
      <c r="D91" s="25">
        <f aca="true" t="shared" si="43" ref="D91:J91">D94</f>
        <v>279000</v>
      </c>
      <c r="E91" s="25">
        <f t="shared" si="43"/>
        <v>289800</v>
      </c>
      <c r="F91" s="25">
        <f t="shared" si="43"/>
        <v>254300</v>
      </c>
      <c r="G91" s="25">
        <f t="shared" si="43"/>
        <v>254300</v>
      </c>
      <c r="H91" s="25">
        <f t="shared" si="43"/>
        <v>254300</v>
      </c>
      <c r="I91" s="25">
        <f t="shared" si="43"/>
        <v>254300</v>
      </c>
      <c r="J91" s="25">
        <f t="shared" si="43"/>
        <v>373900</v>
      </c>
      <c r="K91" s="35" t="s">
        <v>13</v>
      </c>
    </row>
    <row r="92" spans="1:11" ht="15">
      <c r="A92" s="1">
        <v>82</v>
      </c>
      <c r="B92" s="93" t="s">
        <v>12</v>
      </c>
      <c r="C92" s="94"/>
      <c r="D92" s="94"/>
      <c r="E92" s="94"/>
      <c r="F92" s="94"/>
      <c r="G92" s="94"/>
      <c r="H92" s="94"/>
      <c r="I92" s="94"/>
      <c r="J92" s="94"/>
      <c r="K92" s="94"/>
    </row>
    <row r="93" spans="1:11" ht="30" customHeight="1">
      <c r="A93" s="1">
        <v>83</v>
      </c>
      <c r="B93" s="36" t="s">
        <v>106</v>
      </c>
      <c r="C93" s="25">
        <f>C94</f>
        <v>1959900</v>
      </c>
      <c r="D93" s="25">
        <f aca="true" t="shared" si="44" ref="D93:J93">D94</f>
        <v>279000</v>
      </c>
      <c r="E93" s="25">
        <f t="shared" si="44"/>
        <v>289800</v>
      </c>
      <c r="F93" s="25">
        <f t="shared" si="44"/>
        <v>254300</v>
      </c>
      <c r="G93" s="25">
        <f t="shared" si="44"/>
        <v>254300</v>
      </c>
      <c r="H93" s="25">
        <f t="shared" si="44"/>
        <v>254300</v>
      </c>
      <c r="I93" s="25">
        <f t="shared" si="44"/>
        <v>254300</v>
      </c>
      <c r="J93" s="25">
        <f t="shared" si="44"/>
        <v>373900</v>
      </c>
      <c r="K93" s="35" t="s">
        <v>13</v>
      </c>
    </row>
    <row r="94" spans="1:11" ht="15">
      <c r="A94" s="1">
        <v>84</v>
      </c>
      <c r="B94" s="36" t="s">
        <v>11</v>
      </c>
      <c r="C94" s="25">
        <f>C97</f>
        <v>1959900</v>
      </c>
      <c r="D94" s="25">
        <f aca="true" t="shared" si="45" ref="D94:J94">D97</f>
        <v>279000</v>
      </c>
      <c r="E94" s="25">
        <f t="shared" si="45"/>
        <v>289800</v>
      </c>
      <c r="F94" s="25">
        <f t="shared" si="45"/>
        <v>254300</v>
      </c>
      <c r="G94" s="25">
        <f t="shared" si="45"/>
        <v>254300</v>
      </c>
      <c r="H94" s="25">
        <f t="shared" si="45"/>
        <v>254300</v>
      </c>
      <c r="I94" s="25">
        <f t="shared" si="45"/>
        <v>254300</v>
      </c>
      <c r="J94" s="25">
        <f t="shared" si="45"/>
        <v>373900</v>
      </c>
      <c r="K94" s="35" t="s">
        <v>13</v>
      </c>
    </row>
    <row r="95" spans="1:11" ht="15">
      <c r="A95" s="1">
        <v>85</v>
      </c>
      <c r="B95" s="34" t="s">
        <v>115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1" ht="81.6" customHeight="1">
      <c r="A96" s="1">
        <v>86</v>
      </c>
      <c r="B96" s="37" t="s">
        <v>15</v>
      </c>
      <c r="C96" s="25">
        <f>C97</f>
        <v>1959900</v>
      </c>
      <c r="D96" s="25">
        <f aca="true" t="shared" si="46" ref="D96:J96">D97</f>
        <v>279000</v>
      </c>
      <c r="E96" s="25">
        <f t="shared" si="46"/>
        <v>289800</v>
      </c>
      <c r="F96" s="25">
        <f t="shared" si="46"/>
        <v>254300</v>
      </c>
      <c r="G96" s="25">
        <f t="shared" si="46"/>
        <v>254300</v>
      </c>
      <c r="H96" s="25">
        <f t="shared" si="46"/>
        <v>254300</v>
      </c>
      <c r="I96" s="25">
        <f t="shared" si="46"/>
        <v>254300</v>
      </c>
      <c r="J96" s="25">
        <f t="shared" si="46"/>
        <v>373900</v>
      </c>
      <c r="K96" s="35"/>
    </row>
    <row r="97" spans="1:11" ht="15">
      <c r="A97" s="1">
        <v>87</v>
      </c>
      <c r="B97" s="37" t="s">
        <v>11</v>
      </c>
      <c r="C97" s="25">
        <f>SUM(D97:J97)</f>
        <v>1959900</v>
      </c>
      <c r="D97" s="25">
        <v>279000</v>
      </c>
      <c r="E97" s="25">
        <v>289800</v>
      </c>
      <c r="F97" s="25">
        <v>254300</v>
      </c>
      <c r="G97" s="25">
        <v>254300</v>
      </c>
      <c r="H97" s="25">
        <v>254300</v>
      </c>
      <c r="I97" s="25">
        <v>254300</v>
      </c>
      <c r="J97" s="25">
        <v>373900</v>
      </c>
      <c r="K97" s="35"/>
    </row>
    <row r="98" spans="1:11" ht="35.25" customHeight="1">
      <c r="A98" s="1">
        <v>88</v>
      </c>
      <c r="B98" s="93" t="s">
        <v>16</v>
      </c>
      <c r="C98" s="83"/>
      <c r="D98" s="83"/>
      <c r="E98" s="83"/>
      <c r="F98" s="83"/>
      <c r="G98" s="83"/>
      <c r="H98" s="83"/>
      <c r="I98" s="83"/>
      <c r="J98" s="83"/>
      <c r="K98" s="83"/>
    </row>
    <row r="99" spans="1:11" ht="28.5" customHeight="1">
      <c r="A99" s="1">
        <v>89</v>
      </c>
      <c r="B99" s="34" t="s">
        <v>179</v>
      </c>
      <c r="C99" s="25">
        <f>C102</f>
        <v>3608942.7199999997</v>
      </c>
      <c r="D99" s="25">
        <f aca="true" t="shared" si="47" ref="D99:J99">D102</f>
        <v>681900</v>
      </c>
      <c r="E99" s="25">
        <f t="shared" si="47"/>
        <v>513100</v>
      </c>
      <c r="F99" s="25">
        <f t="shared" si="47"/>
        <v>318142.72</v>
      </c>
      <c r="G99" s="25">
        <f t="shared" si="47"/>
        <v>327000</v>
      </c>
      <c r="H99" s="25">
        <f t="shared" si="47"/>
        <v>327000</v>
      </c>
      <c r="I99" s="25">
        <f t="shared" si="47"/>
        <v>327000</v>
      </c>
      <c r="J99" s="25">
        <f t="shared" si="47"/>
        <v>1114800</v>
      </c>
      <c r="K99" s="35"/>
    </row>
    <row r="100" spans="1:11" ht="15">
      <c r="A100" s="1">
        <v>90</v>
      </c>
      <c r="B100" s="36" t="s">
        <v>11</v>
      </c>
      <c r="C100" s="25">
        <f>C103</f>
        <v>3608942.7199999997</v>
      </c>
      <c r="D100" s="25">
        <f aca="true" t="shared" si="48" ref="D100:J100">D103</f>
        <v>681900</v>
      </c>
      <c r="E100" s="25">
        <f t="shared" si="48"/>
        <v>513100</v>
      </c>
      <c r="F100" s="25">
        <f t="shared" si="48"/>
        <v>318142.72</v>
      </c>
      <c r="G100" s="25">
        <f t="shared" si="48"/>
        <v>327000</v>
      </c>
      <c r="H100" s="25">
        <f t="shared" si="48"/>
        <v>327000</v>
      </c>
      <c r="I100" s="25">
        <f t="shared" si="48"/>
        <v>327000</v>
      </c>
      <c r="J100" s="25">
        <f t="shared" si="48"/>
        <v>1114800</v>
      </c>
      <c r="K100" s="35"/>
    </row>
    <row r="101" spans="1:11" ht="15">
      <c r="A101" s="1">
        <v>91</v>
      </c>
      <c r="B101" s="93" t="s">
        <v>12</v>
      </c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1:11" ht="33.75" customHeight="1">
      <c r="A102" s="1">
        <v>92</v>
      </c>
      <c r="B102" s="36" t="s">
        <v>161</v>
      </c>
      <c r="C102" s="25">
        <f>C103</f>
        <v>3608942.7199999997</v>
      </c>
      <c r="D102" s="25">
        <f aca="true" t="shared" si="49" ref="D102:J102">D103</f>
        <v>681900</v>
      </c>
      <c r="E102" s="25">
        <f t="shared" si="49"/>
        <v>513100</v>
      </c>
      <c r="F102" s="25">
        <f t="shared" si="49"/>
        <v>318142.72</v>
      </c>
      <c r="G102" s="25">
        <f t="shared" si="49"/>
        <v>327000</v>
      </c>
      <c r="H102" s="25">
        <f t="shared" si="49"/>
        <v>327000</v>
      </c>
      <c r="I102" s="25">
        <f t="shared" si="49"/>
        <v>327000</v>
      </c>
      <c r="J102" s="25">
        <f t="shared" si="49"/>
        <v>1114800</v>
      </c>
      <c r="K102" s="35"/>
    </row>
    <row r="103" spans="1:11" ht="15">
      <c r="A103" s="1">
        <v>93</v>
      </c>
      <c r="B103" s="36" t="s">
        <v>11</v>
      </c>
      <c r="C103" s="25">
        <f>C106+C109+C112+C115+C118+C121</f>
        <v>3608942.7199999997</v>
      </c>
      <c r="D103" s="25">
        <f aca="true" t="shared" si="50" ref="D103:J103">D106+D109+D112+D115+D118+D121</f>
        <v>681900</v>
      </c>
      <c r="E103" s="25">
        <f t="shared" si="50"/>
        <v>513100</v>
      </c>
      <c r="F103" s="25">
        <f t="shared" si="50"/>
        <v>318142.72</v>
      </c>
      <c r="G103" s="25">
        <f t="shared" si="50"/>
        <v>327000</v>
      </c>
      <c r="H103" s="25">
        <f t="shared" si="50"/>
        <v>327000</v>
      </c>
      <c r="I103" s="25">
        <f t="shared" si="50"/>
        <v>327000</v>
      </c>
      <c r="J103" s="25">
        <f t="shared" si="50"/>
        <v>1114800</v>
      </c>
      <c r="K103" s="35"/>
    </row>
    <row r="104" spans="1:11" ht="15">
      <c r="A104" s="1">
        <v>94</v>
      </c>
      <c r="B104" s="34" t="s">
        <v>115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>
      <c r="A105" s="1">
        <v>95</v>
      </c>
      <c r="B105" s="36" t="s">
        <v>107</v>
      </c>
      <c r="C105" s="25">
        <f>C106</f>
        <v>1990702.72</v>
      </c>
      <c r="D105" s="25">
        <f aca="true" t="shared" si="51" ref="D105:J105">D106</f>
        <v>150000</v>
      </c>
      <c r="E105" s="25">
        <f t="shared" si="51"/>
        <v>205000</v>
      </c>
      <c r="F105" s="25">
        <f t="shared" si="51"/>
        <v>205702.72</v>
      </c>
      <c r="G105" s="25">
        <f t="shared" si="51"/>
        <v>210000</v>
      </c>
      <c r="H105" s="25">
        <f t="shared" si="51"/>
        <v>210000</v>
      </c>
      <c r="I105" s="25">
        <f t="shared" si="51"/>
        <v>210000</v>
      </c>
      <c r="J105" s="25">
        <f t="shared" si="51"/>
        <v>800000</v>
      </c>
      <c r="K105" s="35"/>
    </row>
    <row r="106" spans="1:11" ht="15">
      <c r="A106" s="1">
        <v>96</v>
      </c>
      <c r="B106" s="36" t="s">
        <v>3</v>
      </c>
      <c r="C106" s="25">
        <f>SUM(D106:J106)</f>
        <v>1990702.72</v>
      </c>
      <c r="D106" s="25">
        <v>150000</v>
      </c>
      <c r="E106" s="25">
        <v>205000</v>
      </c>
      <c r="F106" s="25">
        <v>205702.72</v>
      </c>
      <c r="G106" s="25">
        <v>210000</v>
      </c>
      <c r="H106" s="25">
        <v>210000</v>
      </c>
      <c r="I106" s="25">
        <v>210000</v>
      </c>
      <c r="J106" s="25">
        <v>800000</v>
      </c>
      <c r="K106" s="35"/>
    </row>
    <row r="107" spans="1:11" ht="15">
      <c r="A107" s="1">
        <v>97</v>
      </c>
      <c r="B107" s="34" t="s">
        <v>116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>
      <c r="A108" s="1">
        <v>98</v>
      </c>
      <c r="B108" s="36" t="s">
        <v>121</v>
      </c>
      <c r="C108" s="25">
        <f>C109</f>
        <v>239700</v>
      </c>
      <c r="D108" s="25">
        <v>79900</v>
      </c>
      <c r="E108" s="25">
        <f aca="true" t="shared" si="52" ref="E108:J108">E109</f>
        <v>0</v>
      </c>
      <c r="F108" s="25">
        <f t="shared" si="52"/>
        <v>0</v>
      </c>
      <c r="G108" s="25">
        <f t="shared" si="52"/>
        <v>0</v>
      </c>
      <c r="H108" s="25">
        <f t="shared" si="52"/>
        <v>0</v>
      </c>
      <c r="I108" s="25">
        <f t="shared" si="52"/>
        <v>0</v>
      </c>
      <c r="J108" s="25">
        <f t="shared" si="52"/>
        <v>159800</v>
      </c>
      <c r="K108" s="35"/>
    </row>
    <row r="109" spans="1:11" ht="15">
      <c r="A109" s="1">
        <v>99</v>
      </c>
      <c r="B109" s="36" t="s">
        <v>3</v>
      </c>
      <c r="C109" s="25">
        <f>SUM(D109:J109)</f>
        <v>239700</v>
      </c>
      <c r="D109" s="25">
        <v>79900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159800</v>
      </c>
      <c r="K109" s="35"/>
    </row>
    <row r="110" spans="1:11" ht="15">
      <c r="A110" s="1">
        <v>100</v>
      </c>
      <c r="B110" s="34" t="s">
        <v>118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>
      <c r="A111" s="1">
        <v>101</v>
      </c>
      <c r="B111" s="36" t="s">
        <v>108</v>
      </c>
      <c r="C111" s="25">
        <f>C112</f>
        <v>931540</v>
      </c>
      <c r="D111" s="25">
        <f aca="true" t="shared" si="53" ref="D111:J111">D112</f>
        <v>70000</v>
      </c>
      <c r="E111" s="25">
        <f t="shared" si="53"/>
        <v>308100</v>
      </c>
      <c r="F111" s="25">
        <f t="shared" si="53"/>
        <v>112440</v>
      </c>
      <c r="G111" s="25">
        <f t="shared" si="53"/>
        <v>117000</v>
      </c>
      <c r="H111" s="25">
        <f t="shared" si="53"/>
        <v>117000</v>
      </c>
      <c r="I111" s="25">
        <f t="shared" si="53"/>
        <v>117000</v>
      </c>
      <c r="J111" s="25">
        <f t="shared" si="53"/>
        <v>90000</v>
      </c>
      <c r="K111" s="35"/>
    </row>
    <row r="112" spans="1:11" ht="15">
      <c r="A112" s="1">
        <v>102</v>
      </c>
      <c r="B112" s="36" t="s">
        <v>3</v>
      </c>
      <c r="C112" s="25">
        <f>SUM(D112:J112)</f>
        <v>931540</v>
      </c>
      <c r="D112" s="25">
        <v>70000</v>
      </c>
      <c r="E112" s="25">
        <v>308100</v>
      </c>
      <c r="F112" s="25">
        <v>112440</v>
      </c>
      <c r="G112" s="25">
        <v>117000</v>
      </c>
      <c r="H112" s="25">
        <v>117000</v>
      </c>
      <c r="I112" s="25">
        <v>117000</v>
      </c>
      <c r="J112" s="25">
        <v>90000</v>
      </c>
      <c r="K112" s="35"/>
    </row>
    <row r="113" spans="1:11" ht="15">
      <c r="A113" s="1">
        <v>103</v>
      </c>
      <c r="B113" s="34" t="s">
        <v>120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>
      <c r="A114" s="1">
        <v>104</v>
      </c>
      <c r="B114" s="36" t="s">
        <v>109</v>
      </c>
      <c r="C114" s="25">
        <f>C115</f>
        <v>147000</v>
      </c>
      <c r="D114" s="25">
        <v>82000</v>
      </c>
      <c r="E114" s="25">
        <f aca="true" t="shared" si="54" ref="E114:J114">E115</f>
        <v>0</v>
      </c>
      <c r="F114" s="25">
        <f t="shared" si="54"/>
        <v>0</v>
      </c>
      <c r="G114" s="25">
        <f t="shared" si="54"/>
        <v>0</v>
      </c>
      <c r="H114" s="25">
        <f t="shared" si="54"/>
        <v>0</v>
      </c>
      <c r="I114" s="25">
        <f t="shared" si="54"/>
        <v>0</v>
      </c>
      <c r="J114" s="25">
        <f t="shared" si="54"/>
        <v>65000</v>
      </c>
      <c r="K114" s="35"/>
    </row>
    <row r="115" spans="1:11" ht="15">
      <c r="A115" s="1">
        <v>105</v>
      </c>
      <c r="B115" s="36" t="s">
        <v>3</v>
      </c>
      <c r="C115" s="25">
        <f>SUM(D115:J115)</f>
        <v>147000</v>
      </c>
      <c r="D115" s="25">
        <v>82000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65000</v>
      </c>
      <c r="K115" s="35"/>
    </row>
    <row r="116" spans="1:11" ht="15">
      <c r="A116" s="1">
        <v>106</v>
      </c>
      <c r="B116" s="34" t="s">
        <v>122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aca="true" t="shared" si="55" ref="E117:J117">E118</f>
        <v>0</v>
      </c>
      <c r="F117" s="25">
        <f t="shared" si="55"/>
        <v>0</v>
      </c>
      <c r="G117" s="25">
        <f t="shared" si="55"/>
        <v>0</v>
      </c>
      <c r="H117" s="25">
        <f t="shared" si="55"/>
        <v>0</v>
      </c>
      <c r="I117" s="25">
        <f t="shared" si="55"/>
        <v>0</v>
      </c>
      <c r="J117" s="25">
        <f t="shared" si="55"/>
        <v>0</v>
      </c>
      <c r="K117" s="35"/>
    </row>
    <row r="118" spans="1:11" ht="15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 ht="15">
      <c r="A119" s="1">
        <v>109</v>
      </c>
      <c r="B119" s="34" t="s">
        <v>123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aca="true" t="shared" si="56" ref="E120:J120">E121</f>
        <v>0</v>
      </c>
      <c r="F120" s="25">
        <f t="shared" si="56"/>
        <v>0</v>
      </c>
      <c r="G120" s="25">
        <f t="shared" si="56"/>
        <v>0</v>
      </c>
      <c r="H120" s="25">
        <f t="shared" si="56"/>
        <v>0</v>
      </c>
      <c r="I120" s="25">
        <f t="shared" si="56"/>
        <v>0</v>
      </c>
      <c r="J120" s="25">
        <f t="shared" si="56"/>
        <v>0</v>
      </c>
      <c r="K120" s="35"/>
    </row>
    <row r="121" spans="1:11" ht="15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 ht="15">
      <c r="A122" s="1">
        <v>112</v>
      </c>
      <c r="B122" s="93" t="s">
        <v>209</v>
      </c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1:11" ht="31.5" customHeight="1">
      <c r="A123" s="1">
        <v>113</v>
      </c>
      <c r="B123" s="34" t="s">
        <v>19</v>
      </c>
      <c r="C123" s="25">
        <f>C124</f>
        <v>4399200</v>
      </c>
      <c r="D123" s="25">
        <f aca="true" t="shared" si="57" ref="D123:J123">D124</f>
        <v>572000</v>
      </c>
      <c r="E123" s="25">
        <f t="shared" si="57"/>
        <v>376000</v>
      </c>
      <c r="F123" s="25">
        <f t="shared" si="57"/>
        <v>451200</v>
      </c>
      <c r="G123" s="25">
        <f t="shared" si="57"/>
        <v>1000000</v>
      </c>
      <c r="H123" s="25">
        <f t="shared" si="57"/>
        <v>1000000</v>
      </c>
      <c r="I123" s="25">
        <f t="shared" si="57"/>
        <v>1000000</v>
      </c>
      <c r="J123" s="25">
        <f t="shared" si="57"/>
        <v>0</v>
      </c>
      <c r="K123" s="25" t="s">
        <v>7</v>
      </c>
    </row>
    <row r="124" spans="1:11" ht="20.25" customHeight="1">
      <c r="A124" s="1">
        <v>114</v>
      </c>
      <c r="B124" s="36" t="s">
        <v>20</v>
      </c>
      <c r="C124" s="25">
        <f>C127</f>
        <v>4399200</v>
      </c>
      <c r="D124" s="25">
        <f aca="true" t="shared" si="58" ref="D124:J124">D127</f>
        <v>572000</v>
      </c>
      <c r="E124" s="25">
        <f t="shared" si="58"/>
        <v>376000</v>
      </c>
      <c r="F124" s="25">
        <f t="shared" si="58"/>
        <v>451200</v>
      </c>
      <c r="G124" s="25">
        <f t="shared" si="58"/>
        <v>1000000</v>
      </c>
      <c r="H124" s="25">
        <f t="shared" si="58"/>
        <v>1000000</v>
      </c>
      <c r="I124" s="25">
        <f t="shared" si="58"/>
        <v>1000000</v>
      </c>
      <c r="J124" s="25">
        <f t="shared" si="58"/>
        <v>0</v>
      </c>
      <c r="K124" s="25" t="s">
        <v>7</v>
      </c>
    </row>
    <row r="125" spans="1:11" ht="15">
      <c r="A125" s="1">
        <v>115</v>
      </c>
      <c r="B125" s="93" t="s">
        <v>12</v>
      </c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1:11" ht="30.75" customHeight="1">
      <c r="A126" s="1">
        <v>116</v>
      </c>
      <c r="B126" s="36" t="s">
        <v>110</v>
      </c>
      <c r="C126" s="25">
        <f>C127</f>
        <v>4399200</v>
      </c>
      <c r="D126" s="25">
        <f aca="true" t="shared" si="59" ref="D126:J126">D127</f>
        <v>572000</v>
      </c>
      <c r="E126" s="25">
        <f t="shared" si="59"/>
        <v>376000</v>
      </c>
      <c r="F126" s="25">
        <f t="shared" si="59"/>
        <v>451200</v>
      </c>
      <c r="G126" s="25">
        <f t="shared" si="59"/>
        <v>1000000</v>
      </c>
      <c r="H126" s="25">
        <f t="shared" si="59"/>
        <v>1000000</v>
      </c>
      <c r="I126" s="25">
        <f t="shared" si="59"/>
        <v>1000000</v>
      </c>
      <c r="J126" s="25">
        <f t="shared" si="59"/>
        <v>0</v>
      </c>
      <c r="K126" s="38">
        <v>1</v>
      </c>
    </row>
    <row r="127" spans="1:11" ht="15">
      <c r="A127" s="1">
        <v>117</v>
      </c>
      <c r="B127" s="36" t="s">
        <v>11</v>
      </c>
      <c r="C127" s="25">
        <f>C130+C133+C136+C139</f>
        <v>4399200</v>
      </c>
      <c r="D127" s="25">
        <f aca="true" t="shared" si="60" ref="D127:J127">D130+D133+D136+D139</f>
        <v>572000</v>
      </c>
      <c r="E127" s="25">
        <f t="shared" si="60"/>
        <v>376000</v>
      </c>
      <c r="F127" s="25">
        <f t="shared" si="60"/>
        <v>451200</v>
      </c>
      <c r="G127" s="25">
        <f t="shared" si="60"/>
        <v>1000000</v>
      </c>
      <c r="H127" s="25">
        <f t="shared" si="60"/>
        <v>1000000</v>
      </c>
      <c r="I127" s="25">
        <f t="shared" si="60"/>
        <v>1000000</v>
      </c>
      <c r="J127" s="25">
        <f t="shared" si="60"/>
        <v>0</v>
      </c>
      <c r="K127" s="25"/>
    </row>
    <row r="128" spans="1:11" ht="15">
      <c r="A128" s="1">
        <v>118</v>
      </c>
      <c r="B128" s="34" t="s">
        <v>115</v>
      </c>
      <c r="C128" s="25" t="s">
        <v>274</v>
      </c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>
      <c r="A129" s="1">
        <v>119</v>
      </c>
      <c r="B129" s="23" t="s">
        <v>111</v>
      </c>
      <c r="C129" s="25">
        <f>C130</f>
        <v>344000</v>
      </c>
      <c r="D129" s="25">
        <f aca="true" t="shared" si="61" ref="D129:J129">D130</f>
        <v>344000</v>
      </c>
      <c r="E129" s="25">
        <f t="shared" si="61"/>
        <v>0</v>
      </c>
      <c r="F129" s="25">
        <f t="shared" si="61"/>
        <v>0</v>
      </c>
      <c r="G129" s="25">
        <f t="shared" si="61"/>
        <v>0</v>
      </c>
      <c r="H129" s="25">
        <f t="shared" si="61"/>
        <v>0</v>
      </c>
      <c r="I129" s="25">
        <f t="shared" si="61"/>
        <v>0</v>
      </c>
      <c r="J129" s="25">
        <f t="shared" si="61"/>
        <v>0</v>
      </c>
      <c r="K129" s="25"/>
    </row>
    <row r="130" spans="1:11" ht="15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 ht="15">
      <c r="A131" s="1">
        <v>121</v>
      </c>
      <c r="B131" s="34" t="s">
        <v>116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>
      <c r="A132" s="1">
        <v>122</v>
      </c>
      <c r="B132" s="23" t="s">
        <v>112</v>
      </c>
      <c r="C132" s="25">
        <f>C133</f>
        <v>228000</v>
      </c>
      <c r="D132" s="25">
        <f aca="true" t="shared" si="62" ref="D132:J132">D133</f>
        <v>228000</v>
      </c>
      <c r="E132" s="25">
        <f t="shared" si="62"/>
        <v>0</v>
      </c>
      <c r="F132" s="25">
        <f t="shared" si="62"/>
        <v>0</v>
      </c>
      <c r="G132" s="25">
        <f t="shared" si="62"/>
        <v>0</v>
      </c>
      <c r="H132" s="25">
        <f t="shared" si="62"/>
        <v>0</v>
      </c>
      <c r="I132" s="25">
        <f t="shared" si="62"/>
        <v>0</v>
      </c>
      <c r="J132" s="25">
        <f t="shared" si="62"/>
        <v>0</v>
      </c>
      <c r="K132" s="25"/>
    </row>
    <row r="133" spans="1:11" ht="15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 ht="15">
      <c r="A134" s="1">
        <v>124</v>
      </c>
      <c r="B134" s="34" t="s">
        <v>118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>
      <c r="A135" s="1">
        <v>125</v>
      </c>
      <c r="B135" s="23" t="s">
        <v>230</v>
      </c>
      <c r="C135" s="25">
        <f>C136</f>
        <v>2327200</v>
      </c>
      <c r="D135" s="25">
        <f aca="true" t="shared" si="63" ref="D135:J135">D136</f>
        <v>0</v>
      </c>
      <c r="E135" s="25">
        <f t="shared" si="63"/>
        <v>376000</v>
      </c>
      <c r="F135" s="25">
        <f t="shared" si="63"/>
        <v>451200</v>
      </c>
      <c r="G135" s="25">
        <f t="shared" si="63"/>
        <v>500000</v>
      </c>
      <c r="H135" s="25">
        <f t="shared" si="63"/>
        <v>500000</v>
      </c>
      <c r="I135" s="25">
        <f t="shared" si="63"/>
        <v>500000</v>
      </c>
      <c r="J135" s="25">
        <f t="shared" si="63"/>
        <v>0</v>
      </c>
      <c r="K135" s="25"/>
    </row>
    <row r="136" spans="1:11" ht="15">
      <c r="A136" s="1">
        <v>126</v>
      </c>
      <c r="B136" s="36" t="s">
        <v>11</v>
      </c>
      <c r="C136" s="25">
        <f>D136+E136+F136+G136+H136+I136+J136</f>
        <v>2327200</v>
      </c>
      <c r="D136" s="25">
        <v>0</v>
      </c>
      <c r="E136" s="25">
        <v>376000</v>
      </c>
      <c r="F136" s="25">
        <v>451200</v>
      </c>
      <c r="G136" s="25">
        <v>500000</v>
      </c>
      <c r="H136" s="25">
        <v>500000</v>
      </c>
      <c r="I136" s="25">
        <v>500000</v>
      </c>
      <c r="J136" s="25">
        <v>0</v>
      </c>
      <c r="K136" s="25"/>
    </row>
    <row r="137" spans="1:11" ht="15">
      <c r="A137" s="1">
        <v>127</v>
      </c>
      <c r="B137" s="34" t="s">
        <v>120</v>
      </c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45">
      <c r="A138" s="1">
        <v>128</v>
      </c>
      <c r="B138" s="36" t="s">
        <v>270</v>
      </c>
      <c r="C138" s="25">
        <f>C139</f>
        <v>1500000</v>
      </c>
      <c r="D138" s="25">
        <f aca="true" t="shared" si="64" ref="D138:J138">D139</f>
        <v>0</v>
      </c>
      <c r="E138" s="25">
        <f t="shared" si="64"/>
        <v>0</v>
      </c>
      <c r="F138" s="25">
        <f t="shared" si="64"/>
        <v>0</v>
      </c>
      <c r="G138" s="25">
        <f t="shared" si="64"/>
        <v>500000</v>
      </c>
      <c r="H138" s="25">
        <f t="shared" si="64"/>
        <v>500000</v>
      </c>
      <c r="I138" s="25">
        <f t="shared" si="64"/>
        <v>500000</v>
      </c>
      <c r="J138" s="25">
        <f t="shared" si="64"/>
        <v>0</v>
      </c>
      <c r="K138" s="25"/>
    </row>
    <row r="139" spans="1:11" ht="15">
      <c r="A139" s="1">
        <v>129</v>
      </c>
      <c r="B139" s="36" t="s">
        <v>3</v>
      </c>
      <c r="C139" s="25">
        <f>SUM(D139:J139)</f>
        <v>1500000</v>
      </c>
      <c r="D139" s="25">
        <v>0</v>
      </c>
      <c r="E139" s="25">
        <v>0</v>
      </c>
      <c r="F139" s="25">
        <v>0</v>
      </c>
      <c r="G139" s="25">
        <v>500000</v>
      </c>
      <c r="H139" s="25">
        <v>500000</v>
      </c>
      <c r="I139" s="25">
        <v>500000</v>
      </c>
      <c r="J139" s="25">
        <v>0</v>
      </c>
      <c r="K139" s="25"/>
    </row>
    <row r="140" spans="1:11" ht="15">
      <c r="A140" s="1">
        <v>130</v>
      </c>
      <c r="B140" s="82" t="s">
        <v>208</v>
      </c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1:11" ht="29.25" customHeight="1">
      <c r="A141" s="1">
        <v>131</v>
      </c>
      <c r="B141" s="22" t="s">
        <v>21</v>
      </c>
      <c r="C141" s="18">
        <f>C145</f>
        <v>1873300</v>
      </c>
      <c r="D141" s="18">
        <f aca="true" t="shared" si="65" ref="D141:F141">D145</f>
        <v>1873300</v>
      </c>
      <c r="E141" s="18">
        <f t="shared" si="65"/>
        <v>0</v>
      </c>
      <c r="F141" s="18">
        <f t="shared" si="65"/>
        <v>0</v>
      </c>
      <c r="G141" s="18">
        <f aca="true" t="shared" si="66" ref="G141:J141">G145</f>
        <v>0</v>
      </c>
      <c r="H141" s="18">
        <f t="shared" si="66"/>
        <v>0</v>
      </c>
      <c r="I141" s="18">
        <f t="shared" si="66"/>
        <v>0</v>
      </c>
      <c r="J141" s="18">
        <f t="shared" si="66"/>
        <v>0</v>
      </c>
      <c r="K141" s="18" t="s">
        <v>22</v>
      </c>
    </row>
    <row r="142" spans="1:11" ht="15">
      <c r="A142" s="1">
        <v>132</v>
      </c>
      <c r="B142" s="23" t="s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 t="s">
        <v>7</v>
      </c>
    </row>
    <row r="143" spans="1:11" ht="15">
      <c r="A143" s="1">
        <v>133</v>
      </c>
      <c r="B143" s="23" t="s">
        <v>10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 t="s">
        <v>22</v>
      </c>
    </row>
    <row r="144" spans="1:11" ht="15">
      <c r="A144" s="1">
        <v>134</v>
      </c>
      <c r="B144" s="23" t="s">
        <v>11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 t="s">
        <v>22</v>
      </c>
    </row>
    <row r="145" spans="1:11" ht="15">
      <c r="A145" s="1">
        <v>135</v>
      </c>
      <c r="B145" s="8" t="s">
        <v>23</v>
      </c>
      <c r="C145" s="18">
        <f>C157+C163</f>
        <v>1873300</v>
      </c>
      <c r="D145" s="18">
        <f aca="true" t="shared" si="67" ref="D145:F145">D157+D163</f>
        <v>1873300</v>
      </c>
      <c r="E145" s="18">
        <f t="shared" si="67"/>
        <v>0</v>
      </c>
      <c r="F145" s="18">
        <f t="shared" si="67"/>
        <v>0</v>
      </c>
      <c r="G145" s="18">
        <f aca="true" t="shared" si="68" ref="G145:J145">G157+G163</f>
        <v>0</v>
      </c>
      <c r="H145" s="18">
        <f t="shared" si="68"/>
        <v>0</v>
      </c>
      <c r="I145" s="18">
        <f t="shared" si="68"/>
        <v>0</v>
      </c>
      <c r="J145" s="18">
        <f t="shared" si="68"/>
        <v>0</v>
      </c>
      <c r="K145" s="14" t="s">
        <v>7</v>
      </c>
    </row>
    <row r="146" spans="1:11" ht="15">
      <c r="A146" s="1">
        <v>136</v>
      </c>
      <c r="B146" s="72" t="s">
        <v>24</v>
      </c>
      <c r="C146" s="73"/>
      <c r="D146" s="73"/>
      <c r="E146" s="73"/>
      <c r="F146" s="73"/>
      <c r="G146" s="73"/>
      <c r="H146" s="73"/>
      <c r="I146" s="73"/>
      <c r="J146" s="73"/>
      <c r="K146" s="73"/>
    </row>
    <row r="147" spans="1:11" ht="31.5" customHeight="1">
      <c r="A147" s="1">
        <v>137</v>
      </c>
      <c r="B147" s="8" t="s">
        <v>25</v>
      </c>
      <c r="C147" s="18">
        <f>C151</f>
        <v>1873300</v>
      </c>
      <c r="D147" s="18">
        <f aca="true" t="shared" si="69" ref="D147:J147">D151</f>
        <v>1873300</v>
      </c>
      <c r="E147" s="18">
        <f t="shared" si="69"/>
        <v>0</v>
      </c>
      <c r="F147" s="18">
        <f t="shared" si="69"/>
        <v>0</v>
      </c>
      <c r="G147" s="18">
        <f t="shared" si="69"/>
        <v>0</v>
      </c>
      <c r="H147" s="18">
        <f t="shared" si="69"/>
        <v>0</v>
      </c>
      <c r="I147" s="18">
        <f t="shared" si="69"/>
        <v>0</v>
      </c>
      <c r="J147" s="18">
        <f t="shared" si="69"/>
        <v>0</v>
      </c>
      <c r="K147" s="14" t="s">
        <v>22</v>
      </c>
    </row>
    <row r="148" spans="1:11" ht="20.25" customHeight="1">
      <c r="A148" s="1">
        <v>138</v>
      </c>
      <c r="B148" s="8" t="s">
        <v>26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4" t="s">
        <v>7</v>
      </c>
    </row>
    <row r="149" spans="1:11" ht="15">
      <c r="A149" s="1">
        <v>139</v>
      </c>
      <c r="B149" s="8" t="s">
        <v>10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4" t="s">
        <v>22</v>
      </c>
    </row>
    <row r="150" spans="1:11" ht="15">
      <c r="A150" s="1">
        <v>140</v>
      </c>
      <c r="B150" s="8" t="s">
        <v>11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4" t="s">
        <v>22</v>
      </c>
    </row>
    <row r="151" spans="1:11" ht="19.5" customHeight="1">
      <c r="A151" s="1">
        <v>141</v>
      </c>
      <c r="B151" s="8" t="s">
        <v>27</v>
      </c>
      <c r="C151" s="18">
        <f>C157+C163</f>
        <v>1873300</v>
      </c>
      <c r="D151" s="18">
        <f aca="true" t="shared" si="70" ref="D151:J151">D157+D163</f>
        <v>1873300</v>
      </c>
      <c r="E151" s="18">
        <f t="shared" si="70"/>
        <v>0</v>
      </c>
      <c r="F151" s="18">
        <f t="shared" si="70"/>
        <v>0</v>
      </c>
      <c r="G151" s="18">
        <f t="shared" si="70"/>
        <v>0</v>
      </c>
      <c r="H151" s="18">
        <f t="shared" si="70"/>
        <v>0</v>
      </c>
      <c r="I151" s="18">
        <f t="shared" si="70"/>
        <v>0</v>
      </c>
      <c r="J151" s="18">
        <f t="shared" si="70"/>
        <v>0</v>
      </c>
      <c r="K151" s="14" t="s">
        <v>7</v>
      </c>
    </row>
    <row r="152" spans="1:11" ht="19.5" customHeight="1">
      <c r="A152" s="1">
        <v>142</v>
      </c>
      <c r="B152" s="24" t="s">
        <v>115</v>
      </c>
      <c r="C152" s="18"/>
      <c r="D152" s="18"/>
      <c r="E152" s="18"/>
      <c r="F152" s="18"/>
      <c r="G152" s="18"/>
      <c r="H152" s="18"/>
      <c r="I152" s="18"/>
      <c r="J152" s="18"/>
      <c r="K152" s="14"/>
    </row>
    <row r="153" spans="1:11" ht="32.25" customHeight="1">
      <c r="A153" s="1">
        <v>143</v>
      </c>
      <c r="B153" s="8" t="s">
        <v>124</v>
      </c>
      <c r="C153" s="18">
        <f>C157</f>
        <v>740510</v>
      </c>
      <c r="D153" s="18">
        <f aca="true" t="shared" si="71" ref="D153:J153">D157</f>
        <v>740510</v>
      </c>
      <c r="E153" s="18">
        <f t="shared" si="71"/>
        <v>0</v>
      </c>
      <c r="F153" s="18">
        <f t="shared" si="71"/>
        <v>0</v>
      </c>
      <c r="G153" s="18">
        <f t="shared" si="71"/>
        <v>0</v>
      </c>
      <c r="H153" s="18">
        <f t="shared" si="71"/>
        <v>0</v>
      </c>
      <c r="I153" s="18">
        <f t="shared" si="71"/>
        <v>0</v>
      </c>
      <c r="J153" s="18">
        <f t="shared" si="71"/>
        <v>0</v>
      </c>
      <c r="K153" s="14" t="s">
        <v>14</v>
      </c>
    </row>
    <row r="154" spans="1:11" ht="17.25" customHeight="1">
      <c r="A154" s="1">
        <v>144</v>
      </c>
      <c r="B154" s="8" t="s">
        <v>26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 ht="15">
      <c r="A155" s="1">
        <v>145</v>
      </c>
      <c r="B155" s="8" t="s">
        <v>10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4" t="s">
        <v>14</v>
      </c>
    </row>
    <row r="156" spans="1:11" ht="15">
      <c r="A156" s="1">
        <v>146</v>
      </c>
      <c r="B156" s="8" t="s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4" t="s">
        <v>14</v>
      </c>
    </row>
    <row r="157" spans="1:11" ht="21.75" customHeight="1">
      <c r="A157" s="1">
        <v>147</v>
      </c>
      <c r="B157" s="8" t="s">
        <v>27</v>
      </c>
      <c r="C157" s="18">
        <f>D157+E157+F157</f>
        <v>740510</v>
      </c>
      <c r="D157" s="18">
        <v>740510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14</v>
      </c>
    </row>
    <row r="158" spans="1:11" ht="21" customHeight="1">
      <c r="A158" s="1">
        <v>148</v>
      </c>
      <c r="B158" s="24" t="s">
        <v>116</v>
      </c>
      <c r="C158" s="18"/>
      <c r="D158" s="18"/>
      <c r="E158" s="18"/>
      <c r="F158" s="18"/>
      <c r="G158" s="18"/>
      <c r="H158" s="18"/>
      <c r="I158" s="18"/>
      <c r="J158" s="18"/>
      <c r="K158" s="14"/>
    </row>
    <row r="159" spans="1:11" ht="18" customHeight="1">
      <c r="A159" s="1">
        <v>149</v>
      </c>
      <c r="B159" s="8" t="s">
        <v>162</v>
      </c>
      <c r="C159" s="18">
        <f>C163</f>
        <v>1132790</v>
      </c>
      <c r="D159" s="18">
        <f aca="true" t="shared" si="72" ref="D159:J159">D163</f>
        <v>1132790</v>
      </c>
      <c r="E159" s="18">
        <f t="shared" si="72"/>
        <v>0</v>
      </c>
      <c r="F159" s="18">
        <f t="shared" si="72"/>
        <v>0</v>
      </c>
      <c r="G159" s="18">
        <f t="shared" si="72"/>
        <v>0</v>
      </c>
      <c r="H159" s="18">
        <f t="shared" si="72"/>
        <v>0</v>
      </c>
      <c r="I159" s="18">
        <f t="shared" si="72"/>
        <v>0</v>
      </c>
      <c r="J159" s="18">
        <f t="shared" si="72"/>
        <v>0</v>
      </c>
      <c r="K159" s="14" t="s">
        <v>22</v>
      </c>
    </row>
    <row r="160" spans="1:11" ht="18" customHeight="1">
      <c r="A160" s="1">
        <v>150</v>
      </c>
      <c r="B160" s="8" t="s">
        <v>26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 ht="15">
      <c r="A161" s="1">
        <v>151</v>
      </c>
      <c r="B161" s="8" t="s">
        <v>10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4" t="s">
        <v>22</v>
      </c>
    </row>
    <row r="162" spans="1:11" ht="15">
      <c r="A162" s="1">
        <v>152</v>
      </c>
      <c r="B162" s="8" t="s">
        <v>11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4" t="s">
        <v>22</v>
      </c>
    </row>
    <row r="163" spans="1:11" ht="21.75" customHeight="1">
      <c r="A163" s="1">
        <v>153</v>
      </c>
      <c r="B163" s="8" t="s">
        <v>27</v>
      </c>
      <c r="C163" s="18">
        <f>D163+E163+F163</f>
        <v>1132790</v>
      </c>
      <c r="D163" s="18">
        <v>1132790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 ht="28.5" customHeight="1">
      <c r="A164" s="1">
        <v>154</v>
      </c>
      <c r="B164" s="72" t="s">
        <v>261</v>
      </c>
      <c r="C164" s="73"/>
      <c r="D164" s="73"/>
      <c r="E164" s="73"/>
      <c r="F164" s="73"/>
      <c r="G164" s="73"/>
      <c r="H164" s="73"/>
      <c r="I164" s="73"/>
      <c r="J164" s="73"/>
      <c r="K164" s="73"/>
    </row>
    <row r="165" spans="1:11" ht="30">
      <c r="A165" s="1">
        <v>155</v>
      </c>
      <c r="B165" s="8" t="s">
        <v>28</v>
      </c>
      <c r="C165" s="18">
        <f>C168+C167</f>
        <v>134543616.04999998</v>
      </c>
      <c r="D165" s="18">
        <f aca="true" t="shared" si="73" ref="D165:J165">D168+D167</f>
        <v>23775921.9</v>
      </c>
      <c r="E165" s="18">
        <f t="shared" si="73"/>
        <v>21311436.7</v>
      </c>
      <c r="F165" s="18">
        <f t="shared" si="73"/>
        <v>25296891.029999997</v>
      </c>
      <c r="G165" s="18">
        <f t="shared" si="73"/>
        <v>19499466.419999998</v>
      </c>
      <c r="H165" s="18">
        <f t="shared" si="73"/>
        <v>15104700</v>
      </c>
      <c r="I165" s="18">
        <f t="shared" si="73"/>
        <v>15104700</v>
      </c>
      <c r="J165" s="18">
        <f t="shared" si="73"/>
        <v>14450500</v>
      </c>
      <c r="K165" s="14">
        <v>5.6</v>
      </c>
    </row>
    <row r="166" spans="1:11" ht="15">
      <c r="A166" s="1">
        <v>156</v>
      </c>
      <c r="B166" s="8" t="s">
        <v>26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4" t="s">
        <v>7</v>
      </c>
    </row>
    <row r="167" spans="1:11" ht="15">
      <c r="A167" s="1">
        <v>157</v>
      </c>
      <c r="B167" s="8" t="s">
        <v>10</v>
      </c>
      <c r="C167" s="18">
        <f>C172</f>
        <v>12426346.26</v>
      </c>
      <c r="D167" s="18">
        <f aca="true" t="shared" si="74" ref="D167:J167">D172</f>
        <v>3795197.13</v>
      </c>
      <c r="E167" s="18">
        <f t="shared" si="74"/>
        <v>3795197.13</v>
      </c>
      <c r="F167" s="18">
        <f t="shared" si="74"/>
        <v>4835952</v>
      </c>
      <c r="G167" s="18">
        <f t="shared" si="74"/>
        <v>0</v>
      </c>
      <c r="H167" s="18">
        <f t="shared" si="74"/>
        <v>0</v>
      </c>
      <c r="I167" s="18">
        <f t="shared" si="74"/>
        <v>0</v>
      </c>
      <c r="J167" s="18">
        <f t="shared" si="74"/>
        <v>0</v>
      </c>
      <c r="K167" s="14">
        <v>5.6</v>
      </c>
    </row>
    <row r="168" spans="1:11" ht="15">
      <c r="A168" s="1">
        <v>158</v>
      </c>
      <c r="B168" s="8" t="s">
        <v>11</v>
      </c>
      <c r="C168" s="18">
        <f>C173</f>
        <v>122117269.78999998</v>
      </c>
      <c r="D168" s="18">
        <f aca="true" t="shared" si="75" ref="D168:J168">D173</f>
        <v>19980724.77</v>
      </c>
      <c r="E168" s="18">
        <f t="shared" si="75"/>
        <v>17516239.57</v>
      </c>
      <c r="F168" s="18">
        <f t="shared" si="75"/>
        <v>20460939.029999997</v>
      </c>
      <c r="G168" s="18">
        <f t="shared" si="75"/>
        <v>19499466.419999998</v>
      </c>
      <c r="H168" s="18">
        <f t="shared" si="75"/>
        <v>15104700</v>
      </c>
      <c r="I168" s="18">
        <f t="shared" si="75"/>
        <v>15104700</v>
      </c>
      <c r="J168" s="18">
        <f t="shared" si="75"/>
        <v>14450500</v>
      </c>
      <c r="K168" s="14">
        <v>5.6</v>
      </c>
    </row>
    <row r="169" spans="1:11" ht="15">
      <c r="A169" s="1">
        <v>159</v>
      </c>
      <c r="B169" s="72" t="s">
        <v>12</v>
      </c>
      <c r="C169" s="77"/>
      <c r="D169" s="77"/>
      <c r="E169" s="77"/>
      <c r="F169" s="77"/>
      <c r="G169" s="77"/>
      <c r="H169" s="77"/>
      <c r="I169" s="77"/>
      <c r="J169" s="77"/>
      <c r="K169" s="77"/>
    </row>
    <row r="170" spans="1:11" ht="30" customHeight="1">
      <c r="A170" s="1">
        <v>160</v>
      </c>
      <c r="B170" s="8" t="s">
        <v>25</v>
      </c>
      <c r="C170" s="18">
        <f>C172+C173</f>
        <v>134543616.04999998</v>
      </c>
      <c r="D170" s="18">
        <f aca="true" t="shared" si="76" ref="D170:J170">D172+D173</f>
        <v>23775921.9</v>
      </c>
      <c r="E170" s="18">
        <f t="shared" si="76"/>
        <v>21311436.7</v>
      </c>
      <c r="F170" s="18">
        <f t="shared" si="76"/>
        <v>25296891.029999997</v>
      </c>
      <c r="G170" s="18">
        <f t="shared" si="76"/>
        <v>19499466.419999998</v>
      </c>
      <c r="H170" s="18">
        <f t="shared" si="76"/>
        <v>15104700</v>
      </c>
      <c r="I170" s="18">
        <f t="shared" si="76"/>
        <v>15104700</v>
      </c>
      <c r="J170" s="18">
        <f t="shared" si="76"/>
        <v>14450500</v>
      </c>
      <c r="K170" s="14">
        <v>5.6</v>
      </c>
    </row>
    <row r="171" spans="1:11" ht="18.75" customHeight="1">
      <c r="A171" s="1">
        <v>161</v>
      </c>
      <c r="B171" s="8" t="s">
        <v>26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4" t="s">
        <v>7</v>
      </c>
    </row>
    <row r="172" spans="1:11" ht="15">
      <c r="A172" s="1">
        <v>162</v>
      </c>
      <c r="B172" s="8" t="s">
        <v>10</v>
      </c>
      <c r="C172" s="18">
        <f>C178+C183+C188+C193+C198+C203+C216+C222+C225</f>
        <v>12426346.26</v>
      </c>
      <c r="D172" s="18">
        <f aca="true" t="shared" si="77" ref="D172:J172">D178+D183+D188+D193+D198+D203+D216+D222</f>
        <v>3795197.13</v>
      </c>
      <c r="E172" s="18">
        <f t="shared" si="77"/>
        <v>3795197.13</v>
      </c>
      <c r="F172" s="18">
        <f>F178+F183+F188+F193+F198+F203+F216+F222+F225</f>
        <v>4835952</v>
      </c>
      <c r="G172" s="18">
        <f t="shared" si="77"/>
        <v>0</v>
      </c>
      <c r="H172" s="18">
        <f t="shared" si="77"/>
        <v>0</v>
      </c>
      <c r="I172" s="18">
        <f t="shared" si="77"/>
        <v>0</v>
      </c>
      <c r="J172" s="18">
        <f t="shared" si="77"/>
        <v>0</v>
      </c>
      <c r="K172" s="14">
        <v>5.6</v>
      </c>
    </row>
    <row r="173" spans="1:11" ht="15">
      <c r="A173" s="1">
        <v>163</v>
      </c>
      <c r="B173" s="8" t="s">
        <v>11</v>
      </c>
      <c r="C173" s="18">
        <f>C179+C184+C189+C194+C199+C204+C207+C210+C213+C219+C226+C229</f>
        <v>122117269.78999998</v>
      </c>
      <c r="D173" s="18">
        <f aca="true" t="shared" si="78" ref="D173:J173">D179+D184+D189+D194+D199+D204+D207+D210+D213+D219+D226+D229</f>
        <v>19980724.77</v>
      </c>
      <c r="E173" s="18">
        <f t="shared" si="78"/>
        <v>17516239.57</v>
      </c>
      <c r="F173" s="18">
        <f t="shared" si="78"/>
        <v>20460939.029999997</v>
      </c>
      <c r="G173" s="18">
        <f t="shared" si="78"/>
        <v>19499466.419999998</v>
      </c>
      <c r="H173" s="18">
        <f t="shared" si="78"/>
        <v>15104700</v>
      </c>
      <c r="I173" s="18">
        <f t="shared" si="78"/>
        <v>15104700</v>
      </c>
      <c r="J173" s="18">
        <f t="shared" si="78"/>
        <v>14450500</v>
      </c>
      <c r="K173" s="14">
        <v>5.6</v>
      </c>
    </row>
    <row r="174" spans="1:11" ht="15">
      <c r="A174" s="1">
        <v>164</v>
      </c>
      <c r="B174" s="24" t="s">
        <v>115</v>
      </c>
      <c r="C174" s="18"/>
      <c r="D174" s="18"/>
      <c r="E174" s="18"/>
      <c r="F174" s="18"/>
      <c r="G174" s="18"/>
      <c r="H174" s="18"/>
      <c r="I174" s="18"/>
      <c r="J174" s="18"/>
      <c r="K174" s="14"/>
    </row>
    <row r="175" spans="1:11" ht="29.25" customHeight="1">
      <c r="A175" s="1">
        <v>165</v>
      </c>
      <c r="B175" s="8" t="s">
        <v>125</v>
      </c>
      <c r="C175" s="18">
        <f>C179</f>
        <v>103036571.72999999</v>
      </c>
      <c r="D175" s="18">
        <f aca="true" t="shared" si="79" ref="D175:J175">D179</f>
        <v>13063904</v>
      </c>
      <c r="E175" s="18">
        <f t="shared" si="79"/>
        <v>15609328</v>
      </c>
      <c r="F175" s="18">
        <f t="shared" si="79"/>
        <v>19254087.47</v>
      </c>
      <c r="G175" s="18">
        <f t="shared" si="79"/>
        <v>15099352.26</v>
      </c>
      <c r="H175" s="18">
        <f t="shared" si="79"/>
        <v>13104700</v>
      </c>
      <c r="I175" s="18">
        <f t="shared" si="79"/>
        <v>13104700</v>
      </c>
      <c r="J175" s="18">
        <f t="shared" si="79"/>
        <v>13800500</v>
      </c>
      <c r="K175" s="14" t="s">
        <v>14</v>
      </c>
    </row>
    <row r="176" spans="1:11" ht="15">
      <c r="A176" s="1">
        <v>166</v>
      </c>
      <c r="B176" s="8" t="s">
        <v>29</v>
      </c>
      <c r="C176" s="18"/>
      <c r="D176" s="18"/>
      <c r="E176" s="18"/>
      <c r="F176" s="18"/>
      <c r="G176" s="18"/>
      <c r="H176" s="18"/>
      <c r="I176" s="18"/>
      <c r="J176" s="18"/>
      <c r="K176" s="14"/>
    </row>
    <row r="177" spans="1:11" ht="13.5" customHeight="1">
      <c r="A177" s="1">
        <v>167</v>
      </c>
      <c r="B177" s="8" t="s">
        <v>26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4" t="s">
        <v>14</v>
      </c>
    </row>
    <row r="178" spans="1:11" ht="15">
      <c r="A178" s="1">
        <v>168</v>
      </c>
      <c r="B178" s="8" t="s">
        <v>10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4" t="s">
        <v>14</v>
      </c>
    </row>
    <row r="179" spans="1:11" ht="15">
      <c r="A179" s="1">
        <v>169</v>
      </c>
      <c r="B179" s="8" t="s">
        <v>11</v>
      </c>
      <c r="C179" s="18">
        <f>SUM(D179:J179)</f>
        <v>103036571.72999999</v>
      </c>
      <c r="D179" s="18">
        <v>13063904</v>
      </c>
      <c r="E179" s="18">
        <v>15609328</v>
      </c>
      <c r="F179" s="18">
        <v>19254087.47</v>
      </c>
      <c r="G179" s="18">
        <v>15099352.26</v>
      </c>
      <c r="H179" s="18">
        <v>13104700</v>
      </c>
      <c r="I179" s="18">
        <v>13104700</v>
      </c>
      <c r="J179" s="18">
        <v>13800500</v>
      </c>
      <c r="K179" s="14" t="s">
        <v>14</v>
      </c>
    </row>
    <row r="180" spans="1:11" ht="15">
      <c r="A180" s="1">
        <v>170</v>
      </c>
      <c r="B180" s="24" t="s">
        <v>116</v>
      </c>
      <c r="C180" s="18"/>
      <c r="D180" s="18"/>
      <c r="E180" s="18"/>
      <c r="F180" s="18"/>
      <c r="G180" s="18"/>
      <c r="H180" s="18"/>
      <c r="I180" s="18"/>
      <c r="J180" s="18"/>
      <c r="K180" s="14"/>
    </row>
    <row r="181" spans="1:11" ht="30.75" customHeight="1">
      <c r="A181" s="1">
        <v>171</v>
      </c>
      <c r="B181" s="8" t="s">
        <v>126</v>
      </c>
      <c r="C181" s="18">
        <f>C184</f>
        <v>8784010</v>
      </c>
      <c r="D181" s="18">
        <f aca="true" t="shared" si="80" ref="D181:J181">D184</f>
        <v>622010</v>
      </c>
      <c r="E181" s="18">
        <v>812000</v>
      </c>
      <c r="F181" s="18">
        <f t="shared" si="80"/>
        <v>750000</v>
      </c>
      <c r="G181" s="18">
        <f t="shared" si="80"/>
        <v>1950000</v>
      </c>
      <c r="H181" s="18">
        <f t="shared" si="80"/>
        <v>2000000</v>
      </c>
      <c r="I181" s="18">
        <f t="shared" si="80"/>
        <v>2000000</v>
      </c>
      <c r="J181" s="18">
        <f t="shared" si="80"/>
        <v>650000</v>
      </c>
      <c r="K181" s="14" t="s">
        <v>14</v>
      </c>
    </row>
    <row r="182" spans="1:11" ht="18.75" customHeight="1">
      <c r="A182" s="1">
        <v>172</v>
      </c>
      <c r="B182" s="8" t="s">
        <v>26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4" t="s">
        <v>14</v>
      </c>
    </row>
    <row r="183" spans="1:11" ht="15">
      <c r="A183" s="1">
        <v>173</v>
      </c>
      <c r="B183" s="8" t="s">
        <v>10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4" t="s">
        <v>14</v>
      </c>
    </row>
    <row r="184" spans="1:11" ht="15">
      <c r="A184" s="1">
        <v>174</v>
      </c>
      <c r="B184" s="8" t="s">
        <v>11</v>
      </c>
      <c r="C184" s="18">
        <f>SUM(D184:J184)</f>
        <v>8784010</v>
      </c>
      <c r="D184" s="18">
        <v>622010</v>
      </c>
      <c r="E184" s="18">
        <v>812000</v>
      </c>
      <c r="F184" s="18">
        <v>750000</v>
      </c>
      <c r="G184" s="18">
        <v>1950000</v>
      </c>
      <c r="H184" s="18">
        <v>2000000</v>
      </c>
      <c r="I184" s="18">
        <v>2000000</v>
      </c>
      <c r="J184" s="18">
        <v>650000</v>
      </c>
      <c r="K184" s="14" t="s">
        <v>14</v>
      </c>
    </row>
    <row r="185" spans="1:11" ht="15">
      <c r="A185" s="1">
        <v>175</v>
      </c>
      <c r="B185" s="24" t="s">
        <v>118</v>
      </c>
      <c r="C185" s="18"/>
      <c r="D185" s="18"/>
      <c r="E185" s="18"/>
      <c r="F185" s="18"/>
      <c r="G185" s="18"/>
      <c r="H185" s="18"/>
      <c r="I185" s="18"/>
      <c r="J185" s="18"/>
      <c r="K185" s="14"/>
    </row>
    <row r="186" spans="1:11" ht="18" customHeight="1">
      <c r="A186" s="1">
        <v>176</v>
      </c>
      <c r="B186" s="8" t="s">
        <v>127</v>
      </c>
      <c r="C186" s="18">
        <f>C189</f>
        <v>2374948.74</v>
      </c>
      <c r="D186" s="18">
        <f aca="true" t="shared" si="81" ref="D186:J186">D189</f>
        <v>0</v>
      </c>
      <c r="E186" s="18">
        <f t="shared" si="81"/>
        <v>600001</v>
      </c>
      <c r="F186" s="18">
        <f t="shared" si="81"/>
        <v>0</v>
      </c>
      <c r="G186" s="18">
        <f t="shared" si="81"/>
        <v>1774947.74</v>
      </c>
      <c r="H186" s="18">
        <f t="shared" si="81"/>
        <v>0</v>
      </c>
      <c r="I186" s="18">
        <f t="shared" si="81"/>
        <v>0</v>
      </c>
      <c r="J186" s="18">
        <f t="shared" si="81"/>
        <v>0</v>
      </c>
      <c r="K186" s="14"/>
    </row>
    <row r="187" spans="1:11" ht="18.75" customHeight="1">
      <c r="A187" s="1">
        <v>177</v>
      </c>
      <c r="B187" s="8" t="s">
        <v>26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4"/>
    </row>
    <row r="188" spans="1:11" ht="15">
      <c r="A188" s="1">
        <v>178</v>
      </c>
      <c r="B188" s="8" t="s">
        <v>10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4"/>
    </row>
    <row r="189" spans="1:11" ht="15">
      <c r="A189" s="1">
        <v>179</v>
      </c>
      <c r="B189" s="8" t="s">
        <v>11</v>
      </c>
      <c r="C189" s="18">
        <f>SUM(D189:J189)</f>
        <v>2374948.74</v>
      </c>
      <c r="D189" s="18">
        <v>0</v>
      </c>
      <c r="E189" s="18">
        <v>600001</v>
      </c>
      <c r="F189" s="18">
        <v>0</v>
      </c>
      <c r="G189" s="18">
        <v>1774947.74</v>
      </c>
      <c r="H189" s="18">
        <v>0</v>
      </c>
      <c r="I189" s="18">
        <v>0</v>
      </c>
      <c r="J189" s="18">
        <v>0</v>
      </c>
      <c r="K189" s="14"/>
    </row>
    <row r="190" spans="1:11" ht="15">
      <c r="A190" s="1">
        <v>180</v>
      </c>
      <c r="B190" s="24" t="s">
        <v>120</v>
      </c>
      <c r="C190" s="18"/>
      <c r="D190" s="18"/>
      <c r="E190" s="18"/>
      <c r="F190" s="18"/>
      <c r="G190" s="18"/>
      <c r="H190" s="18"/>
      <c r="I190" s="18"/>
      <c r="J190" s="18"/>
      <c r="K190" s="14"/>
    </row>
    <row r="191" spans="1:11" ht="47.25" customHeight="1">
      <c r="A191" s="1">
        <v>181</v>
      </c>
      <c r="B191" s="8" t="s">
        <v>128</v>
      </c>
      <c r="C191" s="18">
        <f>C194</f>
        <v>630706</v>
      </c>
      <c r="D191" s="18">
        <f aca="true" t="shared" si="82" ref="D191:J191">D194</f>
        <v>630706</v>
      </c>
      <c r="E191" s="18">
        <f t="shared" si="82"/>
        <v>0</v>
      </c>
      <c r="F191" s="18">
        <f t="shared" si="82"/>
        <v>0</v>
      </c>
      <c r="G191" s="18">
        <f t="shared" si="82"/>
        <v>0</v>
      </c>
      <c r="H191" s="18">
        <f t="shared" si="82"/>
        <v>0</v>
      </c>
      <c r="I191" s="18">
        <f t="shared" si="82"/>
        <v>0</v>
      </c>
      <c r="J191" s="18">
        <f t="shared" si="82"/>
        <v>0</v>
      </c>
      <c r="K191" s="14"/>
    </row>
    <row r="192" spans="1:11" ht="21" customHeight="1">
      <c r="A192" s="1">
        <v>182</v>
      </c>
      <c r="B192" s="8" t="s">
        <v>26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4"/>
    </row>
    <row r="193" spans="1:11" ht="15">
      <c r="A193" s="1">
        <v>183</v>
      </c>
      <c r="B193" s="8" t="s">
        <v>10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 ht="15">
      <c r="A194" s="1">
        <v>184</v>
      </c>
      <c r="B194" s="8" t="s">
        <v>11</v>
      </c>
      <c r="C194" s="18">
        <f>D194</f>
        <v>630706</v>
      </c>
      <c r="D194" s="18">
        <v>630706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 ht="15">
      <c r="A195" s="1">
        <v>185</v>
      </c>
      <c r="B195" s="24" t="s">
        <v>122</v>
      </c>
      <c r="C195" s="18"/>
      <c r="D195" s="18"/>
      <c r="E195" s="18"/>
      <c r="F195" s="18"/>
      <c r="G195" s="18"/>
      <c r="H195" s="18"/>
      <c r="I195" s="18"/>
      <c r="J195" s="18"/>
      <c r="K195" s="14"/>
    </row>
    <row r="196" spans="1:11" ht="63" customHeight="1">
      <c r="A196" s="1">
        <v>186</v>
      </c>
      <c r="B196" s="8" t="s">
        <v>222</v>
      </c>
      <c r="C196" s="18">
        <f>C199</f>
        <v>3795197.13</v>
      </c>
      <c r="D196" s="18">
        <f>D199</f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 ht="19.5" customHeight="1">
      <c r="A197" s="1">
        <v>187</v>
      </c>
      <c r="B197" s="8" t="s">
        <v>26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4"/>
    </row>
    <row r="198" spans="1:11" ht="15">
      <c r="A198" s="1">
        <v>188</v>
      </c>
      <c r="B198" s="8" t="s">
        <v>10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4"/>
    </row>
    <row r="199" spans="1:11" ht="15">
      <c r="A199" s="1">
        <v>189</v>
      </c>
      <c r="B199" s="8" t="s">
        <v>11</v>
      </c>
      <c r="C199" s="18">
        <f>D199</f>
        <v>3795197.13</v>
      </c>
      <c r="D199" s="18">
        <v>3795197.13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 ht="15">
      <c r="A200" s="1">
        <v>190</v>
      </c>
      <c r="B200" s="24" t="s">
        <v>123</v>
      </c>
      <c r="C200" s="18"/>
      <c r="D200" s="18"/>
      <c r="E200" s="18"/>
      <c r="F200" s="18"/>
      <c r="G200" s="18"/>
      <c r="H200" s="18"/>
      <c r="I200" s="18"/>
      <c r="J200" s="18"/>
      <c r="K200" s="14"/>
    </row>
    <row r="201" spans="1:11" ht="75" customHeight="1">
      <c r="A201" s="1">
        <v>191</v>
      </c>
      <c r="B201" s="8" t="s">
        <v>163</v>
      </c>
      <c r="C201" s="18">
        <f>C204</f>
        <v>65967.64</v>
      </c>
      <c r="D201" s="18">
        <f aca="true" t="shared" si="83" ref="D201:J201">D204</f>
        <v>65967.64</v>
      </c>
      <c r="E201" s="18">
        <f t="shared" si="83"/>
        <v>0</v>
      </c>
      <c r="F201" s="18">
        <f t="shared" si="83"/>
        <v>0</v>
      </c>
      <c r="G201" s="18">
        <f t="shared" si="83"/>
        <v>0</v>
      </c>
      <c r="H201" s="18">
        <f t="shared" si="83"/>
        <v>0</v>
      </c>
      <c r="I201" s="18">
        <f t="shared" si="83"/>
        <v>0</v>
      </c>
      <c r="J201" s="18">
        <f t="shared" si="83"/>
        <v>0</v>
      </c>
      <c r="K201" s="14"/>
    </row>
    <row r="202" spans="1:11" ht="15.75" customHeight="1">
      <c r="A202" s="1">
        <v>192</v>
      </c>
      <c r="B202" s="8" t="s">
        <v>26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4"/>
    </row>
    <row r="203" spans="1:11" ht="15">
      <c r="A203" s="1">
        <v>193</v>
      </c>
      <c r="B203" s="8" t="s">
        <v>10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4"/>
    </row>
    <row r="204" spans="1:11" ht="15">
      <c r="A204" s="1">
        <v>194</v>
      </c>
      <c r="B204" s="8" t="s">
        <v>11</v>
      </c>
      <c r="C204" s="18">
        <f>D204</f>
        <v>65967.64</v>
      </c>
      <c r="D204" s="18">
        <v>65967.64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 ht="15">
      <c r="A205" s="1">
        <v>195</v>
      </c>
      <c r="B205" s="24" t="s">
        <v>139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21" customHeight="1">
      <c r="A206" s="1">
        <v>196</v>
      </c>
      <c r="B206" s="8" t="s">
        <v>201</v>
      </c>
      <c r="C206" s="18">
        <f>C207</f>
        <v>9400</v>
      </c>
      <c r="D206" s="18">
        <f aca="true" t="shared" si="84" ref="D206:J206">D207</f>
        <v>9400</v>
      </c>
      <c r="E206" s="18">
        <f t="shared" si="84"/>
        <v>0</v>
      </c>
      <c r="F206" s="18">
        <f t="shared" si="84"/>
        <v>0</v>
      </c>
      <c r="G206" s="18">
        <f t="shared" si="84"/>
        <v>0</v>
      </c>
      <c r="H206" s="18">
        <f t="shared" si="84"/>
        <v>0</v>
      </c>
      <c r="I206" s="18">
        <f t="shared" si="84"/>
        <v>0</v>
      </c>
      <c r="J206" s="18">
        <f t="shared" si="84"/>
        <v>0</v>
      </c>
      <c r="K206" s="14"/>
    </row>
    <row r="207" spans="1:11" ht="15">
      <c r="A207" s="1">
        <v>197</v>
      </c>
      <c r="B207" s="8" t="s">
        <v>3</v>
      </c>
      <c r="C207" s="18">
        <f>D207</f>
        <v>9400</v>
      </c>
      <c r="D207" s="18">
        <v>9400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 ht="15">
      <c r="A208" s="1">
        <v>198</v>
      </c>
      <c r="B208" s="24" t="s">
        <v>140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45">
      <c r="A209" s="1">
        <v>199</v>
      </c>
      <c r="B209" s="8" t="s">
        <v>202</v>
      </c>
      <c r="C209" s="18">
        <f>C210</f>
        <v>18500</v>
      </c>
      <c r="D209" s="18">
        <f aca="true" t="shared" si="85" ref="D209:J209">D210</f>
        <v>18500</v>
      </c>
      <c r="E209" s="18">
        <f t="shared" si="85"/>
        <v>0</v>
      </c>
      <c r="F209" s="18">
        <f t="shared" si="85"/>
        <v>0</v>
      </c>
      <c r="G209" s="18">
        <f t="shared" si="85"/>
        <v>0</v>
      </c>
      <c r="H209" s="18">
        <f t="shared" si="85"/>
        <v>0</v>
      </c>
      <c r="I209" s="18">
        <f t="shared" si="85"/>
        <v>0</v>
      </c>
      <c r="J209" s="18">
        <f t="shared" si="85"/>
        <v>0</v>
      </c>
      <c r="K209" s="14"/>
    </row>
    <row r="210" spans="1:11" ht="15">
      <c r="A210" s="1">
        <v>200</v>
      </c>
      <c r="B210" s="8" t="s">
        <v>3</v>
      </c>
      <c r="C210" s="18">
        <f>D210</f>
        <v>18500</v>
      </c>
      <c r="D210" s="18">
        <v>18500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 ht="15">
      <c r="A211" s="1">
        <v>201</v>
      </c>
      <c r="B211" s="24" t="s">
        <v>141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75">
      <c r="A212" s="1">
        <v>202</v>
      </c>
      <c r="B212" s="15" t="s">
        <v>203</v>
      </c>
      <c r="C212" s="18">
        <f>C213</f>
        <v>1775040</v>
      </c>
      <c r="D212" s="18">
        <f aca="true" t="shared" si="86" ref="D212:J212">D213</f>
        <v>1775040</v>
      </c>
      <c r="E212" s="18">
        <f t="shared" si="86"/>
        <v>0</v>
      </c>
      <c r="F212" s="18">
        <f t="shared" si="86"/>
        <v>0</v>
      </c>
      <c r="G212" s="18">
        <f t="shared" si="86"/>
        <v>0</v>
      </c>
      <c r="H212" s="18">
        <f t="shared" si="86"/>
        <v>0</v>
      </c>
      <c r="I212" s="18">
        <f t="shared" si="86"/>
        <v>0</v>
      </c>
      <c r="J212" s="18">
        <f t="shared" si="86"/>
        <v>0</v>
      </c>
      <c r="K212" s="14"/>
    </row>
    <row r="213" spans="1:11" ht="15">
      <c r="A213" s="1">
        <v>203</v>
      </c>
      <c r="B213" s="8" t="s">
        <v>3</v>
      </c>
      <c r="C213" s="18">
        <f>D213</f>
        <v>1775040</v>
      </c>
      <c r="D213" s="18">
        <v>1775040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 ht="15">
      <c r="A214" s="1">
        <v>204</v>
      </c>
      <c r="B214" s="24" t="s">
        <v>146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63" customHeight="1">
      <c r="A215" s="1">
        <v>205</v>
      </c>
      <c r="B215" s="8" t="s">
        <v>223</v>
      </c>
      <c r="C215" s="18">
        <f>C216</f>
        <v>3795197.13</v>
      </c>
      <c r="D215" s="18">
        <f aca="true" t="shared" si="87" ref="D215:J215">D216</f>
        <v>3795197.13</v>
      </c>
      <c r="E215" s="18">
        <f t="shared" si="87"/>
        <v>0</v>
      </c>
      <c r="F215" s="18">
        <f t="shared" si="87"/>
        <v>0</v>
      </c>
      <c r="G215" s="18">
        <f t="shared" si="87"/>
        <v>0</v>
      </c>
      <c r="H215" s="18">
        <f t="shared" si="87"/>
        <v>0</v>
      </c>
      <c r="I215" s="18">
        <f t="shared" si="87"/>
        <v>0</v>
      </c>
      <c r="J215" s="18">
        <f t="shared" si="87"/>
        <v>0</v>
      </c>
      <c r="K215" s="14"/>
    </row>
    <row r="216" spans="1:11" ht="15">
      <c r="A216" s="1">
        <v>206</v>
      </c>
      <c r="B216" s="8" t="s">
        <v>2</v>
      </c>
      <c r="C216" s="18">
        <f>D216+E216+F216+G216+H216+I216+J216</f>
        <v>3795197.13</v>
      </c>
      <c r="D216" s="18">
        <v>3795197.13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 ht="15">
      <c r="A217" s="1">
        <v>207</v>
      </c>
      <c r="B217" s="24" t="s">
        <v>147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>
      <c r="A218" s="1">
        <v>208</v>
      </c>
      <c r="B218" s="8" t="s">
        <v>241</v>
      </c>
      <c r="C218" s="18">
        <f>C219</f>
        <v>494910.57</v>
      </c>
      <c r="D218" s="18">
        <f aca="true" t="shared" si="88" ref="D218:J218">D219</f>
        <v>0</v>
      </c>
      <c r="E218" s="18">
        <f t="shared" si="88"/>
        <v>494910.57</v>
      </c>
      <c r="F218" s="18">
        <f t="shared" si="88"/>
        <v>0</v>
      </c>
      <c r="G218" s="18">
        <f t="shared" si="88"/>
        <v>0</v>
      </c>
      <c r="H218" s="18">
        <f t="shared" si="88"/>
        <v>0</v>
      </c>
      <c r="I218" s="18">
        <f t="shared" si="88"/>
        <v>0</v>
      </c>
      <c r="J218" s="18">
        <f t="shared" si="88"/>
        <v>0</v>
      </c>
      <c r="K218" s="14"/>
    </row>
    <row r="219" spans="1:11" ht="15">
      <c r="A219" s="1">
        <v>209</v>
      </c>
      <c r="B219" s="8" t="s">
        <v>3</v>
      </c>
      <c r="C219" s="18">
        <f>E219</f>
        <v>494910.57</v>
      </c>
      <c r="D219" s="18">
        <v>0</v>
      </c>
      <c r="E219" s="18">
        <v>494910.57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 ht="15">
      <c r="A220" s="1">
        <v>210</v>
      </c>
      <c r="B220" s="24" t="s">
        <v>148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75">
      <c r="A221" s="1">
        <v>211</v>
      </c>
      <c r="B221" s="8" t="s">
        <v>242</v>
      </c>
      <c r="C221" s="18">
        <f>C222</f>
        <v>3795197.13</v>
      </c>
      <c r="D221" s="18">
        <f aca="true" t="shared" si="89" ref="D221:J221">D222</f>
        <v>0</v>
      </c>
      <c r="E221" s="18">
        <f t="shared" si="89"/>
        <v>3795197.13</v>
      </c>
      <c r="F221" s="18">
        <f t="shared" si="89"/>
        <v>0</v>
      </c>
      <c r="G221" s="18">
        <f t="shared" si="89"/>
        <v>0</v>
      </c>
      <c r="H221" s="18">
        <f t="shared" si="89"/>
        <v>0</v>
      </c>
      <c r="I221" s="18">
        <f t="shared" si="89"/>
        <v>0</v>
      </c>
      <c r="J221" s="18">
        <f t="shared" si="89"/>
        <v>0</v>
      </c>
      <c r="K221" s="14"/>
    </row>
    <row r="222" spans="1:11" ht="15">
      <c r="A222" s="1">
        <v>212</v>
      </c>
      <c r="B222" s="8" t="s">
        <v>2</v>
      </c>
      <c r="C222" s="18">
        <f>E222</f>
        <v>3795197.13</v>
      </c>
      <c r="D222" s="18">
        <v>0</v>
      </c>
      <c r="E222" s="18">
        <v>3795197.13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 ht="15">
      <c r="A223" s="1">
        <v>213</v>
      </c>
      <c r="B223" s="24" t="s">
        <v>149</v>
      </c>
      <c r="C223" s="18"/>
      <c r="D223" s="18"/>
      <c r="E223" s="18"/>
      <c r="F223" s="18"/>
      <c r="G223" s="18"/>
      <c r="H223" s="18"/>
      <c r="I223" s="18"/>
      <c r="J223" s="18"/>
      <c r="K223" s="14"/>
    </row>
    <row r="224" spans="1:11" ht="60">
      <c r="A224" s="1">
        <v>214</v>
      </c>
      <c r="B224" s="8" t="s">
        <v>264</v>
      </c>
      <c r="C224" s="18">
        <f>C225+C226</f>
        <v>5292803.56</v>
      </c>
      <c r="D224" s="18">
        <f aca="true" t="shared" si="90" ref="D224:J224">D225+D226</f>
        <v>0</v>
      </c>
      <c r="E224" s="18">
        <f t="shared" si="90"/>
        <v>0</v>
      </c>
      <c r="F224" s="18">
        <f t="shared" si="90"/>
        <v>5292803.56</v>
      </c>
      <c r="G224" s="18">
        <f t="shared" si="90"/>
        <v>0</v>
      </c>
      <c r="H224" s="18">
        <f t="shared" si="90"/>
        <v>0</v>
      </c>
      <c r="I224" s="18">
        <f t="shared" si="90"/>
        <v>0</v>
      </c>
      <c r="J224" s="18">
        <f t="shared" si="90"/>
        <v>0</v>
      </c>
      <c r="K224" s="14"/>
    </row>
    <row r="225" spans="1:11" ht="15">
      <c r="A225" s="1">
        <v>215</v>
      </c>
      <c r="B225" s="8" t="s">
        <v>2</v>
      </c>
      <c r="C225" s="18">
        <f>D225+E225+F225+G225+H225+I225+J225</f>
        <v>4835952</v>
      </c>
      <c r="D225" s="18">
        <v>0</v>
      </c>
      <c r="E225" s="18">
        <v>0</v>
      </c>
      <c r="F225" s="18">
        <v>4835952</v>
      </c>
      <c r="G225" s="18">
        <v>0</v>
      </c>
      <c r="H225" s="18">
        <v>0</v>
      </c>
      <c r="I225" s="18">
        <v>0</v>
      </c>
      <c r="J225" s="18">
        <v>0</v>
      </c>
      <c r="K225" s="14"/>
    </row>
    <row r="226" spans="1:11" ht="15">
      <c r="A226" s="1">
        <v>216</v>
      </c>
      <c r="B226" s="8" t="s">
        <v>3</v>
      </c>
      <c r="C226" s="18">
        <f>D226+E226+F226+G226+H226+I226+J226</f>
        <v>456851.56</v>
      </c>
      <c r="D226" s="18">
        <v>0</v>
      </c>
      <c r="E226" s="18">
        <v>0</v>
      </c>
      <c r="F226" s="18">
        <v>456851.56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 ht="15">
      <c r="A227" s="1">
        <v>217</v>
      </c>
      <c r="B227" s="24" t="s">
        <v>150</v>
      </c>
      <c r="C227" s="18"/>
      <c r="D227" s="18"/>
      <c r="E227" s="18"/>
      <c r="F227" s="18"/>
      <c r="G227" s="18"/>
      <c r="H227" s="18"/>
      <c r="I227" s="18"/>
      <c r="J227" s="18"/>
      <c r="K227" s="14"/>
    </row>
    <row r="228" spans="1:11" ht="45">
      <c r="A228" s="1">
        <v>218</v>
      </c>
      <c r="B228" s="8" t="s">
        <v>275</v>
      </c>
      <c r="C228" s="18">
        <f>C229</f>
        <v>675166.42</v>
      </c>
      <c r="D228" s="18">
        <f aca="true" t="shared" si="91" ref="D228:J228">D229</f>
        <v>0</v>
      </c>
      <c r="E228" s="18">
        <f t="shared" si="91"/>
        <v>0</v>
      </c>
      <c r="F228" s="18">
        <f t="shared" si="91"/>
        <v>0</v>
      </c>
      <c r="G228" s="18">
        <f t="shared" si="91"/>
        <v>675166.42</v>
      </c>
      <c r="H228" s="18">
        <f t="shared" si="91"/>
        <v>0</v>
      </c>
      <c r="I228" s="18">
        <f t="shared" si="91"/>
        <v>0</v>
      </c>
      <c r="J228" s="18">
        <f t="shared" si="91"/>
        <v>0</v>
      </c>
      <c r="K228" s="14"/>
    </row>
    <row r="229" spans="1:11" ht="15">
      <c r="A229" s="1">
        <v>219</v>
      </c>
      <c r="B229" s="8" t="s">
        <v>3</v>
      </c>
      <c r="C229" s="18">
        <f>D229+E229+F229+G229+H229+I229+J229</f>
        <v>675166.42</v>
      </c>
      <c r="D229" s="18">
        <v>0</v>
      </c>
      <c r="E229" s="18">
        <v>0</v>
      </c>
      <c r="F229" s="18">
        <v>0</v>
      </c>
      <c r="G229" s="18">
        <v>675166.42</v>
      </c>
      <c r="H229" s="18">
        <v>0</v>
      </c>
      <c r="I229" s="18">
        <v>0</v>
      </c>
      <c r="J229" s="18">
        <v>0</v>
      </c>
      <c r="K229" s="14"/>
    </row>
    <row r="230" spans="1:11" ht="15.75">
      <c r="A230" s="1">
        <v>220</v>
      </c>
      <c r="B230" s="84" t="s">
        <v>185</v>
      </c>
      <c r="C230" s="85"/>
      <c r="D230" s="85"/>
      <c r="E230" s="85"/>
      <c r="F230" s="85"/>
      <c r="G230" s="85"/>
      <c r="H230" s="85"/>
      <c r="I230" s="85"/>
      <c r="J230" s="85"/>
      <c r="K230" s="85"/>
    </row>
    <row r="231" spans="1:11" ht="31.5" customHeight="1">
      <c r="A231" s="1">
        <v>221</v>
      </c>
      <c r="B231" s="24" t="s">
        <v>178</v>
      </c>
      <c r="C231" s="18">
        <f>C234</f>
        <v>68467593.03</v>
      </c>
      <c r="D231" s="18">
        <f aca="true" t="shared" si="92" ref="D231:J231">D234</f>
        <v>10584300</v>
      </c>
      <c r="E231" s="18">
        <f t="shared" si="92"/>
        <v>10232045.71</v>
      </c>
      <c r="F231" s="18">
        <f t="shared" si="92"/>
        <v>8215947.32</v>
      </c>
      <c r="G231" s="18">
        <f t="shared" si="92"/>
        <v>12920300</v>
      </c>
      <c r="H231" s="18">
        <f t="shared" si="92"/>
        <v>10300000</v>
      </c>
      <c r="I231" s="18">
        <f t="shared" si="92"/>
        <v>10300000</v>
      </c>
      <c r="J231" s="18">
        <f t="shared" si="92"/>
        <v>5915000</v>
      </c>
      <c r="K231" s="14" t="s">
        <v>22</v>
      </c>
    </row>
    <row r="232" spans="1:11" ht="15">
      <c r="A232" s="1">
        <v>222</v>
      </c>
      <c r="B232" s="8" t="s">
        <v>26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4"/>
    </row>
    <row r="233" spans="1:11" ht="15">
      <c r="A233" s="1">
        <v>223</v>
      </c>
      <c r="B233" s="8" t="s">
        <v>10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4"/>
    </row>
    <row r="234" spans="1:11" ht="15">
      <c r="A234" s="1">
        <v>224</v>
      </c>
      <c r="B234" s="8" t="s">
        <v>11</v>
      </c>
      <c r="C234" s="18">
        <f aca="true" t="shared" si="93" ref="C234:J234">C249+C239</f>
        <v>68467593.03</v>
      </c>
      <c r="D234" s="18">
        <f t="shared" si="93"/>
        <v>10584300</v>
      </c>
      <c r="E234" s="18">
        <f t="shared" si="93"/>
        <v>10232045.71</v>
      </c>
      <c r="F234" s="18">
        <f t="shared" si="93"/>
        <v>8215947.32</v>
      </c>
      <c r="G234" s="18">
        <f t="shared" si="93"/>
        <v>12920300</v>
      </c>
      <c r="H234" s="18">
        <f t="shared" si="93"/>
        <v>10300000</v>
      </c>
      <c r="I234" s="18">
        <f t="shared" si="93"/>
        <v>10300000</v>
      </c>
      <c r="J234" s="18">
        <f t="shared" si="93"/>
        <v>5915000</v>
      </c>
      <c r="K234" s="14" t="s">
        <v>22</v>
      </c>
    </row>
    <row r="235" spans="1:11" ht="15">
      <c r="A235" s="1">
        <v>225</v>
      </c>
      <c r="B235" s="86" t="s">
        <v>257</v>
      </c>
      <c r="C235" s="89"/>
      <c r="D235" s="89"/>
      <c r="E235" s="89"/>
      <c r="F235" s="89"/>
      <c r="G235" s="89"/>
      <c r="H235" s="89"/>
      <c r="I235" s="89"/>
      <c r="J235" s="89"/>
      <c r="K235" s="90"/>
    </row>
    <row r="236" spans="1:11" ht="30" customHeight="1">
      <c r="A236" s="1">
        <v>226</v>
      </c>
      <c r="B236" s="8" t="s">
        <v>167</v>
      </c>
      <c r="C236" s="67">
        <f>C241</f>
        <v>0</v>
      </c>
      <c r="D236" s="67">
        <f aca="true" t="shared" si="94" ref="D236:J236">D241</f>
        <v>0</v>
      </c>
      <c r="E236" s="67">
        <f t="shared" si="94"/>
        <v>0</v>
      </c>
      <c r="F236" s="67">
        <f t="shared" si="94"/>
        <v>0</v>
      </c>
      <c r="G236" s="67">
        <f t="shared" si="94"/>
        <v>0</v>
      </c>
      <c r="H236" s="67">
        <f t="shared" si="94"/>
        <v>0</v>
      </c>
      <c r="I236" s="67">
        <f t="shared" si="94"/>
        <v>0</v>
      </c>
      <c r="J236" s="67">
        <f t="shared" si="94"/>
        <v>0</v>
      </c>
      <c r="K236" s="57"/>
    </row>
    <row r="237" spans="1:11" ht="15">
      <c r="A237" s="1">
        <v>227</v>
      </c>
      <c r="B237" s="8" t="s">
        <v>26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57"/>
    </row>
    <row r="238" spans="1:11" ht="15">
      <c r="A238" s="1">
        <v>228</v>
      </c>
      <c r="B238" s="8" t="s">
        <v>10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57"/>
    </row>
    <row r="239" spans="1:11" ht="15">
      <c r="A239" s="1">
        <v>229</v>
      </c>
      <c r="B239" s="8" t="s">
        <v>11</v>
      </c>
      <c r="C239" s="67">
        <f>C244</f>
        <v>0</v>
      </c>
      <c r="D239" s="67">
        <f aca="true" t="shared" si="95" ref="D239:J239">D244</f>
        <v>0</v>
      </c>
      <c r="E239" s="67">
        <f t="shared" si="95"/>
        <v>0</v>
      </c>
      <c r="F239" s="67">
        <f t="shared" si="95"/>
        <v>0</v>
      </c>
      <c r="G239" s="67">
        <f t="shared" si="95"/>
        <v>0</v>
      </c>
      <c r="H239" s="67">
        <f t="shared" si="95"/>
        <v>0</v>
      </c>
      <c r="I239" s="67">
        <f t="shared" si="95"/>
        <v>0</v>
      </c>
      <c r="J239" s="67">
        <f t="shared" si="95"/>
        <v>0</v>
      </c>
      <c r="K239" s="57"/>
    </row>
    <row r="240" spans="1:11" ht="15">
      <c r="A240" s="1">
        <v>230</v>
      </c>
      <c r="B240" s="24" t="s">
        <v>115</v>
      </c>
      <c r="C240" s="18"/>
      <c r="D240" s="18"/>
      <c r="E240" s="18"/>
      <c r="F240" s="18"/>
      <c r="G240" s="18"/>
      <c r="H240" s="18"/>
      <c r="I240" s="18"/>
      <c r="J240" s="18"/>
      <c r="K240" s="14"/>
    </row>
    <row r="241" spans="1:11" ht="30">
      <c r="A241" s="1">
        <v>231</v>
      </c>
      <c r="B241" s="8" t="s">
        <v>226</v>
      </c>
      <c r="C241" s="18">
        <f>C244+C243+C242</f>
        <v>0</v>
      </c>
      <c r="D241" s="18">
        <f aca="true" t="shared" si="96" ref="D241:J241">D244+D243+D242</f>
        <v>0</v>
      </c>
      <c r="E241" s="18">
        <f t="shared" si="96"/>
        <v>0</v>
      </c>
      <c r="F241" s="18">
        <f t="shared" si="96"/>
        <v>0</v>
      </c>
      <c r="G241" s="18">
        <f t="shared" si="96"/>
        <v>0</v>
      </c>
      <c r="H241" s="18">
        <f t="shared" si="96"/>
        <v>0</v>
      </c>
      <c r="I241" s="18">
        <f t="shared" si="96"/>
        <v>0</v>
      </c>
      <c r="J241" s="18">
        <f t="shared" si="96"/>
        <v>0</v>
      </c>
      <c r="K241" s="14" t="s">
        <v>14</v>
      </c>
    </row>
    <row r="242" spans="1:11" ht="15">
      <c r="A242" s="1">
        <v>232</v>
      </c>
      <c r="B242" s="8" t="s">
        <v>26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14</v>
      </c>
    </row>
    <row r="243" spans="1:11" ht="15">
      <c r="A243" s="1">
        <v>233</v>
      </c>
      <c r="B243" s="8" t="s">
        <v>10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4" t="s">
        <v>14</v>
      </c>
    </row>
    <row r="244" spans="1:11" ht="15">
      <c r="A244" s="1">
        <v>234</v>
      </c>
      <c r="B244" s="8" t="s">
        <v>11</v>
      </c>
      <c r="C244" s="18">
        <f>D244+E244+F244+G244+H244+I244+J244</f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4" t="s">
        <v>14</v>
      </c>
    </row>
    <row r="245" spans="1:11" ht="15">
      <c r="A245" s="1">
        <v>235</v>
      </c>
      <c r="B245" s="72" t="s">
        <v>12</v>
      </c>
      <c r="C245" s="73"/>
      <c r="D245" s="73"/>
      <c r="E245" s="73"/>
      <c r="F245" s="73"/>
      <c r="G245" s="73"/>
      <c r="H245" s="73"/>
      <c r="I245" s="73"/>
      <c r="J245" s="73"/>
      <c r="K245" s="73"/>
    </row>
    <row r="246" spans="1:11" ht="30" customHeight="1">
      <c r="A246" s="1">
        <v>236</v>
      </c>
      <c r="B246" s="8" t="s">
        <v>25</v>
      </c>
      <c r="C246" s="18">
        <f>C249</f>
        <v>68467593.03</v>
      </c>
      <c r="D246" s="18">
        <f aca="true" t="shared" si="97" ref="D246:J246">D249</f>
        <v>10584300</v>
      </c>
      <c r="E246" s="18">
        <f t="shared" si="97"/>
        <v>10232045.71</v>
      </c>
      <c r="F246" s="18">
        <f t="shared" si="97"/>
        <v>8215947.32</v>
      </c>
      <c r="G246" s="18">
        <f t="shared" si="97"/>
        <v>12920300</v>
      </c>
      <c r="H246" s="18">
        <f t="shared" si="97"/>
        <v>10300000</v>
      </c>
      <c r="I246" s="18">
        <f t="shared" si="97"/>
        <v>10300000</v>
      </c>
      <c r="J246" s="18">
        <f t="shared" si="97"/>
        <v>5915000</v>
      </c>
      <c r="K246" s="14" t="s">
        <v>22</v>
      </c>
    </row>
    <row r="247" spans="1:11" ht="15">
      <c r="A247" s="1">
        <v>237</v>
      </c>
      <c r="B247" s="8" t="s">
        <v>26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7</v>
      </c>
    </row>
    <row r="248" spans="1:11" ht="15">
      <c r="A248" s="1">
        <v>238</v>
      </c>
      <c r="B248" s="8" t="s">
        <v>10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4" t="s">
        <v>22</v>
      </c>
    </row>
    <row r="249" spans="1:11" ht="15">
      <c r="A249" s="1">
        <v>239</v>
      </c>
      <c r="B249" s="8" t="s">
        <v>11</v>
      </c>
      <c r="C249" s="18">
        <f>C254+C259+C264+C269+C274+C279+C282+C285</f>
        <v>68467593.03</v>
      </c>
      <c r="D249" s="18">
        <f aca="true" t="shared" si="98" ref="D249:J249">D254+D259+D264+D269+D274+D279+D282+D285</f>
        <v>10584300</v>
      </c>
      <c r="E249" s="18">
        <f t="shared" si="98"/>
        <v>10232045.71</v>
      </c>
      <c r="F249" s="18">
        <f t="shared" si="98"/>
        <v>8215947.32</v>
      </c>
      <c r="G249" s="18">
        <f t="shared" si="98"/>
        <v>12920300</v>
      </c>
      <c r="H249" s="18">
        <f t="shared" si="98"/>
        <v>10300000</v>
      </c>
      <c r="I249" s="18">
        <f t="shared" si="98"/>
        <v>10300000</v>
      </c>
      <c r="J249" s="18">
        <f t="shared" si="98"/>
        <v>5915000</v>
      </c>
      <c r="K249" s="14" t="s">
        <v>22</v>
      </c>
    </row>
    <row r="250" spans="1:11" ht="15">
      <c r="A250" s="1">
        <v>240</v>
      </c>
      <c r="B250" s="24" t="s">
        <v>130</v>
      </c>
      <c r="C250" s="18"/>
      <c r="D250" s="18"/>
      <c r="E250" s="18"/>
      <c r="F250" s="18"/>
      <c r="G250" s="18"/>
      <c r="H250" s="18"/>
      <c r="I250" s="18"/>
      <c r="J250" s="18"/>
      <c r="K250" s="14"/>
    </row>
    <row r="251" spans="1:11" ht="31.5" customHeight="1">
      <c r="A251" s="1">
        <v>241</v>
      </c>
      <c r="B251" s="8" t="s">
        <v>129</v>
      </c>
      <c r="C251" s="18">
        <f>C254</f>
        <v>46730394.76</v>
      </c>
      <c r="D251" s="18">
        <f aca="true" t="shared" si="99" ref="D251:J251">D254</f>
        <v>5600000</v>
      </c>
      <c r="E251" s="18">
        <f t="shared" si="99"/>
        <v>5903324</v>
      </c>
      <c r="F251" s="18">
        <f t="shared" si="99"/>
        <v>7325694.76</v>
      </c>
      <c r="G251" s="18">
        <f t="shared" si="99"/>
        <v>7501376</v>
      </c>
      <c r="H251" s="18">
        <f t="shared" si="99"/>
        <v>7400000</v>
      </c>
      <c r="I251" s="18">
        <f t="shared" si="99"/>
        <v>7400000</v>
      </c>
      <c r="J251" s="18">
        <f t="shared" si="99"/>
        <v>5600000</v>
      </c>
      <c r="K251" s="14" t="s">
        <v>14</v>
      </c>
    </row>
    <row r="252" spans="1:11" ht="15">
      <c r="A252" s="1">
        <v>242</v>
      </c>
      <c r="B252" s="8" t="s">
        <v>26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 ht="15">
      <c r="A253" s="1">
        <v>243</v>
      </c>
      <c r="B253" s="8" t="s">
        <v>10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4" t="s">
        <v>14</v>
      </c>
    </row>
    <row r="254" spans="1:11" ht="15">
      <c r="A254" s="1">
        <v>244</v>
      </c>
      <c r="B254" s="8" t="s">
        <v>11</v>
      </c>
      <c r="C254" s="18">
        <f>SUM(D254:J254)</f>
        <v>46730394.76</v>
      </c>
      <c r="D254" s="18">
        <v>5600000</v>
      </c>
      <c r="E254" s="18">
        <v>5903324</v>
      </c>
      <c r="F254" s="18">
        <v>7325694.76</v>
      </c>
      <c r="G254" s="18">
        <v>7501376</v>
      </c>
      <c r="H254" s="18">
        <v>7400000</v>
      </c>
      <c r="I254" s="18">
        <v>7400000</v>
      </c>
      <c r="J254" s="18">
        <v>5600000</v>
      </c>
      <c r="K254" s="14" t="s">
        <v>14</v>
      </c>
    </row>
    <row r="255" spans="1:11" ht="15">
      <c r="A255" s="1">
        <v>245</v>
      </c>
      <c r="B255" s="24" t="s">
        <v>116</v>
      </c>
      <c r="C255" s="18"/>
      <c r="D255" s="18"/>
      <c r="E255" s="18"/>
      <c r="F255" s="18"/>
      <c r="G255" s="18"/>
      <c r="H255" s="18"/>
      <c r="I255" s="18"/>
      <c r="J255" s="18"/>
      <c r="K255" s="14"/>
    </row>
    <row r="256" spans="1:11" ht="76.5" customHeight="1">
      <c r="A256" s="1">
        <v>246</v>
      </c>
      <c r="B256" s="8" t="s">
        <v>131</v>
      </c>
      <c r="C256" s="18">
        <f>C259</f>
        <v>2540717</v>
      </c>
      <c r="D256" s="18">
        <f aca="true" t="shared" si="100" ref="D256:J256">D259</f>
        <v>315000</v>
      </c>
      <c r="E256" s="18">
        <f t="shared" si="100"/>
        <v>350717</v>
      </c>
      <c r="F256" s="18">
        <f t="shared" si="100"/>
        <v>360000</v>
      </c>
      <c r="G256" s="18">
        <f t="shared" si="100"/>
        <v>400000</v>
      </c>
      <c r="H256" s="18">
        <f t="shared" si="100"/>
        <v>400000</v>
      </c>
      <c r="I256" s="18">
        <f t="shared" si="100"/>
        <v>400000</v>
      </c>
      <c r="J256" s="18">
        <f t="shared" si="100"/>
        <v>315000</v>
      </c>
      <c r="K256" s="14" t="s">
        <v>14</v>
      </c>
    </row>
    <row r="257" spans="1:11" ht="15">
      <c r="A257" s="1">
        <v>247</v>
      </c>
      <c r="B257" s="8" t="s">
        <v>26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 ht="15">
      <c r="A258" s="1">
        <v>248</v>
      </c>
      <c r="B258" s="8" t="s">
        <v>10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 ht="15">
      <c r="A259" s="1">
        <v>249</v>
      </c>
      <c r="B259" s="8" t="s">
        <v>11</v>
      </c>
      <c r="C259" s="18">
        <f>SUM(D259:J259)</f>
        <v>2540717</v>
      </c>
      <c r="D259" s="18">
        <v>315000</v>
      </c>
      <c r="E259" s="18">
        <v>350717</v>
      </c>
      <c r="F259" s="18">
        <v>360000</v>
      </c>
      <c r="G259" s="18">
        <v>400000</v>
      </c>
      <c r="H259" s="18">
        <v>400000</v>
      </c>
      <c r="I259" s="18">
        <v>400000</v>
      </c>
      <c r="J259" s="18">
        <v>315000</v>
      </c>
      <c r="K259" s="14" t="s">
        <v>14</v>
      </c>
    </row>
    <row r="260" spans="1:11" ht="15">
      <c r="A260" s="1">
        <v>250</v>
      </c>
      <c r="B260" s="24" t="s">
        <v>132</v>
      </c>
      <c r="C260" s="18"/>
      <c r="D260" s="18"/>
      <c r="E260" s="18"/>
      <c r="F260" s="18"/>
      <c r="G260" s="18"/>
      <c r="H260" s="18"/>
      <c r="I260" s="18"/>
      <c r="J260" s="18"/>
      <c r="K260" s="14"/>
    </row>
    <row r="261" spans="1:11" ht="48" customHeight="1">
      <c r="A261" s="1">
        <v>251</v>
      </c>
      <c r="B261" s="8" t="s">
        <v>204</v>
      </c>
      <c r="C261" s="18">
        <f>C264</f>
        <v>4931770.99</v>
      </c>
      <c r="D261" s="18">
        <f aca="true" t="shared" si="101" ref="D261:J261">D264</f>
        <v>4269300</v>
      </c>
      <c r="E261" s="18">
        <f t="shared" si="101"/>
        <v>662470.99</v>
      </c>
      <c r="F261" s="18">
        <f t="shared" si="101"/>
        <v>0</v>
      </c>
      <c r="G261" s="18">
        <f t="shared" si="101"/>
        <v>0</v>
      </c>
      <c r="H261" s="18">
        <f t="shared" si="101"/>
        <v>0</v>
      </c>
      <c r="I261" s="18">
        <f t="shared" si="101"/>
        <v>0</v>
      </c>
      <c r="J261" s="18">
        <f t="shared" si="101"/>
        <v>0</v>
      </c>
      <c r="K261" s="14" t="s">
        <v>14</v>
      </c>
    </row>
    <row r="262" spans="1:11" ht="15">
      <c r="A262" s="1">
        <v>252</v>
      </c>
      <c r="B262" s="8" t="s">
        <v>26</v>
      </c>
      <c r="C262" s="18"/>
      <c r="D262" s="18"/>
      <c r="E262" s="18"/>
      <c r="F262" s="18"/>
      <c r="G262" s="18"/>
      <c r="H262" s="18"/>
      <c r="I262" s="18"/>
      <c r="J262" s="18"/>
      <c r="K262" s="14" t="s">
        <v>14</v>
      </c>
    </row>
    <row r="263" spans="1:11" ht="15">
      <c r="A263" s="1">
        <v>253</v>
      </c>
      <c r="B263" s="8" t="s">
        <v>2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4" t="s">
        <v>14</v>
      </c>
    </row>
    <row r="264" spans="1:11" ht="15">
      <c r="A264" s="1">
        <v>254</v>
      </c>
      <c r="B264" s="8" t="s">
        <v>11</v>
      </c>
      <c r="C264" s="18">
        <f>SUM(D264:F264)</f>
        <v>4931770.99</v>
      </c>
      <c r="D264" s="18">
        <v>4269300</v>
      </c>
      <c r="E264" s="18">
        <v>662470.99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4" t="s">
        <v>14</v>
      </c>
    </row>
    <row r="265" spans="1:11" ht="15">
      <c r="A265" s="1">
        <v>255</v>
      </c>
      <c r="B265" s="24" t="s">
        <v>119</v>
      </c>
      <c r="C265" s="18"/>
      <c r="D265" s="18"/>
      <c r="E265" s="18"/>
      <c r="F265" s="18"/>
      <c r="G265" s="18"/>
      <c r="H265" s="18"/>
      <c r="I265" s="18"/>
      <c r="J265" s="18"/>
      <c r="K265" s="14"/>
    </row>
    <row r="266" spans="1:11" ht="62.25" customHeight="1">
      <c r="A266" s="1">
        <v>256</v>
      </c>
      <c r="B266" s="8" t="s">
        <v>133</v>
      </c>
      <c r="C266" s="18">
        <f>C269</f>
        <v>1200000</v>
      </c>
      <c r="D266" s="18">
        <f aca="true" t="shared" si="102" ref="D266:I266">D269</f>
        <v>400000</v>
      </c>
      <c r="E266" s="18">
        <f t="shared" si="102"/>
        <v>400000</v>
      </c>
      <c r="F266" s="18">
        <f t="shared" si="102"/>
        <v>400000</v>
      </c>
      <c r="G266" s="18">
        <f t="shared" si="102"/>
        <v>0</v>
      </c>
      <c r="H266" s="18">
        <f t="shared" si="102"/>
        <v>0</v>
      </c>
      <c r="I266" s="18">
        <f t="shared" si="102"/>
        <v>0</v>
      </c>
      <c r="J266" s="18">
        <v>0</v>
      </c>
      <c r="K266" s="14" t="s">
        <v>14</v>
      </c>
    </row>
    <row r="267" spans="1:11" ht="15">
      <c r="A267" s="1">
        <v>257</v>
      </c>
      <c r="B267" s="8" t="s">
        <v>26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 ht="15">
      <c r="A268" s="1">
        <v>258</v>
      </c>
      <c r="B268" s="8" t="s">
        <v>10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4" t="s">
        <v>14</v>
      </c>
    </row>
    <row r="269" spans="1:11" ht="15">
      <c r="A269" s="1">
        <v>259</v>
      </c>
      <c r="B269" s="8" t="s">
        <v>11</v>
      </c>
      <c r="C269" s="18">
        <f>D269+E269+F269+G269</f>
        <v>1200000</v>
      </c>
      <c r="D269" s="18">
        <v>400000</v>
      </c>
      <c r="E269" s="18">
        <v>400000</v>
      </c>
      <c r="F269" s="18">
        <v>400000</v>
      </c>
      <c r="G269" s="18">
        <v>0</v>
      </c>
      <c r="H269" s="18">
        <v>0</v>
      </c>
      <c r="I269" s="18">
        <v>0</v>
      </c>
      <c r="J269" s="18">
        <v>0</v>
      </c>
      <c r="K269" s="14" t="s">
        <v>14</v>
      </c>
    </row>
    <row r="270" spans="1:11" ht="15">
      <c r="A270" s="1">
        <v>260</v>
      </c>
      <c r="B270" s="24" t="s">
        <v>250</v>
      </c>
      <c r="C270" s="18"/>
      <c r="D270" s="18"/>
      <c r="E270" s="18"/>
      <c r="F270" s="18"/>
      <c r="G270" s="18"/>
      <c r="H270" s="18"/>
      <c r="I270" s="18"/>
      <c r="J270" s="18"/>
      <c r="K270" s="14"/>
    </row>
    <row r="271" spans="1:11" ht="60">
      <c r="A271" s="1">
        <v>261</v>
      </c>
      <c r="B271" s="8" t="s">
        <v>256</v>
      </c>
      <c r="C271" s="18">
        <f>C272+C273+C274</f>
        <v>1196795.72</v>
      </c>
      <c r="D271" s="18">
        <f aca="true" t="shared" si="103" ref="D271:J271">D272+D273+D274</f>
        <v>0</v>
      </c>
      <c r="E271" s="18">
        <f t="shared" si="103"/>
        <v>1196795.72</v>
      </c>
      <c r="F271" s="18">
        <f t="shared" si="103"/>
        <v>0</v>
      </c>
      <c r="G271" s="18">
        <f t="shared" si="103"/>
        <v>0</v>
      </c>
      <c r="H271" s="18">
        <f t="shared" si="103"/>
        <v>0</v>
      </c>
      <c r="I271" s="18">
        <f t="shared" si="103"/>
        <v>0</v>
      </c>
      <c r="J271" s="18">
        <f t="shared" si="103"/>
        <v>0</v>
      </c>
      <c r="K271" s="14" t="s">
        <v>14</v>
      </c>
    </row>
    <row r="272" spans="1:11" ht="15">
      <c r="A272" s="1">
        <v>262</v>
      </c>
      <c r="B272" s="8" t="s">
        <v>26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4" t="s">
        <v>14</v>
      </c>
    </row>
    <row r="273" spans="1:11" ht="15">
      <c r="A273" s="1">
        <v>263</v>
      </c>
      <c r="B273" s="8" t="s">
        <v>10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4" t="s">
        <v>14</v>
      </c>
    </row>
    <row r="274" spans="1:11" ht="15">
      <c r="A274" s="1">
        <v>264</v>
      </c>
      <c r="B274" s="8" t="s">
        <v>11</v>
      </c>
      <c r="C274" s="18">
        <f>D274+E274+F274+G274+H274+I274+J274</f>
        <v>1196795.72</v>
      </c>
      <c r="D274" s="18">
        <v>0</v>
      </c>
      <c r="E274" s="18">
        <v>1196795.72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43" t="s">
        <v>14</v>
      </c>
    </row>
    <row r="275" spans="1:11" ht="15">
      <c r="A275" s="1">
        <v>265</v>
      </c>
      <c r="B275" s="24" t="s">
        <v>123</v>
      </c>
      <c r="C275" s="18"/>
      <c r="D275" s="18"/>
      <c r="E275" s="18"/>
      <c r="F275" s="18"/>
      <c r="G275" s="18"/>
      <c r="H275" s="18"/>
      <c r="I275" s="18"/>
      <c r="J275" s="18"/>
      <c r="K275" s="43"/>
    </row>
    <row r="276" spans="1:11" ht="30">
      <c r="A276" s="1">
        <v>266</v>
      </c>
      <c r="B276" s="8" t="s">
        <v>226</v>
      </c>
      <c r="C276" s="18">
        <f aca="true" t="shared" si="104" ref="C276:J276">C277+C278+C279</f>
        <v>1718738</v>
      </c>
      <c r="D276" s="18">
        <f t="shared" si="104"/>
        <v>0</v>
      </c>
      <c r="E276" s="18">
        <f t="shared" si="104"/>
        <v>1718738</v>
      </c>
      <c r="F276" s="18">
        <f t="shared" si="104"/>
        <v>0</v>
      </c>
      <c r="G276" s="18">
        <f t="shared" si="104"/>
        <v>0</v>
      </c>
      <c r="H276" s="18">
        <f t="shared" si="104"/>
        <v>0</v>
      </c>
      <c r="I276" s="18">
        <f t="shared" si="104"/>
        <v>0</v>
      </c>
      <c r="J276" s="18">
        <f t="shared" si="104"/>
        <v>0</v>
      </c>
      <c r="K276" s="43"/>
    </row>
    <row r="277" spans="1:11" ht="15">
      <c r="A277" s="1">
        <v>267</v>
      </c>
      <c r="B277" s="8" t="s">
        <v>26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43"/>
    </row>
    <row r="278" spans="1:11" ht="15">
      <c r="A278" s="1">
        <v>268</v>
      </c>
      <c r="B278" s="8" t="s">
        <v>10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43"/>
    </row>
    <row r="279" spans="1:11" ht="15">
      <c r="A279" s="1">
        <v>269</v>
      </c>
      <c r="B279" s="8" t="s">
        <v>11</v>
      </c>
      <c r="C279" s="18">
        <f>D279+E279+F279+G279+H279+I279+J279</f>
        <v>1718738</v>
      </c>
      <c r="D279" s="18">
        <v>0</v>
      </c>
      <c r="E279" s="18">
        <v>1718738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43"/>
    </row>
    <row r="280" spans="1:11" ht="15">
      <c r="A280" s="1">
        <v>270</v>
      </c>
      <c r="B280" s="24" t="s">
        <v>139</v>
      </c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45">
      <c r="A281" s="1">
        <v>271</v>
      </c>
      <c r="B281" s="8" t="s">
        <v>265</v>
      </c>
      <c r="C281" s="18">
        <f>C282</f>
        <v>5659503.48</v>
      </c>
      <c r="D281" s="18">
        <f aca="true" t="shared" si="105" ref="D281:J281">D282</f>
        <v>0</v>
      </c>
      <c r="E281" s="18">
        <f t="shared" si="105"/>
        <v>0</v>
      </c>
      <c r="F281" s="18">
        <f t="shared" si="105"/>
        <v>85203.48</v>
      </c>
      <c r="G281" s="18">
        <f t="shared" si="105"/>
        <v>2974300</v>
      </c>
      <c r="H281" s="18">
        <f t="shared" si="105"/>
        <v>1300000</v>
      </c>
      <c r="I281" s="18">
        <f t="shared" si="105"/>
        <v>1300000</v>
      </c>
      <c r="J281" s="18">
        <f t="shared" si="105"/>
        <v>0</v>
      </c>
      <c r="K281" s="14"/>
    </row>
    <row r="282" spans="1:11" ht="15">
      <c r="A282" s="1">
        <v>272</v>
      </c>
      <c r="B282" s="8" t="s">
        <v>3</v>
      </c>
      <c r="C282" s="18">
        <f>D282+E282+F282+G282+H282+I282+J282</f>
        <v>5659503.48</v>
      </c>
      <c r="D282" s="18">
        <v>0</v>
      </c>
      <c r="E282" s="18">
        <v>0</v>
      </c>
      <c r="F282" s="18">
        <v>85203.48</v>
      </c>
      <c r="G282" s="18">
        <v>2974300</v>
      </c>
      <c r="H282" s="18">
        <v>1300000</v>
      </c>
      <c r="I282" s="18">
        <v>1300000</v>
      </c>
      <c r="J282" s="18">
        <v>0</v>
      </c>
      <c r="K282" s="14"/>
    </row>
    <row r="283" spans="1:11" ht="15">
      <c r="A283" s="1">
        <v>273</v>
      </c>
      <c r="B283" s="24" t="s">
        <v>140</v>
      </c>
      <c r="C283" s="18"/>
      <c r="D283" s="18"/>
      <c r="E283" s="18"/>
      <c r="F283" s="18"/>
      <c r="G283" s="18"/>
      <c r="H283" s="18"/>
      <c r="I283" s="18"/>
      <c r="J283" s="18"/>
      <c r="K283" s="14"/>
    </row>
    <row r="284" spans="1:11" ht="45">
      <c r="A284" s="1">
        <v>274</v>
      </c>
      <c r="B284" s="8" t="s">
        <v>266</v>
      </c>
      <c r="C284" s="18">
        <f>C285</f>
        <v>4489673.08</v>
      </c>
      <c r="D284" s="18">
        <f aca="true" t="shared" si="106" ref="D284:J284">D285</f>
        <v>0</v>
      </c>
      <c r="E284" s="18">
        <f t="shared" si="106"/>
        <v>0</v>
      </c>
      <c r="F284" s="18">
        <f t="shared" si="106"/>
        <v>45049.08</v>
      </c>
      <c r="G284" s="18">
        <f t="shared" si="106"/>
        <v>2044624</v>
      </c>
      <c r="H284" s="18">
        <f t="shared" si="106"/>
        <v>1200000</v>
      </c>
      <c r="I284" s="18">
        <f t="shared" si="106"/>
        <v>1200000</v>
      </c>
      <c r="J284" s="18">
        <f t="shared" si="106"/>
        <v>0</v>
      </c>
      <c r="K284" s="14"/>
    </row>
    <row r="285" spans="1:11" ht="15">
      <c r="A285" s="1">
        <v>275</v>
      </c>
      <c r="B285" s="8" t="s">
        <v>3</v>
      </c>
      <c r="C285" s="18">
        <f>D285+E285+F285+G285+H285+I285+J285</f>
        <v>4489673.08</v>
      </c>
      <c r="D285" s="18">
        <v>0</v>
      </c>
      <c r="E285" s="18">
        <v>0</v>
      </c>
      <c r="F285" s="18">
        <v>45049.08</v>
      </c>
      <c r="G285" s="18">
        <v>2044624</v>
      </c>
      <c r="H285" s="18">
        <v>1200000</v>
      </c>
      <c r="I285" s="18">
        <v>1200000</v>
      </c>
      <c r="J285" s="18">
        <v>0</v>
      </c>
      <c r="K285" s="14"/>
    </row>
    <row r="286" spans="1:11" ht="15">
      <c r="A286" s="1">
        <v>276</v>
      </c>
      <c r="B286" s="8"/>
      <c r="C286" s="18"/>
      <c r="D286" s="18"/>
      <c r="E286" s="18"/>
      <c r="F286" s="18"/>
      <c r="G286" s="18"/>
      <c r="H286" s="18"/>
      <c r="I286" s="18"/>
      <c r="J286" s="18"/>
      <c r="K286" s="14"/>
    </row>
    <row r="287" spans="1:11" ht="15" customHeight="1">
      <c r="A287" s="1">
        <v>277</v>
      </c>
      <c r="B287" s="86" t="s">
        <v>249</v>
      </c>
      <c r="C287" s="89"/>
      <c r="D287" s="89"/>
      <c r="E287" s="89"/>
      <c r="F287" s="89"/>
      <c r="G287" s="89"/>
      <c r="H287" s="89"/>
      <c r="I287" s="89"/>
      <c r="J287" s="89"/>
      <c r="K287" s="90"/>
    </row>
    <row r="288" spans="1:11" ht="28.5" customHeight="1">
      <c r="A288" s="1">
        <v>278</v>
      </c>
      <c r="B288" s="24" t="s">
        <v>164</v>
      </c>
      <c r="C288" s="18">
        <f>C294</f>
        <v>11961459.39</v>
      </c>
      <c r="D288" s="18">
        <f aca="true" t="shared" si="107" ref="D288:J288">D294</f>
        <v>1377800</v>
      </c>
      <c r="E288" s="18">
        <f t="shared" si="107"/>
        <v>1913600</v>
      </c>
      <c r="F288" s="18">
        <f t="shared" si="107"/>
        <v>1681820.5</v>
      </c>
      <c r="G288" s="18">
        <f t="shared" si="107"/>
        <v>2177438.8899999997</v>
      </c>
      <c r="H288" s="18">
        <f t="shared" si="107"/>
        <v>1716100</v>
      </c>
      <c r="I288" s="18">
        <f t="shared" si="107"/>
        <v>1716100</v>
      </c>
      <c r="J288" s="18">
        <f t="shared" si="107"/>
        <v>1378600</v>
      </c>
      <c r="K288" s="14" t="s">
        <v>30</v>
      </c>
    </row>
    <row r="289" spans="1:11" ht="15">
      <c r="A289" s="1">
        <v>279</v>
      </c>
      <c r="B289" s="8" t="s">
        <v>26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 ht="15">
      <c r="A290" s="1">
        <v>280</v>
      </c>
      <c r="B290" s="8" t="s">
        <v>10</v>
      </c>
      <c r="C290" s="18">
        <f>C296</f>
        <v>2464400</v>
      </c>
      <c r="D290" s="18">
        <f aca="true" t="shared" si="108" ref="D290:J290">D296</f>
        <v>0</v>
      </c>
      <c r="E290" s="18">
        <f t="shared" si="108"/>
        <v>0</v>
      </c>
      <c r="F290" s="18">
        <f t="shared" si="108"/>
        <v>616100</v>
      </c>
      <c r="G290" s="18">
        <f t="shared" si="108"/>
        <v>616100</v>
      </c>
      <c r="H290" s="18">
        <f t="shared" si="108"/>
        <v>616100</v>
      </c>
      <c r="I290" s="18">
        <f t="shared" si="108"/>
        <v>616100</v>
      </c>
      <c r="J290" s="18">
        <f t="shared" si="108"/>
        <v>0</v>
      </c>
      <c r="K290" s="14"/>
    </row>
    <row r="291" spans="1:11" ht="15">
      <c r="A291" s="1">
        <v>281</v>
      </c>
      <c r="B291" s="8" t="s">
        <v>11</v>
      </c>
      <c r="C291" s="18">
        <f>C297</f>
        <v>9497059.39</v>
      </c>
      <c r="D291" s="18">
        <f aca="true" t="shared" si="109" ref="D291:J291">D297</f>
        <v>1377800</v>
      </c>
      <c r="E291" s="18">
        <f t="shared" si="109"/>
        <v>1913600</v>
      </c>
      <c r="F291" s="18">
        <f t="shared" si="109"/>
        <v>1065720.5</v>
      </c>
      <c r="G291" s="18">
        <f t="shared" si="109"/>
        <v>1561338.89</v>
      </c>
      <c r="H291" s="18">
        <f t="shared" si="109"/>
        <v>1100000</v>
      </c>
      <c r="I291" s="18">
        <f t="shared" si="109"/>
        <v>1100000</v>
      </c>
      <c r="J291" s="18">
        <f t="shared" si="109"/>
        <v>1378600</v>
      </c>
      <c r="K291" s="14" t="s">
        <v>30</v>
      </c>
    </row>
    <row r="292" spans="1:11" ht="15">
      <c r="A292" s="1">
        <v>282</v>
      </c>
      <c r="B292" s="8" t="s">
        <v>27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/>
    </row>
    <row r="293" spans="1:11" ht="15">
      <c r="A293" s="1">
        <v>283</v>
      </c>
      <c r="B293" s="72" t="s">
        <v>12</v>
      </c>
      <c r="C293" s="73"/>
      <c r="D293" s="73"/>
      <c r="E293" s="73"/>
      <c r="F293" s="73"/>
      <c r="G293" s="73"/>
      <c r="H293" s="73"/>
      <c r="I293" s="73"/>
      <c r="J293" s="73"/>
      <c r="K293" s="73"/>
    </row>
    <row r="294" spans="1:11" ht="30" customHeight="1">
      <c r="A294" s="1">
        <v>284</v>
      </c>
      <c r="B294" s="8" t="s">
        <v>25</v>
      </c>
      <c r="C294" s="18">
        <f>C297+C295+C296+C298</f>
        <v>11961459.39</v>
      </c>
      <c r="D294" s="18">
        <f aca="true" t="shared" si="110" ref="D294:J294">D297+D295+D296+D298</f>
        <v>1377800</v>
      </c>
      <c r="E294" s="18">
        <f t="shared" si="110"/>
        <v>1913600</v>
      </c>
      <c r="F294" s="18">
        <f t="shared" si="110"/>
        <v>1681820.5</v>
      </c>
      <c r="G294" s="18">
        <f t="shared" si="110"/>
        <v>2177438.8899999997</v>
      </c>
      <c r="H294" s="18">
        <f t="shared" si="110"/>
        <v>1716100</v>
      </c>
      <c r="I294" s="18">
        <f t="shared" si="110"/>
        <v>1716100</v>
      </c>
      <c r="J294" s="18">
        <f t="shared" si="110"/>
        <v>1378600</v>
      </c>
      <c r="K294" s="14" t="s">
        <v>30</v>
      </c>
    </row>
    <row r="295" spans="1:11" ht="15">
      <c r="A295" s="1">
        <v>285</v>
      </c>
      <c r="B295" s="8" t="s">
        <v>26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 t="s">
        <v>7</v>
      </c>
    </row>
    <row r="296" spans="1:11" ht="15">
      <c r="A296" s="1">
        <v>286</v>
      </c>
      <c r="B296" s="8" t="s">
        <v>10</v>
      </c>
      <c r="C296" s="18">
        <f>C313</f>
        <v>2464400</v>
      </c>
      <c r="D296" s="18">
        <f aca="true" t="shared" si="111" ref="D296:J296">D313</f>
        <v>0</v>
      </c>
      <c r="E296" s="18">
        <f t="shared" si="111"/>
        <v>0</v>
      </c>
      <c r="F296" s="18">
        <f t="shared" si="111"/>
        <v>616100</v>
      </c>
      <c r="G296" s="18">
        <f t="shared" si="111"/>
        <v>616100</v>
      </c>
      <c r="H296" s="18">
        <f t="shared" si="111"/>
        <v>616100</v>
      </c>
      <c r="I296" s="18">
        <f t="shared" si="111"/>
        <v>616100</v>
      </c>
      <c r="J296" s="18">
        <f t="shared" si="111"/>
        <v>0</v>
      </c>
      <c r="K296" s="14" t="s">
        <v>30</v>
      </c>
    </row>
    <row r="297" spans="1:11" ht="15">
      <c r="A297" s="1">
        <v>287</v>
      </c>
      <c r="B297" s="8" t="s">
        <v>11</v>
      </c>
      <c r="C297" s="18">
        <f>C303+C309+C316</f>
        <v>9497059.39</v>
      </c>
      <c r="D297" s="18">
        <f aca="true" t="shared" si="112" ref="D297:J297">D303+D309+D316</f>
        <v>1377800</v>
      </c>
      <c r="E297" s="18">
        <f t="shared" si="112"/>
        <v>1913600</v>
      </c>
      <c r="F297" s="18">
        <f t="shared" si="112"/>
        <v>1065720.5</v>
      </c>
      <c r="G297" s="18">
        <f t="shared" si="112"/>
        <v>1561338.89</v>
      </c>
      <c r="H297" s="18">
        <f t="shared" si="112"/>
        <v>1100000</v>
      </c>
      <c r="I297" s="18">
        <f t="shared" si="112"/>
        <v>1100000</v>
      </c>
      <c r="J297" s="18">
        <f t="shared" si="112"/>
        <v>1378600</v>
      </c>
      <c r="K297" s="14" t="s">
        <v>30</v>
      </c>
    </row>
    <row r="298" spans="1:11" ht="15">
      <c r="A298" s="1">
        <v>288</v>
      </c>
      <c r="B298" s="8" t="s">
        <v>27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 t="s">
        <v>7</v>
      </c>
    </row>
    <row r="299" spans="1:11" ht="15">
      <c r="A299" s="1">
        <v>289</v>
      </c>
      <c r="B299" s="24" t="s">
        <v>130</v>
      </c>
      <c r="C299" s="18"/>
      <c r="D299" s="18"/>
      <c r="E299" s="18"/>
      <c r="F299" s="18"/>
      <c r="G299" s="18"/>
      <c r="H299" s="18"/>
      <c r="I299" s="18"/>
      <c r="J299" s="18"/>
      <c r="K299" s="14"/>
    </row>
    <row r="300" spans="1:11" ht="30.75" customHeight="1">
      <c r="A300" s="1">
        <v>290</v>
      </c>
      <c r="B300" s="8" t="s">
        <v>134</v>
      </c>
      <c r="C300" s="18">
        <f>C303</f>
        <v>9117859.39</v>
      </c>
      <c r="D300" s="18">
        <f aca="true" t="shared" si="113" ref="D300:J300">D303</f>
        <v>1288600</v>
      </c>
      <c r="E300" s="18">
        <f t="shared" si="113"/>
        <v>1913600</v>
      </c>
      <c r="F300" s="18">
        <f t="shared" si="113"/>
        <v>1065720.5</v>
      </c>
      <c r="G300" s="18">
        <f t="shared" si="113"/>
        <v>1361338.89</v>
      </c>
      <c r="H300" s="18">
        <f t="shared" si="113"/>
        <v>1100000</v>
      </c>
      <c r="I300" s="18">
        <f t="shared" si="113"/>
        <v>1100000</v>
      </c>
      <c r="J300" s="18">
        <f t="shared" si="113"/>
        <v>1288600</v>
      </c>
      <c r="K300" s="14" t="s">
        <v>14</v>
      </c>
    </row>
    <row r="301" spans="1:11" ht="15">
      <c r="A301" s="1">
        <v>291</v>
      </c>
      <c r="B301" s="8" t="s">
        <v>26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 ht="15">
      <c r="A302" s="1">
        <v>292</v>
      </c>
      <c r="B302" s="8" t="s">
        <v>10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4"/>
    </row>
    <row r="303" spans="1:11" ht="15">
      <c r="A303" s="1">
        <v>293</v>
      </c>
      <c r="B303" s="8" t="s">
        <v>11</v>
      </c>
      <c r="C303" s="18">
        <f>SUM(D303:J303)</f>
        <v>9117859.39</v>
      </c>
      <c r="D303" s="18">
        <v>1288600</v>
      </c>
      <c r="E303" s="18">
        <v>1913600</v>
      </c>
      <c r="F303" s="18">
        <v>1065720.5</v>
      </c>
      <c r="G303" s="18">
        <v>1361338.89</v>
      </c>
      <c r="H303" s="18">
        <v>1100000</v>
      </c>
      <c r="I303" s="18">
        <v>1100000</v>
      </c>
      <c r="J303" s="18">
        <v>1288600</v>
      </c>
      <c r="K303" s="14" t="s">
        <v>14</v>
      </c>
    </row>
    <row r="304" spans="1:11" ht="15">
      <c r="A304" s="1">
        <v>294</v>
      </c>
      <c r="B304" s="8" t="s">
        <v>27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 ht="15">
      <c r="A305" s="1">
        <v>295</v>
      </c>
      <c r="B305" s="24" t="s">
        <v>136</v>
      </c>
      <c r="C305" s="18"/>
      <c r="D305" s="18"/>
      <c r="E305" s="18"/>
      <c r="F305" s="18"/>
      <c r="G305" s="18"/>
      <c r="H305" s="18"/>
      <c r="I305" s="18"/>
      <c r="J305" s="18"/>
      <c r="K305" s="14"/>
    </row>
    <row r="306" spans="1:11" ht="28.5" customHeight="1">
      <c r="A306" s="1">
        <v>296</v>
      </c>
      <c r="B306" s="8" t="s">
        <v>135</v>
      </c>
      <c r="C306" s="18">
        <f>C309</f>
        <v>179200</v>
      </c>
      <c r="D306" s="18">
        <f aca="true" t="shared" si="114" ref="D306:J306">D309</f>
        <v>89200</v>
      </c>
      <c r="E306" s="18">
        <f t="shared" si="114"/>
        <v>0</v>
      </c>
      <c r="F306" s="18">
        <f t="shared" si="114"/>
        <v>0</v>
      </c>
      <c r="G306" s="18">
        <f t="shared" si="114"/>
        <v>0</v>
      </c>
      <c r="H306" s="18">
        <f t="shared" si="114"/>
        <v>0</v>
      </c>
      <c r="I306" s="18">
        <f t="shared" si="114"/>
        <v>0</v>
      </c>
      <c r="J306" s="18">
        <f t="shared" si="114"/>
        <v>90000</v>
      </c>
      <c r="K306" s="14"/>
    </row>
    <row r="307" spans="1:11" ht="15">
      <c r="A307" s="1">
        <v>297</v>
      </c>
      <c r="B307" s="8" t="s">
        <v>26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 ht="15">
      <c r="A308" s="1">
        <v>298</v>
      </c>
      <c r="B308" s="8" t="s">
        <v>10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4"/>
    </row>
    <row r="309" spans="1:11" ht="15">
      <c r="A309" s="1">
        <v>299</v>
      </c>
      <c r="B309" s="8" t="s">
        <v>11</v>
      </c>
      <c r="C309" s="18">
        <f>SUM(D309:J309)</f>
        <v>179200</v>
      </c>
      <c r="D309" s="18">
        <v>89200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90000</v>
      </c>
      <c r="K309" s="14"/>
    </row>
    <row r="310" spans="1:11" ht="15">
      <c r="A310" s="1">
        <v>300</v>
      </c>
      <c r="B310" s="8" t="s">
        <v>27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4"/>
    </row>
    <row r="311" spans="1:11" ht="15">
      <c r="A311" s="1">
        <v>301</v>
      </c>
      <c r="B311" s="24" t="s">
        <v>118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75">
      <c r="A312" s="1">
        <v>302</v>
      </c>
      <c r="B312" s="60" t="s">
        <v>259</v>
      </c>
      <c r="C312" s="18">
        <f>C313</f>
        <v>2464400</v>
      </c>
      <c r="D312" s="18">
        <f aca="true" t="shared" si="115" ref="D312:J312">D313</f>
        <v>0</v>
      </c>
      <c r="E312" s="18">
        <f t="shared" si="115"/>
        <v>0</v>
      </c>
      <c r="F312" s="18">
        <f t="shared" si="115"/>
        <v>616100</v>
      </c>
      <c r="G312" s="18">
        <f t="shared" si="115"/>
        <v>616100</v>
      </c>
      <c r="H312" s="18">
        <f t="shared" si="115"/>
        <v>616100</v>
      </c>
      <c r="I312" s="18">
        <f t="shared" si="115"/>
        <v>616100</v>
      </c>
      <c r="J312" s="18">
        <f t="shared" si="115"/>
        <v>0</v>
      </c>
      <c r="K312" s="14"/>
    </row>
    <row r="313" spans="1:11" ht="15">
      <c r="A313" s="1">
        <v>303</v>
      </c>
      <c r="B313" s="8" t="s">
        <v>2</v>
      </c>
      <c r="C313" s="18">
        <f>D313+E313+F313+G313+H313+I313+J313</f>
        <v>2464400</v>
      </c>
      <c r="D313" s="18">
        <v>0</v>
      </c>
      <c r="E313" s="18">
        <v>0</v>
      </c>
      <c r="F313" s="18">
        <v>616100</v>
      </c>
      <c r="G313" s="18">
        <v>616100</v>
      </c>
      <c r="H313" s="18">
        <v>616100</v>
      </c>
      <c r="I313" s="18">
        <v>616100</v>
      </c>
      <c r="J313" s="18">
        <v>0</v>
      </c>
      <c r="K313" s="14"/>
    </row>
    <row r="314" spans="1:11" ht="15">
      <c r="A314" s="1">
        <v>304</v>
      </c>
      <c r="B314" s="24" t="s">
        <v>120</v>
      </c>
      <c r="C314" s="18"/>
      <c r="D314" s="18"/>
      <c r="E314" s="18"/>
      <c r="F314" s="18"/>
      <c r="G314" s="18"/>
      <c r="H314" s="18"/>
      <c r="I314" s="18"/>
      <c r="J314" s="18"/>
      <c r="K314" s="14"/>
    </row>
    <row r="315" spans="1:11" ht="63" customHeight="1">
      <c r="A315" s="1">
        <v>305</v>
      </c>
      <c r="B315" s="8" t="s">
        <v>269</v>
      </c>
      <c r="C315" s="18">
        <f>C316</f>
        <v>200000</v>
      </c>
      <c r="D315" s="18">
        <f aca="true" t="shared" si="116" ref="D315:J315">D316</f>
        <v>0</v>
      </c>
      <c r="E315" s="18">
        <f t="shared" si="116"/>
        <v>0</v>
      </c>
      <c r="F315" s="18">
        <f t="shared" si="116"/>
        <v>0</v>
      </c>
      <c r="G315" s="18">
        <f t="shared" si="116"/>
        <v>200000</v>
      </c>
      <c r="H315" s="18">
        <f t="shared" si="116"/>
        <v>0</v>
      </c>
      <c r="I315" s="18">
        <f t="shared" si="116"/>
        <v>0</v>
      </c>
      <c r="J315" s="18">
        <f t="shared" si="116"/>
        <v>0</v>
      </c>
      <c r="K315" s="14"/>
    </row>
    <row r="316" spans="1:11" ht="15">
      <c r="A316" s="1">
        <v>306</v>
      </c>
      <c r="B316" s="8" t="s">
        <v>3</v>
      </c>
      <c r="C316" s="18">
        <f>D316+E316+F316+G316+H316+I316+J316</f>
        <v>200000</v>
      </c>
      <c r="D316" s="18">
        <v>0</v>
      </c>
      <c r="E316" s="18">
        <v>0</v>
      </c>
      <c r="F316" s="18">
        <v>0</v>
      </c>
      <c r="G316" s="18">
        <v>200000</v>
      </c>
      <c r="H316" s="18">
        <v>0</v>
      </c>
      <c r="I316" s="18">
        <v>0</v>
      </c>
      <c r="J316" s="18">
        <v>0</v>
      </c>
      <c r="K316" s="14"/>
    </row>
    <row r="317" spans="1:11" ht="15">
      <c r="A317" s="1">
        <v>307</v>
      </c>
      <c r="B317" s="72" t="s">
        <v>113</v>
      </c>
      <c r="C317" s="73"/>
      <c r="D317" s="73"/>
      <c r="E317" s="73"/>
      <c r="F317" s="73"/>
      <c r="G317" s="73"/>
      <c r="H317" s="73"/>
      <c r="I317" s="73"/>
      <c r="J317" s="73"/>
      <c r="K317" s="73"/>
    </row>
    <row r="318" spans="1:11" ht="34.5" customHeight="1">
      <c r="A318" s="1">
        <v>308</v>
      </c>
      <c r="B318" s="39" t="s">
        <v>31</v>
      </c>
      <c r="C318" s="18">
        <f>C323</f>
        <v>6470217.84</v>
      </c>
      <c r="D318" s="18">
        <f aca="true" t="shared" si="117" ref="D318:J318">D323</f>
        <v>81287.84</v>
      </c>
      <c r="E318" s="18">
        <f t="shared" si="117"/>
        <v>0</v>
      </c>
      <c r="F318" s="18">
        <f t="shared" si="117"/>
        <v>0</v>
      </c>
      <c r="G318" s="18">
        <f t="shared" si="117"/>
        <v>0</v>
      </c>
      <c r="H318" s="18">
        <f t="shared" si="117"/>
        <v>1677900</v>
      </c>
      <c r="I318" s="18">
        <f t="shared" si="117"/>
        <v>4711030</v>
      </c>
      <c r="J318" s="18">
        <f t="shared" si="117"/>
        <v>0</v>
      </c>
      <c r="K318" s="14" t="s">
        <v>32</v>
      </c>
    </row>
    <row r="319" spans="1:11" ht="15">
      <c r="A319" s="1">
        <v>309</v>
      </c>
      <c r="B319" s="40" t="s">
        <v>26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4" t="s">
        <v>7</v>
      </c>
    </row>
    <row r="320" spans="1:11" ht="15">
      <c r="A320" s="1">
        <v>310</v>
      </c>
      <c r="B320" s="40" t="s">
        <v>10</v>
      </c>
      <c r="C320" s="18">
        <f>C325</f>
        <v>0</v>
      </c>
      <c r="D320" s="18">
        <f aca="true" t="shared" si="118" ref="D320:J320">D325</f>
        <v>0</v>
      </c>
      <c r="E320" s="18">
        <f t="shared" si="118"/>
        <v>0</v>
      </c>
      <c r="F320" s="18">
        <f t="shared" si="118"/>
        <v>0</v>
      </c>
      <c r="G320" s="18">
        <f t="shared" si="118"/>
        <v>0</v>
      </c>
      <c r="H320" s="18">
        <f t="shared" si="118"/>
        <v>0</v>
      </c>
      <c r="I320" s="18">
        <f t="shared" si="118"/>
        <v>0</v>
      </c>
      <c r="J320" s="18">
        <f t="shared" si="118"/>
        <v>0</v>
      </c>
      <c r="K320" s="14" t="s">
        <v>32</v>
      </c>
    </row>
    <row r="321" spans="1:11" ht="15">
      <c r="A321" s="1">
        <v>311</v>
      </c>
      <c r="B321" s="40" t="s">
        <v>11</v>
      </c>
      <c r="C321" s="18">
        <f>C326</f>
        <v>6470217.84</v>
      </c>
      <c r="D321" s="18">
        <f aca="true" t="shared" si="119" ref="D321:J321">D326</f>
        <v>81287.84</v>
      </c>
      <c r="E321" s="18">
        <f t="shared" si="119"/>
        <v>0</v>
      </c>
      <c r="F321" s="18">
        <f t="shared" si="119"/>
        <v>0</v>
      </c>
      <c r="G321" s="18">
        <f t="shared" si="119"/>
        <v>0</v>
      </c>
      <c r="H321" s="18">
        <f t="shared" si="119"/>
        <v>1677900</v>
      </c>
      <c r="I321" s="18">
        <f t="shared" si="119"/>
        <v>4711030</v>
      </c>
      <c r="J321" s="18">
        <f t="shared" si="119"/>
        <v>0</v>
      </c>
      <c r="K321" s="14" t="s">
        <v>32</v>
      </c>
    </row>
    <row r="322" spans="1:11" ht="15">
      <c r="A322" s="1">
        <v>312</v>
      </c>
      <c r="B322" s="72" t="s">
        <v>50</v>
      </c>
      <c r="C322" s="77"/>
      <c r="D322" s="77"/>
      <c r="E322" s="77"/>
      <c r="F322" s="77"/>
      <c r="G322" s="77"/>
      <c r="H322" s="77"/>
      <c r="I322" s="77"/>
      <c r="J322" s="77"/>
      <c r="K322" s="77"/>
    </row>
    <row r="323" spans="1:11" ht="30" customHeight="1">
      <c r="A323" s="1">
        <v>313</v>
      </c>
      <c r="B323" s="40" t="s">
        <v>43</v>
      </c>
      <c r="C323" s="18">
        <f>C325+C326</f>
        <v>6470217.84</v>
      </c>
      <c r="D323" s="18">
        <f aca="true" t="shared" si="120" ref="D323:I323">D325+D326</f>
        <v>81287.84</v>
      </c>
      <c r="E323" s="18">
        <f t="shared" si="120"/>
        <v>0</v>
      </c>
      <c r="F323" s="18">
        <f t="shared" si="120"/>
        <v>0</v>
      </c>
      <c r="G323" s="18">
        <f t="shared" si="120"/>
        <v>0</v>
      </c>
      <c r="H323" s="18">
        <f t="shared" si="120"/>
        <v>1677900</v>
      </c>
      <c r="I323" s="18">
        <f t="shared" si="120"/>
        <v>4711030</v>
      </c>
      <c r="J323" s="18">
        <v>0</v>
      </c>
      <c r="K323" s="14" t="s">
        <v>32</v>
      </c>
    </row>
    <row r="324" spans="1:11" ht="15">
      <c r="A324" s="1">
        <v>314</v>
      </c>
      <c r="B324" s="40" t="s">
        <v>26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4" t="s">
        <v>7</v>
      </c>
    </row>
    <row r="325" spans="1:11" ht="15">
      <c r="A325" s="1">
        <v>315</v>
      </c>
      <c r="B325" s="40" t="s">
        <v>10</v>
      </c>
      <c r="C325" s="18">
        <f>C330+C335+C340</f>
        <v>0</v>
      </c>
      <c r="D325" s="18">
        <f aca="true" t="shared" si="121" ref="D325:J325">D330+D335+D340</f>
        <v>0</v>
      </c>
      <c r="E325" s="18">
        <f t="shared" si="121"/>
        <v>0</v>
      </c>
      <c r="F325" s="18">
        <f t="shared" si="121"/>
        <v>0</v>
      </c>
      <c r="G325" s="18">
        <f t="shared" si="121"/>
        <v>0</v>
      </c>
      <c r="H325" s="18">
        <f t="shared" si="121"/>
        <v>0</v>
      </c>
      <c r="I325" s="18">
        <f t="shared" si="121"/>
        <v>0</v>
      </c>
      <c r="J325" s="18">
        <f t="shared" si="121"/>
        <v>0</v>
      </c>
      <c r="K325" s="14" t="s">
        <v>32</v>
      </c>
    </row>
    <row r="326" spans="1:11" ht="15">
      <c r="A326" s="1">
        <v>316</v>
      </c>
      <c r="B326" s="40" t="s">
        <v>11</v>
      </c>
      <c r="C326" s="18">
        <f>C331+C336+C341+C344+C347</f>
        <v>6470217.84</v>
      </c>
      <c r="D326" s="18">
        <f aca="true" t="shared" si="122" ref="D326:J326">D331+D336+D341+D344+D347</f>
        <v>81287.84</v>
      </c>
      <c r="E326" s="18">
        <f t="shared" si="122"/>
        <v>0</v>
      </c>
      <c r="F326" s="18">
        <f t="shared" si="122"/>
        <v>0</v>
      </c>
      <c r="G326" s="18">
        <f t="shared" si="122"/>
        <v>0</v>
      </c>
      <c r="H326" s="18">
        <f t="shared" si="122"/>
        <v>1677900</v>
      </c>
      <c r="I326" s="18">
        <f t="shared" si="122"/>
        <v>4711030</v>
      </c>
      <c r="J326" s="18">
        <f t="shared" si="122"/>
        <v>0</v>
      </c>
      <c r="K326" s="14" t="s">
        <v>32</v>
      </c>
    </row>
    <row r="327" spans="1:11" ht="15">
      <c r="A327" s="1">
        <v>317</v>
      </c>
      <c r="B327" s="39" t="s">
        <v>115</v>
      </c>
      <c r="C327" s="18"/>
      <c r="D327" s="18"/>
      <c r="E327" s="18"/>
      <c r="F327" s="18"/>
      <c r="G327" s="18"/>
      <c r="H327" s="18"/>
      <c r="I327" s="18"/>
      <c r="J327" s="18"/>
      <c r="K327" s="14"/>
    </row>
    <row r="328" spans="1:11" ht="59.25" customHeight="1">
      <c r="A328" s="1">
        <v>318</v>
      </c>
      <c r="B328" s="40" t="s">
        <v>137</v>
      </c>
      <c r="C328" s="18">
        <f>C331</f>
        <v>0</v>
      </c>
      <c r="D328" s="18">
        <f aca="true" t="shared" si="123" ref="D328:J328">D331</f>
        <v>0</v>
      </c>
      <c r="E328" s="18">
        <f t="shared" si="123"/>
        <v>0</v>
      </c>
      <c r="F328" s="18">
        <f t="shared" si="123"/>
        <v>0</v>
      </c>
      <c r="G328" s="18">
        <f t="shared" si="123"/>
        <v>0</v>
      </c>
      <c r="H328" s="18">
        <f t="shared" si="123"/>
        <v>0</v>
      </c>
      <c r="I328" s="18">
        <f t="shared" si="123"/>
        <v>0</v>
      </c>
      <c r="J328" s="18">
        <f t="shared" si="123"/>
        <v>0</v>
      </c>
      <c r="K328" s="14" t="s">
        <v>14</v>
      </c>
    </row>
    <row r="329" spans="1:11" ht="15">
      <c r="A329" s="1">
        <v>319</v>
      </c>
      <c r="B329" s="40" t="s">
        <v>26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4" t="s">
        <v>14</v>
      </c>
    </row>
    <row r="330" spans="1:11" ht="15">
      <c r="A330" s="1">
        <v>320</v>
      </c>
      <c r="B330" s="40" t="s">
        <v>10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4" t="s">
        <v>14</v>
      </c>
    </row>
    <row r="331" spans="1:11" ht="15">
      <c r="A331" s="1">
        <v>321</v>
      </c>
      <c r="B331" s="40" t="s">
        <v>11</v>
      </c>
      <c r="C331" s="18">
        <f>E331</f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 t="s">
        <v>14</v>
      </c>
    </row>
    <row r="332" spans="1:11" ht="15">
      <c r="A332" s="1">
        <v>322</v>
      </c>
      <c r="B332" s="39" t="s">
        <v>116</v>
      </c>
      <c r="C332" s="18"/>
      <c r="D332" s="18"/>
      <c r="E332" s="18"/>
      <c r="F332" s="18"/>
      <c r="G332" s="18"/>
      <c r="H332" s="18"/>
      <c r="I332" s="18"/>
      <c r="J332" s="18"/>
      <c r="K332" s="14"/>
    </row>
    <row r="333" spans="1:11" ht="28.5" customHeight="1">
      <c r="A333" s="1">
        <v>323</v>
      </c>
      <c r="B333" s="40" t="s">
        <v>267</v>
      </c>
      <c r="C333" s="18">
        <f>C336</f>
        <v>6388930</v>
      </c>
      <c r="D333" s="18">
        <f aca="true" t="shared" si="124" ref="D333:J333">D336</f>
        <v>0</v>
      </c>
      <c r="E333" s="18">
        <f t="shared" si="124"/>
        <v>0</v>
      </c>
      <c r="F333" s="18">
        <f t="shared" si="124"/>
        <v>0</v>
      </c>
      <c r="G333" s="18">
        <f t="shared" si="124"/>
        <v>0</v>
      </c>
      <c r="H333" s="18">
        <f t="shared" si="124"/>
        <v>1677900</v>
      </c>
      <c r="I333" s="18">
        <f t="shared" si="124"/>
        <v>4711030</v>
      </c>
      <c r="J333" s="18">
        <f t="shared" si="124"/>
        <v>0</v>
      </c>
      <c r="K333" s="14"/>
    </row>
    <row r="334" spans="1:11" ht="15">
      <c r="A334" s="1">
        <v>324</v>
      </c>
      <c r="B334" s="40" t="s">
        <v>26</v>
      </c>
      <c r="C334" s="18">
        <f>D334+E334+F334+G334+H334+I334+J334</f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4"/>
    </row>
    <row r="335" spans="1:11" ht="15">
      <c r="A335" s="1">
        <v>325</v>
      </c>
      <c r="B335" s="40" t="s">
        <v>10</v>
      </c>
      <c r="C335" s="18">
        <f>D335+E335+F335+G335+H335+I335+J335</f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4"/>
    </row>
    <row r="336" spans="1:11" ht="15">
      <c r="A336" s="1">
        <v>326</v>
      </c>
      <c r="B336" s="40" t="s">
        <v>11</v>
      </c>
      <c r="C336" s="18">
        <f>D336+E336+F336+G336+H336+I336+J336</f>
        <v>6388930</v>
      </c>
      <c r="D336" s="18">
        <v>0</v>
      </c>
      <c r="E336" s="18">
        <v>0</v>
      </c>
      <c r="F336" s="18">
        <v>0</v>
      </c>
      <c r="G336" s="18">
        <v>0</v>
      </c>
      <c r="H336" s="18">
        <v>1677900</v>
      </c>
      <c r="I336" s="18">
        <v>4711030</v>
      </c>
      <c r="J336" s="18">
        <v>0</v>
      </c>
      <c r="K336" s="14"/>
    </row>
    <row r="337" spans="1:11" ht="15">
      <c r="A337" s="1">
        <v>327</v>
      </c>
      <c r="B337" s="39" t="s">
        <v>118</v>
      </c>
      <c r="C337" s="18"/>
      <c r="D337" s="18"/>
      <c r="E337" s="18"/>
      <c r="F337" s="18"/>
      <c r="G337" s="18"/>
      <c r="H337" s="18"/>
      <c r="I337" s="18"/>
      <c r="J337" s="18"/>
      <c r="K337" s="14"/>
    </row>
    <row r="338" spans="1:11" ht="61.5" customHeight="1">
      <c r="A338" s="1">
        <v>328</v>
      </c>
      <c r="B338" s="40" t="s">
        <v>138</v>
      </c>
      <c r="C338" s="18">
        <f>C341</f>
        <v>0</v>
      </c>
      <c r="D338" s="18">
        <f aca="true" t="shared" si="125" ref="D338:J338">D341</f>
        <v>0</v>
      </c>
      <c r="E338" s="18">
        <f t="shared" si="125"/>
        <v>0</v>
      </c>
      <c r="F338" s="18">
        <v>0</v>
      </c>
      <c r="G338" s="18">
        <v>0</v>
      </c>
      <c r="H338" s="18">
        <f t="shared" si="125"/>
        <v>0</v>
      </c>
      <c r="I338" s="18">
        <f t="shared" si="125"/>
        <v>0</v>
      </c>
      <c r="J338" s="18">
        <f t="shared" si="125"/>
        <v>0</v>
      </c>
      <c r="K338" s="14" t="s">
        <v>14</v>
      </c>
    </row>
    <row r="339" spans="1:11" ht="15">
      <c r="A339" s="1">
        <v>329</v>
      </c>
      <c r="B339" s="40" t="s">
        <v>26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4" t="s">
        <v>14</v>
      </c>
    </row>
    <row r="340" spans="1:11" ht="15">
      <c r="A340" s="1">
        <v>330</v>
      </c>
      <c r="B340" s="40" t="s">
        <v>10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4" t="s">
        <v>14</v>
      </c>
    </row>
    <row r="341" spans="1:11" ht="15">
      <c r="A341" s="1">
        <v>331</v>
      </c>
      <c r="B341" s="40" t="s">
        <v>11</v>
      </c>
      <c r="C341" s="18">
        <f>SUM(D341:J341)</f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4" t="s">
        <v>14</v>
      </c>
    </row>
    <row r="342" spans="1:11" ht="15">
      <c r="A342" s="1">
        <v>332</v>
      </c>
      <c r="B342" s="24" t="s">
        <v>120</v>
      </c>
      <c r="C342" s="18"/>
      <c r="D342" s="18"/>
      <c r="E342" s="18"/>
      <c r="F342" s="18"/>
      <c r="G342" s="18"/>
      <c r="H342" s="18"/>
      <c r="I342" s="18"/>
      <c r="J342" s="18"/>
      <c r="K342" s="14"/>
    </row>
    <row r="343" spans="1:11" ht="45">
      <c r="A343" s="1">
        <v>333</v>
      </c>
      <c r="B343" s="8" t="s">
        <v>205</v>
      </c>
      <c r="C343" s="18">
        <f>C344</f>
        <v>81287.84</v>
      </c>
      <c r="D343" s="18">
        <f aca="true" t="shared" si="126" ref="D343:J343">D344</f>
        <v>81287.84</v>
      </c>
      <c r="E343" s="18">
        <f t="shared" si="126"/>
        <v>0</v>
      </c>
      <c r="F343" s="18">
        <f t="shared" si="126"/>
        <v>0</v>
      </c>
      <c r="G343" s="18">
        <f t="shared" si="126"/>
        <v>0</v>
      </c>
      <c r="H343" s="18">
        <f t="shared" si="126"/>
        <v>0</v>
      </c>
      <c r="I343" s="18">
        <f t="shared" si="126"/>
        <v>0</v>
      </c>
      <c r="J343" s="18">
        <f t="shared" si="126"/>
        <v>0</v>
      </c>
      <c r="K343" s="14"/>
    </row>
    <row r="344" spans="1:11" ht="15">
      <c r="A344" s="1">
        <v>334</v>
      </c>
      <c r="B344" s="8" t="s">
        <v>3</v>
      </c>
      <c r="C344" s="18">
        <f>D344</f>
        <v>81287.84</v>
      </c>
      <c r="D344" s="18">
        <v>81287.84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4"/>
    </row>
    <row r="345" spans="1:11" ht="15">
      <c r="A345" s="1">
        <v>335</v>
      </c>
      <c r="B345" s="24" t="s">
        <v>122</v>
      </c>
      <c r="C345" s="18"/>
      <c r="D345" s="18"/>
      <c r="E345" s="18"/>
      <c r="F345" s="18"/>
      <c r="G345" s="18"/>
      <c r="H345" s="18"/>
      <c r="I345" s="18"/>
      <c r="J345" s="18"/>
      <c r="K345" s="14"/>
    </row>
    <row r="346" spans="1:11" ht="60">
      <c r="A346" s="1">
        <v>336</v>
      </c>
      <c r="B346" s="8" t="s">
        <v>227</v>
      </c>
      <c r="C346" s="18">
        <f>C347</f>
        <v>0</v>
      </c>
      <c r="D346" s="18">
        <f aca="true" t="shared" si="127" ref="D346:J346">D347</f>
        <v>0</v>
      </c>
      <c r="E346" s="18">
        <f t="shared" si="127"/>
        <v>0</v>
      </c>
      <c r="F346" s="18">
        <f t="shared" si="127"/>
        <v>0</v>
      </c>
      <c r="G346" s="18">
        <f t="shared" si="127"/>
        <v>0</v>
      </c>
      <c r="H346" s="18">
        <f t="shared" si="127"/>
        <v>0</v>
      </c>
      <c r="I346" s="18">
        <f t="shared" si="127"/>
        <v>0</v>
      </c>
      <c r="J346" s="18">
        <f t="shared" si="127"/>
        <v>0</v>
      </c>
      <c r="K346" s="14"/>
    </row>
    <row r="347" spans="1:11" ht="15">
      <c r="A347" s="1">
        <v>337</v>
      </c>
      <c r="B347" s="8" t="s">
        <v>3</v>
      </c>
      <c r="C347" s="18">
        <f>D347+E347+F347+G347+H347+I347+J347</f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4"/>
    </row>
    <row r="348" spans="1:11" ht="15">
      <c r="A348" s="1">
        <v>338</v>
      </c>
      <c r="B348" s="72" t="s">
        <v>210</v>
      </c>
      <c r="C348" s="73"/>
      <c r="D348" s="73"/>
      <c r="E348" s="73"/>
      <c r="F348" s="73"/>
      <c r="G348" s="73"/>
      <c r="H348" s="73"/>
      <c r="I348" s="73"/>
      <c r="J348" s="73"/>
      <c r="K348" s="73"/>
    </row>
    <row r="349" spans="1:11" ht="30" customHeight="1">
      <c r="A349" s="1">
        <v>339</v>
      </c>
      <c r="B349" s="28" t="s">
        <v>33</v>
      </c>
      <c r="C349" s="25">
        <f>C353</f>
        <v>36424859.34</v>
      </c>
      <c r="D349" s="25">
        <f aca="true" t="shared" si="128" ref="D349:J349">D353</f>
        <v>3396534.09</v>
      </c>
      <c r="E349" s="25">
        <f t="shared" si="128"/>
        <v>5393807.25</v>
      </c>
      <c r="F349" s="25">
        <f t="shared" si="128"/>
        <v>3167941</v>
      </c>
      <c r="G349" s="25">
        <f t="shared" si="128"/>
        <v>5036577</v>
      </c>
      <c r="H349" s="25">
        <f t="shared" si="128"/>
        <v>6100000</v>
      </c>
      <c r="I349" s="25">
        <f t="shared" si="128"/>
        <v>6100000</v>
      </c>
      <c r="J349" s="25">
        <f t="shared" si="128"/>
        <v>7230000</v>
      </c>
      <c r="K349" s="26" t="s">
        <v>7</v>
      </c>
    </row>
    <row r="350" spans="1:11" ht="15">
      <c r="A350" s="1">
        <v>340</v>
      </c>
      <c r="B350" s="7" t="s">
        <v>10</v>
      </c>
      <c r="C350" s="25">
        <f>C354</f>
        <v>1900700</v>
      </c>
      <c r="D350" s="25">
        <f aca="true" t="shared" si="129" ref="D350:J350">D354</f>
        <v>877800</v>
      </c>
      <c r="E350" s="25">
        <f t="shared" si="129"/>
        <v>685300</v>
      </c>
      <c r="F350" s="25">
        <f t="shared" si="129"/>
        <v>337600</v>
      </c>
      <c r="G350" s="25">
        <f t="shared" si="129"/>
        <v>0</v>
      </c>
      <c r="H350" s="25">
        <f t="shared" si="129"/>
        <v>0</v>
      </c>
      <c r="I350" s="25">
        <f t="shared" si="129"/>
        <v>0</v>
      </c>
      <c r="J350" s="25">
        <f t="shared" si="129"/>
        <v>0</v>
      </c>
      <c r="K350" s="26" t="s">
        <v>7</v>
      </c>
    </row>
    <row r="351" spans="1:11" ht="15">
      <c r="A351" s="1">
        <v>341</v>
      </c>
      <c r="B351" s="7" t="s">
        <v>11</v>
      </c>
      <c r="C351" s="25">
        <f>C355</f>
        <v>34524159.34</v>
      </c>
      <c r="D351" s="25">
        <f aca="true" t="shared" si="130" ref="D351:J351">D355</f>
        <v>2518734.09</v>
      </c>
      <c r="E351" s="25">
        <f t="shared" si="130"/>
        <v>4708507.25</v>
      </c>
      <c r="F351" s="25">
        <f t="shared" si="130"/>
        <v>2830341</v>
      </c>
      <c r="G351" s="25">
        <f t="shared" si="130"/>
        <v>5036577</v>
      </c>
      <c r="H351" s="25">
        <f t="shared" si="130"/>
        <v>6100000</v>
      </c>
      <c r="I351" s="25">
        <f t="shared" si="130"/>
        <v>6100000</v>
      </c>
      <c r="J351" s="25">
        <f t="shared" si="130"/>
        <v>7230000</v>
      </c>
      <c r="K351" s="26" t="s">
        <v>7</v>
      </c>
    </row>
    <row r="352" spans="1:11" ht="15" customHeight="1">
      <c r="A352" s="1">
        <v>342</v>
      </c>
      <c r="B352" s="79" t="s">
        <v>12</v>
      </c>
      <c r="C352" s="80"/>
      <c r="D352" s="80"/>
      <c r="E352" s="80"/>
      <c r="F352" s="80"/>
      <c r="G352" s="80"/>
      <c r="H352" s="80"/>
      <c r="I352" s="80"/>
      <c r="J352" s="80"/>
      <c r="K352" s="81"/>
    </row>
    <row r="353" spans="1:11" ht="30.75" customHeight="1">
      <c r="A353" s="1">
        <v>343</v>
      </c>
      <c r="B353" s="7" t="s">
        <v>165</v>
      </c>
      <c r="C353" s="25">
        <f>C354+C355</f>
        <v>36424859.34</v>
      </c>
      <c r="D353" s="25">
        <f aca="true" t="shared" si="131" ref="D353:J353">D354+D355</f>
        <v>3396534.09</v>
      </c>
      <c r="E353" s="25">
        <f t="shared" si="131"/>
        <v>5393807.25</v>
      </c>
      <c r="F353" s="25">
        <f t="shared" si="131"/>
        <v>3167941</v>
      </c>
      <c r="G353" s="25">
        <f t="shared" si="131"/>
        <v>5036577</v>
      </c>
      <c r="H353" s="25">
        <f t="shared" si="131"/>
        <v>6100000</v>
      </c>
      <c r="I353" s="25">
        <f t="shared" si="131"/>
        <v>6100000</v>
      </c>
      <c r="J353" s="25">
        <f t="shared" si="131"/>
        <v>7230000</v>
      </c>
      <c r="K353" s="26" t="s">
        <v>7</v>
      </c>
    </row>
    <row r="354" spans="1:11" ht="15">
      <c r="A354" s="1">
        <v>344</v>
      </c>
      <c r="B354" s="7" t="s">
        <v>10</v>
      </c>
      <c r="C354" s="25">
        <f>C362</f>
        <v>1900700</v>
      </c>
      <c r="D354" s="25">
        <f aca="true" t="shared" si="132" ref="D354:J354">D362</f>
        <v>877800</v>
      </c>
      <c r="E354" s="25">
        <f t="shared" si="132"/>
        <v>685300</v>
      </c>
      <c r="F354" s="25">
        <f t="shared" si="132"/>
        <v>337600</v>
      </c>
      <c r="G354" s="25">
        <f t="shared" si="132"/>
        <v>0</v>
      </c>
      <c r="H354" s="25">
        <f t="shared" si="132"/>
        <v>0</v>
      </c>
      <c r="I354" s="25">
        <f t="shared" si="132"/>
        <v>0</v>
      </c>
      <c r="J354" s="25">
        <f t="shared" si="132"/>
        <v>0</v>
      </c>
      <c r="K354" s="26" t="s">
        <v>7</v>
      </c>
    </row>
    <row r="355" spans="1:11" ht="15">
      <c r="A355" s="1">
        <v>345</v>
      </c>
      <c r="B355" s="7" t="s">
        <v>11</v>
      </c>
      <c r="C355" s="25">
        <f>C359+C363+C366+C370</f>
        <v>34524159.34</v>
      </c>
      <c r="D355" s="25">
        <f aca="true" t="shared" si="133" ref="D355:J355">D359+D363+D366+D370</f>
        <v>2518734.09</v>
      </c>
      <c r="E355" s="25">
        <f t="shared" si="133"/>
        <v>4708507.25</v>
      </c>
      <c r="F355" s="25">
        <f t="shared" si="133"/>
        <v>2830341</v>
      </c>
      <c r="G355" s="25">
        <f t="shared" si="133"/>
        <v>5036577</v>
      </c>
      <c r="H355" s="25">
        <f t="shared" si="133"/>
        <v>6100000</v>
      </c>
      <c r="I355" s="25">
        <f t="shared" si="133"/>
        <v>6100000</v>
      </c>
      <c r="J355" s="25">
        <f t="shared" si="133"/>
        <v>7230000</v>
      </c>
      <c r="K355" s="26" t="s">
        <v>7</v>
      </c>
    </row>
    <row r="356" spans="1:11" ht="15">
      <c r="A356" s="1">
        <v>346</v>
      </c>
      <c r="B356" s="28" t="s">
        <v>115</v>
      </c>
      <c r="C356" s="25"/>
      <c r="D356" s="25"/>
      <c r="E356" s="25"/>
      <c r="F356" s="25"/>
      <c r="G356" s="25"/>
      <c r="H356" s="25"/>
      <c r="I356" s="25"/>
      <c r="J356" s="25"/>
      <c r="K356" s="26"/>
    </row>
    <row r="357" spans="1:11" ht="77.25" customHeight="1">
      <c r="A357" s="1">
        <v>347</v>
      </c>
      <c r="B357" s="7" t="s">
        <v>34</v>
      </c>
      <c r="C357" s="25">
        <f>C359</f>
        <v>4749855</v>
      </c>
      <c r="D357" s="25">
        <f aca="true" t="shared" si="134" ref="D357:J357">D359</f>
        <v>1321000</v>
      </c>
      <c r="E357" s="25">
        <v>788574</v>
      </c>
      <c r="F357" s="25">
        <v>760281</v>
      </c>
      <c r="G357" s="25">
        <v>400000</v>
      </c>
      <c r="H357" s="25">
        <f t="shared" si="134"/>
        <v>500000</v>
      </c>
      <c r="I357" s="25">
        <f t="shared" si="134"/>
        <v>500000</v>
      </c>
      <c r="J357" s="25">
        <f t="shared" si="134"/>
        <v>480000</v>
      </c>
      <c r="K357" s="26" t="s">
        <v>35</v>
      </c>
    </row>
    <row r="358" spans="1:11" ht="15">
      <c r="A358" s="1">
        <v>348</v>
      </c>
      <c r="B358" s="7" t="s">
        <v>10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6" t="s">
        <v>7</v>
      </c>
    </row>
    <row r="359" spans="1:11" ht="15">
      <c r="A359" s="1">
        <v>349</v>
      </c>
      <c r="B359" s="7" t="s">
        <v>11</v>
      </c>
      <c r="C359" s="25">
        <f>SUM(D359:J359)</f>
        <v>4749855</v>
      </c>
      <c r="D359" s="25">
        <v>1321000</v>
      </c>
      <c r="E359" s="25">
        <v>788574</v>
      </c>
      <c r="F359" s="25">
        <v>760281</v>
      </c>
      <c r="G359" s="25">
        <v>400000</v>
      </c>
      <c r="H359" s="25">
        <v>500000</v>
      </c>
      <c r="I359" s="25">
        <v>500000</v>
      </c>
      <c r="J359" s="25">
        <v>480000</v>
      </c>
      <c r="K359" s="26" t="s">
        <v>7</v>
      </c>
    </row>
    <row r="360" spans="1:11" ht="15">
      <c r="A360" s="1">
        <v>350</v>
      </c>
      <c r="B360" s="28" t="s">
        <v>116</v>
      </c>
      <c r="C360" s="25"/>
      <c r="D360" s="25"/>
      <c r="E360" s="25"/>
      <c r="F360" s="25"/>
      <c r="G360" s="25"/>
      <c r="H360" s="25"/>
      <c r="I360" s="25"/>
      <c r="J360" s="25"/>
      <c r="K360" s="26"/>
    </row>
    <row r="361" spans="1:11" ht="33" customHeight="1">
      <c r="A361" s="1">
        <v>351</v>
      </c>
      <c r="B361" s="7" t="s">
        <v>36</v>
      </c>
      <c r="C361" s="25">
        <f>C362</f>
        <v>1900700</v>
      </c>
      <c r="D361" s="25">
        <f aca="true" t="shared" si="135" ref="D361:J361">D362</f>
        <v>877800</v>
      </c>
      <c r="E361" s="25">
        <v>685300</v>
      </c>
      <c r="F361" s="25">
        <f t="shared" si="135"/>
        <v>337600</v>
      </c>
      <c r="G361" s="25">
        <f t="shared" si="135"/>
        <v>0</v>
      </c>
      <c r="H361" s="25">
        <f t="shared" si="135"/>
        <v>0</v>
      </c>
      <c r="I361" s="25">
        <f t="shared" si="135"/>
        <v>0</v>
      </c>
      <c r="J361" s="25">
        <f t="shared" si="135"/>
        <v>0</v>
      </c>
      <c r="K361" s="26"/>
    </row>
    <row r="362" spans="1:11" ht="15">
      <c r="A362" s="1">
        <v>352</v>
      </c>
      <c r="B362" s="7" t="s">
        <v>10</v>
      </c>
      <c r="C362" s="25">
        <f>D362+E362+F362+G362+H362+I362+J362</f>
        <v>1900700</v>
      </c>
      <c r="D362" s="25">
        <v>877800</v>
      </c>
      <c r="E362" s="25">
        <v>685300</v>
      </c>
      <c r="F362" s="25">
        <v>337600</v>
      </c>
      <c r="G362" s="25">
        <v>0</v>
      </c>
      <c r="H362" s="25">
        <v>0</v>
      </c>
      <c r="I362" s="25">
        <v>0</v>
      </c>
      <c r="J362" s="25">
        <v>0</v>
      </c>
      <c r="K362" s="26"/>
    </row>
    <row r="363" spans="1:11" ht="15">
      <c r="A363" s="1">
        <v>353</v>
      </c>
      <c r="B363" s="7" t="s">
        <v>11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6"/>
    </row>
    <row r="364" spans="1:11" ht="15">
      <c r="A364" s="1">
        <v>354</v>
      </c>
      <c r="B364" s="28" t="s">
        <v>118</v>
      </c>
      <c r="C364" s="25"/>
      <c r="D364" s="25"/>
      <c r="E364" s="25"/>
      <c r="F364" s="25"/>
      <c r="G364" s="25"/>
      <c r="H364" s="25"/>
      <c r="I364" s="25"/>
      <c r="J364" s="25"/>
      <c r="K364" s="26"/>
    </row>
    <row r="365" spans="1:11" ht="59.25" customHeight="1">
      <c r="A365" s="1">
        <v>355</v>
      </c>
      <c r="B365" s="7" t="s">
        <v>166</v>
      </c>
      <c r="C365" s="25">
        <f>C366</f>
        <v>3699491</v>
      </c>
      <c r="D365" s="25">
        <f aca="true" t="shared" si="136" ref="D365:J365">D366</f>
        <v>0</v>
      </c>
      <c r="E365" s="25">
        <f>E366</f>
        <v>1444372</v>
      </c>
      <c r="F365" s="25">
        <f t="shared" si="136"/>
        <v>905119</v>
      </c>
      <c r="G365" s="25">
        <f t="shared" si="136"/>
        <v>200000</v>
      </c>
      <c r="H365" s="25">
        <f t="shared" si="136"/>
        <v>100000</v>
      </c>
      <c r="I365" s="25">
        <f t="shared" si="136"/>
        <v>100000</v>
      </c>
      <c r="J365" s="25">
        <f t="shared" si="136"/>
        <v>950000</v>
      </c>
      <c r="K365" s="26" t="s">
        <v>38</v>
      </c>
    </row>
    <row r="366" spans="1:11" ht="15">
      <c r="A366" s="1">
        <v>356</v>
      </c>
      <c r="B366" s="7" t="s">
        <v>11</v>
      </c>
      <c r="C366" s="25">
        <f>SUM(D366:J366)</f>
        <v>3699491</v>
      </c>
      <c r="D366" s="25">
        <v>0</v>
      </c>
      <c r="E366" s="25">
        <v>1444372</v>
      </c>
      <c r="F366" s="25">
        <v>905119</v>
      </c>
      <c r="G366" s="25">
        <v>200000</v>
      </c>
      <c r="H366" s="25">
        <v>100000</v>
      </c>
      <c r="I366" s="25">
        <v>100000</v>
      </c>
      <c r="J366" s="25">
        <v>950000</v>
      </c>
      <c r="K366" s="26" t="s">
        <v>7</v>
      </c>
    </row>
    <row r="367" spans="1:11" ht="15">
      <c r="A367" s="1">
        <v>357</v>
      </c>
      <c r="B367" s="28" t="s">
        <v>120</v>
      </c>
      <c r="C367" s="25"/>
      <c r="D367" s="25"/>
      <c r="E367" s="25"/>
      <c r="F367" s="25"/>
      <c r="G367" s="25"/>
      <c r="H367" s="25"/>
      <c r="I367" s="25"/>
      <c r="J367" s="25"/>
      <c r="K367" s="26"/>
    </row>
    <row r="368" spans="1:11" ht="62.25" customHeight="1">
      <c r="A368" s="1">
        <v>358</v>
      </c>
      <c r="B368" s="8" t="s">
        <v>39</v>
      </c>
      <c r="C368" s="25">
        <f>C370</f>
        <v>26074813.34</v>
      </c>
      <c r="D368" s="25">
        <f aca="true" t="shared" si="137" ref="D368:J368">D370</f>
        <v>1197734.09</v>
      </c>
      <c r="E368" s="25">
        <v>2475561.25</v>
      </c>
      <c r="F368" s="25">
        <v>1164941</v>
      </c>
      <c r="G368" s="25">
        <v>4436577</v>
      </c>
      <c r="H368" s="25">
        <f t="shared" si="137"/>
        <v>5500000</v>
      </c>
      <c r="I368" s="25">
        <f t="shared" si="137"/>
        <v>5500000</v>
      </c>
      <c r="J368" s="25">
        <f t="shared" si="137"/>
        <v>5800000</v>
      </c>
      <c r="K368" s="26">
        <v>5</v>
      </c>
    </row>
    <row r="369" spans="1:11" ht="15">
      <c r="A369" s="1">
        <v>359</v>
      </c>
      <c r="B369" s="7" t="s">
        <v>37</v>
      </c>
      <c r="C369" s="25"/>
      <c r="D369" s="25"/>
      <c r="E369" s="25"/>
      <c r="F369" s="25"/>
      <c r="G369" s="25"/>
      <c r="H369" s="25"/>
      <c r="I369" s="25"/>
      <c r="J369" s="25"/>
      <c r="K369" s="26"/>
    </row>
    <row r="370" spans="1:11" ht="15">
      <c r="A370" s="1">
        <v>360</v>
      </c>
      <c r="B370" s="7" t="s">
        <v>11</v>
      </c>
      <c r="C370" s="25">
        <f>D370+E370+F370+G370+H370+I370+J370</f>
        <v>26074813.34</v>
      </c>
      <c r="D370" s="25">
        <v>1197734.09</v>
      </c>
      <c r="E370" s="25">
        <v>2475561.25</v>
      </c>
      <c r="F370" s="25">
        <v>1164941</v>
      </c>
      <c r="G370" s="25">
        <v>4436577</v>
      </c>
      <c r="H370" s="25">
        <v>5500000</v>
      </c>
      <c r="I370" s="25">
        <v>5500000</v>
      </c>
      <c r="J370" s="25">
        <v>5800000</v>
      </c>
      <c r="K370" s="26" t="s">
        <v>40</v>
      </c>
    </row>
    <row r="371" spans="1:11" ht="28.5" customHeight="1">
      <c r="A371" s="1">
        <v>361</v>
      </c>
      <c r="B371" s="76" t="s">
        <v>211</v>
      </c>
      <c r="C371" s="73"/>
      <c r="D371" s="73"/>
      <c r="E371" s="73"/>
      <c r="F371" s="73"/>
      <c r="G371" s="73"/>
      <c r="H371" s="73"/>
      <c r="I371" s="73"/>
      <c r="J371" s="73"/>
      <c r="K371" s="73"/>
    </row>
    <row r="372" spans="1:11" ht="29.25" customHeight="1">
      <c r="A372" s="1">
        <v>362</v>
      </c>
      <c r="B372" s="24" t="s">
        <v>41</v>
      </c>
      <c r="C372" s="18">
        <f>C377</f>
        <v>212555863.39999998</v>
      </c>
      <c r="D372" s="18">
        <f aca="true" t="shared" si="138" ref="D372:F372">D377</f>
        <v>201388765.07999998</v>
      </c>
      <c r="E372" s="18">
        <f t="shared" si="138"/>
        <v>10610243.41</v>
      </c>
      <c r="F372" s="18">
        <f t="shared" si="138"/>
        <v>556854.91</v>
      </c>
      <c r="G372" s="18">
        <f aca="true" t="shared" si="139" ref="G372:J372">G374+G375</f>
        <v>0</v>
      </c>
      <c r="H372" s="18">
        <f t="shared" si="139"/>
        <v>0</v>
      </c>
      <c r="I372" s="18">
        <f t="shared" si="139"/>
        <v>0</v>
      </c>
      <c r="J372" s="18">
        <f t="shared" si="139"/>
        <v>0</v>
      </c>
      <c r="K372" s="14" t="s">
        <v>22</v>
      </c>
    </row>
    <row r="373" spans="1:11" ht="15">
      <c r="A373" s="1">
        <v>363</v>
      </c>
      <c r="B373" s="8" t="s">
        <v>26</v>
      </c>
      <c r="C373" s="18">
        <f>C378</f>
        <v>0</v>
      </c>
      <c r="D373" s="18">
        <f aca="true" t="shared" si="140" ref="D373:F373">D378</f>
        <v>0</v>
      </c>
      <c r="E373" s="18">
        <f t="shared" si="140"/>
        <v>0</v>
      </c>
      <c r="F373" s="18">
        <f t="shared" si="140"/>
        <v>0</v>
      </c>
      <c r="G373" s="18">
        <v>0</v>
      </c>
      <c r="H373" s="18">
        <v>0</v>
      </c>
      <c r="I373" s="18">
        <v>0</v>
      </c>
      <c r="J373" s="18">
        <v>0</v>
      </c>
      <c r="K373" s="14" t="s">
        <v>7</v>
      </c>
    </row>
    <row r="374" spans="1:11" ht="15">
      <c r="A374" s="1">
        <v>364</v>
      </c>
      <c r="B374" s="8" t="s">
        <v>10</v>
      </c>
      <c r="C374" s="18">
        <f>C379</f>
        <v>128353279.55</v>
      </c>
      <c r="D374" s="18">
        <f aca="true" t="shared" si="141" ref="D374:I374">D379</f>
        <v>128353279.55</v>
      </c>
      <c r="E374" s="18">
        <f t="shared" si="141"/>
        <v>0</v>
      </c>
      <c r="F374" s="18">
        <f t="shared" si="141"/>
        <v>0</v>
      </c>
      <c r="G374" s="18">
        <f t="shared" si="141"/>
        <v>0</v>
      </c>
      <c r="H374" s="18">
        <f t="shared" si="141"/>
        <v>0</v>
      </c>
      <c r="I374" s="18">
        <f t="shared" si="141"/>
        <v>0</v>
      </c>
      <c r="J374" s="18">
        <v>0</v>
      </c>
      <c r="K374" s="14" t="s">
        <v>22</v>
      </c>
    </row>
    <row r="375" spans="1:11" ht="15">
      <c r="A375" s="1">
        <v>365</v>
      </c>
      <c r="B375" s="8" t="s">
        <v>11</v>
      </c>
      <c r="C375" s="18">
        <f>C380</f>
        <v>84202583.85</v>
      </c>
      <c r="D375" s="18">
        <f aca="true" t="shared" si="142" ref="D375:J375">D380</f>
        <v>73035485.53</v>
      </c>
      <c r="E375" s="18">
        <f t="shared" si="142"/>
        <v>10610243.41</v>
      </c>
      <c r="F375" s="18">
        <f t="shared" si="142"/>
        <v>556854.91</v>
      </c>
      <c r="G375" s="18">
        <f t="shared" si="142"/>
        <v>0</v>
      </c>
      <c r="H375" s="18">
        <f t="shared" si="142"/>
        <v>0</v>
      </c>
      <c r="I375" s="18">
        <f t="shared" si="142"/>
        <v>0</v>
      </c>
      <c r="J375" s="18">
        <f t="shared" si="142"/>
        <v>0</v>
      </c>
      <c r="K375" s="14" t="s">
        <v>22</v>
      </c>
    </row>
    <row r="376" spans="1:11" ht="15">
      <c r="A376" s="1">
        <v>366</v>
      </c>
      <c r="B376" s="72" t="s">
        <v>42</v>
      </c>
      <c r="C376" s="77"/>
      <c r="D376" s="77"/>
      <c r="E376" s="77"/>
      <c r="F376" s="77"/>
      <c r="G376" s="77"/>
      <c r="H376" s="77"/>
      <c r="I376" s="77"/>
      <c r="J376" s="77"/>
      <c r="K376" s="77"/>
    </row>
    <row r="377" spans="1:11" ht="30" customHeight="1">
      <c r="A377" s="1">
        <v>367</v>
      </c>
      <c r="B377" s="8" t="s">
        <v>167</v>
      </c>
      <c r="C377" s="18">
        <f>C382</f>
        <v>212555863.39999998</v>
      </c>
      <c r="D377" s="18">
        <f aca="true" t="shared" si="143" ref="D377:J377">D382</f>
        <v>201388765.07999998</v>
      </c>
      <c r="E377" s="18">
        <f t="shared" si="143"/>
        <v>10610243.41</v>
      </c>
      <c r="F377" s="18">
        <f t="shared" si="143"/>
        <v>556854.91</v>
      </c>
      <c r="G377" s="18">
        <f t="shared" si="143"/>
        <v>0</v>
      </c>
      <c r="H377" s="18">
        <f t="shared" si="143"/>
        <v>0</v>
      </c>
      <c r="I377" s="18">
        <f t="shared" si="143"/>
        <v>0</v>
      </c>
      <c r="J377" s="18">
        <f t="shared" si="143"/>
        <v>0</v>
      </c>
      <c r="K377" s="14" t="s">
        <v>22</v>
      </c>
    </row>
    <row r="378" spans="1:11" ht="15">
      <c r="A378" s="1">
        <v>368</v>
      </c>
      <c r="B378" s="8" t="s">
        <v>26</v>
      </c>
      <c r="C378" s="18">
        <f>C383</f>
        <v>0</v>
      </c>
      <c r="D378" s="18">
        <f aca="true" t="shared" si="144" ref="D378:G378">D383</f>
        <v>0</v>
      </c>
      <c r="E378" s="18">
        <f t="shared" si="144"/>
        <v>0</v>
      </c>
      <c r="F378" s="18">
        <f t="shared" si="144"/>
        <v>0</v>
      </c>
      <c r="G378" s="18">
        <f t="shared" si="144"/>
        <v>0</v>
      </c>
      <c r="H378" s="18">
        <v>0</v>
      </c>
      <c r="I378" s="18">
        <v>0</v>
      </c>
      <c r="J378" s="18">
        <v>0</v>
      </c>
      <c r="K378" s="14" t="s">
        <v>7</v>
      </c>
    </row>
    <row r="379" spans="1:11" ht="15">
      <c r="A379" s="1">
        <v>369</v>
      </c>
      <c r="B379" s="8" t="s">
        <v>10</v>
      </c>
      <c r="C379" s="18">
        <f>C384</f>
        <v>128353279.55</v>
      </c>
      <c r="D379" s="18">
        <f aca="true" t="shared" si="145" ref="D379:G379">D384</f>
        <v>128353279.55</v>
      </c>
      <c r="E379" s="18">
        <f t="shared" si="145"/>
        <v>0</v>
      </c>
      <c r="F379" s="18">
        <f t="shared" si="145"/>
        <v>0</v>
      </c>
      <c r="G379" s="18">
        <f t="shared" si="145"/>
        <v>0</v>
      </c>
      <c r="H379" s="18">
        <f aca="true" t="shared" si="146" ref="H379:I379">H384</f>
        <v>0</v>
      </c>
      <c r="I379" s="18">
        <f t="shared" si="146"/>
        <v>0</v>
      </c>
      <c r="J379" s="18">
        <f aca="true" t="shared" si="147" ref="J379:J380">J384</f>
        <v>0</v>
      </c>
      <c r="K379" s="14" t="s">
        <v>22</v>
      </c>
    </row>
    <row r="380" spans="1:11" ht="15">
      <c r="A380" s="1">
        <v>370</v>
      </c>
      <c r="B380" s="8" t="s">
        <v>11</v>
      </c>
      <c r="C380" s="18">
        <f>C385</f>
        <v>84202583.85</v>
      </c>
      <c r="D380" s="18">
        <f aca="true" t="shared" si="148" ref="D380:I380">D385</f>
        <v>73035485.53</v>
      </c>
      <c r="E380" s="18">
        <f t="shared" si="148"/>
        <v>10610243.41</v>
      </c>
      <c r="F380" s="18">
        <f t="shared" si="148"/>
        <v>556854.91</v>
      </c>
      <c r="G380" s="18">
        <f t="shared" si="148"/>
        <v>0</v>
      </c>
      <c r="H380" s="18">
        <f t="shared" si="148"/>
        <v>0</v>
      </c>
      <c r="I380" s="18">
        <f t="shared" si="148"/>
        <v>0</v>
      </c>
      <c r="J380" s="18">
        <f t="shared" si="147"/>
        <v>0</v>
      </c>
      <c r="K380" s="14" t="s">
        <v>22</v>
      </c>
    </row>
    <row r="381" spans="1:11" ht="15">
      <c r="A381" s="1">
        <v>371</v>
      </c>
      <c r="B381" s="72" t="s">
        <v>44</v>
      </c>
      <c r="C381" s="77"/>
      <c r="D381" s="77"/>
      <c r="E381" s="77"/>
      <c r="F381" s="77"/>
      <c r="G381" s="77"/>
      <c r="H381" s="77"/>
      <c r="I381" s="77"/>
      <c r="J381" s="77"/>
      <c r="K381" s="77"/>
    </row>
    <row r="382" spans="1:11" ht="46.5" customHeight="1">
      <c r="A382" s="1">
        <v>372</v>
      </c>
      <c r="B382" s="40" t="s">
        <v>168</v>
      </c>
      <c r="C382" s="18">
        <f>C383+C384+C385</f>
        <v>212555863.39999998</v>
      </c>
      <c r="D382" s="18">
        <f aca="true" t="shared" si="149" ref="D382:J382">D383+D384+D385</f>
        <v>201388765.07999998</v>
      </c>
      <c r="E382" s="18">
        <f t="shared" si="149"/>
        <v>10610243.41</v>
      </c>
      <c r="F382" s="18">
        <f t="shared" si="149"/>
        <v>556854.91</v>
      </c>
      <c r="G382" s="18">
        <f t="shared" si="149"/>
        <v>0</v>
      </c>
      <c r="H382" s="18">
        <f t="shared" si="149"/>
        <v>0</v>
      </c>
      <c r="I382" s="18">
        <f t="shared" si="149"/>
        <v>0</v>
      </c>
      <c r="J382" s="18">
        <f t="shared" si="149"/>
        <v>0</v>
      </c>
      <c r="K382" s="14" t="s">
        <v>14</v>
      </c>
    </row>
    <row r="383" spans="1:11" ht="15">
      <c r="A383" s="1">
        <v>373</v>
      </c>
      <c r="B383" s="8" t="s">
        <v>26</v>
      </c>
      <c r="C383" s="18">
        <f>C415+C420</f>
        <v>0</v>
      </c>
      <c r="D383" s="18">
        <f aca="true" t="shared" si="150" ref="D383:F383">D415+D420</f>
        <v>0</v>
      </c>
      <c r="E383" s="18">
        <f t="shared" si="150"/>
        <v>0</v>
      </c>
      <c r="F383" s="18">
        <f t="shared" si="150"/>
        <v>0</v>
      </c>
      <c r="G383" s="18">
        <f aca="true" t="shared" si="151" ref="G383:J383">G403</f>
        <v>0</v>
      </c>
      <c r="H383" s="18">
        <f t="shared" si="151"/>
        <v>0</v>
      </c>
      <c r="I383" s="18">
        <f t="shared" si="151"/>
        <v>0</v>
      </c>
      <c r="J383" s="18">
        <f t="shared" si="151"/>
        <v>0</v>
      </c>
      <c r="K383" s="14" t="s">
        <v>14</v>
      </c>
    </row>
    <row r="384" spans="1:11" ht="15">
      <c r="A384" s="1">
        <v>374</v>
      </c>
      <c r="B384" s="8" t="s">
        <v>10</v>
      </c>
      <c r="C384" s="18">
        <f>D384+E384+F384+G384+H384+I384+J384</f>
        <v>128353279.55</v>
      </c>
      <c r="D384" s="18">
        <v>128353279.55</v>
      </c>
      <c r="E384" s="18">
        <f>E408+E416+E421</f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4" t="s">
        <v>14</v>
      </c>
    </row>
    <row r="385" spans="1:11" ht="15">
      <c r="A385" s="1">
        <v>375</v>
      </c>
      <c r="B385" s="8" t="s">
        <v>11</v>
      </c>
      <c r="C385" s="18">
        <f>C390+C395+C395+C400+C405+C409+C412+C417+C422+C427</f>
        <v>84202583.85</v>
      </c>
      <c r="D385" s="18">
        <f aca="true" t="shared" si="152" ref="D385:J385">D390+D395+D395+D400+D405+D409+D412+D417+D422+D427</f>
        <v>73035485.53</v>
      </c>
      <c r="E385" s="18">
        <f t="shared" si="152"/>
        <v>10610243.41</v>
      </c>
      <c r="F385" s="18">
        <f t="shared" si="152"/>
        <v>556854.91</v>
      </c>
      <c r="G385" s="18">
        <f t="shared" si="152"/>
        <v>0</v>
      </c>
      <c r="H385" s="18">
        <f t="shared" si="152"/>
        <v>0</v>
      </c>
      <c r="I385" s="18">
        <f t="shared" si="152"/>
        <v>0</v>
      </c>
      <c r="J385" s="18">
        <f t="shared" si="152"/>
        <v>0</v>
      </c>
      <c r="K385" s="14" t="s">
        <v>14</v>
      </c>
    </row>
    <row r="386" spans="1:11" ht="15">
      <c r="A386" s="1">
        <v>376</v>
      </c>
      <c r="B386" s="24" t="s">
        <v>115</v>
      </c>
      <c r="C386" s="18"/>
      <c r="D386" s="18"/>
      <c r="E386" s="18"/>
      <c r="F386" s="18"/>
      <c r="G386" s="18"/>
      <c r="H386" s="18"/>
      <c r="I386" s="18"/>
      <c r="J386" s="18"/>
      <c r="K386" s="14"/>
    </row>
    <row r="387" spans="1:11" ht="51" customHeight="1">
      <c r="A387" s="1">
        <v>377</v>
      </c>
      <c r="B387" s="8" t="s">
        <v>142</v>
      </c>
      <c r="C387" s="18">
        <f>C390</f>
        <v>20308397.05</v>
      </c>
      <c r="D387" s="18">
        <f aca="true" t="shared" si="153" ref="D387:J387">D390</f>
        <v>20308397.05</v>
      </c>
      <c r="E387" s="18">
        <f t="shared" si="153"/>
        <v>0</v>
      </c>
      <c r="F387" s="18">
        <f t="shared" si="153"/>
        <v>0</v>
      </c>
      <c r="G387" s="18">
        <f t="shared" si="153"/>
        <v>0</v>
      </c>
      <c r="H387" s="18">
        <f t="shared" si="153"/>
        <v>0</v>
      </c>
      <c r="I387" s="18">
        <f t="shared" si="153"/>
        <v>0</v>
      </c>
      <c r="J387" s="18">
        <f t="shared" si="153"/>
        <v>0</v>
      </c>
      <c r="K387" s="14"/>
    </row>
    <row r="388" spans="1:11" ht="15">
      <c r="A388" s="1">
        <v>378</v>
      </c>
      <c r="B388" s="8" t="s">
        <v>26</v>
      </c>
      <c r="C388" s="18"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4"/>
    </row>
    <row r="389" spans="1:11" ht="15">
      <c r="A389" s="1">
        <v>379</v>
      </c>
      <c r="B389" s="8" t="s">
        <v>10</v>
      </c>
      <c r="C389" s="18">
        <v>0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4"/>
    </row>
    <row r="390" spans="1:11" ht="15">
      <c r="A390" s="1">
        <v>380</v>
      </c>
      <c r="B390" s="8" t="s">
        <v>11</v>
      </c>
      <c r="C390" s="18">
        <f>D390</f>
        <v>20308397.05</v>
      </c>
      <c r="D390" s="18">
        <v>20308397.05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4"/>
    </row>
    <row r="391" spans="1:11" ht="15">
      <c r="A391" s="1">
        <v>381</v>
      </c>
      <c r="B391" s="24" t="s">
        <v>116</v>
      </c>
      <c r="C391" s="18"/>
      <c r="D391" s="18"/>
      <c r="E391" s="18"/>
      <c r="F391" s="18"/>
      <c r="G391" s="18"/>
      <c r="H391" s="18"/>
      <c r="I391" s="18"/>
      <c r="J391" s="18"/>
      <c r="K391" s="14"/>
    </row>
    <row r="392" spans="1:11" ht="155.25" customHeight="1">
      <c r="A392" s="1">
        <v>382</v>
      </c>
      <c r="B392" s="8" t="s">
        <v>143</v>
      </c>
      <c r="C392" s="18">
        <f>C394</f>
        <v>45592375.38</v>
      </c>
      <c r="D392" s="18">
        <v>45592375.38</v>
      </c>
      <c r="E392" s="18">
        <f aca="true" t="shared" si="154" ref="E392:F392">E394</f>
        <v>0</v>
      </c>
      <c r="F392" s="18">
        <f t="shared" si="154"/>
        <v>0</v>
      </c>
      <c r="G392" s="18">
        <v>0</v>
      </c>
      <c r="H392" s="18">
        <v>0</v>
      </c>
      <c r="I392" s="18">
        <v>0</v>
      </c>
      <c r="J392" s="18">
        <v>0</v>
      </c>
      <c r="K392" s="14"/>
    </row>
    <row r="393" spans="1:11" ht="15">
      <c r="A393" s="1">
        <v>383</v>
      </c>
      <c r="B393" s="8" t="s">
        <v>26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4"/>
    </row>
    <row r="394" spans="1:11" ht="15">
      <c r="A394" s="1">
        <v>384</v>
      </c>
      <c r="B394" s="8" t="s">
        <v>10</v>
      </c>
      <c r="C394" s="18">
        <f>SUM(D394:F394)</f>
        <v>45592375.38</v>
      </c>
      <c r="D394" s="18">
        <v>45592375.38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4"/>
    </row>
    <row r="395" spans="1:11" ht="15">
      <c r="A395" s="1">
        <v>385</v>
      </c>
      <c r="B395" s="8" t="s">
        <v>11</v>
      </c>
      <c r="C395" s="18">
        <v>0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4"/>
    </row>
    <row r="396" spans="1:11" ht="15">
      <c r="A396" s="1">
        <v>386</v>
      </c>
      <c r="B396" s="24" t="s">
        <v>118</v>
      </c>
      <c r="C396" s="18"/>
      <c r="D396" s="18"/>
      <c r="E396" s="18"/>
      <c r="F396" s="18"/>
      <c r="G396" s="18"/>
      <c r="H396" s="18"/>
      <c r="I396" s="18"/>
      <c r="J396" s="18"/>
      <c r="K396" s="14"/>
    </row>
    <row r="397" spans="1:11" ht="89.25" customHeight="1">
      <c r="A397" s="1">
        <v>387</v>
      </c>
      <c r="B397" s="8" t="s">
        <v>144</v>
      </c>
      <c r="C397" s="18">
        <f>C399</f>
        <v>53609551.73</v>
      </c>
      <c r="D397" s="18">
        <v>53609551.73</v>
      </c>
      <c r="E397" s="18">
        <f aca="true" t="shared" si="155" ref="E397:F397">E399</f>
        <v>0</v>
      </c>
      <c r="F397" s="18">
        <f t="shared" si="155"/>
        <v>0</v>
      </c>
      <c r="G397" s="18">
        <v>0</v>
      </c>
      <c r="H397" s="18">
        <v>0</v>
      </c>
      <c r="I397" s="18">
        <v>0</v>
      </c>
      <c r="J397" s="18">
        <v>0</v>
      </c>
      <c r="K397" s="14"/>
    </row>
    <row r="398" spans="1:11" ht="15">
      <c r="A398" s="1">
        <v>388</v>
      </c>
      <c r="B398" s="8" t="s">
        <v>26</v>
      </c>
      <c r="C398" s="18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4"/>
    </row>
    <row r="399" spans="1:11" ht="15">
      <c r="A399" s="1">
        <v>389</v>
      </c>
      <c r="B399" s="8" t="s">
        <v>10</v>
      </c>
      <c r="C399" s="18">
        <f>SUM(D399:F399)</f>
        <v>53609551.73</v>
      </c>
      <c r="D399" s="18">
        <v>53609551.73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4"/>
    </row>
    <row r="400" spans="1:11" ht="15">
      <c r="A400" s="1">
        <v>390</v>
      </c>
      <c r="B400" s="8" t="s">
        <v>11</v>
      </c>
      <c r="C400" s="18"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4"/>
    </row>
    <row r="401" spans="1:11" ht="15">
      <c r="A401" s="1">
        <v>391</v>
      </c>
      <c r="B401" s="24" t="s">
        <v>120</v>
      </c>
      <c r="C401" s="18"/>
      <c r="D401" s="18"/>
      <c r="E401" s="18"/>
      <c r="F401" s="18"/>
      <c r="G401" s="18"/>
      <c r="H401" s="18"/>
      <c r="I401" s="18"/>
      <c r="J401" s="18"/>
      <c r="K401" s="14"/>
    </row>
    <row r="402" spans="1:11" ht="50.25" customHeight="1">
      <c r="A402" s="1">
        <v>392</v>
      </c>
      <c r="B402" s="8" t="s">
        <v>221</v>
      </c>
      <c r="C402" s="18">
        <f>C403+C404+C405</f>
        <v>51372077.66</v>
      </c>
      <c r="D402" s="18">
        <f aca="true" t="shared" si="156" ref="D402:J402">D403+D404+D405</f>
        <v>40747100.72</v>
      </c>
      <c r="E402" s="18">
        <f t="shared" si="156"/>
        <v>10122949.55</v>
      </c>
      <c r="F402" s="18">
        <f t="shared" si="156"/>
        <v>502027.39</v>
      </c>
      <c r="G402" s="18">
        <f t="shared" si="156"/>
        <v>0</v>
      </c>
      <c r="H402" s="18">
        <f t="shared" si="156"/>
        <v>0</v>
      </c>
      <c r="I402" s="18">
        <f t="shared" si="156"/>
        <v>0</v>
      </c>
      <c r="J402" s="18">
        <f t="shared" si="156"/>
        <v>0</v>
      </c>
      <c r="K402" s="14"/>
    </row>
    <row r="403" spans="1:11" ht="15">
      <c r="A403" s="1">
        <v>393</v>
      </c>
      <c r="B403" s="8" t="s">
        <v>26</v>
      </c>
      <c r="C403" s="18">
        <f>D403+E403+F403</f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4"/>
    </row>
    <row r="404" spans="1:11" ht="15">
      <c r="A404" s="1">
        <v>394</v>
      </c>
      <c r="B404" s="8" t="s">
        <v>10</v>
      </c>
      <c r="C404" s="18">
        <f>D404+E404+F404</f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4"/>
    </row>
    <row r="405" spans="1:11" ht="15">
      <c r="A405" s="1">
        <v>395</v>
      </c>
      <c r="B405" s="8" t="s">
        <v>11</v>
      </c>
      <c r="C405" s="18">
        <f>SUM(D405:F405)</f>
        <v>51372077.66</v>
      </c>
      <c r="D405" s="18">
        <v>40747100.72</v>
      </c>
      <c r="E405" s="18">
        <v>10122949.55</v>
      </c>
      <c r="F405" s="18">
        <v>502027.39</v>
      </c>
      <c r="G405" s="18">
        <v>0</v>
      </c>
      <c r="H405" s="18">
        <v>0</v>
      </c>
      <c r="I405" s="18">
        <v>0</v>
      </c>
      <c r="J405" s="18">
        <v>0</v>
      </c>
      <c r="K405" s="14"/>
    </row>
    <row r="406" spans="1:11" ht="15">
      <c r="A406" s="1">
        <v>396</v>
      </c>
      <c r="B406" s="41" t="s">
        <v>122</v>
      </c>
      <c r="C406" s="42"/>
      <c r="D406" s="42"/>
      <c r="E406" s="42"/>
      <c r="F406" s="42"/>
      <c r="G406" s="42"/>
      <c r="H406" s="42"/>
      <c r="I406" s="42"/>
      <c r="J406" s="42"/>
      <c r="K406" s="43"/>
    </row>
    <row r="407" spans="1:11" ht="60">
      <c r="A407" s="1">
        <v>397</v>
      </c>
      <c r="B407" s="8" t="s">
        <v>245</v>
      </c>
      <c r="C407" s="18">
        <f aca="true" t="shared" si="157" ref="C407:J407">C409+C408</f>
        <v>40128281.2</v>
      </c>
      <c r="D407" s="18">
        <f t="shared" si="157"/>
        <v>40128281.2</v>
      </c>
      <c r="E407" s="18">
        <f t="shared" si="157"/>
        <v>0</v>
      </c>
      <c r="F407" s="18">
        <f t="shared" si="157"/>
        <v>0</v>
      </c>
      <c r="G407" s="18">
        <f t="shared" si="157"/>
        <v>0</v>
      </c>
      <c r="H407" s="18">
        <f t="shared" si="157"/>
        <v>0</v>
      </c>
      <c r="I407" s="18">
        <f t="shared" si="157"/>
        <v>0</v>
      </c>
      <c r="J407" s="18">
        <f t="shared" si="157"/>
        <v>0</v>
      </c>
      <c r="K407" s="43"/>
    </row>
    <row r="408" spans="1:11" ht="15">
      <c r="A408" s="1">
        <v>398</v>
      </c>
      <c r="B408" s="8" t="s">
        <v>2</v>
      </c>
      <c r="C408" s="18">
        <f>SUM(D408:E408)</f>
        <v>29151352.44</v>
      </c>
      <c r="D408" s="18">
        <v>29151352.44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43"/>
    </row>
    <row r="409" spans="1:11" ht="15">
      <c r="A409" s="1">
        <v>399</v>
      </c>
      <c r="B409" s="8" t="s">
        <v>3</v>
      </c>
      <c r="C409" s="18">
        <f>SUM(D409:E409)</f>
        <v>10976928.76</v>
      </c>
      <c r="D409" s="18">
        <v>10976928.76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43"/>
    </row>
    <row r="410" spans="1:11" ht="15">
      <c r="A410" s="1">
        <v>400</v>
      </c>
      <c r="B410" s="24" t="s">
        <v>123</v>
      </c>
      <c r="C410" s="18"/>
      <c r="D410" s="18"/>
      <c r="E410" s="18"/>
      <c r="F410" s="18"/>
      <c r="G410" s="18"/>
      <c r="H410" s="18"/>
      <c r="I410" s="18"/>
      <c r="J410" s="18"/>
      <c r="K410" s="43"/>
    </row>
    <row r="411" spans="1:11" ht="74.25" customHeight="1">
      <c r="A411" s="1">
        <v>401</v>
      </c>
      <c r="B411" s="8" t="s">
        <v>224</v>
      </c>
      <c r="C411" s="18">
        <f>C412</f>
        <v>1401380.38</v>
      </c>
      <c r="D411" s="18">
        <f aca="true" t="shared" si="158" ref="D411:J411">D412</f>
        <v>1003059</v>
      </c>
      <c r="E411" s="18">
        <f t="shared" si="158"/>
        <v>343493.86</v>
      </c>
      <c r="F411" s="18">
        <f t="shared" si="158"/>
        <v>54827.52</v>
      </c>
      <c r="G411" s="18">
        <f t="shared" si="158"/>
        <v>0</v>
      </c>
      <c r="H411" s="18">
        <f t="shared" si="158"/>
        <v>0</v>
      </c>
      <c r="I411" s="18">
        <f t="shared" si="158"/>
        <v>0</v>
      </c>
      <c r="J411" s="18">
        <f t="shared" si="158"/>
        <v>0</v>
      </c>
      <c r="K411" s="43"/>
    </row>
    <row r="412" spans="1:11" ht="15">
      <c r="A412" s="1">
        <v>402</v>
      </c>
      <c r="B412" s="8" t="s">
        <v>3</v>
      </c>
      <c r="C412" s="18">
        <f>D412+E412+F412+G412+H412+I412+J412</f>
        <v>1401380.38</v>
      </c>
      <c r="D412" s="18">
        <v>1003059</v>
      </c>
      <c r="E412" s="18">
        <v>343493.86</v>
      </c>
      <c r="F412" s="18">
        <v>54827.52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 ht="15">
      <c r="A413" s="1">
        <v>403</v>
      </c>
      <c r="B413" s="24" t="s">
        <v>246</v>
      </c>
      <c r="C413" s="18"/>
      <c r="D413" s="18"/>
      <c r="E413" s="18"/>
      <c r="F413" s="18"/>
      <c r="G413" s="18"/>
      <c r="H413" s="18"/>
      <c r="I413" s="18"/>
      <c r="J413" s="18"/>
      <c r="K413" s="43"/>
    </row>
    <row r="414" spans="1:11" ht="45">
      <c r="A414" s="1">
        <v>404</v>
      </c>
      <c r="B414" s="8" t="s">
        <v>247</v>
      </c>
      <c r="C414" s="18">
        <f>E414</f>
        <v>0</v>
      </c>
      <c r="D414" s="18">
        <v>0</v>
      </c>
      <c r="E414" s="18">
        <f>E415+E416+E417</f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43"/>
    </row>
    <row r="415" spans="1:11" ht="15">
      <c r="A415" s="1">
        <v>405</v>
      </c>
      <c r="B415" s="8" t="s">
        <v>1</v>
      </c>
      <c r="C415" s="18">
        <f>E415</f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43"/>
    </row>
    <row r="416" spans="1:11" ht="15">
      <c r="A416" s="1">
        <v>406</v>
      </c>
      <c r="B416" s="8" t="s">
        <v>2</v>
      </c>
      <c r="C416" s="18">
        <f>E416</f>
        <v>0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43"/>
    </row>
    <row r="417" spans="1:11" ht="15">
      <c r="A417" s="1">
        <v>407</v>
      </c>
      <c r="B417" s="8" t="s">
        <v>3</v>
      </c>
      <c r="C417" s="18">
        <f>E417</f>
        <v>0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43"/>
    </row>
    <row r="418" spans="1:11" ht="15">
      <c r="A418" s="1">
        <v>408</v>
      </c>
      <c r="B418" s="24" t="s">
        <v>140</v>
      </c>
      <c r="C418" s="18"/>
      <c r="D418" s="18"/>
      <c r="E418" s="18"/>
      <c r="F418" s="18"/>
      <c r="G418" s="18"/>
      <c r="H418" s="18"/>
      <c r="I418" s="18"/>
      <c r="J418" s="18"/>
      <c r="K418" s="43"/>
    </row>
    <row r="419" spans="1:11" ht="75">
      <c r="A419" s="1">
        <v>409</v>
      </c>
      <c r="B419" s="8" t="s">
        <v>248</v>
      </c>
      <c r="C419" s="18">
        <f>E419</f>
        <v>0</v>
      </c>
      <c r="D419" s="18">
        <v>0</v>
      </c>
      <c r="E419" s="18">
        <f>E420+E421+E422</f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43"/>
    </row>
    <row r="420" spans="1:11" ht="15">
      <c r="A420" s="1">
        <v>410</v>
      </c>
      <c r="B420" s="8" t="s">
        <v>1</v>
      </c>
      <c r="C420" s="18">
        <f>E420</f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43"/>
    </row>
    <row r="421" spans="1:11" ht="15">
      <c r="A421" s="1">
        <v>411</v>
      </c>
      <c r="B421" s="8" t="s">
        <v>2</v>
      </c>
      <c r="C421" s="18">
        <f>E421</f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43"/>
    </row>
    <row r="422" spans="1:11" ht="15">
      <c r="A422" s="1">
        <v>412</v>
      </c>
      <c r="B422" s="8" t="s">
        <v>3</v>
      </c>
      <c r="C422" s="18">
        <f>E422</f>
        <v>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43"/>
    </row>
    <row r="423" spans="1:11" ht="15">
      <c r="A423" s="1">
        <v>413</v>
      </c>
      <c r="B423" s="24" t="s">
        <v>141</v>
      </c>
      <c r="C423" s="18"/>
      <c r="D423" s="18"/>
      <c r="E423" s="18"/>
      <c r="F423" s="18"/>
      <c r="G423" s="18"/>
      <c r="H423" s="18"/>
      <c r="I423" s="18"/>
      <c r="J423" s="18"/>
      <c r="K423" s="43"/>
    </row>
    <row r="424" spans="1:11" ht="45">
      <c r="A424" s="1">
        <v>414</v>
      </c>
      <c r="B424" s="8" t="s">
        <v>251</v>
      </c>
      <c r="C424" s="18">
        <f>C425+C426+C427</f>
        <v>143800</v>
      </c>
      <c r="D424" s="18">
        <f aca="true" t="shared" si="159" ref="D424:J424">D425+D426+D427</f>
        <v>0</v>
      </c>
      <c r="E424" s="18">
        <f t="shared" si="159"/>
        <v>143800</v>
      </c>
      <c r="F424" s="18">
        <f t="shared" si="159"/>
        <v>0</v>
      </c>
      <c r="G424" s="18">
        <f t="shared" si="159"/>
        <v>0</v>
      </c>
      <c r="H424" s="18">
        <f t="shared" si="159"/>
        <v>0</v>
      </c>
      <c r="I424" s="18">
        <f t="shared" si="159"/>
        <v>0</v>
      </c>
      <c r="J424" s="18">
        <f t="shared" si="159"/>
        <v>0</v>
      </c>
      <c r="K424" s="43"/>
    </row>
    <row r="425" spans="1:11" ht="15">
      <c r="A425" s="1">
        <v>415</v>
      </c>
      <c r="B425" s="8" t="s">
        <v>1</v>
      </c>
      <c r="C425" s="18"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43"/>
    </row>
    <row r="426" spans="1:11" ht="15">
      <c r="A426" s="1">
        <v>416</v>
      </c>
      <c r="B426" s="8" t="s">
        <v>2</v>
      </c>
      <c r="C426" s="18"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43"/>
    </row>
    <row r="427" spans="1:11" ht="15">
      <c r="A427" s="1">
        <v>417</v>
      </c>
      <c r="B427" s="8" t="s">
        <v>3</v>
      </c>
      <c r="C427" s="18">
        <f>D427+E427+F427+G427+H427+I427+J427</f>
        <v>143800</v>
      </c>
      <c r="D427" s="18">
        <v>0</v>
      </c>
      <c r="E427" s="18">
        <v>143800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43"/>
    </row>
    <row r="428" spans="1:11" ht="15">
      <c r="A428" s="1">
        <v>418</v>
      </c>
      <c r="B428" s="72" t="s">
        <v>184</v>
      </c>
      <c r="C428" s="73"/>
      <c r="D428" s="73"/>
      <c r="E428" s="73"/>
      <c r="F428" s="73"/>
      <c r="G428" s="73"/>
      <c r="H428" s="73"/>
      <c r="I428" s="73"/>
      <c r="J428" s="73"/>
      <c r="K428" s="73"/>
    </row>
    <row r="429" spans="1:11" ht="33" customHeight="1">
      <c r="A429" s="1">
        <v>419</v>
      </c>
      <c r="B429" s="24" t="s">
        <v>186</v>
      </c>
      <c r="C429" s="18">
        <f aca="true" t="shared" si="160" ref="C429:J429">C433+C464</f>
        <v>46685200.95999999</v>
      </c>
      <c r="D429" s="18">
        <f t="shared" si="160"/>
        <v>33092359.08</v>
      </c>
      <c r="E429" s="18">
        <f t="shared" si="160"/>
        <v>884641</v>
      </c>
      <c r="F429" s="18">
        <f t="shared" si="160"/>
        <v>3537500</v>
      </c>
      <c r="G429" s="18">
        <f t="shared" si="160"/>
        <v>2019700.88</v>
      </c>
      <c r="H429" s="18">
        <f t="shared" si="160"/>
        <v>3575500</v>
      </c>
      <c r="I429" s="18">
        <f t="shared" si="160"/>
        <v>3575500</v>
      </c>
      <c r="J429" s="18">
        <f t="shared" si="160"/>
        <v>0</v>
      </c>
      <c r="K429" s="14" t="s">
        <v>47</v>
      </c>
    </row>
    <row r="430" spans="1:11" ht="28.5" customHeight="1">
      <c r="A430" s="1">
        <v>420</v>
      </c>
      <c r="B430" s="8" t="s">
        <v>48</v>
      </c>
      <c r="C430" s="18">
        <f>C434+C466</f>
        <v>29065341.4</v>
      </c>
      <c r="D430" s="18">
        <f aca="true" t="shared" si="161" ref="D430:J430">D434+D466</f>
        <v>29065341.4</v>
      </c>
      <c r="E430" s="18">
        <f t="shared" si="161"/>
        <v>0</v>
      </c>
      <c r="F430" s="18">
        <f t="shared" si="161"/>
        <v>0</v>
      </c>
      <c r="G430" s="18">
        <f t="shared" si="161"/>
        <v>0</v>
      </c>
      <c r="H430" s="18">
        <f t="shared" si="161"/>
        <v>0</v>
      </c>
      <c r="I430" s="18">
        <f t="shared" si="161"/>
        <v>0</v>
      </c>
      <c r="J430" s="18">
        <f t="shared" si="161"/>
        <v>0</v>
      </c>
      <c r="K430" s="14" t="s">
        <v>47</v>
      </c>
    </row>
    <row r="431" spans="1:11" ht="28.5" customHeight="1">
      <c r="A431" s="1">
        <v>421</v>
      </c>
      <c r="B431" s="8" t="s">
        <v>49</v>
      </c>
      <c r="C431" s="18">
        <f>C435+C467</f>
        <v>17619859.56</v>
      </c>
      <c r="D431" s="18">
        <f aca="true" t="shared" si="162" ref="D431:J431">D435+D467</f>
        <v>4027017.6799999997</v>
      </c>
      <c r="E431" s="18">
        <f t="shared" si="162"/>
        <v>884641</v>
      </c>
      <c r="F431" s="18">
        <f t="shared" si="162"/>
        <v>3537500</v>
      </c>
      <c r="G431" s="18">
        <f t="shared" si="162"/>
        <v>2019700.88</v>
      </c>
      <c r="H431" s="18">
        <f t="shared" si="162"/>
        <v>3575500</v>
      </c>
      <c r="I431" s="18">
        <f t="shared" si="162"/>
        <v>3575500</v>
      </c>
      <c r="J431" s="18">
        <f t="shared" si="162"/>
        <v>0</v>
      </c>
      <c r="K431" s="14" t="s">
        <v>47</v>
      </c>
    </row>
    <row r="432" spans="1:11" ht="15" customHeight="1">
      <c r="A432" s="1">
        <v>422</v>
      </c>
      <c r="B432" s="86" t="s">
        <v>50</v>
      </c>
      <c r="C432" s="80"/>
      <c r="D432" s="80"/>
      <c r="E432" s="80"/>
      <c r="F432" s="80"/>
      <c r="G432" s="80"/>
      <c r="H432" s="80"/>
      <c r="I432" s="80"/>
      <c r="J432" s="80"/>
      <c r="K432" s="81"/>
    </row>
    <row r="433" spans="1:11" ht="30" customHeight="1">
      <c r="A433" s="1">
        <v>423</v>
      </c>
      <c r="B433" s="8" t="s">
        <v>187</v>
      </c>
      <c r="C433" s="18">
        <f>C437</f>
        <v>46685200.95999999</v>
      </c>
      <c r="D433" s="18">
        <f aca="true" t="shared" si="163" ref="D433:J433">D437</f>
        <v>33092359.08</v>
      </c>
      <c r="E433" s="18">
        <f t="shared" si="163"/>
        <v>884641</v>
      </c>
      <c r="F433" s="18">
        <f t="shared" si="163"/>
        <v>3537500</v>
      </c>
      <c r="G433" s="18">
        <f t="shared" si="163"/>
        <v>2019700.88</v>
      </c>
      <c r="H433" s="18">
        <f t="shared" si="163"/>
        <v>3575500</v>
      </c>
      <c r="I433" s="18">
        <f t="shared" si="163"/>
        <v>3575500</v>
      </c>
      <c r="J433" s="18">
        <f t="shared" si="163"/>
        <v>0</v>
      </c>
      <c r="K433" s="14" t="s">
        <v>47</v>
      </c>
    </row>
    <row r="434" spans="1:11" ht="27" customHeight="1">
      <c r="A434" s="1">
        <v>424</v>
      </c>
      <c r="B434" s="8" t="s">
        <v>10</v>
      </c>
      <c r="C434" s="18">
        <f>C438</f>
        <v>29065341.4</v>
      </c>
      <c r="D434" s="18">
        <f aca="true" t="shared" si="164" ref="D434:J434">D438</f>
        <v>29065341.4</v>
      </c>
      <c r="E434" s="18">
        <f t="shared" si="164"/>
        <v>0</v>
      </c>
      <c r="F434" s="18">
        <f t="shared" si="164"/>
        <v>0</v>
      </c>
      <c r="G434" s="18">
        <f t="shared" si="164"/>
        <v>0</v>
      </c>
      <c r="H434" s="18">
        <f t="shared" si="164"/>
        <v>0</v>
      </c>
      <c r="I434" s="18">
        <f t="shared" si="164"/>
        <v>0</v>
      </c>
      <c r="J434" s="18">
        <f t="shared" si="164"/>
        <v>0</v>
      </c>
      <c r="K434" s="14" t="s">
        <v>47</v>
      </c>
    </row>
    <row r="435" spans="1:11" ht="25.5" customHeight="1">
      <c r="A435" s="1">
        <v>425</v>
      </c>
      <c r="B435" s="8" t="s">
        <v>11</v>
      </c>
      <c r="C435" s="18">
        <f>C439</f>
        <v>17619859.56</v>
      </c>
      <c r="D435" s="18">
        <f aca="true" t="shared" si="165" ref="D435:J435">D439</f>
        <v>4027017.6799999997</v>
      </c>
      <c r="E435" s="18">
        <f t="shared" si="165"/>
        <v>884641</v>
      </c>
      <c r="F435" s="18">
        <v>3537500</v>
      </c>
      <c r="G435" s="18">
        <f t="shared" si="165"/>
        <v>2019700.88</v>
      </c>
      <c r="H435" s="18">
        <f t="shared" si="165"/>
        <v>3575500</v>
      </c>
      <c r="I435" s="18">
        <f t="shared" si="165"/>
        <v>3575500</v>
      </c>
      <c r="J435" s="18">
        <f t="shared" si="165"/>
        <v>0</v>
      </c>
      <c r="K435" s="14" t="s">
        <v>47</v>
      </c>
    </row>
    <row r="436" spans="1:11" ht="15">
      <c r="A436" s="1">
        <v>426</v>
      </c>
      <c r="B436" s="72" t="s">
        <v>44</v>
      </c>
      <c r="C436" s="77"/>
      <c r="D436" s="77"/>
      <c r="E436" s="77"/>
      <c r="F436" s="77"/>
      <c r="G436" s="77"/>
      <c r="H436" s="77"/>
      <c r="I436" s="77"/>
      <c r="J436" s="77"/>
      <c r="K436" s="77"/>
    </row>
    <row r="437" spans="1:11" ht="44.25" customHeight="1">
      <c r="A437" s="1">
        <v>427</v>
      </c>
      <c r="B437" s="40" t="s">
        <v>236</v>
      </c>
      <c r="C437" s="18">
        <f>C438+C439</f>
        <v>46685200.95999999</v>
      </c>
      <c r="D437" s="18">
        <f aca="true" t="shared" si="166" ref="D437:H437">D438+D439</f>
        <v>33092359.08</v>
      </c>
      <c r="E437" s="18">
        <f t="shared" si="166"/>
        <v>884641</v>
      </c>
      <c r="F437" s="18">
        <f t="shared" si="166"/>
        <v>3537500</v>
      </c>
      <c r="G437" s="18">
        <f t="shared" si="166"/>
        <v>2019700.88</v>
      </c>
      <c r="H437" s="18">
        <f t="shared" si="166"/>
        <v>3575500</v>
      </c>
      <c r="I437" s="18">
        <f aca="true" t="shared" si="167" ref="I437:J437">I438+I439</f>
        <v>3575500</v>
      </c>
      <c r="J437" s="18">
        <f t="shared" si="167"/>
        <v>0</v>
      </c>
      <c r="K437" s="14" t="s">
        <v>47</v>
      </c>
    </row>
    <row r="438" spans="1:11" ht="29.25" customHeight="1">
      <c r="A438" s="1">
        <v>428</v>
      </c>
      <c r="B438" s="8" t="s">
        <v>10</v>
      </c>
      <c r="C438" s="18">
        <f>C442+C446+C450+C454+C458</f>
        <v>29065341.4</v>
      </c>
      <c r="D438" s="18">
        <f aca="true" t="shared" si="168" ref="D438:J438">D442+D446+D450+D454+D458+D469</f>
        <v>29065341.4</v>
      </c>
      <c r="E438" s="18">
        <f t="shared" si="168"/>
        <v>0</v>
      </c>
      <c r="F438" s="18">
        <f t="shared" si="168"/>
        <v>0</v>
      </c>
      <c r="G438" s="18">
        <f t="shared" si="168"/>
        <v>0</v>
      </c>
      <c r="H438" s="18">
        <f t="shared" si="168"/>
        <v>0</v>
      </c>
      <c r="I438" s="18">
        <f t="shared" si="168"/>
        <v>0</v>
      </c>
      <c r="J438" s="18">
        <f t="shared" si="168"/>
        <v>0</v>
      </c>
      <c r="K438" s="14" t="s">
        <v>47</v>
      </c>
    </row>
    <row r="439" spans="1:11" ht="30" customHeight="1">
      <c r="A439" s="1">
        <v>429</v>
      </c>
      <c r="B439" s="8" t="s">
        <v>11</v>
      </c>
      <c r="C439" s="18">
        <f>C443+C447+C451+C455+C459+C462</f>
        <v>17619859.56</v>
      </c>
      <c r="D439" s="18">
        <f aca="true" t="shared" si="169" ref="D439:I439">D443+D447+D451+D455+D459+D462</f>
        <v>4027017.6799999997</v>
      </c>
      <c r="E439" s="18">
        <f t="shared" si="169"/>
        <v>884641</v>
      </c>
      <c r="F439" s="18">
        <v>3537500</v>
      </c>
      <c r="G439" s="18">
        <f t="shared" si="169"/>
        <v>2019700.88</v>
      </c>
      <c r="H439" s="18">
        <f t="shared" si="169"/>
        <v>3575500</v>
      </c>
      <c r="I439" s="18">
        <f t="shared" si="169"/>
        <v>3575500</v>
      </c>
      <c r="J439" s="18">
        <f aca="true" t="shared" si="170" ref="J439">J443+J447+J451+J455+J459+J462</f>
        <v>0</v>
      </c>
      <c r="K439" s="14" t="s">
        <v>47</v>
      </c>
    </row>
    <row r="440" spans="1:11" ht="21" customHeight="1">
      <c r="A440" s="1">
        <v>430</v>
      </c>
      <c r="B440" s="24" t="s">
        <v>115</v>
      </c>
      <c r="C440" s="18"/>
      <c r="D440" s="18"/>
      <c r="E440" s="18"/>
      <c r="F440" s="18"/>
      <c r="G440" s="18"/>
      <c r="H440" s="18"/>
      <c r="I440" s="18"/>
      <c r="J440" s="18"/>
      <c r="K440" s="14"/>
    </row>
    <row r="441" spans="1:11" ht="48" customHeight="1">
      <c r="A441" s="1">
        <v>431</v>
      </c>
      <c r="B441" s="8" t="s">
        <v>189</v>
      </c>
      <c r="C441" s="45">
        <f>C442+C443</f>
        <v>23339508.759999998</v>
      </c>
      <c r="D441" s="45">
        <f>D442+D443</f>
        <v>23339508.759999998</v>
      </c>
      <c r="E441" s="45">
        <f aca="true" t="shared" si="171" ref="E441:J441">E443</f>
        <v>0</v>
      </c>
      <c r="F441" s="45">
        <f t="shared" si="171"/>
        <v>0</v>
      </c>
      <c r="G441" s="45">
        <f t="shared" si="171"/>
        <v>0</v>
      </c>
      <c r="H441" s="45">
        <f t="shared" si="171"/>
        <v>0</v>
      </c>
      <c r="I441" s="45">
        <f t="shared" si="171"/>
        <v>0</v>
      </c>
      <c r="J441" s="45">
        <f t="shared" si="171"/>
        <v>0</v>
      </c>
      <c r="K441" s="14"/>
    </row>
    <row r="442" spans="1:11" ht="21.75" customHeight="1">
      <c r="A442" s="1">
        <v>432</v>
      </c>
      <c r="B442" s="8" t="s">
        <v>2</v>
      </c>
      <c r="C442" s="45">
        <f>D442</f>
        <v>21152149</v>
      </c>
      <c r="D442" s="45">
        <v>21152149</v>
      </c>
      <c r="E442" s="45">
        <v>0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14"/>
    </row>
    <row r="443" spans="1:11" ht="21.75" customHeight="1">
      <c r="A443" s="1">
        <v>433</v>
      </c>
      <c r="B443" s="8" t="s">
        <v>3</v>
      </c>
      <c r="C443" s="45">
        <f>D443</f>
        <v>2187359.76</v>
      </c>
      <c r="D443" s="45">
        <v>2187359.76</v>
      </c>
      <c r="E443" s="45">
        <v>0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14"/>
    </row>
    <row r="444" spans="1:11" ht="21.75" customHeight="1">
      <c r="A444" s="1">
        <v>434</v>
      </c>
      <c r="B444" s="24" t="s">
        <v>116</v>
      </c>
      <c r="C444" s="45"/>
      <c r="D444" s="45"/>
      <c r="E444" s="45"/>
      <c r="F444" s="45"/>
      <c r="G444" s="45"/>
      <c r="H444" s="45"/>
      <c r="I444" s="45"/>
      <c r="J444" s="45"/>
      <c r="K444" s="14"/>
    </row>
    <row r="445" spans="1:11" ht="59.25" customHeight="1">
      <c r="A445" s="1">
        <v>435</v>
      </c>
      <c r="B445" s="8" t="s">
        <v>190</v>
      </c>
      <c r="C445" s="45">
        <f>C446+C447</f>
        <v>7591906</v>
      </c>
      <c r="D445" s="45">
        <f>D446+D447</f>
        <v>7591906</v>
      </c>
      <c r="E445" s="45">
        <f aca="true" t="shared" si="172" ref="E445:J445">E447</f>
        <v>0</v>
      </c>
      <c r="F445" s="45">
        <f t="shared" si="172"/>
        <v>0</v>
      </c>
      <c r="G445" s="45">
        <f t="shared" si="172"/>
        <v>0</v>
      </c>
      <c r="H445" s="45">
        <f t="shared" si="172"/>
        <v>0</v>
      </c>
      <c r="I445" s="45">
        <f t="shared" si="172"/>
        <v>0</v>
      </c>
      <c r="J445" s="45">
        <f t="shared" si="172"/>
        <v>0</v>
      </c>
      <c r="K445" s="14"/>
    </row>
    <row r="446" spans="1:11" ht="21" customHeight="1">
      <c r="A446" s="1">
        <v>436</v>
      </c>
      <c r="B446" s="8" t="s">
        <v>2</v>
      </c>
      <c r="C446" s="45">
        <f>D446</f>
        <v>6832715.4</v>
      </c>
      <c r="D446" s="45">
        <v>6832715.4</v>
      </c>
      <c r="E446" s="45">
        <v>0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14"/>
    </row>
    <row r="447" spans="1:11" ht="19.5" customHeight="1">
      <c r="A447" s="1">
        <v>437</v>
      </c>
      <c r="B447" s="8" t="s">
        <v>3</v>
      </c>
      <c r="C447" s="45">
        <f>D447</f>
        <v>759190.6</v>
      </c>
      <c r="D447" s="45">
        <v>759190.6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14"/>
    </row>
    <row r="448" spans="1:11" ht="24" customHeight="1">
      <c r="A448" s="1">
        <v>438</v>
      </c>
      <c r="B448" s="24" t="s">
        <v>118</v>
      </c>
      <c r="C448" s="45"/>
      <c r="D448" s="45"/>
      <c r="E448" s="45"/>
      <c r="F448" s="45"/>
      <c r="G448" s="45"/>
      <c r="H448" s="45"/>
      <c r="I448" s="45"/>
      <c r="J448" s="45"/>
      <c r="K448" s="14"/>
    </row>
    <row r="449" spans="1:11" ht="45.75" customHeight="1">
      <c r="A449" s="1">
        <v>439</v>
      </c>
      <c r="B449" s="8" t="s">
        <v>188</v>
      </c>
      <c r="C449" s="45">
        <f>C450+C451</f>
        <v>1200530</v>
      </c>
      <c r="D449" s="45">
        <f>D450+D451</f>
        <v>1200530</v>
      </c>
      <c r="E449" s="45">
        <f aca="true" t="shared" si="173" ref="E449:J449">E451</f>
        <v>0</v>
      </c>
      <c r="F449" s="45">
        <f t="shared" si="173"/>
        <v>0</v>
      </c>
      <c r="G449" s="45">
        <f t="shared" si="173"/>
        <v>0</v>
      </c>
      <c r="H449" s="45">
        <f t="shared" si="173"/>
        <v>0</v>
      </c>
      <c r="I449" s="45">
        <f t="shared" si="173"/>
        <v>0</v>
      </c>
      <c r="J449" s="45">
        <f t="shared" si="173"/>
        <v>0</v>
      </c>
      <c r="K449" s="14"/>
    </row>
    <row r="450" spans="1:11" ht="18" customHeight="1">
      <c r="A450" s="1">
        <v>440</v>
      </c>
      <c r="B450" s="8" t="s">
        <v>2</v>
      </c>
      <c r="C450" s="45">
        <f>D450</f>
        <v>1080477</v>
      </c>
      <c r="D450" s="45">
        <v>1080477</v>
      </c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14"/>
    </row>
    <row r="451" spans="1:11" ht="16.5" customHeight="1">
      <c r="A451" s="1">
        <v>441</v>
      </c>
      <c r="B451" s="8" t="s">
        <v>3</v>
      </c>
      <c r="C451" s="45">
        <f>D451</f>
        <v>120053</v>
      </c>
      <c r="D451" s="45">
        <v>120053</v>
      </c>
      <c r="E451" s="45">
        <v>0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14"/>
    </row>
    <row r="452" spans="1:11" ht="21" customHeight="1">
      <c r="A452" s="1">
        <v>442</v>
      </c>
      <c r="B452" s="24" t="s">
        <v>120</v>
      </c>
      <c r="C452" s="45"/>
      <c r="D452" s="45"/>
      <c r="E452" s="45"/>
      <c r="F452" s="45"/>
      <c r="G452" s="45"/>
      <c r="H452" s="45"/>
      <c r="I452" s="45"/>
      <c r="J452" s="45"/>
      <c r="K452" s="14"/>
    </row>
    <row r="453" spans="1:11" ht="33" customHeight="1">
      <c r="A453" s="1">
        <v>443</v>
      </c>
      <c r="B453" s="8" t="s">
        <v>191</v>
      </c>
      <c r="C453" s="45">
        <f>C455</f>
        <v>13358614.2</v>
      </c>
      <c r="D453" s="45">
        <f aca="true" t="shared" si="174" ref="D453:I453">D455</f>
        <v>550414.32</v>
      </c>
      <c r="E453" s="45">
        <f t="shared" si="174"/>
        <v>99999</v>
      </c>
      <c r="F453" s="45">
        <f t="shared" si="174"/>
        <v>3537500</v>
      </c>
      <c r="G453" s="45">
        <f t="shared" si="174"/>
        <v>2019700.88</v>
      </c>
      <c r="H453" s="45">
        <f t="shared" si="174"/>
        <v>3575500</v>
      </c>
      <c r="I453" s="45">
        <f t="shared" si="174"/>
        <v>3575500</v>
      </c>
      <c r="J453" s="45">
        <f aca="true" t="shared" si="175" ref="J453">J455</f>
        <v>0</v>
      </c>
      <c r="K453" s="14"/>
    </row>
    <row r="454" spans="1:11" ht="15.75" customHeight="1">
      <c r="A454" s="1">
        <v>444</v>
      </c>
      <c r="B454" s="8" t="s">
        <v>2</v>
      </c>
      <c r="C454" s="45">
        <v>0</v>
      </c>
      <c r="D454" s="45">
        <v>0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14"/>
    </row>
    <row r="455" spans="1:11" ht="17.25" customHeight="1">
      <c r="A455" s="1">
        <v>445</v>
      </c>
      <c r="B455" s="8" t="s">
        <v>3</v>
      </c>
      <c r="C455" s="45">
        <f>D455+E455+F455+G455+H455+I455+J455</f>
        <v>13358614.2</v>
      </c>
      <c r="D455" s="45">
        <v>550414.32</v>
      </c>
      <c r="E455" s="45">
        <v>99999</v>
      </c>
      <c r="F455" s="45">
        <v>3537500</v>
      </c>
      <c r="G455" s="45">
        <v>2019700.88</v>
      </c>
      <c r="H455" s="45">
        <v>3575500</v>
      </c>
      <c r="I455" s="45">
        <v>3575500</v>
      </c>
      <c r="J455" s="45">
        <v>0</v>
      </c>
      <c r="K455" s="14"/>
    </row>
    <row r="456" spans="1:11" ht="21" customHeight="1">
      <c r="A456" s="1">
        <v>446</v>
      </c>
      <c r="B456" s="24" t="s">
        <v>122</v>
      </c>
      <c r="C456" s="45"/>
      <c r="D456" s="45"/>
      <c r="E456" s="45"/>
      <c r="F456" s="45"/>
      <c r="G456" s="45"/>
      <c r="H456" s="45"/>
      <c r="I456" s="45"/>
      <c r="J456" s="45"/>
      <c r="K456" s="14"/>
    </row>
    <row r="457" spans="1:11" ht="78.75" customHeight="1">
      <c r="A457" s="1">
        <v>447</v>
      </c>
      <c r="B457" s="8" t="s">
        <v>192</v>
      </c>
      <c r="C457" s="45">
        <f>C459</f>
        <v>410000</v>
      </c>
      <c r="D457" s="45">
        <f aca="true" t="shared" si="176" ref="D457:I457">D459</f>
        <v>410000</v>
      </c>
      <c r="E457" s="45">
        <f t="shared" si="176"/>
        <v>0</v>
      </c>
      <c r="F457" s="45">
        <f t="shared" si="176"/>
        <v>0</v>
      </c>
      <c r="G457" s="45">
        <f t="shared" si="176"/>
        <v>0</v>
      </c>
      <c r="H457" s="45">
        <f t="shared" si="176"/>
        <v>0</v>
      </c>
      <c r="I457" s="45">
        <f t="shared" si="176"/>
        <v>0</v>
      </c>
      <c r="J457" s="45">
        <f aca="true" t="shared" si="177" ref="J457">J459</f>
        <v>0</v>
      </c>
      <c r="K457" s="14"/>
    </row>
    <row r="458" spans="1:11" ht="19.5" customHeight="1">
      <c r="A458" s="1">
        <v>448</v>
      </c>
      <c r="B458" s="8" t="s">
        <v>2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14"/>
    </row>
    <row r="459" spans="1:11" ht="18" customHeight="1">
      <c r="A459" s="1">
        <v>449</v>
      </c>
      <c r="B459" s="8" t="s">
        <v>3</v>
      </c>
      <c r="C459" s="46">
        <f>D459</f>
        <v>410000</v>
      </c>
      <c r="D459" s="46">
        <v>410000</v>
      </c>
      <c r="E459" s="46">
        <v>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14"/>
    </row>
    <row r="460" spans="1:11" ht="18" customHeight="1">
      <c r="A460" s="1">
        <v>450</v>
      </c>
      <c r="B460" s="41" t="s">
        <v>123</v>
      </c>
      <c r="C460" s="55"/>
      <c r="D460" s="55"/>
      <c r="E460" s="55"/>
      <c r="F460" s="56"/>
      <c r="G460" s="56"/>
      <c r="H460" s="56"/>
      <c r="I460" s="56"/>
      <c r="J460" s="56"/>
      <c r="K460" s="43"/>
    </row>
    <row r="461" spans="1:11" ht="72.75" customHeight="1">
      <c r="A461" s="1">
        <v>451</v>
      </c>
      <c r="B461" s="8" t="s">
        <v>240</v>
      </c>
      <c r="C461" s="46">
        <f>C462</f>
        <v>784642</v>
      </c>
      <c r="D461" s="46">
        <f aca="true" t="shared" si="178" ref="D461:J461">D462</f>
        <v>0</v>
      </c>
      <c r="E461" s="46">
        <f t="shared" si="178"/>
        <v>784642</v>
      </c>
      <c r="F461" s="46">
        <f t="shared" si="178"/>
        <v>0</v>
      </c>
      <c r="G461" s="46">
        <f t="shared" si="178"/>
        <v>0</v>
      </c>
      <c r="H461" s="46">
        <f t="shared" si="178"/>
        <v>0</v>
      </c>
      <c r="I461" s="46">
        <f t="shared" si="178"/>
        <v>0</v>
      </c>
      <c r="J461" s="46">
        <f t="shared" si="178"/>
        <v>0</v>
      </c>
      <c r="K461" s="14"/>
    </row>
    <row r="462" spans="1:11" ht="18" customHeight="1">
      <c r="A462" s="1">
        <v>452</v>
      </c>
      <c r="B462" s="8" t="s">
        <v>3</v>
      </c>
      <c r="C462" s="46">
        <f>E462</f>
        <v>784642</v>
      </c>
      <c r="D462" s="46">
        <v>0</v>
      </c>
      <c r="E462" s="46">
        <v>784642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14"/>
    </row>
    <row r="463" spans="1:11" ht="15">
      <c r="A463" s="1">
        <v>453</v>
      </c>
      <c r="B463" s="86" t="s">
        <v>12</v>
      </c>
      <c r="C463" s="87"/>
      <c r="D463" s="87"/>
      <c r="E463" s="87"/>
      <c r="F463" s="87"/>
      <c r="G463" s="87"/>
      <c r="H463" s="87"/>
      <c r="I463" s="87"/>
      <c r="J463" s="87"/>
      <c r="K463" s="88"/>
    </row>
    <row r="464" spans="1:11" ht="33.75" customHeight="1">
      <c r="A464" s="1">
        <v>454</v>
      </c>
      <c r="B464" s="7" t="s">
        <v>45</v>
      </c>
      <c r="C464" s="18">
        <f>C468</f>
        <v>0</v>
      </c>
      <c r="D464" s="18">
        <f aca="true" t="shared" si="179" ref="D464:J464">D468</f>
        <v>0</v>
      </c>
      <c r="E464" s="18">
        <f t="shared" si="179"/>
        <v>0</v>
      </c>
      <c r="F464" s="18">
        <f t="shared" si="179"/>
        <v>0</v>
      </c>
      <c r="G464" s="18">
        <f t="shared" si="179"/>
        <v>0</v>
      </c>
      <c r="H464" s="18">
        <f t="shared" si="179"/>
        <v>0</v>
      </c>
      <c r="I464" s="18">
        <f t="shared" si="179"/>
        <v>0</v>
      </c>
      <c r="J464" s="18">
        <f t="shared" si="179"/>
        <v>0</v>
      </c>
      <c r="K464" s="14"/>
    </row>
    <row r="465" spans="1:11" ht="15">
      <c r="A465" s="1">
        <v>455</v>
      </c>
      <c r="B465" s="7" t="s">
        <v>46</v>
      </c>
      <c r="C465" s="18"/>
      <c r="D465" s="18"/>
      <c r="E465" s="18"/>
      <c r="F465" s="18"/>
      <c r="G465" s="18"/>
      <c r="H465" s="18"/>
      <c r="I465" s="18"/>
      <c r="J465" s="18"/>
      <c r="K465" s="14"/>
    </row>
    <row r="466" spans="1:11" ht="15">
      <c r="A466" s="1">
        <v>456</v>
      </c>
      <c r="B466" s="8" t="s">
        <v>10</v>
      </c>
      <c r="C466" s="18">
        <v>0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4"/>
    </row>
    <row r="467" spans="1:11" ht="15">
      <c r="A467" s="1">
        <v>457</v>
      </c>
      <c r="B467" s="8" t="s">
        <v>11</v>
      </c>
      <c r="C467" s="18">
        <f>C470</f>
        <v>0</v>
      </c>
      <c r="D467" s="18">
        <f aca="true" t="shared" si="180" ref="D467:J467">D470</f>
        <v>0</v>
      </c>
      <c r="E467" s="18">
        <f t="shared" si="180"/>
        <v>0</v>
      </c>
      <c r="F467" s="18">
        <f t="shared" si="180"/>
        <v>0</v>
      </c>
      <c r="G467" s="18">
        <f t="shared" si="180"/>
        <v>0</v>
      </c>
      <c r="H467" s="18">
        <f t="shared" si="180"/>
        <v>0</v>
      </c>
      <c r="I467" s="18">
        <f t="shared" si="180"/>
        <v>0</v>
      </c>
      <c r="J467" s="18">
        <f t="shared" si="180"/>
        <v>0</v>
      </c>
      <c r="K467" s="14"/>
    </row>
    <row r="468" spans="1:11" ht="47.25" customHeight="1">
      <c r="A468" s="1">
        <v>458</v>
      </c>
      <c r="B468" s="8" t="s">
        <v>268</v>
      </c>
      <c r="C468" s="18">
        <f>C470</f>
        <v>0</v>
      </c>
      <c r="D468" s="18">
        <f aca="true" t="shared" si="181" ref="D468:J468">D470</f>
        <v>0</v>
      </c>
      <c r="E468" s="18">
        <f t="shared" si="181"/>
        <v>0</v>
      </c>
      <c r="F468" s="18">
        <f t="shared" si="181"/>
        <v>0</v>
      </c>
      <c r="G468" s="18">
        <f t="shared" si="181"/>
        <v>0</v>
      </c>
      <c r="H468" s="18">
        <f t="shared" si="181"/>
        <v>0</v>
      </c>
      <c r="I468" s="18">
        <f t="shared" si="181"/>
        <v>0</v>
      </c>
      <c r="J468" s="18">
        <f t="shared" si="181"/>
        <v>0</v>
      </c>
      <c r="K468" s="14" t="s">
        <v>14</v>
      </c>
    </row>
    <row r="469" spans="1:11" ht="15">
      <c r="A469" s="1">
        <v>459</v>
      </c>
      <c r="B469" s="8" t="s">
        <v>10</v>
      </c>
      <c r="C469" s="18">
        <v>0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4" t="s">
        <v>14</v>
      </c>
    </row>
    <row r="470" spans="1:11" ht="15">
      <c r="A470" s="1">
        <v>460</v>
      </c>
      <c r="B470" s="8" t="s">
        <v>11</v>
      </c>
      <c r="C470" s="18">
        <f>SUM(E470:J470)</f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4" t="s">
        <v>14</v>
      </c>
    </row>
    <row r="471" spans="1:11" ht="23.25" customHeight="1">
      <c r="A471" s="1">
        <v>461</v>
      </c>
      <c r="B471" s="76" t="s">
        <v>214</v>
      </c>
      <c r="C471" s="73"/>
      <c r="D471" s="73"/>
      <c r="E471" s="73"/>
      <c r="F471" s="73"/>
      <c r="G471" s="73"/>
      <c r="H471" s="73"/>
      <c r="I471" s="73"/>
      <c r="J471" s="73"/>
      <c r="K471" s="73"/>
    </row>
    <row r="472" spans="1:11" ht="21" customHeight="1">
      <c r="A472" s="1">
        <v>462</v>
      </c>
      <c r="B472" s="76" t="s">
        <v>51</v>
      </c>
      <c r="C472" s="73"/>
      <c r="D472" s="73"/>
      <c r="E472" s="73"/>
      <c r="F472" s="73"/>
      <c r="G472" s="73"/>
      <c r="H472" s="73"/>
      <c r="I472" s="73"/>
      <c r="J472" s="73"/>
      <c r="K472" s="73"/>
    </row>
    <row r="473" spans="1:11" ht="29.25" customHeight="1">
      <c r="A473" s="1">
        <v>463</v>
      </c>
      <c r="B473" s="28" t="s">
        <v>169</v>
      </c>
      <c r="C473" s="25">
        <f>C479</f>
        <v>80268826.56</v>
      </c>
      <c r="D473" s="25">
        <f aca="true" t="shared" si="182" ref="D473:J473">D479</f>
        <v>16152982</v>
      </c>
      <c r="E473" s="25">
        <f t="shared" si="182"/>
        <v>10399040.6</v>
      </c>
      <c r="F473" s="25">
        <f t="shared" si="182"/>
        <v>8072109.959999999</v>
      </c>
      <c r="G473" s="25">
        <f t="shared" si="182"/>
        <v>11500300</v>
      </c>
      <c r="H473" s="25">
        <f t="shared" si="182"/>
        <v>12051200</v>
      </c>
      <c r="I473" s="25">
        <f t="shared" si="182"/>
        <v>12266594</v>
      </c>
      <c r="J473" s="25">
        <f t="shared" si="182"/>
        <v>9826600</v>
      </c>
      <c r="K473" s="26" t="s">
        <v>14</v>
      </c>
    </row>
    <row r="474" spans="1:11" ht="15">
      <c r="A474" s="1">
        <v>464</v>
      </c>
      <c r="B474" s="7" t="s">
        <v>1</v>
      </c>
      <c r="C474" s="25">
        <f>C480</f>
        <v>14800</v>
      </c>
      <c r="D474" s="25">
        <f aca="true" t="shared" si="183" ref="D474:J474">D480</f>
        <v>0</v>
      </c>
      <c r="E474" s="25">
        <f t="shared" si="183"/>
        <v>0</v>
      </c>
      <c r="F474" s="25">
        <f t="shared" si="183"/>
        <v>14800</v>
      </c>
      <c r="G474" s="25">
        <f t="shared" si="183"/>
        <v>0</v>
      </c>
      <c r="H474" s="25">
        <f t="shared" si="183"/>
        <v>0</v>
      </c>
      <c r="I474" s="25">
        <f t="shared" si="183"/>
        <v>0</v>
      </c>
      <c r="J474" s="25">
        <f t="shared" si="183"/>
        <v>0</v>
      </c>
      <c r="K474" s="26"/>
    </row>
    <row r="475" spans="1:11" ht="15">
      <c r="A475" s="1">
        <v>465</v>
      </c>
      <c r="B475" s="7" t="s">
        <v>2</v>
      </c>
      <c r="C475" s="25">
        <f>C481</f>
        <v>702800</v>
      </c>
      <c r="D475" s="25">
        <f aca="true" t="shared" si="184" ref="D475:J475">D481</f>
        <v>87600</v>
      </c>
      <c r="E475" s="25">
        <f t="shared" si="184"/>
        <v>92000</v>
      </c>
      <c r="F475" s="25">
        <f t="shared" si="184"/>
        <v>98400</v>
      </c>
      <c r="G475" s="25">
        <f t="shared" si="184"/>
        <v>102400</v>
      </c>
      <c r="H475" s="25">
        <f t="shared" si="184"/>
        <v>102400</v>
      </c>
      <c r="I475" s="25">
        <f t="shared" si="184"/>
        <v>102400</v>
      </c>
      <c r="J475" s="25">
        <f t="shared" si="184"/>
        <v>117600</v>
      </c>
      <c r="K475" s="26"/>
    </row>
    <row r="476" spans="1:11" ht="15">
      <c r="A476" s="1">
        <v>466</v>
      </c>
      <c r="B476" s="7" t="s">
        <v>3</v>
      </c>
      <c r="C476" s="25">
        <f>C482</f>
        <v>72851226.56</v>
      </c>
      <c r="D476" s="25">
        <f aca="true" t="shared" si="185" ref="D476:J476">D482</f>
        <v>9365382</v>
      </c>
      <c r="E476" s="25">
        <f t="shared" si="185"/>
        <v>10307040.6</v>
      </c>
      <c r="F476" s="25">
        <f t="shared" si="185"/>
        <v>7958909.959999999</v>
      </c>
      <c r="G476" s="25">
        <f t="shared" si="185"/>
        <v>11397900</v>
      </c>
      <c r="H476" s="25">
        <f t="shared" si="185"/>
        <v>11948800</v>
      </c>
      <c r="I476" s="25">
        <f t="shared" si="185"/>
        <v>12164194</v>
      </c>
      <c r="J476" s="25">
        <f t="shared" si="185"/>
        <v>9709000</v>
      </c>
      <c r="K476" s="26" t="s">
        <v>14</v>
      </c>
    </row>
    <row r="477" spans="1:12" ht="15">
      <c r="A477" s="1">
        <v>467</v>
      </c>
      <c r="B477" s="7" t="s">
        <v>52</v>
      </c>
      <c r="C477" s="25">
        <f>C483</f>
        <v>6700000</v>
      </c>
      <c r="D477" s="25">
        <f aca="true" t="shared" si="186" ref="D477:J477">D483</f>
        <v>6700000</v>
      </c>
      <c r="E477" s="25">
        <f t="shared" si="186"/>
        <v>0</v>
      </c>
      <c r="F477" s="25">
        <f t="shared" si="186"/>
        <v>0</v>
      </c>
      <c r="G477" s="25">
        <f t="shared" si="186"/>
        <v>0</v>
      </c>
      <c r="H477" s="25">
        <f t="shared" si="186"/>
        <v>0</v>
      </c>
      <c r="I477" s="25">
        <f t="shared" si="186"/>
        <v>0</v>
      </c>
      <c r="J477" s="25">
        <f t="shared" si="186"/>
        <v>0</v>
      </c>
      <c r="K477" s="26" t="s">
        <v>53</v>
      </c>
      <c r="L477" s="27"/>
    </row>
    <row r="478" spans="1:12" ht="15">
      <c r="A478" s="1">
        <v>468</v>
      </c>
      <c r="B478" s="79" t="s">
        <v>24</v>
      </c>
      <c r="C478" s="80"/>
      <c r="D478" s="80"/>
      <c r="E478" s="80"/>
      <c r="F478" s="80"/>
      <c r="G478" s="80"/>
      <c r="H478" s="80"/>
      <c r="I478" s="80"/>
      <c r="J478" s="80"/>
      <c r="K478" s="81"/>
      <c r="L478" s="27"/>
    </row>
    <row r="479" spans="1:11" ht="29.25" customHeight="1">
      <c r="A479" s="1">
        <v>469</v>
      </c>
      <c r="B479" s="28" t="s">
        <v>153</v>
      </c>
      <c r="C479" s="25">
        <f>C480+C481+C482+C483</f>
        <v>80268826.56</v>
      </c>
      <c r="D479" s="25">
        <f aca="true" t="shared" si="187" ref="D479:J479">D480+D481+D482+D483</f>
        <v>16152982</v>
      </c>
      <c r="E479" s="25">
        <f t="shared" si="187"/>
        <v>10399040.6</v>
      </c>
      <c r="F479" s="25">
        <f t="shared" si="187"/>
        <v>8072109.959999999</v>
      </c>
      <c r="G479" s="25">
        <f t="shared" si="187"/>
        <v>11500300</v>
      </c>
      <c r="H479" s="25">
        <f t="shared" si="187"/>
        <v>12051200</v>
      </c>
      <c r="I479" s="25">
        <f t="shared" si="187"/>
        <v>12266594</v>
      </c>
      <c r="J479" s="25">
        <f t="shared" si="187"/>
        <v>9826600</v>
      </c>
      <c r="K479" s="26" t="s">
        <v>14</v>
      </c>
    </row>
    <row r="480" spans="1:11" ht="15">
      <c r="A480" s="1">
        <v>470</v>
      </c>
      <c r="B480" s="7" t="s">
        <v>1</v>
      </c>
      <c r="C480" s="25">
        <f>C556</f>
        <v>14800</v>
      </c>
      <c r="D480" s="25">
        <f aca="true" t="shared" si="188" ref="D480:J480">D556</f>
        <v>0</v>
      </c>
      <c r="E480" s="25">
        <f t="shared" si="188"/>
        <v>0</v>
      </c>
      <c r="F480" s="25">
        <f t="shared" si="188"/>
        <v>14800</v>
      </c>
      <c r="G480" s="25">
        <f t="shared" si="188"/>
        <v>0</v>
      </c>
      <c r="H480" s="25">
        <f t="shared" si="188"/>
        <v>0</v>
      </c>
      <c r="I480" s="25">
        <f t="shared" si="188"/>
        <v>0</v>
      </c>
      <c r="J480" s="25">
        <f t="shared" si="188"/>
        <v>0</v>
      </c>
      <c r="K480" s="26"/>
    </row>
    <row r="481" spans="1:11" ht="15">
      <c r="A481" s="1">
        <v>471</v>
      </c>
      <c r="B481" s="7" t="s">
        <v>2</v>
      </c>
      <c r="C481" s="25">
        <f>C546+C551</f>
        <v>702800</v>
      </c>
      <c r="D481" s="25">
        <f aca="true" t="shared" si="189" ref="D481:J481">D546+D551</f>
        <v>87600</v>
      </c>
      <c r="E481" s="25">
        <f t="shared" si="189"/>
        <v>92000</v>
      </c>
      <c r="F481" s="25">
        <f t="shared" si="189"/>
        <v>98400</v>
      </c>
      <c r="G481" s="25">
        <f t="shared" si="189"/>
        <v>102400</v>
      </c>
      <c r="H481" s="25">
        <f t="shared" si="189"/>
        <v>102400</v>
      </c>
      <c r="I481" s="25">
        <f t="shared" si="189"/>
        <v>102400</v>
      </c>
      <c r="J481" s="25">
        <f t="shared" si="189"/>
        <v>117600</v>
      </c>
      <c r="K481" s="26"/>
    </row>
    <row r="482" spans="1:11" ht="15">
      <c r="A482" s="1">
        <v>472</v>
      </c>
      <c r="B482" s="7" t="s">
        <v>3</v>
      </c>
      <c r="C482" s="25">
        <f>C488+C494+C500+C506+C512+C517+C522+C527+C537+C542+C547+C552+C558+C564+C569+C574+C577+C580</f>
        <v>72851226.56</v>
      </c>
      <c r="D482" s="25">
        <f aca="true" t="shared" si="190" ref="D482:J482">D488+D494+D500+D506+D512+D517+D522+D527+D537+D542+D547+D552+D558+D564+D569+D574+D577+D580</f>
        <v>9365382</v>
      </c>
      <c r="E482" s="25">
        <f t="shared" si="190"/>
        <v>10307040.6</v>
      </c>
      <c r="F482" s="25">
        <f t="shared" si="190"/>
        <v>7958909.959999999</v>
      </c>
      <c r="G482" s="25">
        <f t="shared" si="190"/>
        <v>11397900</v>
      </c>
      <c r="H482" s="25">
        <f t="shared" si="190"/>
        <v>11948800</v>
      </c>
      <c r="I482" s="25">
        <f t="shared" si="190"/>
        <v>12164194</v>
      </c>
      <c r="J482" s="25">
        <f t="shared" si="190"/>
        <v>9709000</v>
      </c>
      <c r="K482" s="26"/>
    </row>
    <row r="483" spans="1:11" ht="15">
      <c r="A483" s="1">
        <v>473</v>
      </c>
      <c r="B483" s="7" t="s">
        <v>52</v>
      </c>
      <c r="C483" s="25">
        <f>C489+C495+C501+C507+C513+C518+C523+C528+C533+C538+C543+C548+C553</f>
        <v>6700000</v>
      </c>
      <c r="D483" s="25">
        <f aca="true" t="shared" si="191" ref="D483:J483">D489+D495+D501+D507+D513+D518+D523+D528+D533+D538+D543+D548+D553</f>
        <v>6700000</v>
      </c>
      <c r="E483" s="25">
        <f t="shared" si="191"/>
        <v>0</v>
      </c>
      <c r="F483" s="25">
        <f t="shared" si="191"/>
        <v>0</v>
      </c>
      <c r="G483" s="25">
        <f t="shared" si="191"/>
        <v>0</v>
      </c>
      <c r="H483" s="25">
        <f t="shared" si="191"/>
        <v>0</v>
      </c>
      <c r="I483" s="25">
        <f t="shared" si="191"/>
        <v>0</v>
      </c>
      <c r="J483" s="25">
        <f t="shared" si="191"/>
        <v>0</v>
      </c>
      <c r="K483" s="26"/>
    </row>
    <row r="484" spans="1:11" ht="15">
      <c r="A484" s="1">
        <v>474</v>
      </c>
      <c r="B484" s="28" t="s">
        <v>115</v>
      </c>
      <c r="C484" s="25"/>
      <c r="D484" s="25"/>
      <c r="E484" s="25"/>
      <c r="F484" s="25"/>
      <c r="G484" s="25"/>
      <c r="H484" s="25"/>
      <c r="I484" s="25"/>
      <c r="J484" s="25"/>
      <c r="K484" s="26"/>
    </row>
    <row r="485" spans="1:11" ht="88.5" customHeight="1">
      <c r="A485" s="1">
        <v>475</v>
      </c>
      <c r="B485" s="8" t="s">
        <v>54</v>
      </c>
      <c r="C485" s="25">
        <f>C488+C489</f>
        <v>9865083.6</v>
      </c>
      <c r="D485" s="25">
        <f aca="true" t="shared" si="192" ref="D485:J485">D488+D489</f>
        <v>6119534</v>
      </c>
      <c r="E485" s="25">
        <f t="shared" si="192"/>
        <v>2045549.6</v>
      </c>
      <c r="F485" s="25">
        <f t="shared" si="192"/>
        <v>0</v>
      </c>
      <c r="G485" s="25">
        <f t="shared" si="192"/>
        <v>0</v>
      </c>
      <c r="H485" s="25">
        <f t="shared" si="192"/>
        <v>0</v>
      </c>
      <c r="I485" s="25">
        <f t="shared" si="192"/>
        <v>0</v>
      </c>
      <c r="J485" s="25">
        <f t="shared" si="192"/>
        <v>1700000</v>
      </c>
      <c r="K485" s="26"/>
    </row>
    <row r="486" spans="1:11" ht="15">
      <c r="A486" s="1">
        <v>476</v>
      </c>
      <c r="B486" s="7" t="s">
        <v>1</v>
      </c>
      <c r="C486" s="25">
        <v>0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6"/>
    </row>
    <row r="487" spans="1:11" ht="15">
      <c r="A487" s="1">
        <v>477</v>
      </c>
      <c r="B487" s="7" t="s">
        <v>2</v>
      </c>
      <c r="C487" s="25">
        <v>0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6"/>
    </row>
    <row r="488" spans="1:11" ht="15">
      <c r="A488" s="1">
        <v>478</v>
      </c>
      <c r="B488" s="8" t="s">
        <v>3</v>
      </c>
      <c r="C488" s="25">
        <f>SUM(D488:J488)</f>
        <v>6365083.6</v>
      </c>
      <c r="D488" s="25">
        <v>2619534</v>
      </c>
      <c r="E488" s="25">
        <v>2045549.6</v>
      </c>
      <c r="F488" s="25">
        <v>0</v>
      </c>
      <c r="G488" s="25">
        <v>0</v>
      </c>
      <c r="H488" s="25">
        <v>0</v>
      </c>
      <c r="I488" s="25">
        <v>0</v>
      </c>
      <c r="J488" s="25">
        <v>1700000</v>
      </c>
      <c r="K488" s="26"/>
    </row>
    <row r="489" spans="1:11" ht="15">
      <c r="A489" s="1">
        <v>479</v>
      </c>
      <c r="B489" s="8" t="s">
        <v>52</v>
      </c>
      <c r="C489" s="25">
        <f>D489+E489+F489+G489+H489+I489+J489</f>
        <v>3500000</v>
      </c>
      <c r="D489" s="25">
        <v>3500000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6"/>
    </row>
    <row r="490" spans="1:11" ht="15">
      <c r="A490" s="1">
        <v>480</v>
      </c>
      <c r="B490" s="24" t="s">
        <v>116</v>
      </c>
      <c r="C490" s="25"/>
      <c r="D490" s="25"/>
      <c r="E490" s="25"/>
      <c r="F490" s="25"/>
      <c r="G490" s="25"/>
      <c r="H490" s="25"/>
      <c r="I490" s="25"/>
      <c r="J490" s="25"/>
      <c r="K490" s="26"/>
    </row>
    <row r="491" spans="1:11" ht="62.25" customHeight="1">
      <c r="A491" s="1">
        <v>481</v>
      </c>
      <c r="B491" s="8" t="s">
        <v>55</v>
      </c>
      <c r="C491" s="25">
        <f>C494</f>
        <v>6661950.92</v>
      </c>
      <c r="D491" s="25">
        <f aca="true" t="shared" si="193" ref="D491:J491">D494</f>
        <v>1200000</v>
      </c>
      <c r="E491" s="25">
        <v>1300000</v>
      </c>
      <c r="F491" s="25">
        <v>2154950.92</v>
      </c>
      <c r="G491" s="25">
        <v>0</v>
      </c>
      <c r="H491" s="25">
        <f t="shared" si="193"/>
        <v>0</v>
      </c>
      <c r="I491" s="25">
        <f t="shared" si="193"/>
        <v>0</v>
      </c>
      <c r="J491" s="25">
        <f t="shared" si="193"/>
        <v>2007000</v>
      </c>
      <c r="K491" s="26" t="s">
        <v>14</v>
      </c>
    </row>
    <row r="492" spans="1:11" ht="15">
      <c r="A492" s="1">
        <v>482</v>
      </c>
      <c r="B492" s="7" t="s">
        <v>1</v>
      </c>
      <c r="C492" s="25">
        <v>0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1" ht="15">
      <c r="A493" s="1">
        <v>483</v>
      </c>
      <c r="B493" s="8" t="s">
        <v>2</v>
      </c>
      <c r="C493" s="25">
        <v>0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6"/>
    </row>
    <row r="494" spans="1:11" ht="15">
      <c r="A494" s="1">
        <v>484</v>
      </c>
      <c r="B494" s="8" t="s">
        <v>3</v>
      </c>
      <c r="C494" s="25">
        <f>SUM(D494:J494)</f>
        <v>6661950.92</v>
      </c>
      <c r="D494" s="25">
        <v>1200000</v>
      </c>
      <c r="E494" s="25">
        <v>1300000</v>
      </c>
      <c r="F494" s="25">
        <v>2154950.92</v>
      </c>
      <c r="G494" s="25">
        <v>0</v>
      </c>
      <c r="H494" s="25">
        <v>0</v>
      </c>
      <c r="I494" s="25">
        <v>0</v>
      </c>
      <c r="J494" s="25">
        <v>2007000</v>
      </c>
      <c r="K494" s="26"/>
    </row>
    <row r="495" spans="1:11" ht="15">
      <c r="A495" s="1">
        <v>485</v>
      </c>
      <c r="B495" s="8" t="s">
        <v>52</v>
      </c>
      <c r="C495" s="25">
        <v>0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6"/>
    </row>
    <row r="496" spans="1:11" ht="15">
      <c r="A496" s="1">
        <v>486</v>
      </c>
      <c r="B496" s="24" t="s">
        <v>118</v>
      </c>
      <c r="C496" s="25"/>
      <c r="D496" s="25"/>
      <c r="E496" s="25"/>
      <c r="F496" s="25"/>
      <c r="G496" s="25"/>
      <c r="H496" s="25"/>
      <c r="I496" s="25"/>
      <c r="J496" s="25"/>
      <c r="K496" s="26"/>
    </row>
    <row r="497" spans="1:11" ht="43.5" customHeight="1">
      <c r="A497" s="1">
        <v>487</v>
      </c>
      <c r="B497" s="8" t="s">
        <v>56</v>
      </c>
      <c r="C497" s="25">
        <f>C500</f>
        <v>7165778.52</v>
      </c>
      <c r="D497" s="25">
        <f aca="true" t="shared" si="194" ref="D497:J497">D500</f>
        <v>827000</v>
      </c>
      <c r="E497" s="25">
        <v>1777491</v>
      </c>
      <c r="F497" s="25">
        <v>2918287.52</v>
      </c>
      <c r="G497" s="25">
        <v>0</v>
      </c>
      <c r="H497" s="25">
        <f t="shared" si="194"/>
        <v>0</v>
      </c>
      <c r="I497" s="25">
        <f t="shared" si="194"/>
        <v>0</v>
      </c>
      <c r="J497" s="25">
        <f t="shared" si="194"/>
        <v>1643000</v>
      </c>
      <c r="K497" s="26"/>
    </row>
    <row r="498" spans="1:11" ht="15">
      <c r="A498" s="1">
        <v>488</v>
      </c>
      <c r="B498" s="7" t="s">
        <v>1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 ht="15">
      <c r="A499" s="1">
        <v>489</v>
      </c>
      <c r="B499" s="7" t="s">
        <v>2</v>
      </c>
      <c r="C499" s="25">
        <v>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6"/>
    </row>
    <row r="500" spans="1:11" ht="15">
      <c r="A500" s="1">
        <v>490</v>
      </c>
      <c r="B500" s="8" t="s">
        <v>3</v>
      </c>
      <c r="C500" s="25">
        <f>SUM(D500:J500)</f>
        <v>7165778.52</v>
      </c>
      <c r="D500" s="25">
        <v>827000</v>
      </c>
      <c r="E500" s="25">
        <v>1777491</v>
      </c>
      <c r="F500" s="25">
        <v>2918287.52</v>
      </c>
      <c r="G500" s="25">
        <v>0</v>
      </c>
      <c r="H500" s="25">
        <v>0</v>
      </c>
      <c r="I500" s="25">
        <v>0</v>
      </c>
      <c r="J500" s="25">
        <v>1643000</v>
      </c>
      <c r="K500" s="26"/>
    </row>
    <row r="501" spans="1:11" ht="15">
      <c r="A501" s="1">
        <v>491</v>
      </c>
      <c r="B501" s="8" t="s">
        <v>52</v>
      </c>
      <c r="C501" s="25">
        <v>0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6"/>
    </row>
    <row r="502" spans="1:11" ht="15">
      <c r="A502" s="1">
        <v>492</v>
      </c>
      <c r="B502" s="24" t="s">
        <v>120</v>
      </c>
      <c r="C502" s="25"/>
      <c r="D502" s="25"/>
      <c r="E502" s="25"/>
      <c r="F502" s="25"/>
      <c r="G502" s="25"/>
      <c r="H502" s="25"/>
      <c r="I502" s="25"/>
      <c r="J502" s="25"/>
      <c r="K502" s="26"/>
    </row>
    <row r="503" spans="1:11" ht="51.75" customHeight="1">
      <c r="A503" s="1">
        <v>493</v>
      </c>
      <c r="B503" s="8" t="s">
        <v>57</v>
      </c>
      <c r="C503" s="25">
        <f>C506</f>
        <v>1581745.22</v>
      </c>
      <c r="D503" s="25">
        <f aca="true" t="shared" si="195" ref="D503:J503">D506</f>
        <v>1239745.22</v>
      </c>
      <c r="E503" s="25">
        <v>0</v>
      </c>
      <c r="F503" s="25">
        <v>0</v>
      </c>
      <c r="G503" s="25">
        <v>0</v>
      </c>
      <c r="H503" s="25">
        <f t="shared" si="195"/>
        <v>0</v>
      </c>
      <c r="I503" s="25">
        <f t="shared" si="195"/>
        <v>0</v>
      </c>
      <c r="J503" s="25">
        <f t="shared" si="195"/>
        <v>342000</v>
      </c>
      <c r="K503" s="26" t="s">
        <v>53</v>
      </c>
    </row>
    <row r="504" spans="1:11" ht="15">
      <c r="A504" s="1">
        <v>494</v>
      </c>
      <c r="B504" s="7" t="s">
        <v>1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 ht="15">
      <c r="A505" s="1">
        <v>495</v>
      </c>
      <c r="B505" s="7" t="s">
        <v>2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6"/>
    </row>
    <row r="506" spans="1:11" ht="15">
      <c r="A506" s="1">
        <v>496</v>
      </c>
      <c r="B506" s="8" t="s">
        <v>3</v>
      </c>
      <c r="C506" s="25">
        <f>SUM(D506:J506)</f>
        <v>1581745.22</v>
      </c>
      <c r="D506" s="25">
        <v>1239745.22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342000</v>
      </c>
      <c r="K506" s="26"/>
    </row>
    <row r="507" spans="1:11" ht="15">
      <c r="A507" s="1">
        <v>497</v>
      </c>
      <c r="B507" s="8" t="s">
        <v>52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6"/>
    </row>
    <row r="508" spans="1:11" ht="15">
      <c r="A508" s="1">
        <v>498</v>
      </c>
      <c r="B508" s="24" t="s">
        <v>122</v>
      </c>
      <c r="C508" s="25"/>
      <c r="D508" s="25"/>
      <c r="E508" s="25"/>
      <c r="F508" s="25"/>
      <c r="G508" s="25"/>
      <c r="H508" s="25"/>
      <c r="I508" s="25"/>
      <c r="J508" s="25"/>
      <c r="K508" s="26"/>
    </row>
    <row r="509" spans="1:11" ht="30" customHeight="1">
      <c r="A509" s="1">
        <v>499</v>
      </c>
      <c r="B509" s="8" t="s">
        <v>58</v>
      </c>
      <c r="C509" s="25">
        <f>C512+C513</f>
        <v>949720.78</v>
      </c>
      <c r="D509" s="25">
        <f aca="true" t="shared" si="196" ref="D509:J509">D512+D513</f>
        <v>241720.78</v>
      </c>
      <c r="E509" s="25">
        <f t="shared" si="196"/>
        <v>0</v>
      </c>
      <c r="F509" s="25">
        <f t="shared" si="196"/>
        <v>0</v>
      </c>
      <c r="G509" s="25">
        <f t="shared" si="196"/>
        <v>0</v>
      </c>
      <c r="H509" s="25">
        <f t="shared" si="196"/>
        <v>0</v>
      </c>
      <c r="I509" s="25">
        <f t="shared" si="196"/>
        <v>0</v>
      </c>
      <c r="J509" s="25">
        <f t="shared" si="196"/>
        <v>708000</v>
      </c>
      <c r="K509" s="26" t="s">
        <v>14</v>
      </c>
    </row>
    <row r="510" spans="1:11" ht="15">
      <c r="A510" s="1">
        <v>500</v>
      </c>
      <c r="B510" s="7" t="s">
        <v>1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 ht="15">
      <c r="A511" s="1">
        <v>501</v>
      </c>
      <c r="B511" s="7" t="s">
        <v>2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6"/>
    </row>
    <row r="512" spans="1:11" ht="15">
      <c r="A512" s="1">
        <v>502</v>
      </c>
      <c r="B512" s="8" t="s">
        <v>3</v>
      </c>
      <c r="C512" s="25">
        <f>SUM(D512:J512)</f>
        <v>849720.78</v>
      </c>
      <c r="D512" s="25">
        <v>141720.78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708000</v>
      </c>
      <c r="K512" s="26"/>
    </row>
    <row r="513" spans="1:11" ht="15">
      <c r="A513" s="1">
        <v>503</v>
      </c>
      <c r="B513" s="8" t="s">
        <v>52</v>
      </c>
      <c r="C513" s="25">
        <f>SUM(D513:J513)</f>
        <v>100000</v>
      </c>
      <c r="D513" s="25">
        <v>100000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6"/>
    </row>
    <row r="514" spans="1:11" ht="15">
      <c r="A514" s="1">
        <v>504</v>
      </c>
      <c r="B514" s="24" t="s">
        <v>123</v>
      </c>
      <c r="C514" s="25"/>
      <c r="D514" s="25"/>
      <c r="E514" s="25"/>
      <c r="F514" s="25"/>
      <c r="G514" s="25"/>
      <c r="H514" s="25"/>
      <c r="I514" s="25"/>
      <c r="J514" s="25"/>
      <c r="K514" s="26"/>
    </row>
    <row r="515" spans="1:11" ht="138" customHeight="1">
      <c r="A515" s="1">
        <v>505</v>
      </c>
      <c r="B515" s="8" t="s">
        <v>59</v>
      </c>
      <c r="C515" s="25">
        <f>C517+C518</f>
        <v>10336757.28</v>
      </c>
      <c r="D515" s="25">
        <f aca="true" t="shared" si="197" ref="D515:J515">D517+D518</f>
        <v>2950000</v>
      </c>
      <c r="E515" s="25">
        <f t="shared" si="197"/>
        <v>2430000</v>
      </c>
      <c r="F515" s="25">
        <f t="shared" si="197"/>
        <v>2278757.28</v>
      </c>
      <c r="G515" s="25">
        <f t="shared" si="197"/>
        <v>0</v>
      </c>
      <c r="H515" s="25">
        <f t="shared" si="197"/>
        <v>0</v>
      </c>
      <c r="I515" s="25">
        <f t="shared" si="197"/>
        <v>0</v>
      </c>
      <c r="J515" s="25">
        <f t="shared" si="197"/>
        <v>2678000</v>
      </c>
      <c r="K515" s="26" t="s">
        <v>14</v>
      </c>
    </row>
    <row r="516" spans="1:11" ht="15">
      <c r="A516" s="1">
        <v>506</v>
      </c>
      <c r="B516" s="7" t="s">
        <v>2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6"/>
    </row>
    <row r="517" spans="1:11" ht="15">
      <c r="A517" s="1">
        <v>507</v>
      </c>
      <c r="B517" s="8" t="s">
        <v>3</v>
      </c>
      <c r="C517" s="25">
        <f>SUM(D517:J517)</f>
        <v>9536757.28</v>
      </c>
      <c r="D517" s="25">
        <v>2150000</v>
      </c>
      <c r="E517" s="25">
        <v>2430000</v>
      </c>
      <c r="F517" s="25">
        <v>2278757.28</v>
      </c>
      <c r="G517" s="25">
        <v>0</v>
      </c>
      <c r="H517" s="25">
        <v>0</v>
      </c>
      <c r="I517" s="25">
        <v>0</v>
      </c>
      <c r="J517" s="25">
        <v>2678000</v>
      </c>
      <c r="K517" s="26"/>
    </row>
    <row r="518" spans="1:11" ht="15">
      <c r="A518" s="1">
        <v>508</v>
      </c>
      <c r="B518" s="8" t="s">
        <v>52</v>
      </c>
      <c r="C518" s="25">
        <f>D518+E518+F518+G518+H518+I518+J518</f>
        <v>800000</v>
      </c>
      <c r="D518" s="25">
        <v>800000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6"/>
    </row>
    <row r="519" spans="1:11" ht="15">
      <c r="A519" s="1">
        <v>509</v>
      </c>
      <c r="B519" s="24" t="s">
        <v>139</v>
      </c>
      <c r="C519" s="25"/>
      <c r="D519" s="25"/>
      <c r="E519" s="25"/>
      <c r="F519" s="25"/>
      <c r="G519" s="25"/>
      <c r="H519" s="25"/>
      <c r="I519" s="25"/>
      <c r="J519" s="25"/>
      <c r="K519" s="26"/>
    </row>
    <row r="520" spans="1:11" ht="30" customHeight="1">
      <c r="A520" s="1">
        <v>510</v>
      </c>
      <c r="B520" s="7" t="s">
        <v>145</v>
      </c>
      <c r="C520" s="25">
        <f>C522</f>
        <v>1103000</v>
      </c>
      <c r="D520" s="25">
        <f aca="true" t="shared" si="198" ref="D520:J520">D522</f>
        <v>472000</v>
      </c>
      <c r="E520" s="25">
        <f t="shared" si="198"/>
        <v>0</v>
      </c>
      <c r="F520" s="25">
        <f t="shared" si="198"/>
        <v>0</v>
      </c>
      <c r="G520" s="25">
        <f t="shared" si="198"/>
        <v>0</v>
      </c>
      <c r="H520" s="25">
        <f t="shared" si="198"/>
        <v>0</v>
      </c>
      <c r="I520" s="25">
        <f t="shared" si="198"/>
        <v>0</v>
      </c>
      <c r="J520" s="25">
        <f t="shared" si="198"/>
        <v>631000</v>
      </c>
      <c r="K520" s="26" t="s">
        <v>14</v>
      </c>
    </row>
    <row r="521" spans="1:11" ht="15">
      <c r="A521" s="1">
        <v>511</v>
      </c>
      <c r="B521" s="7" t="s">
        <v>2</v>
      </c>
      <c r="C521" s="25">
        <v>0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6"/>
    </row>
    <row r="522" spans="1:11" ht="15">
      <c r="A522" s="1">
        <v>512</v>
      </c>
      <c r="B522" s="8" t="s">
        <v>3</v>
      </c>
      <c r="C522" s="25">
        <f>SUM(D522:J522)</f>
        <v>1103000</v>
      </c>
      <c r="D522" s="25">
        <v>472000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631000</v>
      </c>
      <c r="K522" s="26"/>
    </row>
    <row r="523" spans="1:11" ht="15">
      <c r="A523" s="1">
        <v>513</v>
      </c>
      <c r="B523" s="7" t="s">
        <v>52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6"/>
    </row>
    <row r="524" spans="1:11" ht="15">
      <c r="A524" s="1">
        <v>514</v>
      </c>
      <c r="B524" s="24" t="s">
        <v>140</v>
      </c>
      <c r="C524" s="25"/>
      <c r="D524" s="25"/>
      <c r="E524" s="25"/>
      <c r="F524" s="25"/>
      <c r="G524" s="25"/>
      <c r="H524" s="25"/>
      <c r="I524" s="25"/>
      <c r="J524" s="25"/>
      <c r="K524" s="26"/>
    </row>
    <row r="525" spans="1:11" ht="30">
      <c r="A525" s="1">
        <v>515</v>
      </c>
      <c r="B525" s="7" t="s">
        <v>60</v>
      </c>
      <c r="C525" s="25">
        <f>C528</f>
        <v>1000000</v>
      </c>
      <c r="D525" s="25">
        <f aca="true" t="shared" si="199" ref="D525:J525">D528</f>
        <v>1000000</v>
      </c>
      <c r="E525" s="25">
        <f t="shared" si="199"/>
        <v>0</v>
      </c>
      <c r="F525" s="25">
        <f t="shared" si="199"/>
        <v>0</v>
      </c>
      <c r="G525" s="25">
        <f t="shared" si="199"/>
        <v>0</v>
      </c>
      <c r="H525" s="25">
        <f t="shared" si="199"/>
        <v>0</v>
      </c>
      <c r="I525" s="25">
        <f t="shared" si="199"/>
        <v>0</v>
      </c>
      <c r="J525" s="25">
        <f t="shared" si="199"/>
        <v>0</v>
      </c>
      <c r="K525" s="26" t="s">
        <v>14</v>
      </c>
    </row>
    <row r="526" spans="1:11" ht="15">
      <c r="A526" s="1">
        <v>516</v>
      </c>
      <c r="B526" s="7" t="s">
        <v>2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6"/>
    </row>
    <row r="527" spans="1:11" ht="15">
      <c r="A527" s="1">
        <v>517</v>
      </c>
      <c r="B527" s="8" t="s">
        <v>3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6"/>
    </row>
    <row r="528" spans="1:11" ht="15">
      <c r="A528" s="1">
        <v>518</v>
      </c>
      <c r="B528" s="8" t="s">
        <v>52</v>
      </c>
      <c r="C528" s="25">
        <f>D528+E528+F528+G528+H528+I528+J528</f>
        <v>1000000</v>
      </c>
      <c r="D528" s="25">
        <v>1000000</v>
      </c>
      <c r="E528" s="25">
        <v>0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6"/>
    </row>
    <row r="529" spans="1:11" ht="15">
      <c r="A529" s="1">
        <v>519</v>
      </c>
      <c r="B529" s="24" t="s">
        <v>141</v>
      </c>
      <c r="C529" s="25"/>
      <c r="D529" s="25"/>
      <c r="E529" s="25"/>
      <c r="F529" s="25"/>
      <c r="G529" s="25"/>
      <c r="H529" s="25"/>
      <c r="I529" s="25"/>
      <c r="J529" s="25"/>
      <c r="K529" s="26"/>
    </row>
    <row r="530" spans="1:11" ht="60.75" customHeight="1">
      <c r="A530" s="1">
        <v>520</v>
      </c>
      <c r="B530" s="7" t="s">
        <v>61</v>
      </c>
      <c r="C530" s="25">
        <f>C533</f>
        <v>600000</v>
      </c>
      <c r="D530" s="25">
        <f aca="true" t="shared" si="200" ref="D530:J530">D533</f>
        <v>600000</v>
      </c>
      <c r="E530" s="25">
        <f t="shared" si="200"/>
        <v>0</v>
      </c>
      <c r="F530" s="25">
        <f t="shared" si="200"/>
        <v>0</v>
      </c>
      <c r="G530" s="25">
        <f t="shared" si="200"/>
        <v>0</v>
      </c>
      <c r="H530" s="25">
        <f t="shared" si="200"/>
        <v>0</v>
      </c>
      <c r="I530" s="25">
        <f t="shared" si="200"/>
        <v>0</v>
      </c>
      <c r="J530" s="25">
        <f t="shared" si="200"/>
        <v>0</v>
      </c>
      <c r="K530" s="26" t="s">
        <v>14</v>
      </c>
    </row>
    <row r="531" spans="1:11" ht="15">
      <c r="A531" s="1">
        <v>521</v>
      </c>
      <c r="B531" s="7" t="s">
        <v>2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6"/>
    </row>
    <row r="532" spans="1:11" ht="15">
      <c r="A532" s="1">
        <v>522</v>
      </c>
      <c r="B532" s="8" t="s">
        <v>3</v>
      </c>
      <c r="C532" s="25">
        <v>0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6"/>
    </row>
    <row r="533" spans="1:11" ht="15">
      <c r="A533" s="1">
        <v>523</v>
      </c>
      <c r="B533" s="8" t="s">
        <v>52</v>
      </c>
      <c r="C533" s="25">
        <f>D533+E533+F533+G533+H533+I533+J533</f>
        <v>600000</v>
      </c>
      <c r="D533" s="25">
        <v>600000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6"/>
    </row>
    <row r="534" spans="1:11" ht="15">
      <c r="A534" s="1">
        <v>524</v>
      </c>
      <c r="B534" s="24" t="s">
        <v>146</v>
      </c>
      <c r="C534" s="25"/>
      <c r="D534" s="25"/>
      <c r="E534" s="25"/>
      <c r="F534" s="25"/>
      <c r="G534" s="25"/>
      <c r="H534" s="25"/>
      <c r="I534" s="25"/>
      <c r="J534" s="25"/>
      <c r="K534" s="26"/>
    </row>
    <row r="535" spans="1:11" ht="18" customHeight="1">
      <c r="A535" s="1">
        <v>525</v>
      </c>
      <c r="B535" s="7" t="s">
        <v>62</v>
      </c>
      <c r="C535" s="25">
        <f>C538</f>
        <v>100000</v>
      </c>
      <c r="D535" s="25">
        <f aca="true" t="shared" si="201" ref="D535:J535">D538</f>
        <v>100000</v>
      </c>
      <c r="E535" s="25">
        <f t="shared" si="201"/>
        <v>0</v>
      </c>
      <c r="F535" s="25">
        <f t="shared" si="201"/>
        <v>0</v>
      </c>
      <c r="G535" s="25">
        <f t="shared" si="201"/>
        <v>0</v>
      </c>
      <c r="H535" s="25">
        <f t="shared" si="201"/>
        <v>0</v>
      </c>
      <c r="I535" s="25">
        <f t="shared" si="201"/>
        <v>0</v>
      </c>
      <c r="J535" s="25">
        <f t="shared" si="201"/>
        <v>0</v>
      </c>
      <c r="K535" s="26" t="s">
        <v>14</v>
      </c>
    </row>
    <row r="536" spans="1:11" ht="15">
      <c r="A536" s="1">
        <v>526</v>
      </c>
      <c r="B536" s="7" t="s">
        <v>2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6"/>
    </row>
    <row r="537" spans="1:11" ht="15">
      <c r="A537" s="1">
        <v>527</v>
      </c>
      <c r="B537" s="8" t="s">
        <v>3</v>
      </c>
      <c r="C537" s="25">
        <v>0</v>
      </c>
      <c r="D537" s="25">
        <v>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6"/>
    </row>
    <row r="538" spans="1:11" ht="15">
      <c r="A538" s="1">
        <v>528</v>
      </c>
      <c r="B538" s="8" t="s">
        <v>52</v>
      </c>
      <c r="C538" s="25">
        <f>SUM(D538:J538)</f>
        <v>100000</v>
      </c>
      <c r="D538" s="25">
        <v>100000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6"/>
    </row>
    <row r="539" spans="1:11" ht="15">
      <c r="A539" s="1">
        <v>529</v>
      </c>
      <c r="B539" s="24" t="s">
        <v>147</v>
      </c>
      <c r="C539" s="25"/>
      <c r="D539" s="25"/>
      <c r="E539" s="25"/>
      <c r="F539" s="25"/>
      <c r="G539" s="25"/>
      <c r="H539" s="25"/>
      <c r="I539" s="25"/>
      <c r="J539" s="25"/>
      <c r="K539" s="26"/>
    </row>
    <row r="540" spans="1:11" ht="29.25" customHeight="1">
      <c r="A540" s="1">
        <v>530</v>
      </c>
      <c r="B540" s="7" t="s">
        <v>63</v>
      </c>
      <c r="C540" s="25">
        <f>C543</f>
        <v>600000</v>
      </c>
      <c r="D540" s="25">
        <f aca="true" t="shared" si="202" ref="D540:J540">D543</f>
        <v>600000</v>
      </c>
      <c r="E540" s="25">
        <f t="shared" si="202"/>
        <v>0</v>
      </c>
      <c r="F540" s="25">
        <f t="shared" si="202"/>
        <v>0</v>
      </c>
      <c r="G540" s="25">
        <f t="shared" si="202"/>
        <v>0</v>
      </c>
      <c r="H540" s="25">
        <f t="shared" si="202"/>
        <v>0</v>
      </c>
      <c r="I540" s="25">
        <f t="shared" si="202"/>
        <v>0</v>
      </c>
      <c r="J540" s="25">
        <f t="shared" si="202"/>
        <v>0</v>
      </c>
      <c r="K540" s="26" t="s">
        <v>14</v>
      </c>
    </row>
    <row r="541" spans="1:11" ht="15">
      <c r="A541" s="1">
        <v>531</v>
      </c>
      <c r="B541" s="7" t="s">
        <v>2</v>
      </c>
      <c r="C541" s="25">
        <v>0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6"/>
    </row>
    <row r="542" spans="1:11" ht="15">
      <c r="A542" s="1">
        <v>532</v>
      </c>
      <c r="B542" s="8" t="s">
        <v>3</v>
      </c>
      <c r="C542" s="25">
        <v>0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6"/>
    </row>
    <row r="543" spans="1:11" ht="15">
      <c r="A543" s="1">
        <v>533</v>
      </c>
      <c r="B543" s="8" t="s">
        <v>52</v>
      </c>
      <c r="C543" s="25">
        <f>D543+E543+F543+G543+H543+I543+J543</f>
        <v>600000</v>
      </c>
      <c r="D543" s="25">
        <v>600000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6"/>
    </row>
    <row r="544" spans="1:11" ht="15">
      <c r="A544" s="1">
        <v>534</v>
      </c>
      <c r="B544" s="24" t="s">
        <v>148</v>
      </c>
      <c r="C544" s="25"/>
      <c r="D544" s="25"/>
      <c r="E544" s="25"/>
      <c r="F544" s="25"/>
      <c r="G544" s="25"/>
      <c r="H544" s="25"/>
      <c r="I544" s="25"/>
      <c r="J544" s="25"/>
      <c r="K544" s="26"/>
    </row>
    <row r="545" spans="1:11" ht="60.75" customHeight="1">
      <c r="A545" s="1">
        <v>535</v>
      </c>
      <c r="B545" s="8" t="s">
        <v>64</v>
      </c>
      <c r="C545" s="25">
        <f>C546</f>
        <v>702100</v>
      </c>
      <c r="D545" s="25">
        <f aca="true" t="shared" si="203" ref="D545:J545">D546</f>
        <v>87500</v>
      </c>
      <c r="E545" s="25">
        <f t="shared" si="203"/>
        <v>91900</v>
      </c>
      <c r="F545" s="25">
        <f t="shared" si="203"/>
        <v>98300</v>
      </c>
      <c r="G545" s="25">
        <f t="shared" si="203"/>
        <v>102300</v>
      </c>
      <c r="H545" s="25">
        <f t="shared" si="203"/>
        <v>102300</v>
      </c>
      <c r="I545" s="25">
        <f t="shared" si="203"/>
        <v>102300</v>
      </c>
      <c r="J545" s="25">
        <f t="shared" si="203"/>
        <v>117500</v>
      </c>
      <c r="K545" s="26"/>
    </row>
    <row r="546" spans="1:11" ht="15">
      <c r="A546" s="1">
        <v>536</v>
      </c>
      <c r="B546" s="7" t="s">
        <v>2</v>
      </c>
      <c r="C546" s="25">
        <f>SUM(D546:J546)</f>
        <v>702100</v>
      </c>
      <c r="D546" s="25">
        <v>87500</v>
      </c>
      <c r="E546" s="25">
        <v>91900</v>
      </c>
      <c r="F546" s="25">
        <v>98300</v>
      </c>
      <c r="G546" s="25">
        <v>102300</v>
      </c>
      <c r="H546" s="25">
        <v>102300</v>
      </c>
      <c r="I546" s="25">
        <v>102300</v>
      </c>
      <c r="J546" s="25">
        <v>117500</v>
      </c>
      <c r="K546" s="26" t="s">
        <v>14</v>
      </c>
    </row>
    <row r="547" spans="1:11" ht="15">
      <c r="A547" s="1">
        <v>537</v>
      </c>
      <c r="B547" s="8" t="s">
        <v>3</v>
      </c>
      <c r="C547" s="25">
        <v>0</v>
      </c>
      <c r="D547" s="25">
        <v>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6"/>
    </row>
    <row r="548" spans="1:11" ht="15">
      <c r="A548" s="1">
        <v>538</v>
      </c>
      <c r="B548" s="8" t="s">
        <v>52</v>
      </c>
      <c r="C548" s="25">
        <v>0</v>
      </c>
      <c r="D548" s="25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6"/>
    </row>
    <row r="549" spans="1:11" ht="15">
      <c r="A549" s="1">
        <v>539</v>
      </c>
      <c r="B549" s="24" t="s">
        <v>149</v>
      </c>
      <c r="C549" s="25"/>
      <c r="D549" s="25"/>
      <c r="E549" s="25"/>
      <c r="F549" s="25"/>
      <c r="G549" s="25"/>
      <c r="H549" s="25"/>
      <c r="I549" s="25"/>
      <c r="J549" s="25"/>
      <c r="K549" s="26"/>
    </row>
    <row r="550" spans="1:11" ht="111" customHeight="1">
      <c r="A550" s="1">
        <v>540</v>
      </c>
      <c r="B550" s="7" t="s">
        <v>65</v>
      </c>
      <c r="C550" s="25">
        <f>C551</f>
        <v>700</v>
      </c>
      <c r="D550" s="25">
        <f aca="true" t="shared" si="204" ref="D550:J550">D551</f>
        <v>100</v>
      </c>
      <c r="E550" s="25">
        <f t="shared" si="204"/>
        <v>100</v>
      </c>
      <c r="F550" s="25">
        <f t="shared" si="204"/>
        <v>100</v>
      </c>
      <c r="G550" s="25">
        <f t="shared" si="204"/>
        <v>100</v>
      </c>
      <c r="H550" s="25">
        <f t="shared" si="204"/>
        <v>100</v>
      </c>
      <c r="I550" s="25">
        <f t="shared" si="204"/>
        <v>100</v>
      </c>
      <c r="J550" s="25">
        <f t="shared" si="204"/>
        <v>100</v>
      </c>
      <c r="K550" s="26" t="s">
        <v>14</v>
      </c>
    </row>
    <row r="551" spans="1:11" ht="15">
      <c r="A551" s="1">
        <v>541</v>
      </c>
      <c r="B551" s="7" t="s">
        <v>2</v>
      </c>
      <c r="C551" s="25">
        <f>SUM(D551:J551)</f>
        <v>700</v>
      </c>
      <c r="D551" s="25">
        <v>100</v>
      </c>
      <c r="E551" s="25">
        <v>100</v>
      </c>
      <c r="F551" s="25">
        <v>100</v>
      </c>
      <c r="G551" s="25">
        <v>100</v>
      </c>
      <c r="H551" s="25">
        <v>100</v>
      </c>
      <c r="I551" s="25">
        <v>100</v>
      </c>
      <c r="J551" s="25">
        <v>100</v>
      </c>
      <c r="K551" s="26"/>
    </row>
    <row r="552" spans="1:11" ht="15">
      <c r="A552" s="1">
        <v>542</v>
      </c>
      <c r="B552" s="8" t="s">
        <v>3</v>
      </c>
      <c r="C552" s="25">
        <v>0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6"/>
    </row>
    <row r="553" spans="1:11" ht="15">
      <c r="A553" s="1">
        <v>543</v>
      </c>
      <c r="B553" s="8" t="s">
        <v>52</v>
      </c>
      <c r="C553" s="25">
        <v>0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6"/>
    </row>
    <row r="554" spans="1:11" ht="15">
      <c r="A554" s="1">
        <v>544</v>
      </c>
      <c r="B554" s="24" t="s">
        <v>150</v>
      </c>
      <c r="C554" s="25"/>
      <c r="D554" s="25"/>
      <c r="E554" s="25"/>
      <c r="F554" s="25"/>
      <c r="G554" s="25"/>
      <c r="H554" s="25"/>
      <c r="I554" s="25"/>
      <c r="J554" s="25"/>
      <c r="K554" s="26"/>
    </row>
    <row r="555" spans="1:11" ht="168" customHeight="1">
      <c r="A555" s="1">
        <v>545</v>
      </c>
      <c r="B555" s="8" t="s">
        <v>66</v>
      </c>
      <c r="C555" s="25">
        <f>C556</f>
        <v>14800</v>
      </c>
      <c r="D555" s="25">
        <f aca="true" t="shared" si="205" ref="D555:J555">D556</f>
        <v>0</v>
      </c>
      <c r="E555" s="25">
        <f t="shared" si="205"/>
        <v>0</v>
      </c>
      <c r="F555" s="25">
        <f t="shared" si="205"/>
        <v>14800</v>
      </c>
      <c r="G555" s="25">
        <f t="shared" si="205"/>
        <v>0</v>
      </c>
      <c r="H555" s="25">
        <f t="shared" si="205"/>
        <v>0</v>
      </c>
      <c r="I555" s="25">
        <f t="shared" si="205"/>
        <v>0</v>
      </c>
      <c r="J555" s="25">
        <f t="shared" si="205"/>
        <v>0</v>
      </c>
      <c r="K555" s="26"/>
    </row>
    <row r="556" spans="1:11" ht="15">
      <c r="A556" s="1">
        <v>546</v>
      </c>
      <c r="B556" s="8" t="s">
        <v>1</v>
      </c>
      <c r="C556" s="25">
        <f>D556+E556+F556+G556+H556+I556+J556</f>
        <v>14800</v>
      </c>
      <c r="D556" s="25">
        <v>0</v>
      </c>
      <c r="E556" s="25">
        <v>0</v>
      </c>
      <c r="F556" s="25">
        <v>14800</v>
      </c>
      <c r="G556" s="25">
        <v>0</v>
      </c>
      <c r="H556" s="25">
        <v>0</v>
      </c>
      <c r="I556" s="25">
        <v>0</v>
      </c>
      <c r="J556" s="25">
        <v>0</v>
      </c>
      <c r="K556" s="26"/>
    </row>
    <row r="557" spans="1:11" ht="15">
      <c r="A557" s="1">
        <v>547</v>
      </c>
      <c r="B557" s="7" t="s">
        <v>2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6"/>
    </row>
    <row r="558" spans="1:11" ht="15">
      <c r="A558" s="1">
        <v>548</v>
      </c>
      <c r="B558" s="8" t="s">
        <v>3</v>
      </c>
      <c r="C558" s="25">
        <v>0</v>
      </c>
      <c r="D558" s="25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6"/>
    </row>
    <row r="559" spans="1:11" ht="15">
      <c r="A559" s="1">
        <v>549</v>
      </c>
      <c r="B559" s="8" t="s">
        <v>52</v>
      </c>
      <c r="C559" s="25">
        <v>0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6"/>
    </row>
    <row r="560" spans="1:11" ht="15">
      <c r="A560" s="1">
        <v>550</v>
      </c>
      <c r="B560" s="24" t="s">
        <v>151</v>
      </c>
      <c r="C560" s="25"/>
      <c r="D560" s="25"/>
      <c r="E560" s="25"/>
      <c r="F560" s="25"/>
      <c r="G560" s="25"/>
      <c r="H560" s="25"/>
      <c r="I560" s="25"/>
      <c r="J560" s="25"/>
      <c r="K560" s="26"/>
    </row>
    <row r="561" spans="1:11" ht="121.5" customHeight="1">
      <c r="A561" s="1">
        <v>551</v>
      </c>
      <c r="B561" s="8" t="s">
        <v>152</v>
      </c>
      <c r="C561" s="25">
        <f>C564</f>
        <v>75000</v>
      </c>
      <c r="D561" s="25">
        <f aca="true" t="shared" si="206" ref="D561:J561">D564</f>
        <v>75000</v>
      </c>
      <c r="E561" s="25">
        <f t="shared" si="206"/>
        <v>0</v>
      </c>
      <c r="F561" s="25">
        <f t="shared" si="206"/>
        <v>0</v>
      </c>
      <c r="G561" s="25">
        <f t="shared" si="206"/>
        <v>0</v>
      </c>
      <c r="H561" s="25">
        <f t="shared" si="206"/>
        <v>0</v>
      </c>
      <c r="I561" s="25">
        <f t="shared" si="206"/>
        <v>0</v>
      </c>
      <c r="J561" s="25">
        <f t="shared" si="206"/>
        <v>0</v>
      </c>
      <c r="K561" s="26" t="s">
        <v>14</v>
      </c>
    </row>
    <row r="562" spans="1:11" ht="15">
      <c r="A562" s="1">
        <v>552</v>
      </c>
      <c r="B562" s="7" t="s">
        <v>1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6" t="s">
        <v>14</v>
      </c>
    </row>
    <row r="563" spans="1:11" ht="15">
      <c r="A563" s="1">
        <v>553</v>
      </c>
      <c r="B563" s="7" t="s">
        <v>2</v>
      </c>
      <c r="C563" s="25">
        <v>0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6" t="s">
        <v>14</v>
      </c>
    </row>
    <row r="564" spans="1:11" ht="15">
      <c r="A564" s="1">
        <v>554</v>
      </c>
      <c r="B564" s="8" t="s">
        <v>3</v>
      </c>
      <c r="C564" s="25">
        <f>D564+E564+F564+G564+H564+I564+J564</f>
        <v>75000</v>
      </c>
      <c r="D564" s="25">
        <v>75000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6" t="s">
        <v>14</v>
      </c>
    </row>
    <row r="565" spans="1:11" ht="15">
      <c r="A565" s="1">
        <v>555</v>
      </c>
      <c r="B565" s="24" t="s">
        <v>170</v>
      </c>
      <c r="C565" s="25"/>
      <c r="D565" s="25"/>
      <c r="E565" s="25"/>
      <c r="F565" s="25"/>
      <c r="G565" s="25"/>
      <c r="H565" s="25"/>
      <c r="I565" s="25"/>
      <c r="J565" s="25"/>
      <c r="K565" s="26"/>
    </row>
    <row r="566" spans="1:11" ht="81" customHeight="1">
      <c r="A566" s="1">
        <v>556</v>
      </c>
      <c r="B566" s="8" t="s">
        <v>67</v>
      </c>
      <c r="C566" s="25">
        <f>C569</f>
        <v>1326382</v>
      </c>
      <c r="D566" s="25">
        <f aca="true" t="shared" si="207" ref="D566:J566">D569</f>
        <v>640382</v>
      </c>
      <c r="E566" s="25">
        <f t="shared" si="207"/>
        <v>686000</v>
      </c>
      <c r="F566" s="25">
        <f t="shared" si="207"/>
        <v>0</v>
      </c>
      <c r="G566" s="25">
        <f t="shared" si="207"/>
        <v>0</v>
      </c>
      <c r="H566" s="25">
        <f t="shared" si="207"/>
        <v>0</v>
      </c>
      <c r="I566" s="25">
        <f t="shared" si="207"/>
        <v>0</v>
      </c>
      <c r="J566" s="25">
        <f t="shared" si="207"/>
        <v>0</v>
      </c>
      <c r="K566" s="26"/>
    </row>
    <row r="567" spans="1:11" ht="15">
      <c r="A567" s="1">
        <v>557</v>
      </c>
      <c r="B567" s="7" t="s">
        <v>1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6"/>
    </row>
    <row r="568" spans="1:11" ht="15">
      <c r="A568" s="1">
        <v>558</v>
      </c>
      <c r="B568" s="7" t="s">
        <v>2</v>
      </c>
      <c r="C568" s="25">
        <v>0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6"/>
    </row>
    <row r="569" spans="1:11" ht="15">
      <c r="A569" s="1">
        <v>559</v>
      </c>
      <c r="B569" s="8" t="s">
        <v>3</v>
      </c>
      <c r="C569" s="25">
        <f>D569+E569+F569+G569</f>
        <v>1326382</v>
      </c>
      <c r="D569" s="25">
        <v>640382</v>
      </c>
      <c r="E569" s="25">
        <v>686000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6"/>
    </row>
    <row r="570" spans="1:11" ht="15">
      <c r="A570" s="1">
        <v>560</v>
      </c>
      <c r="B570" s="24" t="s">
        <v>228</v>
      </c>
      <c r="C570" s="25"/>
      <c r="D570" s="25"/>
      <c r="E570" s="25"/>
      <c r="F570" s="25"/>
      <c r="G570" s="25"/>
      <c r="H570" s="25"/>
      <c r="I570" s="25"/>
      <c r="J570" s="25"/>
      <c r="K570" s="26"/>
    </row>
    <row r="571" spans="1:11" ht="75">
      <c r="A571" s="1">
        <v>561</v>
      </c>
      <c r="B571" s="8" t="s">
        <v>229</v>
      </c>
      <c r="C571" s="25">
        <f>C574</f>
        <v>2256700</v>
      </c>
      <c r="D571" s="25">
        <f aca="true" t="shared" si="208" ref="D571:J571">D574</f>
        <v>0</v>
      </c>
      <c r="E571" s="25">
        <f t="shared" si="208"/>
        <v>1880000</v>
      </c>
      <c r="F571" s="25">
        <f t="shared" si="208"/>
        <v>376700</v>
      </c>
      <c r="G571" s="25">
        <f t="shared" si="208"/>
        <v>0</v>
      </c>
      <c r="H571" s="25">
        <f t="shared" si="208"/>
        <v>0</v>
      </c>
      <c r="I571" s="25">
        <f t="shared" si="208"/>
        <v>0</v>
      </c>
      <c r="J571" s="25">
        <f t="shared" si="208"/>
        <v>0</v>
      </c>
      <c r="K571" s="26"/>
    </row>
    <row r="572" spans="1:11" ht="15">
      <c r="A572" s="1">
        <v>562</v>
      </c>
      <c r="B572" s="7" t="s">
        <v>1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6"/>
    </row>
    <row r="573" spans="1:11" ht="15">
      <c r="A573" s="1">
        <v>563</v>
      </c>
      <c r="B573" s="7" t="s">
        <v>2</v>
      </c>
      <c r="C573" s="25">
        <v>0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6"/>
    </row>
    <row r="574" spans="1:11" ht="15">
      <c r="A574" s="1">
        <v>564</v>
      </c>
      <c r="B574" s="8" t="s">
        <v>3</v>
      </c>
      <c r="C574" s="25">
        <f>D574+E574+F574+G574+H574+I574+J574</f>
        <v>2256700</v>
      </c>
      <c r="D574" s="25">
        <v>0</v>
      </c>
      <c r="E574" s="25">
        <v>1880000</v>
      </c>
      <c r="F574" s="25">
        <v>376700</v>
      </c>
      <c r="G574" s="25">
        <v>0</v>
      </c>
      <c r="H574" s="25">
        <v>0</v>
      </c>
      <c r="I574" s="25">
        <v>0</v>
      </c>
      <c r="J574" s="25">
        <v>0</v>
      </c>
      <c r="K574" s="26"/>
    </row>
    <row r="575" spans="1:11" ht="15">
      <c r="A575" s="1">
        <v>565</v>
      </c>
      <c r="B575" s="24" t="s">
        <v>238</v>
      </c>
      <c r="C575" s="25"/>
      <c r="D575" s="25"/>
      <c r="E575" s="25"/>
      <c r="F575" s="25"/>
      <c r="G575" s="25"/>
      <c r="H575" s="25"/>
      <c r="I575" s="25"/>
      <c r="J575" s="25"/>
      <c r="K575" s="26"/>
    </row>
    <row r="576" spans="1:11" ht="105">
      <c r="A576" s="1">
        <v>566</v>
      </c>
      <c r="B576" s="8" t="s">
        <v>239</v>
      </c>
      <c r="C576" s="25">
        <f>C577</f>
        <v>418214.24</v>
      </c>
      <c r="D576" s="25">
        <f aca="true" t="shared" si="209" ref="D576:J576">D577</f>
        <v>0</v>
      </c>
      <c r="E576" s="25">
        <f t="shared" si="209"/>
        <v>188000</v>
      </c>
      <c r="F576" s="25">
        <f t="shared" si="209"/>
        <v>230214.24</v>
      </c>
      <c r="G576" s="25">
        <f t="shared" si="209"/>
        <v>0</v>
      </c>
      <c r="H576" s="25">
        <f t="shared" si="209"/>
        <v>0</v>
      </c>
      <c r="I576" s="25">
        <f t="shared" si="209"/>
        <v>0</v>
      </c>
      <c r="J576" s="25">
        <f t="shared" si="209"/>
        <v>0</v>
      </c>
      <c r="K576" s="26"/>
    </row>
    <row r="577" spans="1:11" ht="15">
      <c r="A577" s="1">
        <v>567</v>
      </c>
      <c r="B577" s="8" t="s">
        <v>3</v>
      </c>
      <c r="C577" s="25">
        <f>D577+E577+F577+G577+H577+I577+J577</f>
        <v>418214.24</v>
      </c>
      <c r="D577" s="25">
        <v>0</v>
      </c>
      <c r="E577" s="25">
        <v>188000</v>
      </c>
      <c r="F577" s="25">
        <v>230214.24</v>
      </c>
      <c r="G577" s="25">
        <v>0</v>
      </c>
      <c r="H577" s="25">
        <v>0</v>
      </c>
      <c r="I577" s="25">
        <v>0</v>
      </c>
      <c r="J577" s="25">
        <v>0</v>
      </c>
      <c r="K577" s="26"/>
    </row>
    <row r="578" spans="1:11" ht="15">
      <c r="A578" s="1">
        <v>568</v>
      </c>
      <c r="B578" s="24" t="s">
        <v>271</v>
      </c>
      <c r="C578" s="25"/>
      <c r="D578" s="25"/>
      <c r="E578" s="25"/>
      <c r="F578" s="25"/>
      <c r="G578" s="25"/>
      <c r="H578" s="25"/>
      <c r="I578" s="25"/>
      <c r="J578" s="25"/>
      <c r="K578" s="26"/>
    </row>
    <row r="579" spans="1:11" ht="30">
      <c r="A579" s="1">
        <v>569</v>
      </c>
      <c r="B579" s="8" t="s">
        <v>272</v>
      </c>
      <c r="C579" s="25">
        <f>C580</f>
        <v>35510894</v>
      </c>
      <c r="D579" s="25">
        <f aca="true" t="shared" si="210" ref="D579:J579">D580</f>
        <v>0</v>
      </c>
      <c r="E579" s="25">
        <f t="shared" si="210"/>
        <v>0</v>
      </c>
      <c r="F579" s="25">
        <f t="shared" si="210"/>
        <v>0</v>
      </c>
      <c r="G579" s="25">
        <f t="shared" si="210"/>
        <v>11397900</v>
      </c>
      <c r="H579" s="25">
        <f t="shared" si="210"/>
        <v>11948800</v>
      </c>
      <c r="I579" s="25">
        <f t="shared" si="210"/>
        <v>12164194</v>
      </c>
      <c r="J579" s="25">
        <f t="shared" si="210"/>
        <v>0</v>
      </c>
      <c r="K579" s="26"/>
    </row>
    <row r="580" spans="1:11" ht="15">
      <c r="A580" s="1">
        <v>570</v>
      </c>
      <c r="B580" s="8" t="s">
        <v>3</v>
      </c>
      <c r="C580" s="25">
        <f>SUM(D580:J580)</f>
        <v>35510894</v>
      </c>
      <c r="D580" s="25">
        <v>0</v>
      </c>
      <c r="E580" s="25">
        <v>0</v>
      </c>
      <c r="F580" s="25">
        <v>0</v>
      </c>
      <c r="G580" s="25">
        <v>11397900</v>
      </c>
      <c r="H580" s="25">
        <v>11948800</v>
      </c>
      <c r="I580" s="25">
        <v>12164194</v>
      </c>
      <c r="J580" s="25">
        <v>0</v>
      </c>
      <c r="K580" s="26"/>
    </row>
    <row r="581" spans="1:11" ht="15">
      <c r="A581" s="1">
        <v>571</v>
      </c>
      <c r="B581" s="76" t="s">
        <v>213</v>
      </c>
      <c r="C581" s="73"/>
      <c r="D581" s="73"/>
      <c r="E581" s="73"/>
      <c r="F581" s="73"/>
      <c r="G581" s="73"/>
      <c r="H581" s="73"/>
      <c r="I581" s="73"/>
      <c r="J581" s="73"/>
      <c r="K581" s="73"/>
    </row>
    <row r="582" spans="1:11" ht="47.25" customHeight="1">
      <c r="A582" s="1">
        <v>572</v>
      </c>
      <c r="B582" s="28" t="s">
        <v>171</v>
      </c>
      <c r="C582" s="25">
        <f>C587</f>
        <v>23180800</v>
      </c>
      <c r="D582" s="25">
        <f aca="true" t="shared" si="211" ref="D582:J582">D587</f>
        <v>3234000</v>
      </c>
      <c r="E582" s="25">
        <f t="shared" si="211"/>
        <v>3238600</v>
      </c>
      <c r="F582" s="25">
        <f t="shared" si="211"/>
        <v>3075700</v>
      </c>
      <c r="G582" s="25">
        <f t="shared" si="211"/>
        <v>3141600</v>
      </c>
      <c r="H582" s="25">
        <f t="shared" si="211"/>
        <v>3145600</v>
      </c>
      <c r="I582" s="25">
        <f t="shared" si="211"/>
        <v>3145600</v>
      </c>
      <c r="J582" s="25">
        <f t="shared" si="211"/>
        <v>4199700</v>
      </c>
      <c r="K582" s="29" t="s">
        <v>13</v>
      </c>
    </row>
    <row r="583" spans="1:11" ht="15">
      <c r="A583" s="1">
        <v>573</v>
      </c>
      <c r="B583" s="7" t="s">
        <v>10</v>
      </c>
      <c r="C583" s="25">
        <f>C588</f>
        <v>2860700</v>
      </c>
      <c r="D583" s="25">
        <f aca="true" t="shared" si="212" ref="D583:J583">D588</f>
        <v>294000</v>
      </c>
      <c r="E583" s="25">
        <f t="shared" si="212"/>
        <v>311000</v>
      </c>
      <c r="F583" s="25">
        <f t="shared" si="212"/>
        <v>427000</v>
      </c>
      <c r="G583" s="25">
        <f t="shared" si="212"/>
        <v>471000</v>
      </c>
      <c r="H583" s="25">
        <f t="shared" si="212"/>
        <v>475000</v>
      </c>
      <c r="I583" s="25">
        <f t="shared" si="212"/>
        <v>475000</v>
      </c>
      <c r="J583" s="25">
        <f t="shared" si="212"/>
        <v>407700</v>
      </c>
      <c r="K583" s="29" t="s">
        <v>13</v>
      </c>
    </row>
    <row r="584" spans="1:11" ht="15">
      <c r="A584" s="1">
        <v>574</v>
      </c>
      <c r="B584" s="7" t="s">
        <v>11</v>
      </c>
      <c r="C584" s="25">
        <f>C589</f>
        <v>20143200</v>
      </c>
      <c r="D584" s="25">
        <f aca="true" t="shared" si="213" ref="D584:J584">D589</f>
        <v>2788100</v>
      </c>
      <c r="E584" s="25">
        <f t="shared" si="213"/>
        <v>2902600</v>
      </c>
      <c r="F584" s="25">
        <f t="shared" si="213"/>
        <v>2648700</v>
      </c>
      <c r="G584" s="25">
        <f t="shared" si="213"/>
        <v>2670600</v>
      </c>
      <c r="H584" s="25">
        <f t="shared" si="213"/>
        <v>2670600</v>
      </c>
      <c r="I584" s="25">
        <f t="shared" si="213"/>
        <v>2670600</v>
      </c>
      <c r="J584" s="25">
        <f t="shared" si="213"/>
        <v>3792000</v>
      </c>
      <c r="K584" s="29" t="s">
        <v>13</v>
      </c>
    </row>
    <row r="585" spans="1:11" ht="15">
      <c r="A585" s="1">
        <v>575</v>
      </c>
      <c r="B585" s="7" t="s">
        <v>52</v>
      </c>
      <c r="C585" s="25">
        <f>C590</f>
        <v>176900</v>
      </c>
      <c r="D585" s="25">
        <f aca="true" t="shared" si="214" ref="D585:J585">D590</f>
        <v>151900</v>
      </c>
      <c r="E585" s="25">
        <f t="shared" si="214"/>
        <v>25000</v>
      </c>
      <c r="F585" s="25">
        <f t="shared" si="214"/>
        <v>0</v>
      </c>
      <c r="G585" s="25">
        <f t="shared" si="214"/>
        <v>0</v>
      </c>
      <c r="H585" s="25">
        <f t="shared" si="214"/>
        <v>0</v>
      </c>
      <c r="I585" s="25">
        <f t="shared" si="214"/>
        <v>0</v>
      </c>
      <c r="J585" s="25">
        <f t="shared" si="214"/>
        <v>0</v>
      </c>
      <c r="K585" s="29"/>
    </row>
    <row r="586" spans="1:11" ht="15">
      <c r="A586" s="1">
        <v>576</v>
      </c>
      <c r="B586" s="79" t="s">
        <v>12</v>
      </c>
      <c r="C586" s="80"/>
      <c r="D586" s="80"/>
      <c r="E586" s="80"/>
      <c r="F586" s="80"/>
      <c r="G586" s="80"/>
      <c r="H586" s="80"/>
      <c r="I586" s="80"/>
      <c r="J586" s="80"/>
      <c r="K586" s="81"/>
    </row>
    <row r="587" spans="1:11" ht="39.6" customHeight="1">
      <c r="A587" s="1">
        <v>577</v>
      </c>
      <c r="B587" s="28" t="s">
        <v>177</v>
      </c>
      <c r="C587" s="25">
        <f>C588+C589+C590</f>
        <v>23180800</v>
      </c>
      <c r="D587" s="25">
        <f aca="true" t="shared" si="215" ref="D587:J587">D588+D589+D590</f>
        <v>3234000</v>
      </c>
      <c r="E587" s="25">
        <f t="shared" si="215"/>
        <v>3238600</v>
      </c>
      <c r="F587" s="25">
        <f t="shared" si="215"/>
        <v>3075700</v>
      </c>
      <c r="G587" s="25">
        <f t="shared" si="215"/>
        <v>3141600</v>
      </c>
      <c r="H587" s="25">
        <f t="shared" si="215"/>
        <v>3145600</v>
      </c>
      <c r="I587" s="25">
        <f t="shared" si="215"/>
        <v>3145600</v>
      </c>
      <c r="J587" s="25">
        <f t="shared" si="215"/>
        <v>4199700</v>
      </c>
      <c r="K587" s="29" t="s">
        <v>13</v>
      </c>
    </row>
    <row r="588" spans="1:11" ht="15">
      <c r="A588" s="1">
        <v>578</v>
      </c>
      <c r="B588" s="7" t="s">
        <v>10</v>
      </c>
      <c r="C588" s="25">
        <f>C594</f>
        <v>2860700</v>
      </c>
      <c r="D588" s="25">
        <f aca="true" t="shared" si="216" ref="D588:J588">D594</f>
        <v>294000</v>
      </c>
      <c r="E588" s="25">
        <f t="shared" si="216"/>
        <v>311000</v>
      </c>
      <c r="F588" s="25">
        <f t="shared" si="216"/>
        <v>427000</v>
      </c>
      <c r="G588" s="25">
        <f t="shared" si="216"/>
        <v>471000</v>
      </c>
      <c r="H588" s="25">
        <f t="shared" si="216"/>
        <v>475000</v>
      </c>
      <c r="I588" s="25">
        <f t="shared" si="216"/>
        <v>475000</v>
      </c>
      <c r="J588" s="25">
        <f t="shared" si="216"/>
        <v>407700</v>
      </c>
      <c r="K588" s="29" t="s">
        <v>13</v>
      </c>
    </row>
    <row r="589" spans="1:11" ht="15">
      <c r="A589" s="1">
        <v>579</v>
      </c>
      <c r="B589" s="7" t="s">
        <v>11</v>
      </c>
      <c r="C589" s="25">
        <f>C598+C602+C611+C607+C615+C618+C622+C625+C628</f>
        <v>20143200</v>
      </c>
      <c r="D589" s="25">
        <f aca="true" t="shared" si="217" ref="D589:J589">D598+D602+D611+D607+D615+D618+D622+D625+D628</f>
        <v>2788100</v>
      </c>
      <c r="E589" s="25">
        <f t="shared" si="217"/>
        <v>2902600</v>
      </c>
      <c r="F589" s="25">
        <f t="shared" si="217"/>
        <v>2648700</v>
      </c>
      <c r="G589" s="25">
        <f t="shared" si="217"/>
        <v>2670600</v>
      </c>
      <c r="H589" s="25">
        <f t="shared" si="217"/>
        <v>2670600</v>
      </c>
      <c r="I589" s="25">
        <f t="shared" si="217"/>
        <v>2670600</v>
      </c>
      <c r="J589" s="25">
        <f t="shared" si="217"/>
        <v>3792000</v>
      </c>
      <c r="K589" s="29" t="s">
        <v>13</v>
      </c>
    </row>
    <row r="590" spans="1:11" ht="15">
      <c r="A590" s="1">
        <v>580</v>
      </c>
      <c r="B590" s="7" t="s">
        <v>52</v>
      </c>
      <c r="C590" s="25">
        <f>C603+C619</f>
        <v>176900</v>
      </c>
      <c r="D590" s="25">
        <f aca="true" t="shared" si="218" ref="D590:J590">D603+D619</f>
        <v>151900</v>
      </c>
      <c r="E590" s="25">
        <f t="shared" si="218"/>
        <v>25000</v>
      </c>
      <c r="F590" s="25">
        <f t="shared" si="218"/>
        <v>0</v>
      </c>
      <c r="G590" s="25">
        <f t="shared" si="218"/>
        <v>0</v>
      </c>
      <c r="H590" s="25">
        <f t="shared" si="218"/>
        <v>0</v>
      </c>
      <c r="I590" s="25">
        <f t="shared" si="218"/>
        <v>0</v>
      </c>
      <c r="J590" s="25">
        <f t="shared" si="218"/>
        <v>0</v>
      </c>
      <c r="K590" s="29"/>
    </row>
    <row r="591" spans="1:11" ht="15">
      <c r="A591" s="1">
        <v>581</v>
      </c>
      <c r="B591" s="24" t="s">
        <v>115</v>
      </c>
      <c r="C591" s="25"/>
      <c r="D591" s="25"/>
      <c r="E591" s="25"/>
      <c r="F591" s="25"/>
      <c r="G591" s="25"/>
      <c r="H591" s="25"/>
      <c r="I591" s="25"/>
      <c r="J591" s="25"/>
      <c r="K591" s="29"/>
    </row>
    <row r="592" spans="1:11" ht="106.5" customHeight="1">
      <c r="A592" s="1">
        <v>582</v>
      </c>
      <c r="B592" s="7" t="s">
        <v>68</v>
      </c>
      <c r="C592" s="25">
        <f>C594</f>
        <v>2860700</v>
      </c>
      <c r="D592" s="25">
        <f aca="true" t="shared" si="219" ref="D592:J592">D594</f>
        <v>294000</v>
      </c>
      <c r="E592" s="25">
        <f t="shared" si="219"/>
        <v>311000</v>
      </c>
      <c r="F592" s="25">
        <f t="shared" si="219"/>
        <v>427000</v>
      </c>
      <c r="G592" s="25">
        <f t="shared" si="219"/>
        <v>471000</v>
      </c>
      <c r="H592" s="25">
        <f t="shared" si="219"/>
        <v>475000</v>
      </c>
      <c r="I592" s="25">
        <f t="shared" si="219"/>
        <v>475000</v>
      </c>
      <c r="J592" s="25">
        <f t="shared" si="219"/>
        <v>407700</v>
      </c>
      <c r="K592" s="26"/>
    </row>
    <row r="593" spans="1:11" ht="15" customHeight="1">
      <c r="A593" s="1">
        <v>583</v>
      </c>
      <c r="B593" s="7" t="s">
        <v>69</v>
      </c>
      <c r="C593" s="25"/>
      <c r="D593" s="25"/>
      <c r="E593" s="25"/>
      <c r="F593" s="25"/>
      <c r="G593" s="25"/>
      <c r="H593" s="25"/>
      <c r="I593" s="25"/>
      <c r="J593" s="25"/>
      <c r="K593" s="26"/>
    </row>
    <row r="594" spans="1:11" ht="15">
      <c r="A594" s="1">
        <v>584</v>
      </c>
      <c r="B594" s="7" t="s">
        <v>10</v>
      </c>
      <c r="C594" s="25">
        <f>SUM(D594:J595)</f>
        <v>2860700</v>
      </c>
      <c r="D594" s="25">
        <v>294000</v>
      </c>
      <c r="E594" s="25">
        <v>311000</v>
      </c>
      <c r="F594" s="25">
        <v>427000</v>
      </c>
      <c r="G594" s="25">
        <v>471000</v>
      </c>
      <c r="H594" s="25">
        <v>475000</v>
      </c>
      <c r="I594" s="25">
        <v>475000</v>
      </c>
      <c r="J594" s="25">
        <v>407700</v>
      </c>
      <c r="K594" s="26" t="s">
        <v>114</v>
      </c>
    </row>
    <row r="595" spans="1:11" ht="15">
      <c r="A595" s="1">
        <v>585</v>
      </c>
      <c r="B595" s="24" t="s">
        <v>116</v>
      </c>
      <c r="C595" s="25"/>
      <c r="D595" s="25"/>
      <c r="E595" s="25"/>
      <c r="F595" s="25"/>
      <c r="G595" s="25"/>
      <c r="H595" s="25"/>
      <c r="I595" s="25"/>
      <c r="J595" s="25"/>
      <c r="K595" s="26"/>
    </row>
    <row r="596" spans="1:11" ht="138.75" customHeight="1">
      <c r="A596" s="1">
        <v>586</v>
      </c>
      <c r="B596" s="7" t="s">
        <v>225</v>
      </c>
      <c r="C596" s="25">
        <f>C598</f>
        <v>6871900</v>
      </c>
      <c r="D596" s="25">
        <f aca="true" t="shared" si="220" ref="D596:J596">D598</f>
        <v>1533000</v>
      </c>
      <c r="E596" s="25">
        <v>1595900</v>
      </c>
      <c r="F596" s="25">
        <v>0</v>
      </c>
      <c r="G596" s="25">
        <v>0</v>
      </c>
      <c r="H596" s="25">
        <f t="shared" si="220"/>
        <v>0</v>
      </c>
      <c r="I596" s="25">
        <f t="shared" si="220"/>
        <v>0</v>
      </c>
      <c r="J596" s="25">
        <f t="shared" si="220"/>
        <v>3743000</v>
      </c>
      <c r="K596" s="26" t="s">
        <v>70</v>
      </c>
    </row>
    <row r="597" spans="1:11" ht="15">
      <c r="A597" s="1">
        <v>587</v>
      </c>
      <c r="B597" s="7" t="s">
        <v>69</v>
      </c>
      <c r="C597" s="25"/>
      <c r="D597" s="25"/>
      <c r="E597" s="25"/>
      <c r="F597" s="25"/>
      <c r="G597" s="25"/>
      <c r="H597" s="25"/>
      <c r="I597" s="25"/>
      <c r="J597" s="25"/>
      <c r="K597" s="26"/>
    </row>
    <row r="598" spans="1:11" ht="15">
      <c r="A598" s="1">
        <v>588</v>
      </c>
      <c r="B598" s="7" t="s">
        <v>71</v>
      </c>
      <c r="C598" s="25">
        <f>SUM(D598:J598)</f>
        <v>6871900</v>
      </c>
      <c r="D598" s="25">
        <v>1533000</v>
      </c>
      <c r="E598" s="25">
        <v>1595900</v>
      </c>
      <c r="F598" s="25">
        <v>0</v>
      </c>
      <c r="G598" s="25">
        <v>0</v>
      </c>
      <c r="H598" s="25">
        <v>0</v>
      </c>
      <c r="I598" s="25">
        <v>0</v>
      </c>
      <c r="J598" s="25">
        <v>3743000</v>
      </c>
      <c r="K598" s="26" t="s">
        <v>70</v>
      </c>
    </row>
    <row r="599" spans="1:11" ht="15">
      <c r="A599" s="1">
        <v>589</v>
      </c>
      <c r="B599" s="24" t="s">
        <v>118</v>
      </c>
      <c r="C599" s="25"/>
      <c r="D599" s="25"/>
      <c r="E599" s="25"/>
      <c r="F599" s="25"/>
      <c r="G599" s="25"/>
      <c r="H599" s="25"/>
      <c r="I599" s="25"/>
      <c r="J599" s="25"/>
      <c r="K599" s="26"/>
    </row>
    <row r="600" spans="1:11" ht="108" customHeight="1">
      <c r="A600" s="1">
        <v>590</v>
      </c>
      <c r="B600" s="7" t="s">
        <v>72</v>
      </c>
      <c r="C600" s="25">
        <f>C602+C603</f>
        <v>1334000</v>
      </c>
      <c r="D600" s="25">
        <f aca="true" t="shared" si="221" ref="D600:J600">D602+D603</f>
        <v>1334000</v>
      </c>
      <c r="E600" s="25">
        <f t="shared" si="221"/>
        <v>0</v>
      </c>
      <c r="F600" s="25">
        <f t="shared" si="221"/>
        <v>0</v>
      </c>
      <c r="G600" s="25">
        <f t="shared" si="221"/>
        <v>0</v>
      </c>
      <c r="H600" s="25">
        <f t="shared" si="221"/>
        <v>0</v>
      </c>
      <c r="I600" s="25">
        <f t="shared" si="221"/>
        <v>0</v>
      </c>
      <c r="J600" s="25">
        <f t="shared" si="221"/>
        <v>0</v>
      </c>
      <c r="K600" s="26" t="s">
        <v>73</v>
      </c>
    </row>
    <row r="601" spans="1:11" ht="15">
      <c r="A601" s="1">
        <v>591</v>
      </c>
      <c r="B601" s="7" t="s">
        <v>69</v>
      </c>
      <c r="C601" s="25"/>
      <c r="D601" s="25"/>
      <c r="E601" s="25"/>
      <c r="F601" s="25"/>
      <c r="G601" s="25"/>
      <c r="H601" s="25"/>
      <c r="I601" s="25"/>
      <c r="J601" s="25"/>
      <c r="K601" s="26"/>
    </row>
    <row r="602" spans="1:11" ht="15">
      <c r="A602" s="1">
        <v>592</v>
      </c>
      <c r="B602" s="7" t="s">
        <v>11</v>
      </c>
      <c r="C602" s="25">
        <f>D602+E602+F602+G602+H602+I602+J602</f>
        <v>1182100</v>
      </c>
      <c r="D602" s="25">
        <v>1182100</v>
      </c>
      <c r="E602" s="25">
        <v>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6" t="s">
        <v>73</v>
      </c>
    </row>
    <row r="603" spans="1:11" ht="15">
      <c r="A603" s="1">
        <v>593</v>
      </c>
      <c r="B603" s="7" t="s">
        <v>52</v>
      </c>
      <c r="C603" s="25">
        <f>D603</f>
        <v>151900</v>
      </c>
      <c r="D603" s="25">
        <v>151900</v>
      </c>
      <c r="E603" s="25">
        <v>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6"/>
    </row>
    <row r="604" spans="1:11" ht="15">
      <c r="A604" s="1">
        <v>594</v>
      </c>
      <c r="B604" s="28" t="s">
        <v>120</v>
      </c>
      <c r="C604" s="25"/>
      <c r="D604" s="25"/>
      <c r="E604" s="25"/>
      <c r="F604" s="25"/>
      <c r="G604" s="25"/>
      <c r="H604" s="25"/>
      <c r="I604" s="25"/>
      <c r="J604" s="25"/>
      <c r="K604" s="26"/>
    </row>
    <row r="605" spans="1:11" ht="105.75" customHeight="1">
      <c r="A605" s="1">
        <v>595</v>
      </c>
      <c r="B605" s="7" t="s">
        <v>74</v>
      </c>
      <c r="C605" s="25">
        <f>C607</f>
        <v>31000</v>
      </c>
      <c r="D605" s="25">
        <f aca="true" t="shared" si="222" ref="D605:J605">D607</f>
        <v>31000</v>
      </c>
      <c r="E605" s="25">
        <f t="shared" si="222"/>
        <v>0</v>
      </c>
      <c r="F605" s="25">
        <f t="shared" si="222"/>
        <v>0</v>
      </c>
      <c r="G605" s="25">
        <f t="shared" si="222"/>
        <v>0</v>
      </c>
      <c r="H605" s="25">
        <f t="shared" si="222"/>
        <v>0</v>
      </c>
      <c r="I605" s="25">
        <f t="shared" si="222"/>
        <v>0</v>
      </c>
      <c r="J605" s="25">
        <f t="shared" si="222"/>
        <v>0</v>
      </c>
      <c r="K605" s="47"/>
    </row>
    <row r="606" spans="1:11" ht="15">
      <c r="A606" s="1">
        <v>596</v>
      </c>
      <c r="B606" s="7" t="s">
        <v>69</v>
      </c>
      <c r="C606" s="25"/>
      <c r="D606" s="25"/>
      <c r="E606" s="25"/>
      <c r="F606" s="25"/>
      <c r="G606" s="25"/>
      <c r="H606" s="25"/>
      <c r="I606" s="25"/>
      <c r="J606" s="25"/>
      <c r="K606" s="47"/>
    </row>
    <row r="607" spans="1:11" ht="15">
      <c r="A607" s="1">
        <v>597</v>
      </c>
      <c r="B607" s="7" t="s">
        <v>11</v>
      </c>
      <c r="C607" s="25">
        <f>SUM(D607:J607)</f>
        <v>31000</v>
      </c>
      <c r="D607" s="25">
        <v>31000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38" t="s">
        <v>193</v>
      </c>
    </row>
    <row r="608" spans="1:11" ht="15">
      <c r="A608" s="1">
        <v>598</v>
      </c>
      <c r="B608" s="24" t="s">
        <v>122</v>
      </c>
      <c r="C608" s="25"/>
      <c r="D608" s="25"/>
      <c r="E608" s="25"/>
      <c r="F608" s="25"/>
      <c r="G608" s="25"/>
      <c r="H608" s="25"/>
      <c r="I608" s="25"/>
      <c r="J608" s="25"/>
      <c r="K608" s="47"/>
    </row>
    <row r="609" spans="1:11" ht="48" customHeight="1">
      <c r="A609" s="1">
        <v>599</v>
      </c>
      <c r="B609" s="7" t="s">
        <v>75</v>
      </c>
      <c r="C609" s="25">
        <f>C611</f>
        <v>123000</v>
      </c>
      <c r="D609" s="25">
        <f aca="true" t="shared" si="223" ref="D609:J609">D611</f>
        <v>37000</v>
      </c>
      <c r="E609" s="25">
        <f t="shared" si="223"/>
        <v>37000</v>
      </c>
      <c r="F609" s="25">
        <f t="shared" si="223"/>
        <v>0</v>
      </c>
      <c r="G609" s="25">
        <f t="shared" si="223"/>
        <v>0</v>
      </c>
      <c r="H609" s="25">
        <f t="shared" si="223"/>
        <v>0</v>
      </c>
      <c r="I609" s="25">
        <f t="shared" si="223"/>
        <v>0</v>
      </c>
      <c r="J609" s="25">
        <f t="shared" si="223"/>
        <v>49000</v>
      </c>
      <c r="K609" s="26" t="s">
        <v>76</v>
      </c>
    </row>
    <row r="610" spans="1:11" ht="15">
      <c r="A610" s="1">
        <v>600</v>
      </c>
      <c r="B610" s="7" t="s">
        <v>69</v>
      </c>
      <c r="C610" s="25"/>
      <c r="D610" s="25"/>
      <c r="E610" s="25"/>
      <c r="F610" s="25"/>
      <c r="G610" s="25"/>
      <c r="H610" s="25"/>
      <c r="I610" s="25"/>
      <c r="J610" s="25"/>
      <c r="K610" s="26"/>
    </row>
    <row r="611" spans="1:11" ht="15">
      <c r="A611" s="1">
        <v>601</v>
      </c>
      <c r="B611" s="7" t="s">
        <v>11</v>
      </c>
      <c r="C611" s="25">
        <f>SUM(D611:J611)</f>
        <v>123000</v>
      </c>
      <c r="D611" s="25">
        <v>37000</v>
      </c>
      <c r="E611" s="25">
        <v>37000</v>
      </c>
      <c r="F611" s="25">
        <v>0</v>
      </c>
      <c r="G611" s="25">
        <v>0</v>
      </c>
      <c r="H611" s="25">
        <v>0</v>
      </c>
      <c r="I611" s="25">
        <v>0</v>
      </c>
      <c r="J611" s="25">
        <v>49000</v>
      </c>
      <c r="K611" s="26" t="s">
        <v>76</v>
      </c>
    </row>
    <row r="612" spans="1:11" ht="15">
      <c r="A612" s="1">
        <v>602</v>
      </c>
      <c r="B612" s="24" t="s">
        <v>123</v>
      </c>
      <c r="C612" s="25"/>
      <c r="D612" s="25"/>
      <c r="E612" s="25"/>
      <c r="F612" s="25"/>
      <c r="G612" s="25"/>
      <c r="H612" s="25"/>
      <c r="I612" s="25"/>
      <c r="J612" s="25"/>
      <c r="K612" s="26"/>
    </row>
    <row r="613" spans="1:11" ht="73.15" customHeight="1">
      <c r="A613" s="1">
        <v>603</v>
      </c>
      <c r="B613" s="7" t="s">
        <v>77</v>
      </c>
      <c r="C613" s="25">
        <f>C615</f>
        <v>5000</v>
      </c>
      <c r="D613" s="25">
        <f aca="true" t="shared" si="224" ref="D613">D615</f>
        <v>5000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6" t="s">
        <v>78</v>
      </c>
    </row>
    <row r="614" spans="1:11" ht="15">
      <c r="A614" s="1">
        <v>604</v>
      </c>
      <c r="B614" s="7" t="s">
        <v>69</v>
      </c>
      <c r="C614" s="25"/>
      <c r="D614" s="25"/>
      <c r="E614" s="25"/>
      <c r="F614" s="25"/>
      <c r="G614" s="25"/>
      <c r="H614" s="25"/>
      <c r="I614" s="25"/>
      <c r="J614" s="25"/>
      <c r="K614" s="26"/>
    </row>
    <row r="615" spans="1:11" ht="15">
      <c r="A615" s="1">
        <v>605</v>
      </c>
      <c r="B615" s="7" t="s">
        <v>11</v>
      </c>
      <c r="C615" s="25">
        <f>SUM(D615:J615)</f>
        <v>5000</v>
      </c>
      <c r="D615" s="25">
        <v>5000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6" t="s">
        <v>78</v>
      </c>
    </row>
    <row r="616" spans="1:11" ht="15">
      <c r="A616" s="1">
        <v>606</v>
      </c>
      <c r="B616" s="24" t="s">
        <v>139</v>
      </c>
      <c r="C616" s="25"/>
      <c r="D616" s="25"/>
      <c r="E616" s="25"/>
      <c r="F616" s="25"/>
      <c r="G616" s="25"/>
      <c r="H616" s="25"/>
      <c r="I616" s="25"/>
      <c r="J616" s="25"/>
      <c r="K616" s="26"/>
    </row>
    <row r="617" spans="1:11" ht="45">
      <c r="A617" s="1">
        <v>607</v>
      </c>
      <c r="B617" s="7" t="s">
        <v>231</v>
      </c>
      <c r="C617" s="25">
        <f>C618+C619</f>
        <v>1263800</v>
      </c>
      <c r="D617" s="25">
        <f aca="true" t="shared" si="225" ref="D617:J617">D618+D619</f>
        <v>0</v>
      </c>
      <c r="E617" s="25">
        <f t="shared" si="225"/>
        <v>1263800</v>
      </c>
      <c r="F617" s="25">
        <f t="shared" si="225"/>
        <v>0</v>
      </c>
      <c r="G617" s="25">
        <f t="shared" si="225"/>
        <v>0</v>
      </c>
      <c r="H617" s="25">
        <f t="shared" si="225"/>
        <v>0</v>
      </c>
      <c r="I617" s="25">
        <f t="shared" si="225"/>
        <v>0</v>
      </c>
      <c r="J617" s="25">
        <f t="shared" si="225"/>
        <v>0</v>
      </c>
      <c r="K617" s="26"/>
    </row>
    <row r="618" spans="1:11" ht="15">
      <c r="A618" s="1">
        <v>608</v>
      </c>
      <c r="B618" s="7" t="s">
        <v>3</v>
      </c>
      <c r="C618" s="25">
        <f>D618+E618+F618+G618+H618+I618+J618</f>
        <v>1238800</v>
      </c>
      <c r="D618" s="25">
        <v>0</v>
      </c>
      <c r="E618" s="25">
        <v>1238800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6"/>
    </row>
    <row r="619" spans="1:11" ht="15">
      <c r="A619" s="1">
        <v>609</v>
      </c>
      <c r="B619" s="7" t="s">
        <v>52</v>
      </c>
      <c r="C619" s="25">
        <f>D619+E619+F619+G619</f>
        <v>25000</v>
      </c>
      <c r="D619" s="25">
        <v>0</v>
      </c>
      <c r="E619" s="25">
        <v>25000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6"/>
    </row>
    <row r="620" spans="1:11" ht="15">
      <c r="A620" s="1">
        <v>610</v>
      </c>
      <c r="B620" s="24" t="s">
        <v>140</v>
      </c>
      <c r="C620" s="25"/>
      <c r="D620" s="25"/>
      <c r="E620" s="25"/>
      <c r="F620" s="25"/>
      <c r="G620" s="25"/>
      <c r="H620" s="25"/>
      <c r="I620" s="25"/>
      <c r="J620" s="25"/>
      <c r="K620" s="26"/>
    </row>
    <row r="621" spans="1:11" ht="45">
      <c r="A621" s="1">
        <v>611</v>
      </c>
      <c r="B621" s="7" t="s">
        <v>232</v>
      </c>
      <c r="C621" s="25">
        <f>C622</f>
        <v>28900</v>
      </c>
      <c r="D621" s="25">
        <f aca="true" t="shared" si="226" ref="D621:J621">D622</f>
        <v>0</v>
      </c>
      <c r="E621" s="25">
        <f t="shared" si="226"/>
        <v>28900</v>
      </c>
      <c r="F621" s="25">
        <f t="shared" si="226"/>
        <v>0</v>
      </c>
      <c r="G621" s="25">
        <f t="shared" si="226"/>
        <v>0</v>
      </c>
      <c r="H621" s="25">
        <f t="shared" si="226"/>
        <v>0</v>
      </c>
      <c r="I621" s="25">
        <f t="shared" si="226"/>
        <v>0</v>
      </c>
      <c r="J621" s="25">
        <f t="shared" si="226"/>
        <v>0</v>
      </c>
      <c r="K621" s="26"/>
    </row>
    <row r="622" spans="1:11" ht="15">
      <c r="A622" s="1">
        <v>612</v>
      </c>
      <c r="B622" s="7" t="s">
        <v>3</v>
      </c>
      <c r="C622" s="25">
        <f>D622+E622+F622+G622+H622+I622+J622</f>
        <v>28900</v>
      </c>
      <c r="D622" s="25">
        <v>0</v>
      </c>
      <c r="E622" s="25">
        <v>28900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6"/>
    </row>
    <row r="623" spans="1:11" ht="15">
      <c r="A623" s="1">
        <v>613</v>
      </c>
      <c r="B623" s="24" t="s">
        <v>141</v>
      </c>
      <c r="C623" s="25"/>
      <c r="D623" s="25"/>
      <c r="E623" s="25"/>
      <c r="F623" s="25"/>
      <c r="G623" s="25"/>
      <c r="H623" s="25"/>
      <c r="I623" s="25"/>
      <c r="J623" s="25"/>
      <c r="K623" s="26"/>
    </row>
    <row r="624" spans="1:11" ht="45">
      <c r="A624" s="1">
        <v>614</v>
      </c>
      <c r="B624" s="7" t="s">
        <v>233</v>
      </c>
      <c r="C624" s="25">
        <f>C625</f>
        <v>2000</v>
      </c>
      <c r="D624" s="25">
        <f aca="true" t="shared" si="227" ref="D624:J624">D625</f>
        <v>0</v>
      </c>
      <c r="E624" s="25">
        <f t="shared" si="227"/>
        <v>2000</v>
      </c>
      <c r="F624" s="25">
        <f t="shared" si="227"/>
        <v>0</v>
      </c>
      <c r="G624" s="25">
        <f t="shared" si="227"/>
        <v>0</v>
      </c>
      <c r="H624" s="25">
        <f t="shared" si="227"/>
        <v>0</v>
      </c>
      <c r="I624" s="25">
        <f t="shared" si="227"/>
        <v>0</v>
      </c>
      <c r="J624" s="25">
        <f t="shared" si="227"/>
        <v>0</v>
      </c>
      <c r="K624" s="26"/>
    </row>
    <row r="625" spans="1:11" ht="15">
      <c r="A625" s="1">
        <v>615</v>
      </c>
      <c r="B625" s="7" t="s">
        <v>3</v>
      </c>
      <c r="C625" s="25">
        <f>D625+E625+F625+G625+H625</f>
        <v>2000</v>
      </c>
      <c r="D625" s="25">
        <v>0</v>
      </c>
      <c r="E625" s="25">
        <v>2000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6"/>
    </row>
    <row r="626" spans="1:11" ht="15">
      <c r="A626" s="1">
        <v>616</v>
      </c>
      <c r="B626" s="28" t="s">
        <v>146</v>
      </c>
      <c r="C626" s="25"/>
      <c r="D626" s="25"/>
      <c r="E626" s="25"/>
      <c r="F626" s="25"/>
      <c r="G626" s="25"/>
      <c r="H626" s="25"/>
      <c r="I626" s="25"/>
      <c r="J626" s="25"/>
      <c r="K626" s="26"/>
    </row>
    <row r="627" spans="1:11" ht="30">
      <c r="A627" s="1">
        <v>617</v>
      </c>
      <c r="B627" s="7" t="s">
        <v>260</v>
      </c>
      <c r="C627" s="25">
        <f>C628</f>
        <v>10660500</v>
      </c>
      <c r="D627" s="25">
        <f aca="true" t="shared" si="228" ref="D627:J627">D628</f>
        <v>0</v>
      </c>
      <c r="E627" s="25">
        <f t="shared" si="228"/>
        <v>0</v>
      </c>
      <c r="F627" s="25">
        <f t="shared" si="228"/>
        <v>2648700</v>
      </c>
      <c r="G627" s="25">
        <f t="shared" si="228"/>
        <v>2670600</v>
      </c>
      <c r="H627" s="25">
        <f t="shared" si="228"/>
        <v>2670600</v>
      </c>
      <c r="I627" s="25">
        <f t="shared" si="228"/>
        <v>2670600</v>
      </c>
      <c r="J627" s="25">
        <f t="shared" si="228"/>
        <v>0</v>
      </c>
      <c r="K627" s="26"/>
    </row>
    <row r="628" spans="1:11" ht="15">
      <c r="A628" s="1">
        <v>618</v>
      </c>
      <c r="B628" s="7" t="s">
        <v>3</v>
      </c>
      <c r="C628" s="25">
        <f>D628+E628+F628+G628+H628+I628+J628</f>
        <v>10660500</v>
      </c>
      <c r="D628" s="25">
        <v>0</v>
      </c>
      <c r="E628" s="25">
        <v>0</v>
      </c>
      <c r="F628" s="25">
        <v>2648700</v>
      </c>
      <c r="G628" s="25">
        <v>2670600</v>
      </c>
      <c r="H628" s="25">
        <v>2670600</v>
      </c>
      <c r="I628" s="25">
        <v>2670600</v>
      </c>
      <c r="J628" s="25">
        <v>0</v>
      </c>
      <c r="K628" s="26"/>
    </row>
    <row r="629" spans="1:11" ht="15">
      <c r="A629" s="1">
        <v>619</v>
      </c>
      <c r="B629" s="76" t="s">
        <v>212</v>
      </c>
      <c r="C629" s="73"/>
      <c r="D629" s="73"/>
      <c r="E629" s="73"/>
      <c r="F629" s="73"/>
      <c r="G629" s="73"/>
      <c r="H629" s="73"/>
      <c r="I629" s="73"/>
      <c r="J629" s="73"/>
      <c r="K629" s="73"/>
    </row>
    <row r="630" spans="1:11" ht="28.5" customHeight="1">
      <c r="A630" s="1">
        <v>620</v>
      </c>
      <c r="B630" s="28" t="s">
        <v>154</v>
      </c>
      <c r="C630" s="25">
        <f>C631+C632+C633</f>
        <v>638202860</v>
      </c>
      <c r="D630" s="25">
        <f aca="true" t="shared" si="229" ref="D630:J630">D631+D632+D633</f>
        <v>82554100</v>
      </c>
      <c r="E630" s="25">
        <f t="shared" si="229"/>
        <v>89756660</v>
      </c>
      <c r="F630" s="25">
        <f t="shared" si="229"/>
        <v>97693900</v>
      </c>
      <c r="G630" s="25">
        <f t="shared" si="229"/>
        <v>89024400</v>
      </c>
      <c r="H630" s="25">
        <f t="shared" si="229"/>
        <v>89147900</v>
      </c>
      <c r="I630" s="25">
        <f t="shared" si="229"/>
        <v>84522900</v>
      </c>
      <c r="J630" s="25">
        <f t="shared" si="229"/>
        <v>105503000</v>
      </c>
      <c r="K630" s="26" t="s">
        <v>40</v>
      </c>
    </row>
    <row r="631" spans="1:11" ht="15">
      <c r="A631" s="1">
        <v>621</v>
      </c>
      <c r="B631" s="7" t="s">
        <v>79</v>
      </c>
      <c r="C631" s="25">
        <f>C664+C667+C685</f>
        <v>140959900</v>
      </c>
      <c r="D631" s="25">
        <f aca="true" t="shared" si="230" ref="D631:J631">D664+D667+D685</f>
        <v>18592000</v>
      </c>
      <c r="E631" s="25">
        <f t="shared" si="230"/>
        <v>21049000</v>
      </c>
      <c r="F631" s="25">
        <f t="shared" si="230"/>
        <v>25808000</v>
      </c>
      <c r="G631" s="25">
        <f t="shared" si="230"/>
        <v>17894900</v>
      </c>
      <c r="H631" s="25">
        <f t="shared" si="230"/>
        <v>17855000</v>
      </c>
      <c r="I631" s="25">
        <f t="shared" si="230"/>
        <v>17848000</v>
      </c>
      <c r="J631" s="25">
        <f t="shared" si="230"/>
        <v>21913000</v>
      </c>
      <c r="K631" s="48" t="s">
        <v>40</v>
      </c>
    </row>
    <row r="632" spans="1:11" ht="15">
      <c r="A632" s="1">
        <v>622</v>
      </c>
      <c r="B632" s="7" t="s">
        <v>80</v>
      </c>
      <c r="C632" s="25">
        <f>C657+C661+C668</f>
        <v>480282000</v>
      </c>
      <c r="D632" s="25">
        <f aca="true" t="shared" si="231" ref="D632:J632">D657+D661+D668</f>
        <v>61063800</v>
      </c>
      <c r="E632" s="25">
        <f t="shared" si="231"/>
        <v>66576700</v>
      </c>
      <c r="F632" s="25">
        <f t="shared" si="231"/>
        <v>69305900</v>
      </c>
      <c r="G632" s="25">
        <f t="shared" si="231"/>
        <v>68800600</v>
      </c>
      <c r="H632" s="25">
        <f t="shared" si="231"/>
        <v>68964000</v>
      </c>
      <c r="I632" s="25">
        <f t="shared" si="231"/>
        <v>64346000</v>
      </c>
      <c r="J632" s="25">
        <f t="shared" si="231"/>
        <v>81225000</v>
      </c>
      <c r="K632" s="48"/>
    </row>
    <row r="633" spans="1:11" ht="15">
      <c r="A633" s="1">
        <v>623</v>
      </c>
      <c r="B633" s="7" t="s">
        <v>81</v>
      </c>
      <c r="C633" s="25">
        <f>C636+C639+C642+C645+C648+C651+C654+C674+C677+C680+C683</f>
        <v>16960960</v>
      </c>
      <c r="D633" s="25">
        <f aca="true" t="shared" si="232" ref="D633:J633">D636+D639+D642+D645+D648+D651+D654+D674+D677+D680+D683</f>
        <v>2898300</v>
      </c>
      <c r="E633" s="25">
        <f t="shared" si="232"/>
        <v>2130960</v>
      </c>
      <c r="F633" s="25">
        <f t="shared" si="232"/>
        <v>2580000</v>
      </c>
      <c r="G633" s="25">
        <f t="shared" si="232"/>
        <v>2328900</v>
      </c>
      <c r="H633" s="25">
        <f t="shared" si="232"/>
        <v>2328900</v>
      </c>
      <c r="I633" s="25">
        <f t="shared" si="232"/>
        <v>2328900</v>
      </c>
      <c r="J633" s="25">
        <f t="shared" si="232"/>
        <v>2365000</v>
      </c>
      <c r="K633" s="48" t="s">
        <v>40</v>
      </c>
    </row>
    <row r="634" spans="1:11" ht="15">
      <c r="A634" s="1">
        <v>624</v>
      </c>
      <c r="B634" s="28" t="s">
        <v>115</v>
      </c>
      <c r="C634" s="25"/>
      <c r="D634" s="25"/>
      <c r="E634" s="25"/>
      <c r="F634" s="25"/>
      <c r="G634" s="25"/>
      <c r="H634" s="25"/>
      <c r="I634" s="25"/>
      <c r="J634" s="25"/>
      <c r="K634" s="48"/>
    </row>
    <row r="635" spans="1:11" ht="52.5" customHeight="1">
      <c r="A635" s="1">
        <v>625</v>
      </c>
      <c r="B635" s="8" t="s">
        <v>155</v>
      </c>
      <c r="C635" s="25">
        <f>C636</f>
        <v>227000</v>
      </c>
      <c r="D635" s="25">
        <f aca="true" t="shared" si="233" ref="D635:J635">D636</f>
        <v>0</v>
      </c>
      <c r="E635" s="25">
        <f t="shared" si="233"/>
        <v>0</v>
      </c>
      <c r="F635" s="25">
        <f t="shared" si="233"/>
        <v>0</v>
      </c>
      <c r="G635" s="25">
        <f t="shared" si="233"/>
        <v>0</v>
      </c>
      <c r="H635" s="25">
        <f t="shared" si="233"/>
        <v>0</v>
      </c>
      <c r="I635" s="25">
        <f t="shared" si="233"/>
        <v>0</v>
      </c>
      <c r="J635" s="25">
        <f t="shared" si="233"/>
        <v>227000</v>
      </c>
      <c r="K635" s="26"/>
    </row>
    <row r="636" spans="1:11" ht="15">
      <c r="A636" s="1">
        <v>626</v>
      </c>
      <c r="B636" s="8" t="s">
        <v>81</v>
      </c>
      <c r="C636" s="25">
        <f>SUM(D636:J636)</f>
        <v>227000</v>
      </c>
      <c r="D636" s="25">
        <v>0</v>
      </c>
      <c r="E636" s="2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227000</v>
      </c>
      <c r="K636" s="26" t="s">
        <v>40</v>
      </c>
    </row>
    <row r="637" spans="1:11" ht="15">
      <c r="A637" s="1">
        <v>627</v>
      </c>
      <c r="B637" s="28" t="s">
        <v>116</v>
      </c>
      <c r="C637" s="25"/>
      <c r="D637" s="25"/>
      <c r="E637" s="25"/>
      <c r="F637" s="25"/>
      <c r="G637" s="25"/>
      <c r="H637" s="25"/>
      <c r="I637" s="25"/>
      <c r="J637" s="25"/>
      <c r="K637" s="26"/>
    </row>
    <row r="638" spans="1:11" ht="48" customHeight="1">
      <c r="A638" s="1">
        <v>628</v>
      </c>
      <c r="B638" s="7" t="s">
        <v>156</v>
      </c>
      <c r="C638" s="25">
        <f>C639</f>
        <v>4604232.2</v>
      </c>
      <c r="D638" s="25">
        <f aca="true" t="shared" si="234" ref="D638:J638">D639</f>
        <v>719200</v>
      </c>
      <c r="E638" s="25">
        <f t="shared" si="234"/>
        <v>628032.2</v>
      </c>
      <c r="F638" s="25">
        <f t="shared" si="234"/>
        <v>600000</v>
      </c>
      <c r="G638" s="25">
        <f t="shared" si="234"/>
        <v>600000</v>
      </c>
      <c r="H638" s="25">
        <f t="shared" si="234"/>
        <v>600000</v>
      </c>
      <c r="I638" s="25">
        <f t="shared" si="234"/>
        <v>600000</v>
      </c>
      <c r="J638" s="25">
        <f t="shared" si="234"/>
        <v>857000</v>
      </c>
      <c r="K638" s="26"/>
    </row>
    <row r="639" spans="1:11" ht="15">
      <c r="A639" s="1">
        <v>629</v>
      </c>
      <c r="B639" s="8" t="s">
        <v>81</v>
      </c>
      <c r="C639" s="25">
        <f>SUM(D639:J639)</f>
        <v>4604232.2</v>
      </c>
      <c r="D639" s="25">
        <v>719200</v>
      </c>
      <c r="E639" s="25">
        <v>628032.2</v>
      </c>
      <c r="F639" s="25">
        <v>600000</v>
      </c>
      <c r="G639" s="25">
        <v>600000</v>
      </c>
      <c r="H639" s="25">
        <v>600000</v>
      </c>
      <c r="I639" s="25">
        <v>600000</v>
      </c>
      <c r="J639" s="25">
        <v>857000</v>
      </c>
      <c r="K639" s="26" t="s">
        <v>40</v>
      </c>
    </row>
    <row r="640" spans="1:11" ht="15">
      <c r="A640" s="1">
        <v>630</v>
      </c>
      <c r="B640" s="28" t="s">
        <v>118</v>
      </c>
      <c r="C640" s="25"/>
      <c r="D640" s="25"/>
      <c r="E640" s="25"/>
      <c r="F640" s="25"/>
      <c r="G640" s="25"/>
      <c r="H640" s="25"/>
      <c r="I640" s="25"/>
      <c r="J640" s="25"/>
      <c r="K640" s="26"/>
    </row>
    <row r="641" spans="1:11" ht="60.75" customHeight="1">
      <c r="A641" s="1">
        <v>631</v>
      </c>
      <c r="B641" s="7" t="s">
        <v>172</v>
      </c>
      <c r="C641" s="25">
        <f>C642</f>
        <v>865000</v>
      </c>
      <c r="D641" s="25">
        <f aca="true" t="shared" si="235" ref="D641:J641">D642</f>
        <v>0</v>
      </c>
      <c r="E641" s="25">
        <f t="shared" si="235"/>
        <v>0</v>
      </c>
      <c r="F641" s="25">
        <f t="shared" si="235"/>
        <v>0</v>
      </c>
      <c r="G641" s="25">
        <f t="shared" si="235"/>
        <v>0</v>
      </c>
      <c r="H641" s="25">
        <f t="shared" si="235"/>
        <v>0</v>
      </c>
      <c r="I641" s="25">
        <f t="shared" si="235"/>
        <v>0</v>
      </c>
      <c r="J641" s="25">
        <f t="shared" si="235"/>
        <v>865000</v>
      </c>
      <c r="K641" s="26"/>
    </row>
    <row r="642" spans="1:11" ht="15">
      <c r="A642" s="1">
        <v>632</v>
      </c>
      <c r="B642" s="8" t="s">
        <v>81</v>
      </c>
      <c r="C642" s="25">
        <f>SUM(D642:J642)</f>
        <v>865000</v>
      </c>
      <c r="D642" s="25">
        <v>0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865000</v>
      </c>
      <c r="K642" s="26" t="s">
        <v>40</v>
      </c>
    </row>
    <row r="643" spans="1:11" ht="15">
      <c r="A643" s="1">
        <v>633</v>
      </c>
      <c r="B643" s="28" t="s">
        <v>120</v>
      </c>
      <c r="C643" s="25"/>
      <c r="D643" s="25"/>
      <c r="E643" s="25"/>
      <c r="F643" s="25"/>
      <c r="G643" s="25"/>
      <c r="H643" s="25"/>
      <c r="I643" s="25"/>
      <c r="J643" s="25"/>
      <c r="K643" s="26"/>
    </row>
    <row r="644" spans="1:11" ht="65.25" customHeight="1">
      <c r="A644" s="1">
        <v>634</v>
      </c>
      <c r="B644" s="7" t="s">
        <v>82</v>
      </c>
      <c r="C644" s="25">
        <f>C645</f>
        <v>396750</v>
      </c>
      <c r="D644" s="25">
        <f aca="true" t="shared" si="236" ref="D644:J644">D645</f>
        <v>46000</v>
      </c>
      <c r="E644" s="25">
        <f t="shared" si="236"/>
        <v>28750</v>
      </c>
      <c r="F644" s="25">
        <f t="shared" si="236"/>
        <v>69000</v>
      </c>
      <c r="G644" s="25">
        <f t="shared" si="236"/>
        <v>69000</v>
      </c>
      <c r="H644" s="25">
        <f t="shared" si="236"/>
        <v>69000</v>
      </c>
      <c r="I644" s="25">
        <f t="shared" si="236"/>
        <v>69000</v>
      </c>
      <c r="J644" s="25">
        <f t="shared" si="236"/>
        <v>46000</v>
      </c>
      <c r="K644" s="26"/>
    </row>
    <row r="645" spans="1:11" ht="15">
      <c r="A645" s="1">
        <v>635</v>
      </c>
      <c r="B645" s="8" t="s">
        <v>81</v>
      </c>
      <c r="C645" s="25">
        <f>SUM(D645:J645)</f>
        <v>396750</v>
      </c>
      <c r="D645" s="25">
        <v>46000</v>
      </c>
      <c r="E645" s="25">
        <v>28750</v>
      </c>
      <c r="F645" s="25">
        <v>69000</v>
      </c>
      <c r="G645" s="25">
        <v>69000</v>
      </c>
      <c r="H645" s="25">
        <v>69000</v>
      </c>
      <c r="I645" s="25">
        <v>69000</v>
      </c>
      <c r="J645" s="25">
        <v>46000</v>
      </c>
      <c r="K645" s="26" t="s">
        <v>40</v>
      </c>
    </row>
    <row r="646" spans="1:11" ht="15">
      <c r="A646" s="1">
        <v>636</v>
      </c>
      <c r="B646" s="28" t="s">
        <v>122</v>
      </c>
      <c r="C646" s="25"/>
      <c r="D646" s="25"/>
      <c r="E646" s="25"/>
      <c r="F646" s="25"/>
      <c r="G646" s="25"/>
      <c r="H646" s="25"/>
      <c r="I646" s="25"/>
      <c r="J646" s="25"/>
      <c r="K646" s="26"/>
    </row>
    <row r="647" spans="1:11" ht="45" customHeight="1">
      <c r="A647" s="1">
        <v>637</v>
      </c>
      <c r="B647" s="7" t="s">
        <v>83</v>
      </c>
      <c r="C647" s="25">
        <f>C648</f>
        <v>544500</v>
      </c>
      <c r="D647" s="25">
        <f aca="true" t="shared" si="237" ref="D647:J647">D648</f>
        <v>82000</v>
      </c>
      <c r="E647" s="25">
        <f t="shared" si="237"/>
        <v>52500</v>
      </c>
      <c r="F647" s="25">
        <f t="shared" si="237"/>
        <v>82000</v>
      </c>
      <c r="G647" s="25">
        <f t="shared" si="237"/>
        <v>82000</v>
      </c>
      <c r="H647" s="25">
        <f t="shared" si="237"/>
        <v>82000</v>
      </c>
      <c r="I647" s="25">
        <f t="shared" si="237"/>
        <v>82000</v>
      </c>
      <c r="J647" s="25">
        <f t="shared" si="237"/>
        <v>82000</v>
      </c>
      <c r="K647" s="26"/>
    </row>
    <row r="648" spans="1:11" ht="15">
      <c r="A648" s="1">
        <v>638</v>
      </c>
      <c r="B648" s="8" t="s">
        <v>81</v>
      </c>
      <c r="C648" s="25">
        <f>SUM(D648:J648)</f>
        <v>544500</v>
      </c>
      <c r="D648" s="25">
        <v>82000</v>
      </c>
      <c r="E648" s="25">
        <v>52500</v>
      </c>
      <c r="F648" s="25">
        <v>82000</v>
      </c>
      <c r="G648" s="25">
        <v>82000</v>
      </c>
      <c r="H648" s="25">
        <v>82000</v>
      </c>
      <c r="I648" s="25">
        <v>82000</v>
      </c>
      <c r="J648" s="25">
        <v>82000</v>
      </c>
      <c r="K648" s="26" t="s">
        <v>40</v>
      </c>
    </row>
    <row r="649" spans="1:11" ht="15">
      <c r="A649" s="1">
        <v>639</v>
      </c>
      <c r="B649" s="28" t="s">
        <v>123</v>
      </c>
      <c r="C649" s="25"/>
      <c r="D649" s="25"/>
      <c r="E649" s="25"/>
      <c r="F649" s="25"/>
      <c r="G649" s="25"/>
      <c r="H649" s="25"/>
      <c r="I649" s="25"/>
      <c r="J649" s="25"/>
      <c r="K649" s="26"/>
    </row>
    <row r="650" spans="1:11" ht="48.75" customHeight="1">
      <c r="A650" s="1">
        <v>640</v>
      </c>
      <c r="B650" s="7" t="s">
        <v>173</v>
      </c>
      <c r="C650" s="25">
        <f>C651</f>
        <v>2948250</v>
      </c>
      <c r="D650" s="25">
        <f aca="true" t="shared" si="238" ref="D650:J650">D651</f>
        <v>414500</v>
      </c>
      <c r="E650" s="25">
        <v>181650</v>
      </c>
      <c r="F650" s="25">
        <v>700000</v>
      </c>
      <c r="G650" s="25">
        <v>454700</v>
      </c>
      <c r="H650" s="25">
        <f t="shared" si="238"/>
        <v>454700</v>
      </c>
      <c r="I650" s="25">
        <f t="shared" si="238"/>
        <v>454700</v>
      </c>
      <c r="J650" s="25">
        <f t="shared" si="238"/>
        <v>288000</v>
      </c>
      <c r="K650" s="26"/>
    </row>
    <row r="651" spans="1:11" ht="15">
      <c r="A651" s="1">
        <v>641</v>
      </c>
      <c r="B651" s="8" t="s">
        <v>81</v>
      </c>
      <c r="C651" s="25">
        <f>D651+E651+F651+G651+H651+I651+J651</f>
        <v>2948250</v>
      </c>
      <c r="D651" s="25">
        <v>414500</v>
      </c>
      <c r="E651" s="25">
        <v>181650</v>
      </c>
      <c r="F651" s="25">
        <v>700000</v>
      </c>
      <c r="G651" s="25">
        <v>454700</v>
      </c>
      <c r="H651" s="25">
        <v>454700</v>
      </c>
      <c r="I651" s="25">
        <v>454700</v>
      </c>
      <c r="J651" s="25">
        <v>288000</v>
      </c>
      <c r="K651" s="26" t="s">
        <v>40</v>
      </c>
    </row>
    <row r="652" spans="1:11" ht="15">
      <c r="A652" s="1">
        <v>642</v>
      </c>
      <c r="B652" s="28" t="s">
        <v>139</v>
      </c>
      <c r="C652" s="25"/>
      <c r="D652" s="25"/>
      <c r="E652" s="25"/>
      <c r="F652" s="25"/>
      <c r="G652" s="25"/>
      <c r="H652" s="25"/>
      <c r="I652" s="25"/>
      <c r="J652" s="25"/>
      <c r="K652" s="26"/>
    </row>
    <row r="653" spans="1:11" ht="33.75" customHeight="1">
      <c r="A653" s="1">
        <v>643</v>
      </c>
      <c r="B653" s="8" t="s">
        <v>84</v>
      </c>
      <c r="C653" s="25">
        <f>C654</f>
        <v>20200</v>
      </c>
      <c r="D653" s="25">
        <f aca="true" t="shared" si="239" ref="D653:I653">D654</f>
        <v>20200</v>
      </c>
      <c r="E653" s="25">
        <f t="shared" si="239"/>
        <v>0</v>
      </c>
      <c r="F653" s="25">
        <f t="shared" si="239"/>
        <v>0</v>
      </c>
      <c r="G653" s="25">
        <f t="shared" si="239"/>
        <v>0</v>
      </c>
      <c r="H653" s="25">
        <f t="shared" si="239"/>
        <v>0</v>
      </c>
      <c r="I653" s="25">
        <f t="shared" si="239"/>
        <v>0</v>
      </c>
      <c r="J653" s="25">
        <v>0</v>
      </c>
      <c r="K653" s="26"/>
    </row>
    <row r="654" spans="1:11" ht="15">
      <c r="A654" s="1">
        <v>644</v>
      </c>
      <c r="B654" s="8" t="s">
        <v>81</v>
      </c>
      <c r="C654" s="25">
        <f>D654</f>
        <v>20200</v>
      </c>
      <c r="D654" s="25">
        <v>20200</v>
      </c>
      <c r="E654" s="25">
        <v>0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  <c r="K654" s="26"/>
    </row>
    <row r="655" spans="1:11" ht="15">
      <c r="A655" s="1">
        <v>645</v>
      </c>
      <c r="B655" s="28" t="s">
        <v>140</v>
      </c>
      <c r="C655" s="25"/>
      <c r="D655" s="25"/>
      <c r="E655" s="25"/>
      <c r="F655" s="25"/>
      <c r="G655" s="25"/>
      <c r="H655" s="25"/>
      <c r="I655" s="25"/>
      <c r="J655" s="25"/>
      <c r="K655" s="26"/>
    </row>
    <row r="656" spans="1:11" ht="215.45" customHeight="1">
      <c r="A656" s="1">
        <v>646</v>
      </c>
      <c r="B656" s="7" t="s">
        <v>85</v>
      </c>
      <c r="C656" s="25">
        <f>C657</f>
        <v>178176000</v>
      </c>
      <c r="D656" s="25">
        <f aca="true" t="shared" si="240" ref="D656:J656">D657</f>
        <v>23474000</v>
      </c>
      <c r="E656" s="25">
        <v>24952000</v>
      </c>
      <c r="F656" s="25">
        <v>24296000</v>
      </c>
      <c r="G656" s="25">
        <v>25374000</v>
      </c>
      <c r="H656" s="25">
        <f t="shared" si="240"/>
        <v>25374000</v>
      </c>
      <c r="I656" s="25">
        <f t="shared" si="240"/>
        <v>23413000</v>
      </c>
      <c r="J656" s="25">
        <f t="shared" si="240"/>
        <v>31293000</v>
      </c>
      <c r="K656" s="26"/>
    </row>
    <row r="657" spans="1:11" ht="15">
      <c r="A657" s="1">
        <v>647</v>
      </c>
      <c r="B657" s="7" t="s">
        <v>80</v>
      </c>
      <c r="C657" s="25">
        <f>SUM(D657:J657)</f>
        <v>178176000</v>
      </c>
      <c r="D657" s="25">
        <v>23474000</v>
      </c>
      <c r="E657" s="25">
        <v>24952000</v>
      </c>
      <c r="F657" s="25">
        <v>24296000</v>
      </c>
      <c r="G657" s="25">
        <v>25374000</v>
      </c>
      <c r="H657" s="25">
        <v>25374000</v>
      </c>
      <c r="I657" s="25">
        <v>23413000</v>
      </c>
      <c r="J657" s="25">
        <v>31293000</v>
      </c>
      <c r="K657" s="26" t="s">
        <v>40</v>
      </c>
    </row>
    <row r="658" spans="1:11" ht="15">
      <c r="A658" s="1">
        <v>648</v>
      </c>
      <c r="B658" s="28" t="s">
        <v>141</v>
      </c>
      <c r="C658" s="25"/>
      <c r="D658" s="25"/>
      <c r="E658" s="25"/>
      <c r="F658" s="25"/>
      <c r="G658" s="25"/>
      <c r="H658" s="25"/>
      <c r="I658" s="25"/>
      <c r="J658" s="25"/>
      <c r="K658" s="26"/>
    </row>
    <row r="659" spans="1:11" ht="244.5" customHeight="1">
      <c r="A659" s="1">
        <v>649</v>
      </c>
      <c r="B659" s="7" t="s">
        <v>86</v>
      </c>
      <c r="C659" s="25">
        <f>C661</f>
        <v>293487000</v>
      </c>
      <c r="D659" s="25">
        <f aca="true" t="shared" si="241" ref="D659:J659">D661</f>
        <v>37360000</v>
      </c>
      <c r="E659" s="25">
        <f t="shared" si="241"/>
        <v>40472000</v>
      </c>
      <c r="F659" s="25">
        <f t="shared" si="241"/>
        <v>43322000</v>
      </c>
      <c r="G659" s="25">
        <f t="shared" si="241"/>
        <v>41686000</v>
      </c>
      <c r="H659" s="25">
        <f t="shared" si="241"/>
        <v>41686000</v>
      </c>
      <c r="I659" s="25">
        <f t="shared" si="241"/>
        <v>39029000</v>
      </c>
      <c r="J659" s="25">
        <f t="shared" si="241"/>
        <v>49932000</v>
      </c>
      <c r="K659" s="26"/>
    </row>
    <row r="660" spans="1:11" ht="15">
      <c r="A660" s="1">
        <v>650</v>
      </c>
      <c r="B660" s="8" t="s">
        <v>87</v>
      </c>
      <c r="C660" s="25"/>
      <c r="D660" s="25"/>
      <c r="E660" s="25"/>
      <c r="F660" s="25"/>
      <c r="G660" s="25"/>
      <c r="H660" s="25"/>
      <c r="I660" s="25"/>
      <c r="J660" s="25"/>
      <c r="K660" s="26"/>
    </row>
    <row r="661" spans="1:11" ht="15">
      <c r="A661" s="1">
        <v>651</v>
      </c>
      <c r="B661" s="7" t="s">
        <v>80</v>
      </c>
      <c r="C661" s="25">
        <f>SUM(D661:J661)</f>
        <v>293487000</v>
      </c>
      <c r="D661" s="25">
        <v>37360000</v>
      </c>
      <c r="E661" s="25">
        <v>40472000</v>
      </c>
      <c r="F661" s="25">
        <v>43322000</v>
      </c>
      <c r="G661" s="25">
        <v>41686000</v>
      </c>
      <c r="H661" s="25">
        <v>41686000</v>
      </c>
      <c r="I661" s="25">
        <v>39029000</v>
      </c>
      <c r="J661" s="25">
        <v>49932000</v>
      </c>
      <c r="K661" s="26" t="s">
        <v>40</v>
      </c>
    </row>
    <row r="662" spans="1:11" ht="15">
      <c r="A662" s="1">
        <v>652</v>
      </c>
      <c r="B662" s="28" t="s">
        <v>146</v>
      </c>
      <c r="C662" s="25"/>
      <c r="D662" s="25"/>
      <c r="E662" s="25"/>
      <c r="F662" s="25"/>
      <c r="G662" s="25"/>
      <c r="H662" s="25"/>
      <c r="I662" s="25"/>
      <c r="J662" s="25"/>
      <c r="K662" s="26"/>
    </row>
    <row r="663" spans="1:11" ht="231" customHeight="1">
      <c r="A663" s="1">
        <v>653</v>
      </c>
      <c r="B663" s="7" t="s">
        <v>174</v>
      </c>
      <c r="C663" s="25">
        <f>C664</f>
        <v>140927000</v>
      </c>
      <c r="D663" s="25">
        <f aca="true" t="shared" si="242" ref="D663:J663">D664</f>
        <v>18592000</v>
      </c>
      <c r="E663" s="25">
        <f t="shared" si="242"/>
        <v>21049000</v>
      </c>
      <c r="F663" s="25">
        <f t="shared" si="242"/>
        <v>25808000</v>
      </c>
      <c r="G663" s="25">
        <f t="shared" si="242"/>
        <v>17862000</v>
      </c>
      <c r="H663" s="25">
        <f t="shared" si="242"/>
        <v>17855000</v>
      </c>
      <c r="I663" s="25">
        <f t="shared" si="242"/>
        <v>17848000</v>
      </c>
      <c r="J663" s="25">
        <f t="shared" si="242"/>
        <v>21913000</v>
      </c>
      <c r="K663" s="26">
        <v>9</v>
      </c>
    </row>
    <row r="664" spans="1:11" ht="15">
      <c r="A664" s="1">
        <v>654</v>
      </c>
      <c r="B664" s="7" t="s">
        <v>79</v>
      </c>
      <c r="C664" s="25">
        <f>SUM(D664:J664)</f>
        <v>140927000</v>
      </c>
      <c r="D664" s="25">
        <v>18592000</v>
      </c>
      <c r="E664" s="25">
        <v>21049000</v>
      </c>
      <c r="F664" s="25">
        <v>25808000</v>
      </c>
      <c r="G664" s="25">
        <v>17862000</v>
      </c>
      <c r="H664" s="25">
        <v>17855000</v>
      </c>
      <c r="I664" s="25">
        <v>17848000</v>
      </c>
      <c r="J664" s="25">
        <v>21913000</v>
      </c>
      <c r="K664" s="26" t="s">
        <v>40</v>
      </c>
    </row>
    <row r="665" spans="1:11" ht="15">
      <c r="A665" s="1">
        <v>655</v>
      </c>
      <c r="B665" s="28" t="s">
        <v>147</v>
      </c>
      <c r="C665" s="25"/>
      <c r="D665" s="25"/>
      <c r="E665" s="25"/>
      <c r="F665" s="25"/>
      <c r="G665" s="25"/>
      <c r="H665" s="25"/>
      <c r="I665" s="25"/>
      <c r="J665" s="25"/>
      <c r="K665" s="26"/>
    </row>
    <row r="666" spans="1:11" ht="141.75" customHeight="1">
      <c r="A666" s="1">
        <v>656</v>
      </c>
      <c r="B666" s="7" t="s">
        <v>175</v>
      </c>
      <c r="C666" s="25">
        <f>C668</f>
        <v>8619000</v>
      </c>
      <c r="D666" s="25">
        <f aca="true" t="shared" si="243" ref="D666:I666">D668</f>
        <v>229800</v>
      </c>
      <c r="E666" s="25">
        <f t="shared" si="243"/>
        <v>1152700</v>
      </c>
      <c r="F666" s="25">
        <f t="shared" si="243"/>
        <v>1687900</v>
      </c>
      <c r="G666" s="25">
        <f t="shared" si="243"/>
        <v>1740600</v>
      </c>
      <c r="H666" s="25">
        <f t="shared" si="243"/>
        <v>1904000</v>
      </c>
      <c r="I666" s="25">
        <f t="shared" si="243"/>
        <v>1904000</v>
      </c>
      <c r="J666" s="25">
        <v>0</v>
      </c>
      <c r="K666" s="26" t="s">
        <v>53</v>
      </c>
    </row>
    <row r="667" spans="1:11" ht="15">
      <c r="A667" s="1">
        <v>657</v>
      </c>
      <c r="B667" s="7" t="s">
        <v>1</v>
      </c>
      <c r="C667" s="25">
        <v>0</v>
      </c>
      <c r="D667" s="25">
        <v>0</v>
      </c>
      <c r="E667" s="2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6" t="s">
        <v>14</v>
      </c>
    </row>
    <row r="668" spans="1:11" ht="15">
      <c r="A668" s="1">
        <v>658</v>
      </c>
      <c r="B668" s="7" t="s">
        <v>80</v>
      </c>
      <c r="C668" s="25">
        <f>D668+E668+F668+G668+H668+I668+J668</f>
        <v>8619000</v>
      </c>
      <c r="D668" s="25">
        <v>229800</v>
      </c>
      <c r="E668" s="25">
        <v>1152700</v>
      </c>
      <c r="F668" s="25">
        <v>1687900</v>
      </c>
      <c r="G668" s="25">
        <v>1740600</v>
      </c>
      <c r="H668" s="25">
        <v>1904000</v>
      </c>
      <c r="I668" s="25">
        <v>1904000</v>
      </c>
      <c r="J668" s="25">
        <v>0</v>
      </c>
      <c r="K668" s="26" t="s">
        <v>53</v>
      </c>
    </row>
    <row r="669" spans="1:11" ht="15">
      <c r="A669" s="1">
        <v>659</v>
      </c>
      <c r="B669" s="7" t="s">
        <v>3</v>
      </c>
      <c r="C669" s="25">
        <v>0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6" t="s">
        <v>14</v>
      </c>
    </row>
    <row r="670" spans="1:11" ht="15">
      <c r="A670" s="1">
        <v>660</v>
      </c>
      <c r="B670" s="28" t="s">
        <v>148</v>
      </c>
      <c r="C670" s="25"/>
      <c r="D670" s="25"/>
      <c r="E670" s="25"/>
      <c r="F670" s="25"/>
      <c r="G670" s="25"/>
      <c r="H670" s="25"/>
      <c r="I670" s="25"/>
      <c r="J670" s="25"/>
      <c r="K670" s="26"/>
    </row>
    <row r="671" spans="1:11" ht="95.25" customHeight="1">
      <c r="A671" s="1">
        <v>661</v>
      </c>
      <c r="B671" s="7" t="s">
        <v>88</v>
      </c>
      <c r="C671" s="25">
        <f>C674</f>
        <v>600000</v>
      </c>
      <c r="D671" s="25">
        <f aca="true" t="shared" si="244" ref="D671:J671">D674</f>
        <v>600000</v>
      </c>
      <c r="E671" s="25">
        <f t="shared" si="244"/>
        <v>0</v>
      </c>
      <c r="F671" s="25">
        <f t="shared" si="244"/>
        <v>0</v>
      </c>
      <c r="G671" s="25">
        <f t="shared" si="244"/>
        <v>0</v>
      </c>
      <c r="H671" s="25">
        <f t="shared" si="244"/>
        <v>0</v>
      </c>
      <c r="I671" s="25">
        <f t="shared" si="244"/>
        <v>0</v>
      </c>
      <c r="J671" s="25">
        <f t="shared" si="244"/>
        <v>0</v>
      </c>
      <c r="K671" s="26"/>
    </row>
    <row r="672" spans="1:11" ht="15">
      <c r="A672" s="1">
        <v>662</v>
      </c>
      <c r="B672" s="7" t="s">
        <v>1</v>
      </c>
      <c r="C672" s="25">
        <v>0</v>
      </c>
      <c r="D672" s="25">
        <v>0</v>
      </c>
      <c r="E672" s="25">
        <v>0</v>
      </c>
      <c r="F672" s="25">
        <v>0</v>
      </c>
      <c r="G672" s="25">
        <v>0</v>
      </c>
      <c r="H672" s="25">
        <v>0</v>
      </c>
      <c r="I672" s="25">
        <v>0</v>
      </c>
      <c r="J672" s="25">
        <v>0</v>
      </c>
      <c r="K672" s="26"/>
    </row>
    <row r="673" spans="1:11" ht="15">
      <c r="A673" s="1">
        <v>663</v>
      </c>
      <c r="B673" s="7" t="s">
        <v>80</v>
      </c>
      <c r="C673" s="25">
        <v>0</v>
      </c>
      <c r="D673" s="25">
        <v>0</v>
      </c>
      <c r="E673" s="25">
        <v>0</v>
      </c>
      <c r="F673" s="25">
        <v>0</v>
      </c>
      <c r="G673" s="25">
        <v>0</v>
      </c>
      <c r="H673" s="25">
        <v>0</v>
      </c>
      <c r="I673" s="25">
        <v>0</v>
      </c>
      <c r="J673" s="25">
        <v>0</v>
      </c>
      <c r="K673" s="26"/>
    </row>
    <row r="674" spans="1:11" ht="15">
      <c r="A674" s="1">
        <v>664</v>
      </c>
      <c r="B674" s="7" t="s">
        <v>3</v>
      </c>
      <c r="C674" s="25">
        <f>D674</f>
        <v>600000</v>
      </c>
      <c r="D674" s="25">
        <v>600000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6"/>
    </row>
    <row r="675" spans="1:11" ht="15">
      <c r="A675" s="1">
        <v>665</v>
      </c>
      <c r="B675" s="28" t="s">
        <v>149</v>
      </c>
      <c r="C675" s="25"/>
      <c r="D675" s="25"/>
      <c r="E675" s="25"/>
      <c r="F675" s="25"/>
      <c r="G675" s="25"/>
      <c r="H675" s="25"/>
      <c r="I675" s="25"/>
      <c r="J675" s="25"/>
      <c r="K675" s="26"/>
    </row>
    <row r="676" spans="1:11" ht="45">
      <c r="A676" s="1">
        <v>666</v>
      </c>
      <c r="B676" s="7" t="s">
        <v>206</v>
      </c>
      <c r="C676" s="25">
        <f>C677</f>
        <v>6567564</v>
      </c>
      <c r="D676" s="25">
        <f aca="true" t="shared" si="245" ref="D676:J676">D677</f>
        <v>1016400</v>
      </c>
      <c r="E676" s="25">
        <f t="shared" si="245"/>
        <v>1052564</v>
      </c>
      <c r="F676" s="25">
        <f t="shared" si="245"/>
        <v>1129000</v>
      </c>
      <c r="G676" s="25">
        <f t="shared" si="245"/>
        <v>1123200</v>
      </c>
      <c r="H676" s="25">
        <f t="shared" si="245"/>
        <v>1123200</v>
      </c>
      <c r="I676" s="25">
        <f t="shared" si="245"/>
        <v>1123200</v>
      </c>
      <c r="J676" s="25">
        <f t="shared" si="245"/>
        <v>0</v>
      </c>
      <c r="K676" s="26"/>
    </row>
    <row r="677" spans="1:11" ht="15">
      <c r="A677" s="1">
        <v>667</v>
      </c>
      <c r="B677" s="7" t="s">
        <v>3</v>
      </c>
      <c r="C677" s="25">
        <f>D677+E677+F677+G677+H677+I677+J677</f>
        <v>6567564</v>
      </c>
      <c r="D677" s="25">
        <v>1016400</v>
      </c>
      <c r="E677" s="25">
        <v>1052564</v>
      </c>
      <c r="F677" s="25">
        <v>1129000</v>
      </c>
      <c r="G677" s="25">
        <v>1123200</v>
      </c>
      <c r="H677" s="25">
        <v>1123200</v>
      </c>
      <c r="I677" s="25">
        <v>1123200</v>
      </c>
      <c r="J677" s="25">
        <v>0</v>
      </c>
      <c r="K677" s="26"/>
    </row>
    <row r="678" spans="1:11" ht="15">
      <c r="A678" s="1">
        <v>668</v>
      </c>
      <c r="B678" s="28" t="s">
        <v>150</v>
      </c>
      <c r="C678" s="25"/>
      <c r="D678" s="25"/>
      <c r="E678" s="25"/>
      <c r="F678" s="25"/>
      <c r="G678" s="25"/>
      <c r="H678" s="25"/>
      <c r="I678" s="25"/>
      <c r="J678" s="25"/>
      <c r="K678" s="26"/>
    </row>
    <row r="679" spans="1:11" ht="45">
      <c r="A679" s="1">
        <v>669</v>
      </c>
      <c r="B679" s="7" t="s">
        <v>237</v>
      </c>
      <c r="C679" s="25">
        <f>C680</f>
        <v>90200</v>
      </c>
      <c r="D679" s="25">
        <f aca="true" t="shared" si="246" ref="D679:K679">D680</f>
        <v>0</v>
      </c>
      <c r="E679" s="25">
        <f t="shared" si="246"/>
        <v>90200</v>
      </c>
      <c r="F679" s="25">
        <f t="shared" si="246"/>
        <v>0</v>
      </c>
      <c r="G679" s="25">
        <f t="shared" si="246"/>
        <v>0</v>
      </c>
      <c r="H679" s="25">
        <f t="shared" si="246"/>
        <v>0</v>
      </c>
      <c r="I679" s="25">
        <f t="shared" si="246"/>
        <v>0</v>
      </c>
      <c r="J679" s="25">
        <f t="shared" si="246"/>
        <v>0</v>
      </c>
      <c r="K679" s="25">
        <f t="shared" si="246"/>
        <v>0</v>
      </c>
    </row>
    <row r="680" spans="1:11" ht="15">
      <c r="A680" s="1">
        <v>670</v>
      </c>
      <c r="B680" s="7" t="s">
        <v>3</v>
      </c>
      <c r="C680" s="25">
        <f>E680</f>
        <v>90200</v>
      </c>
      <c r="D680" s="25">
        <v>0</v>
      </c>
      <c r="E680" s="25">
        <v>90200</v>
      </c>
      <c r="F680" s="25">
        <v>0</v>
      </c>
      <c r="G680" s="25">
        <v>0</v>
      </c>
      <c r="H680" s="25">
        <v>0</v>
      </c>
      <c r="I680" s="25">
        <v>0</v>
      </c>
      <c r="J680" s="25"/>
      <c r="K680" s="26"/>
    </row>
    <row r="681" spans="1:11" ht="15">
      <c r="A681" s="1">
        <v>671</v>
      </c>
      <c r="B681" s="28" t="s">
        <v>151</v>
      </c>
      <c r="C681" s="25"/>
      <c r="D681" s="25"/>
      <c r="E681" s="25"/>
      <c r="F681" s="25"/>
      <c r="G681" s="25"/>
      <c r="H681" s="25"/>
      <c r="I681" s="25"/>
      <c r="J681" s="25"/>
      <c r="K681" s="26"/>
    </row>
    <row r="682" spans="1:11" ht="60">
      <c r="A682" s="1">
        <v>672</v>
      </c>
      <c r="B682" s="7" t="s">
        <v>243</v>
      </c>
      <c r="C682" s="25">
        <f>C683</f>
        <v>97263.8</v>
      </c>
      <c r="D682" s="25">
        <f aca="true" t="shared" si="247" ref="D682:J682">D683</f>
        <v>0</v>
      </c>
      <c r="E682" s="25">
        <f t="shared" si="247"/>
        <v>97263.8</v>
      </c>
      <c r="F682" s="25">
        <f t="shared" si="247"/>
        <v>0</v>
      </c>
      <c r="G682" s="25">
        <f t="shared" si="247"/>
        <v>0</v>
      </c>
      <c r="H682" s="25">
        <f t="shared" si="247"/>
        <v>0</v>
      </c>
      <c r="I682" s="25">
        <f t="shared" si="247"/>
        <v>0</v>
      </c>
      <c r="J682" s="25">
        <f t="shared" si="247"/>
        <v>0</v>
      </c>
      <c r="K682" s="26"/>
    </row>
    <row r="683" spans="1:11" ht="15">
      <c r="A683" s="1">
        <v>673</v>
      </c>
      <c r="B683" s="7" t="s">
        <v>3</v>
      </c>
      <c r="C683" s="25">
        <f>E683</f>
        <v>97263.8</v>
      </c>
      <c r="D683" s="25">
        <v>0</v>
      </c>
      <c r="E683" s="25">
        <v>97263.8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6"/>
    </row>
    <row r="684" spans="1:11" ht="15">
      <c r="A684" s="1"/>
      <c r="B684" s="28" t="s">
        <v>170</v>
      </c>
      <c r="C684" s="25"/>
      <c r="D684" s="25"/>
      <c r="E684" s="25"/>
      <c r="F684" s="25"/>
      <c r="G684" s="25"/>
      <c r="H684" s="25"/>
      <c r="I684" s="25"/>
      <c r="J684" s="25"/>
      <c r="K684" s="26"/>
    </row>
    <row r="685" spans="1:11" ht="257.25" customHeight="1">
      <c r="A685" s="1"/>
      <c r="B685" s="7" t="s">
        <v>277</v>
      </c>
      <c r="C685" s="25">
        <f>C686</f>
        <v>32900</v>
      </c>
      <c r="D685" s="25">
        <f aca="true" t="shared" si="248" ref="D685:J685">D686</f>
        <v>0</v>
      </c>
      <c r="E685" s="25">
        <f t="shared" si="248"/>
        <v>0</v>
      </c>
      <c r="F685" s="25">
        <f t="shared" si="248"/>
        <v>0</v>
      </c>
      <c r="G685" s="25">
        <f t="shared" si="248"/>
        <v>32900</v>
      </c>
      <c r="H685" s="25">
        <f t="shared" si="248"/>
        <v>0</v>
      </c>
      <c r="I685" s="25">
        <f t="shared" si="248"/>
        <v>0</v>
      </c>
      <c r="J685" s="25">
        <f t="shared" si="248"/>
        <v>0</v>
      </c>
      <c r="K685" s="26"/>
    </row>
    <row r="686" spans="1:11" ht="15">
      <c r="A686" s="1"/>
      <c r="B686" s="7" t="s">
        <v>1</v>
      </c>
      <c r="C686" s="25">
        <f>D686+E686+F686+G686+H686+I686+J686</f>
        <v>32900</v>
      </c>
      <c r="D686" s="25">
        <v>0</v>
      </c>
      <c r="E686" s="25">
        <v>0</v>
      </c>
      <c r="F686" s="25">
        <v>0</v>
      </c>
      <c r="G686" s="25">
        <v>32900</v>
      </c>
      <c r="H686" s="25">
        <v>0</v>
      </c>
      <c r="I686" s="25">
        <v>0</v>
      </c>
      <c r="J686" s="25">
        <v>0</v>
      </c>
      <c r="K686" s="26"/>
    </row>
    <row r="687" spans="1:11" ht="34.5" customHeight="1">
      <c r="A687" s="1">
        <v>674</v>
      </c>
      <c r="B687" s="74" t="s">
        <v>215</v>
      </c>
      <c r="C687" s="78"/>
      <c r="D687" s="78"/>
      <c r="E687" s="78"/>
      <c r="F687" s="78"/>
      <c r="G687" s="78"/>
      <c r="H687" s="78"/>
      <c r="I687" s="78"/>
      <c r="J687" s="78"/>
      <c r="K687" s="78"/>
    </row>
    <row r="688" spans="1:11" ht="28.5" customHeight="1">
      <c r="A688" s="1">
        <v>675</v>
      </c>
      <c r="B688" s="28" t="s">
        <v>157</v>
      </c>
      <c r="C688" s="25">
        <f>C689</f>
        <v>7334937</v>
      </c>
      <c r="D688" s="25">
        <f aca="true" t="shared" si="249" ref="D688:J688">D689</f>
        <v>7334937</v>
      </c>
      <c r="E688" s="25">
        <f t="shared" si="249"/>
        <v>0</v>
      </c>
      <c r="F688" s="25">
        <f t="shared" si="249"/>
        <v>0</v>
      </c>
      <c r="G688" s="25">
        <f t="shared" si="249"/>
        <v>0</v>
      </c>
      <c r="H688" s="25">
        <f t="shared" si="249"/>
        <v>0</v>
      </c>
      <c r="I688" s="25">
        <f t="shared" si="249"/>
        <v>0</v>
      </c>
      <c r="J688" s="25">
        <f t="shared" si="249"/>
        <v>0</v>
      </c>
      <c r="K688" s="26"/>
    </row>
    <row r="689" spans="1:11" ht="15">
      <c r="A689" s="1">
        <v>676</v>
      </c>
      <c r="B689" s="7" t="s">
        <v>80</v>
      </c>
      <c r="C689" s="25">
        <f>C693</f>
        <v>7334937</v>
      </c>
      <c r="D689" s="25">
        <f aca="true" t="shared" si="250" ref="D689:J689">D693</f>
        <v>7334937</v>
      </c>
      <c r="E689" s="25">
        <f t="shared" si="250"/>
        <v>0</v>
      </c>
      <c r="F689" s="25">
        <f t="shared" si="250"/>
        <v>0</v>
      </c>
      <c r="G689" s="25">
        <f t="shared" si="250"/>
        <v>0</v>
      </c>
      <c r="H689" s="25">
        <f t="shared" si="250"/>
        <v>0</v>
      </c>
      <c r="I689" s="25">
        <f t="shared" si="250"/>
        <v>0</v>
      </c>
      <c r="J689" s="25">
        <f t="shared" si="250"/>
        <v>0</v>
      </c>
      <c r="K689" s="26"/>
    </row>
    <row r="690" spans="1:11" ht="15">
      <c r="A690" s="1">
        <v>677</v>
      </c>
      <c r="B690" s="7" t="s">
        <v>81</v>
      </c>
      <c r="C690" s="25">
        <v>0</v>
      </c>
      <c r="D690" s="25">
        <v>0</v>
      </c>
      <c r="E690" s="25">
        <v>0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6"/>
    </row>
    <row r="691" spans="1:11" ht="15">
      <c r="A691" s="1">
        <v>678</v>
      </c>
      <c r="B691" s="76" t="s">
        <v>50</v>
      </c>
      <c r="C691" s="77"/>
      <c r="D691" s="77"/>
      <c r="E691" s="77"/>
      <c r="F691" s="77"/>
      <c r="G691" s="77"/>
      <c r="H691" s="77"/>
      <c r="I691" s="77"/>
      <c r="J691" s="77"/>
      <c r="K691" s="77"/>
    </row>
    <row r="692" spans="1:11" ht="32.25" customHeight="1">
      <c r="A692" s="1">
        <v>679</v>
      </c>
      <c r="B692" s="8" t="s">
        <v>43</v>
      </c>
      <c r="C692" s="25">
        <f>C693</f>
        <v>7334937</v>
      </c>
      <c r="D692" s="25">
        <f aca="true" t="shared" si="251" ref="D692:J692">D693</f>
        <v>7334937</v>
      </c>
      <c r="E692" s="25">
        <f t="shared" si="251"/>
        <v>0</v>
      </c>
      <c r="F692" s="25">
        <f t="shared" si="251"/>
        <v>0</v>
      </c>
      <c r="G692" s="25">
        <f t="shared" si="251"/>
        <v>0</v>
      </c>
      <c r="H692" s="25">
        <f t="shared" si="251"/>
        <v>0</v>
      </c>
      <c r="I692" s="25">
        <f t="shared" si="251"/>
        <v>0</v>
      </c>
      <c r="J692" s="25">
        <f t="shared" si="251"/>
        <v>0</v>
      </c>
      <c r="K692" s="26"/>
    </row>
    <row r="693" spans="1:11" ht="15">
      <c r="A693" s="1">
        <v>680</v>
      </c>
      <c r="B693" s="7" t="s">
        <v>10</v>
      </c>
      <c r="C693" s="25">
        <f>C697</f>
        <v>7334937</v>
      </c>
      <c r="D693" s="25">
        <f>D697</f>
        <v>7334937</v>
      </c>
      <c r="E693" s="25">
        <f aca="true" t="shared" si="252" ref="E693:J693">E697+E701</f>
        <v>0</v>
      </c>
      <c r="F693" s="25">
        <f t="shared" si="252"/>
        <v>0</v>
      </c>
      <c r="G693" s="25">
        <f t="shared" si="252"/>
        <v>0</v>
      </c>
      <c r="H693" s="25">
        <f t="shared" si="252"/>
        <v>0</v>
      </c>
      <c r="I693" s="25">
        <f t="shared" si="252"/>
        <v>0</v>
      </c>
      <c r="J693" s="25">
        <f t="shared" si="252"/>
        <v>0</v>
      </c>
      <c r="K693" s="26"/>
    </row>
    <row r="694" spans="1:11" ht="15">
      <c r="A694" s="1">
        <v>681</v>
      </c>
      <c r="B694" s="7" t="s">
        <v>11</v>
      </c>
      <c r="C694" s="25">
        <v>0</v>
      </c>
      <c r="D694" s="25">
        <v>0</v>
      </c>
      <c r="E694" s="25">
        <v>0</v>
      </c>
      <c r="F694" s="25">
        <v>0</v>
      </c>
      <c r="G694" s="25">
        <v>0</v>
      </c>
      <c r="H694" s="25">
        <v>0</v>
      </c>
      <c r="I694" s="25">
        <v>0</v>
      </c>
      <c r="J694" s="25">
        <v>0</v>
      </c>
      <c r="K694" s="26"/>
    </row>
    <row r="695" spans="1:11" ht="15">
      <c r="A695" s="1">
        <v>682</v>
      </c>
      <c r="B695" s="76" t="s">
        <v>89</v>
      </c>
      <c r="C695" s="77"/>
      <c r="D695" s="77"/>
      <c r="E695" s="77"/>
      <c r="F695" s="77"/>
      <c r="G695" s="77"/>
      <c r="H695" s="77"/>
      <c r="I695" s="77"/>
      <c r="J695" s="77"/>
      <c r="K695" s="77"/>
    </row>
    <row r="696" spans="1:11" ht="49.5" customHeight="1">
      <c r="A696" s="1">
        <v>683</v>
      </c>
      <c r="B696" s="8" t="s">
        <v>176</v>
      </c>
      <c r="C696" s="25">
        <f>C697</f>
        <v>7334937</v>
      </c>
      <c r="D696" s="25">
        <f aca="true" t="shared" si="253" ref="D696:J696">D697</f>
        <v>7334937</v>
      </c>
      <c r="E696" s="25">
        <f t="shared" si="253"/>
        <v>0</v>
      </c>
      <c r="F696" s="25">
        <f t="shared" si="253"/>
        <v>0</v>
      </c>
      <c r="G696" s="25">
        <f t="shared" si="253"/>
        <v>0</v>
      </c>
      <c r="H696" s="25">
        <f t="shared" si="253"/>
        <v>0</v>
      </c>
      <c r="I696" s="25">
        <f t="shared" si="253"/>
        <v>0</v>
      </c>
      <c r="J696" s="25">
        <f t="shared" si="253"/>
        <v>0</v>
      </c>
      <c r="K696" s="26"/>
    </row>
    <row r="697" spans="1:11" ht="15">
      <c r="A697" s="1">
        <v>684</v>
      </c>
      <c r="B697" s="7" t="s">
        <v>10</v>
      </c>
      <c r="C697" s="25">
        <f>C701</f>
        <v>7334937</v>
      </c>
      <c r="D697" s="25">
        <f aca="true" t="shared" si="254" ref="D697:I697">D701</f>
        <v>7334937</v>
      </c>
      <c r="E697" s="25">
        <f t="shared" si="254"/>
        <v>0</v>
      </c>
      <c r="F697" s="25">
        <f t="shared" si="254"/>
        <v>0</v>
      </c>
      <c r="G697" s="25">
        <f t="shared" si="254"/>
        <v>0</v>
      </c>
      <c r="H697" s="25">
        <f t="shared" si="254"/>
        <v>0</v>
      </c>
      <c r="I697" s="25">
        <f t="shared" si="254"/>
        <v>0</v>
      </c>
      <c r="J697" s="25">
        <v>0</v>
      </c>
      <c r="K697" s="26"/>
    </row>
    <row r="698" spans="1:11" ht="15">
      <c r="A698" s="1">
        <v>685</v>
      </c>
      <c r="B698" s="7" t="s">
        <v>11</v>
      </c>
      <c r="C698" s="25">
        <v>0</v>
      </c>
      <c r="D698" s="25">
        <v>0</v>
      </c>
      <c r="E698" s="25">
        <v>0</v>
      </c>
      <c r="F698" s="25">
        <v>0</v>
      </c>
      <c r="G698" s="25">
        <v>0</v>
      </c>
      <c r="H698" s="25">
        <v>0</v>
      </c>
      <c r="I698" s="25">
        <v>0</v>
      </c>
      <c r="J698" s="25">
        <v>0</v>
      </c>
      <c r="K698" s="26"/>
    </row>
    <row r="699" spans="1:11" ht="15">
      <c r="A699" s="1">
        <v>686</v>
      </c>
      <c r="B699" s="28" t="s">
        <v>115</v>
      </c>
      <c r="C699" s="25"/>
      <c r="D699" s="25"/>
      <c r="E699" s="25"/>
      <c r="F699" s="25"/>
      <c r="G699" s="25"/>
      <c r="H699" s="25"/>
      <c r="I699" s="25"/>
      <c r="J699" s="25"/>
      <c r="K699" s="26"/>
    </row>
    <row r="700" spans="1:11" ht="46.5" customHeight="1">
      <c r="A700" s="1">
        <v>687</v>
      </c>
      <c r="B700" s="7" t="s">
        <v>90</v>
      </c>
      <c r="C700" s="25">
        <f>C701</f>
        <v>7334937</v>
      </c>
      <c r="D700" s="25">
        <f aca="true" t="shared" si="255" ref="D700:I700">D701</f>
        <v>7334937</v>
      </c>
      <c r="E700" s="25">
        <f t="shared" si="255"/>
        <v>0</v>
      </c>
      <c r="F700" s="25">
        <f t="shared" si="255"/>
        <v>0</v>
      </c>
      <c r="G700" s="25">
        <f t="shared" si="255"/>
        <v>0</v>
      </c>
      <c r="H700" s="25">
        <f t="shared" si="255"/>
        <v>0</v>
      </c>
      <c r="I700" s="25">
        <f t="shared" si="255"/>
        <v>0</v>
      </c>
      <c r="J700" s="25">
        <v>0</v>
      </c>
      <c r="K700" s="26"/>
    </row>
    <row r="701" spans="1:11" ht="15">
      <c r="A701" s="1">
        <v>688</v>
      </c>
      <c r="B701" s="7" t="s">
        <v>10</v>
      </c>
      <c r="C701" s="25">
        <f>D701</f>
        <v>7334937</v>
      </c>
      <c r="D701" s="25">
        <v>7334937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6"/>
    </row>
    <row r="702" spans="1:11" ht="15">
      <c r="A702" s="1">
        <v>689</v>
      </c>
      <c r="B702" s="7" t="s">
        <v>11</v>
      </c>
      <c r="C702" s="25">
        <v>0</v>
      </c>
      <c r="D702" s="25">
        <v>0</v>
      </c>
      <c r="E702" s="25">
        <v>0</v>
      </c>
      <c r="F702" s="25">
        <v>0</v>
      </c>
      <c r="G702" s="25">
        <v>0</v>
      </c>
      <c r="H702" s="25">
        <v>0</v>
      </c>
      <c r="I702" s="25">
        <v>0</v>
      </c>
      <c r="J702" s="25">
        <v>0</v>
      </c>
      <c r="K702" s="26"/>
    </row>
    <row r="703" spans="1:11" ht="15">
      <c r="A703" s="1">
        <v>690</v>
      </c>
      <c r="B703" s="74" t="s">
        <v>216</v>
      </c>
      <c r="C703" s="78"/>
      <c r="D703" s="78"/>
      <c r="E703" s="78"/>
      <c r="F703" s="78"/>
      <c r="G703" s="78"/>
      <c r="H703" s="78"/>
      <c r="I703" s="78"/>
      <c r="J703" s="78"/>
      <c r="K703" s="78"/>
    </row>
    <row r="704" spans="1:11" ht="28.5">
      <c r="A704" s="1">
        <v>691</v>
      </c>
      <c r="B704" s="28" t="s">
        <v>207</v>
      </c>
      <c r="C704" s="49">
        <f>C708+C710</f>
        <v>12382714</v>
      </c>
      <c r="D704" s="49">
        <f aca="true" t="shared" si="256" ref="D704:J704">D708+D710</f>
        <v>67982</v>
      </c>
      <c r="E704" s="49">
        <f t="shared" si="256"/>
        <v>3118800</v>
      </c>
      <c r="F704" s="49">
        <f t="shared" si="256"/>
        <v>2240432</v>
      </c>
      <c r="G704" s="49">
        <f t="shared" si="256"/>
        <v>2385300</v>
      </c>
      <c r="H704" s="49">
        <f t="shared" si="256"/>
        <v>2285100</v>
      </c>
      <c r="I704" s="49">
        <f t="shared" si="256"/>
        <v>2285100</v>
      </c>
      <c r="J704" s="49">
        <f t="shared" si="256"/>
        <v>0</v>
      </c>
      <c r="K704" s="51"/>
    </row>
    <row r="705" spans="1:11" ht="15">
      <c r="A705" s="1">
        <v>692</v>
      </c>
      <c r="B705" s="7" t="s">
        <v>3</v>
      </c>
      <c r="C705" s="49">
        <f>C708+C711</f>
        <v>12382714</v>
      </c>
      <c r="D705" s="49">
        <f aca="true" t="shared" si="257" ref="D705:J705">D708+D711</f>
        <v>67982</v>
      </c>
      <c r="E705" s="49">
        <f t="shared" si="257"/>
        <v>3118800</v>
      </c>
      <c r="F705" s="49">
        <f t="shared" si="257"/>
        <v>2240432</v>
      </c>
      <c r="G705" s="49">
        <f t="shared" si="257"/>
        <v>2385300</v>
      </c>
      <c r="H705" s="49">
        <f t="shared" si="257"/>
        <v>2285100</v>
      </c>
      <c r="I705" s="49">
        <f t="shared" si="257"/>
        <v>2285100</v>
      </c>
      <c r="J705" s="49">
        <f t="shared" si="257"/>
        <v>0</v>
      </c>
      <c r="K705" s="51"/>
    </row>
    <row r="706" spans="1:11" ht="15">
      <c r="A706" s="1">
        <v>693</v>
      </c>
      <c r="B706" s="28" t="s">
        <v>115</v>
      </c>
      <c r="C706" s="49"/>
      <c r="D706" s="49"/>
      <c r="E706" s="49"/>
      <c r="F706" s="49"/>
      <c r="G706" s="49"/>
      <c r="H706" s="49"/>
      <c r="I706" s="49"/>
      <c r="J706" s="49"/>
      <c r="K706" s="51"/>
    </row>
    <row r="707" spans="1:11" ht="15">
      <c r="A707" s="1">
        <v>694</v>
      </c>
      <c r="B707" s="7" t="s">
        <v>234</v>
      </c>
      <c r="C707" s="49">
        <f>C708</f>
        <v>912714</v>
      </c>
      <c r="D707" s="49">
        <f aca="true" t="shared" si="258" ref="D707:I707">D708</f>
        <v>67982</v>
      </c>
      <c r="E707" s="49">
        <f t="shared" si="258"/>
        <v>376800</v>
      </c>
      <c r="F707" s="49">
        <f t="shared" si="258"/>
        <v>90432</v>
      </c>
      <c r="G707" s="49">
        <f t="shared" si="258"/>
        <v>285300</v>
      </c>
      <c r="H707" s="49">
        <f t="shared" si="258"/>
        <v>46100</v>
      </c>
      <c r="I707" s="49">
        <f t="shared" si="258"/>
        <v>46100</v>
      </c>
      <c r="J707" s="50">
        <v>0</v>
      </c>
      <c r="K707" s="51"/>
    </row>
    <row r="708" spans="1:11" ht="15">
      <c r="A708" s="1">
        <v>695</v>
      </c>
      <c r="B708" s="7" t="s">
        <v>81</v>
      </c>
      <c r="C708" s="49">
        <f>D708+E708+F708+G708+H708+I708+J708</f>
        <v>912714</v>
      </c>
      <c r="D708" s="49">
        <v>67982</v>
      </c>
      <c r="E708" s="49">
        <v>376800</v>
      </c>
      <c r="F708" s="49">
        <v>90432</v>
      </c>
      <c r="G708" s="49">
        <v>285300</v>
      </c>
      <c r="H708" s="49">
        <v>46100</v>
      </c>
      <c r="I708" s="49">
        <v>46100</v>
      </c>
      <c r="J708" s="49">
        <v>0</v>
      </c>
      <c r="K708" s="51"/>
    </row>
    <row r="709" spans="1:11" ht="15">
      <c r="A709" s="1">
        <v>696</v>
      </c>
      <c r="B709" s="53" t="s">
        <v>116</v>
      </c>
      <c r="C709" s="44"/>
      <c r="D709" s="44"/>
      <c r="E709" s="44"/>
      <c r="F709" s="44"/>
      <c r="G709" s="44"/>
      <c r="H709" s="44"/>
      <c r="I709" s="44"/>
      <c r="J709" s="44"/>
      <c r="K709" s="52"/>
    </row>
    <row r="710" spans="1:11" ht="45">
      <c r="A710" s="1">
        <v>697</v>
      </c>
      <c r="B710" s="7" t="s">
        <v>235</v>
      </c>
      <c r="C710" s="49">
        <f>C711</f>
        <v>11470000</v>
      </c>
      <c r="D710" s="49">
        <f aca="true" t="shared" si="259" ref="D710:J710">D711</f>
        <v>0</v>
      </c>
      <c r="E710" s="49">
        <f t="shared" si="259"/>
        <v>2742000</v>
      </c>
      <c r="F710" s="49">
        <f t="shared" si="259"/>
        <v>2150000</v>
      </c>
      <c r="G710" s="49">
        <f t="shared" si="259"/>
        <v>2100000</v>
      </c>
      <c r="H710" s="49">
        <f t="shared" si="259"/>
        <v>2239000</v>
      </c>
      <c r="I710" s="49">
        <f t="shared" si="259"/>
        <v>2239000</v>
      </c>
      <c r="J710" s="49">
        <f t="shared" si="259"/>
        <v>0</v>
      </c>
      <c r="K710" s="70"/>
    </row>
    <row r="711" spans="1:11" ht="15">
      <c r="A711" s="1">
        <v>698</v>
      </c>
      <c r="B711" s="7" t="s">
        <v>3</v>
      </c>
      <c r="C711" s="49">
        <f>D711+E711+F711+G711+H711+I711+J711</f>
        <v>11470000</v>
      </c>
      <c r="D711" s="49">
        <v>0</v>
      </c>
      <c r="E711" s="49">
        <v>2742000</v>
      </c>
      <c r="F711" s="49">
        <v>2150000</v>
      </c>
      <c r="G711" s="49">
        <v>2100000</v>
      </c>
      <c r="H711" s="49">
        <v>2239000</v>
      </c>
      <c r="I711" s="49">
        <v>2239000</v>
      </c>
      <c r="J711" s="49">
        <v>0</v>
      </c>
      <c r="K711" s="70"/>
    </row>
    <row r="712" spans="1:11" ht="15">
      <c r="A712" s="1">
        <v>699</v>
      </c>
      <c r="B712" s="74" t="s">
        <v>252</v>
      </c>
      <c r="C712" s="75"/>
      <c r="D712" s="75"/>
      <c r="E712" s="75"/>
      <c r="F712" s="75"/>
      <c r="G712" s="75"/>
      <c r="H712" s="75"/>
      <c r="I712" s="75"/>
      <c r="J712" s="75"/>
      <c r="K712" s="75"/>
    </row>
    <row r="713" spans="1:11" ht="15">
      <c r="A713" s="1">
        <v>700</v>
      </c>
      <c r="B713" s="76" t="s">
        <v>50</v>
      </c>
      <c r="C713" s="77"/>
      <c r="D713" s="77"/>
      <c r="E713" s="77"/>
      <c r="F713" s="77"/>
      <c r="G713" s="77"/>
      <c r="H713" s="77"/>
      <c r="I713" s="77"/>
      <c r="J713" s="77"/>
      <c r="K713" s="77"/>
    </row>
    <row r="714" spans="1:11" ht="30">
      <c r="A714" s="1">
        <v>701</v>
      </c>
      <c r="B714" s="8" t="s">
        <v>43</v>
      </c>
      <c r="C714" s="25">
        <f>C715+C716+C717</f>
        <v>777280303.3199999</v>
      </c>
      <c r="D714" s="25">
        <f aca="true" t="shared" si="260" ref="D714:J714">D715+D716+D717</f>
        <v>0</v>
      </c>
      <c r="E714" s="25">
        <f t="shared" si="260"/>
        <v>194139265.95</v>
      </c>
      <c r="F714" s="25">
        <f t="shared" si="260"/>
        <v>302097090.73</v>
      </c>
      <c r="G714" s="25">
        <f t="shared" si="260"/>
        <v>281043946.64</v>
      </c>
      <c r="H714" s="25">
        <f t="shared" si="260"/>
        <v>0</v>
      </c>
      <c r="I714" s="25">
        <f t="shared" si="260"/>
        <v>0</v>
      </c>
      <c r="J714" s="25">
        <f t="shared" si="260"/>
        <v>0</v>
      </c>
      <c r="K714" s="26"/>
    </row>
    <row r="715" spans="1:11" ht="15">
      <c r="A715" s="1">
        <v>702</v>
      </c>
      <c r="B715" s="8" t="s">
        <v>1</v>
      </c>
      <c r="C715" s="25">
        <f>C724+C729</f>
        <v>129046550.35</v>
      </c>
      <c r="D715" s="25">
        <f aca="true" t="shared" si="261" ref="D715:J715">D724+D729</f>
        <v>0</v>
      </c>
      <c r="E715" s="25">
        <f t="shared" si="261"/>
        <v>22619727.09</v>
      </c>
      <c r="F715" s="25">
        <f t="shared" si="261"/>
        <v>64246808.25</v>
      </c>
      <c r="G715" s="25">
        <f t="shared" si="261"/>
        <v>42180015.01</v>
      </c>
      <c r="H715" s="25">
        <f t="shared" si="261"/>
        <v>0</v>
      </c>
      <c r="I715" s="25">
        <f t="shared" si="261"/>
        <v>0</v>
      </c>
      <c r="J715" s="25">
        <f t="shared" si="261"/>
        <v>0</v>
      </c>
      <c r="K715" s="26"/>
    </row>
    <row r="716" spans="1:11" ht="15">
      <c r="A716" s="1">
        <v>703</v>
      </c>
      <c r="B716" s="7" t="s">
        <v>10</v>
      </c>
      <c r="C716" s="25">
        <f>C720+C725+C735</f>
        <v>404315524.34999996</v>
      </c>
      <c r="D716" s="25">
        <f aca="true" t="shared" si="262" ref="D716:J716">D720+D725+D735</f>
        <v>0</v>
      </c>
      <c r="E716" s="25">
        <f t="shared" si="262"/>
        <v>116093018.33</v>
      </c>
      <c r="F716" s="25">
        <f t="shared" si="262"/>
        <v>136968405.31</v>
      </c>
      <c r="G716" s="25">
        <f t="shared" si="262"/>
        <v>151254100.71</v>
      </c>
      <c r="H716" s="25">
        <f t="shared" si="262"/>
        <v>0</v>
      </c>
      <c r="I716" s="25">
        <f t="shared" si="262"/>
        <v>0</v>
      </c>
      <c r="J716" s="25">
        <f t="shared" si="262"/>
        <v>0</v>
      </c>
      <c r="K716" s="26"/>
    </row>
    <row r="717" spans="1:11" ht="15">
      <c r="A717" s="1">
        <v>704</v>
      </c>
      <c r="B717" s="7" t="s">
        <v>11</v>
      </c>
      <c r="C717" s="25">
        <f>C721+C726+C732</f>
        <v>243918228.62</v>
      </c>
      <c r="D717" s="25">
        <f aca="true" t="shared" si="263" ref="D717:J717">D721+D726+D732</f>
        <v>0</v>
      </c>
      <c r="E717" s="25">
        <f t="shared" si="263"/>
        <v>55426520.53</v>
      </c>
      <c r="F717" s="25">
        <f t="shared" si="263"/>
        <v>100881877.17</v>
      </c>
      <c r="G717" s="25">
        <f t="shared" si="263"/>
        <v>87609830.91999999</v>
      </c>
      <c r="H717" s="25">
        <f t="shared" si="263"/>
        <v>0</v>
      </c>
      <c r="I717" s="25">
        <f t="shared" si="263"/>
        <v>0</v>
      </c>
      <c r="J717" s="25">
        <f t="shared" si="263"/>
        <v>0</v>
      </c>
      <c r="K717" s="26"/>
    </row>
    <row r="718" spans="1:11" ht="15">
      <c r="A718" s="1">
        <v>705</v>
      </c>
      <c r="B718" s="28" t="s">
        <v>115</v>
      </c>
      <c r="C718" s="50"/>
      <c r="D718" s="50"/>
      <c r="E718" s="50"/>
      <c r="F718" s="50"/>
      <c r="G718" s="50"/>
      <c r="H718" s="50"/>
      <c r="I718" s="50"/>
      <c r="J718" s="50"/>
      <c r="K718" s="51"/>
    </row>
    <row r="719" spans="1:11" ht="60">
      <c r="A719" s="1">
        <v>706</v>
      </c>
      <c r="B719" s="7" t="s">
        <v>245</v>
      </c>
      <c r="C719" s="50">
        <f aca="true" t="shared" si="264" ref="C719:J719">C721+C720</f>
        <v>237647266.79</v>
      </c>
      <c r="D719" s="50">
        <f t="shared" si="264"/>
        <v>0</v>
      </c>
      <c r="E719" s="49">
        <f t="shared" si="264"/>
        <v>94170470</v>
      </c>
      <c r="F719" s="71">
        <f t="shared" si="264"/>
        <v>113686310.8</v>
      </c>
      <c r="G719" s="49">
        <f t="shared" si="264"/>
        <v>29790485.99</v>
      </c>
      <c r="H719" s="49">
        <f t="shared" si="264"/>
        <v>0</v>
      </c>
      <c r="I719" s="49">
        <f t="shared" si="264"/>
        <v>0</v>
      </c>
      <c r="J719" s="49">
        <f t="shared" si="264"/>
        <v>0</v>
      </c>
      <c r="K719" s="51"/>
    </row>
    <row r="720" spans="1:11" ht="15">
      <c r="A720" s="1">
        <v>707</v>
      </c>
      <c r="B720" s="7" t="s">
        <v>2</v>
      </c>
      <c r="C720" s="61">
        <f>D720+E720+F720+G720+H720+I720+J720</f>
        <v>165600427.16</v>
      </c>
      <c r="D720" s="61">
        <v>0</v>
      </c>
      <c r="E720" s="61">
        <v>82800200</v>
      </c>
      <c r="F720" s="61">
        <v>82800227.16</v>
      </c>
      <c r="G720" s="61">
        <v>0</v>
      </c>
      <c r="H720" s="61">
        <v>0</v>
      </c>
      <c r="I720" s="61">
        <v>0</v>
      </c>
      <c r="J720" s="61">
        <v>0</v>
      </c>
      <c r="K720" s="51"/>
    </row>
    <row r="721" spans="1:11" ht="15">
      <c r="A721" s="1">
        <v>708</v>
      </c>
      <c r="B721" s="7" t="s">
        <v>3</v>
      </c>
      <c r="C721" s="49">
        <f>D721+E721+F721+G721+H721+I721+J721</f>
        <v>72046839.63</v>
      </c>
      <c r="D721" s="49">
        <v>0</v>
      </c>
      <c r="E721" s="49">
        <v>11370270</v>
      </c>
      <c r="F721" s="49">
        <v>30886083.64</v>
      </c>
      <c r="G721" s="49">
        <v>29790485.99</v>
      </c>
      <c r="H721" s="49">
        <v>0</v>
      </c>
      <c r="I721" s="49">
        <v>0</v>
      </c>
      <c r="J721" s="49">
        <v>0</v>
      </c>
      <c r="K721" s="51"/>
    </row>
    <row r="722" spans="1:11" ht="15">
      <c r="A722" s="1">
        <v>709</v>
      </c>
      <c r="B722" s="28" t="s">
        <v>116</v>
      </c>
      <c r="C722" s="49"/>
      <c r="D722" s="49"/>
      <c r="E722" s="49"/>
      <c r="F722" s="49"/>
      <c r="G722" s="50"/>
      <c r="H722" s="50"/>
      <c r="I722" s="50"/>
      <c r="J722" s="50"/>
      <c r="K722" s="51"/>
    </row>
    <row r="723" spans="1:11" ht="45">
      <c r="A723" s="1">
        <v>710</v>
      </c>
      <c r="B723" s="7" t="s">
        <v>253</v>
      </c>
      <c r="C723" s="61">
        <f>C724+C725+C726</f>
        <v>306426280.83</v>
      </c>
      <c r="D723" s="61">
        <f aca="true" t="shared" si="265" ref="D723:J723">D724+D725+D726</f>
        <v>0</v>
      </c>
      <c r="E723" s="61">
        <f t="shared" si="265"/>
        <v>99968795.95</v>
      </c>
      <c r="F723" s="61">
        <f t="shared" si="265"/>
        <v>124163971.68</v>
      </c>
      <c r="G723" s="61">
        <f t="shared" si="265"/>
        <v>82293513.19999999</v>
      </c>
      <c r="H723" s="61">
        <f t="shared" si="265"/>
        <v>0</v>
      </c>
      <c r="I723" s="61">
        <f t="shared" si="265"/>
        <v>0</v>
      </c>
      <c r="J723" s="61">
        <f t="shared" si="265"/>
        <v>0</v>
      </c>
      <c r="K723" s="62"/>
    </row>
    <row r="724" spans="1:11" ht="15">
      <c r="A724" s="1">
        <v>711</v>
      </c>
      <c r="B724" s="59" t="s">
        <v>1</v>
      </c>
      <c r="C724" s="61">
        <f>D724+E724+F724+G724+H724+I724+J724</f>
        <v>22619727.09</v>
      </c>
      <c r="D724" s="61">
        <v>0</v>
      </c>
      <c r="E724" s="49">
        <v>22619727.09</v>
      </c>
      <c r="F724" s="49">
        <v>0</v>
      </c>
      <c r="G724" s="61">
        <v>0</v>
      </c>
      <c r="H724" s="61">
        <v>0</v>
      </c>
      <c r="I724" s="61">
        <v>0</v>
      </c>
      <c r="J724" s="61">
        <v>0</v>
      </c>
      <c r="K724" s="62"/>
    </row>
    <row r="725" spans="1:11" ht="15">
      <c r="A725" s="1">
        <v>712</v>
      </c>
      <c r="B725" s="59" t="s">
        <v>2</v>
      </c>
      <c r="C725" s="61">
        <f>D725+E725+F725+G725+H725+I725+J725</f>
        <v>113183668.51999998</v>
      </c>
      <c r="D725" s="61">
        <v>0</v>
      </c>
      <c r="E725" s="49">
        <v>33292818.33</v>
      </c>
      <c r="F725" s="49">
        <v>54168178.15</v>
      </c>
      <c r="G725" s="61">
        <v>25722672.04</v>
      </c>
      <c r="H725" s="61">
        <v>0</v>
      </c>
      <c r="I725" s="61">
        <v>0</v>
      </c>
      <c r="J725" s="61">
        <v>0</v>
      </c>
      <c r="K725" s="62"/>
    </row>
    <row r="726" spans="1:11" ht="15">
      <c r="A726" s="1">
        <v>713</v>
      </c>
      <c r="B726" s="59" t="s">
        <v>3</v>
      </c>
      <c r="C726" s="61">
        <f>D726+E726+F726+G726+H726+I726+J726</f>
        <v>170622885.22</v>
      </c>
      <c r="D726" s="61">
        <v>0</v>
      </c>
      <c r="E726" s="49">
        <v>44056250.53</v>
      </c>
      <c r="F726" s="49">
        <v>69995793.53</v>
      </c>
      <c r="G726" s="61">
        <v>56570841.16</v>
      </c>
      <c r="H726" s="61">
        <v>0</v>
      </c>
      <c r="I726" s="61">
        <v>0</v>
      </c>
      <c r="J726" s="61">
        <v>0</v>
      </c>
      <c r="K726" s="62"/>
    </row>
    <row r="727" spans="1:11" ht="15">
      <c r="A727" s="1">
        <v>714</v>
      </c>
      <c r="B727" s="68" t="s">
        <v>118</v>
      </c>
      <c r="C727" s="61"/>
      <c r="D727" s="61"/>
      <c r="E727" s="49"/>
      <c r="F727" s="49"/>
      <c r="G727" s="61"/>
      <c r="H727" s="61"/>
      <c r="I727" s="61"/>
      <c r="J727" s="61"/>
      <c r="K727" s="62"/>
    </row>
    <row r="728" spans="1:11" ht="105">
      <c r="A728" s="1">
        <v>715</v>
      </c>
      <c r="B728" s="69" t="s">
        <v>262</v>
      </c>
      <c r="C728" s="61">
        <f>C729</f>
        <v>106426823.25999999</v>
      </c>
      <c r="D728" s="61">
        <f aca="true" t="shared" si="266" ref="D728:J728">D729</f>
        <v>0</v>
      </c>
      <c r="E728" s="61">
        <f t="shared" si="266"/>
        <v>0</v>
      </c>
      <c r="F728" s="61">
        <f t="shared" si="266"/>
        <v>64246808.25</v>
      </c>
      <c r="G728" s="61">
        <f t="shared" si="266"/>
        <v>42180015.01</v>
      </c>
      <c r="H728" s="61">
        <f t="shared" si="266"/>
        <v>0</v>
      </c>
      <c r="I728" s="61">
        <f t="shared" si="266"/>
        <v>0</v>
      </c>
      <c r="J728" s="61">
        <f t="shared" si="266"/>
        <v>0</v>
      </c>
      <c r="K728" s="62"/>
    </row>
    <row r="729" spans="1:11" ht="15">
      <c r="A729" s="1">
        <v>716</v>
      </c>
      <c r="B729" s="59" t="s">
        <v>1</v>
      </c>
      <c r="C729" s="61">
        <f>D729+E729+F729+G729+H729+I729+J729</f>
        <v>106426823.25999999</v>
      </c>
      <c r="D729" s="61">
        <v>0</v>
      </c>
      <c r="E729" s="49">
        <v>0</v>
      </c>
      <c r="F729" s="49">
        <v>64246808.25</v>
      </c>
      <c r="G729" s="61">
        <v>42180015.01</v>
      </c>
      <c r="H729" s="61">
        <v>0</v>
      </c>
      <c r="I729" s="61">
        <v>0</v>
      </c>
      <c r="J729" s="61">
        <v>0</v>
      </c>
      <c r="K729" s="62"/>
    </row>
    <row r="730" spans="1:11" ht="15">
      <c r="A730" s="1">
        <v>717</v>
      </c>
      <c r="B730" s="68" t="s">
        <v>120</v>
      </c>
      <c r="C730" s="61"/>
      <c r="D730" s="61"/>
      <c r="E730" s="49"/>
      <c r="F730" s="49"/>
      <c r="G730" s="61"/>
      <c r="H730" s="61"/>
      <c r="I730" s="61"/>
      <c r="J730" s="61"/>
      <c r="K730" s="62"/>
    </row>
    <row r="731" spans="1:11" ht="45">
      <c r="A731" s="1">
        <v>718</v>
      </c>
      <c r="B731" s="59" t="s">
        <v>273</v>
      </c>
      <c r="C731" s="61">
        <f>C732</f>
        <v>1248503.77</v>
      </c>
      <c r="D731" s="61">
        <f aca="true" t="shared" si="267" ref="D731:J731">D732</f>
        <v>0</v>
      </c>
      <c r="E731" s="61">
        <f t="shared" si="267"/>
        <v>0</v>
      </c>
      <c r="F731" s="61">
        <f t="shared" si="267"/>
        <v>0</v>
      </c>
      <c r="G731" s="61">
        <f t="shared" si="267"/>
        <v>1248503.77</v>
      </c>
      <c r="H731" s="61">
        <f t="shared" si="267"/>
        <v>0</v>
      </c>
      <c r="I731" s="61">
        <f t="shared" si="267"/>
        <v>0</v>
      </c>
      <c r="J731" s="61">
        <f t="shared" si="267"/>
        <v>0</v>
      </c>
      <c r="K731" s="62"/>
    </row>
    <row r="732" spans="1:11" ht="15">
      <c r="A732" s="1">
        <v>719</v>
      </c>
      <c r="B732" s="59" t="s">
        <v>3</v>
      </c>
      <c r="C732" s="61">
        <f>D732+E732+F732+G732+H732+I732+J732</f>
        <v>1248503.77</v>
      </c>
      <c r="D732" s="61">
        <v>0</v>
      </c>
      <c r="E732" s="49">
        <v>0</v>
      </c>
      <c r="F732" s="49">
        <v>0</v>
      </c>
      <c r="G732" s="61">
        <v>1248503.77</v>
      </c>
      <c r="H732" s="61">
        <v>0</v>
      </c>
      <c r="I732" s="61">
        <v>0</v>
      </c>
      <c r="J732" s="61">
        <v>0</v>
      </c>
      <c r="K732" s="62"/>
    </row>
    <row r="733" spans="1:11" ht="15">
      <c r="A733" s="1">
        <v>720</v>
      </c>
      <c r="B733" s="68" t="s">
        <v>122</v>
      </c>
      <c r="C733" s="61"/>
      <c r="D733" s="61"/>
      <c r="E733" s="49"/>
      <c r="F733" s="49"/>
      <c r="G733" s="61"/>
      <c r="H733" s="61"/>
      <c r="I733" s="61"/>
      <c r="J733" s="61"/>
      <c r="K733" s="62"/>
    </row>
    <row r="734" spans="1:11" ht="75">
      <c r="A734" s="1">
        <v>721</v>
      </c>
      <c r="B734" s="59" t="s">
        <v>276</v>
      </c>
      <c r="C734" s="61">
        <f>C735</f>
        <v>125531428.67</v>
      </c>
      <c r="D734" s="61">
        <f aca="true" t="shared" si="268" ref="D734:J734">D735</f>
        <v>0</v>
      </c>
      <c r="E734" s="61">
        <f t="shared" si="268"/>
        <v>0</v>
      </c>
      <c r="F734" s="61">
        <f t="shared" si="268"/>
        <v>0</v>
      </c>
      <c r="G734" s="61">
        <f t="shared" si="268"/>
        <v>125531428.67</v>
      </c>
      <c r="H734" s="61">
        <f t="shared" si="268"/>
        <v>0</v>
      </c>
      <c r="I734" s="61">
        <f t="shared" si="268"/>
        <v>0</v>
      </c>
      <c r="J734" s="61">
        <f t="shared" si="268"/>
        <v>0</v>
      </c>
      <c r="K734" s="62"/>
    </row>
    <row r="735" spans="1:11" ht="15">
      <c r="A735" s="1">
        <v>722</v>
      </c>
      <c r="B735" s="59" t="s">
        <v>2</v>
      </c>
      <c r="C735" s="61">
        <f>D735+E735+F735+G735+H735+I735+J735</f>
        <v>125531428.67</v>
      </c>
      <c r="D735" s="61">
        <v>0</v>
      </c>
      <c r="E735" s="49">
        <v>0</v>
      </c>
      <c r="F735" s="49">
        <v>0</v>
      </c>
      <c r="G735" s="61">
        <v>125531428.67</v>
      </c>
      <c r="H735" s="61">
        <v>0</v>
      </c>
      <c r="I735" s="61">
        <v>0</v>
      </c>
      <c r="J735" s="61">
        <v>0</v>
      </c>
      <c r="K735" s="62"/>
    </row>
    <row r="736" spans="1:11" ht="34.5" customHeight="1">
      <c r="A736" s="1">
        <v>723</v>
      </c>
      <c r="B736" s="76" t="s">
        <v>254</v>
      </c>
      <c r="C736" s="75"/>
      <c r="D736" s="75"/>
      <c r="E736" s="75"/>
      <c r="F736" s="75"/>
      <c r="G736" s="75"/>
      <c r="H736" s="75"/>
      <c r="I736" s="75"/>
      <c r="J736" s="75"/>
      <c r="K736" s="75"/>
    </row>
    <row r="737" spans="1:11" ht="15" customHeight="1">
      <c r="A737" s="1">
        <v>724</v>
      </c>
      <c r="B737" s="76" t="s">
        <v>50</v>
      </c>
      <c r="C737" s="76"/>
      <c r="D737" s="76"/>
      <c r="E737" s="76"/>
      <c r="F737" s="76"/>
      <c r="G737" s="76"/>
      <c r="H737" s="76"/>
      <c r="I737" s="76"/>
      <c r="J737" s="76"/>
      <c r="K737" s="76"/>
    </row>
    <row r="738" spans="1:11" ht="30">
      <c r="A738" s="1">
        <v>725</v>
      </c>
      <c r="B738" s="8" t="s">
        <v>43</v>
      </c>
      <c r="C738" s="61">
        <f>C741</f>
        <v>15311495</v>
      </c>
      <c r="D738" s="61">
        <f aca="true" t="shared" si="269" ref="D738:J738">D741</f>
        <v>0</v>
      </c>
      <c r="E738" s="61">
        <f t="shared" si="269"/>
        <v>14444495</v>
      </c>
      <c r="F738" s="61">
        <f t="shared" si="269"/>
        <v>867000</v>
      </c>
      <c r="G738" s="61">
        <f t="shared" si="269"/>
        <v>0</v>
      </c>
      <c r="H738" s="61">
        <f t="shared" si="269"/>
        <v>0</v>
      </c>
      <c r="I738" s="61">
        <f t="shared" si="269"/>
        <v>0</v>
      </c>
      <c r="J738" s="61">
        <f t="shared" si="269"/>
        <v>0</v>
      </c>
      <c r="K738" s="62"/>
    </row>
    <row r="739" spans="1:11" ht="15">
      <c r="A739" s="1">
        <v>726</v>
      </c>
      <c r="B739" s="8" t="s">
        <v>1</v>
      </c>
      <c r="C739" s="61">
        <v>0</v>
      </c>
      <c r="D739" s="61">
        <v>0</v>
      </c>
      <c r="E739" s="61">
        <v>0</v>
      </c>
      <c r="F739" s="61">
        <v>0</v>
      </c>
      <c r="G739" s="61">
        <v>0</v>
      </c>
      <c r="H739" s="61">
        <v>0</v>
      </c>
      <c r="I739" s="61">
        <v>0</v>
      </c>
      <c r="J739" s="61">
        <v>0</v>
      </c>
      <c r="K739" s="62"/>
    </row>
    <row r="740" spans="1:11" ht="15">
      <c r="A740" s="1">
        <v>727</v>
      </c>
      <c r="B740" s="7" t="s">
        <v>10</v>
      </c>
      <c r="C740" s="61">
        <v>0</v>
      </c>
      <c r="D740" s="61">
        <v>0</v>
      </c>
      <c r="E740" s="61">
        <v>0</v>
      </c>
      <c r="F740" s="61">
        <v>0</v>
      </c>
      <c r="G740" s="61">
        <v>0</v>
      </c>
      <c r="H740" s="61">
        <v>0</v>
      </c>
      <c r="I740" s="61">
        <v>0</v>
      </c>
      <c r="J740" s="61">
        <v>0</v>
      </c>
      <c r="K740" s="62"/>
    </row>
    <row r="741" spans="1:11" ht="15">
      <c r="A741" s="1">
        <v>728</v>
      </c>
      <c r="B741" s="7" t="s">
        <v>11</v>
      </c>
      <c r="C741" s="63">
        <f>C744</f>
        <v>15311495</v>
      </c>
      <c r="D741" s="63">
        <f aca="true" t="shared" si="270" ref="D741:J741">D744</f>
        <v>0</v>
      </c>
      <c r="E741" s="63">
        <f t="shared" si="270"/>
        <v>14444495</v>
      </c>
      <c r="F741" s="63">
        <f t="shared" si="270"/>
        <v>867000</v>
      </c>
      <c r="G741" s="63">
        <f t="shared" si="270"/>
        <v>0</v>
      </c>
      <c r="H741" s="63">
        <f t="shared" si="270"/>
        <v>0</v>
      </c>
      <c r="I741" s="63">
        <f t="shared" si="270"/>
        <v>0</v>
      </c>
      <c r="J741" s="63">
        <f t="shared" si="270"/>
        <v>0</v>
      </c>
      <c r="K741" s="64"/>
    </row>
    <row r="742" spans="1:11" ht="15">
      <c r="A742" s="1">
        <v>729</v>
      </c>
      <c r="B742" s="28" t="s">
        <v>115</v>
      </c>
      <c r="C742" s="63"/>
      <c r="D742" s="63"/>
      <c r="E742" s="63"/>
      <c r="F742" s="63"/>
      <c r="G742" s="63"/>
      <c r="H742" s="63"/>
      <c r="I742" s="63"/>
      <c r="J742" s="63"/>
      <c r="K742" s="64"/>
    </row>
    <row r="743" spans="1:11" ht="30">
      <c r="A743" s="1">
        <v>730</v>
      </c>
      <c r="B743" s="7" t="s">
        <v>255</v>
      </c>
      <c r="C743" s="63">
        <f>C744</f>
        <v>15311495</v>
      </c>
      <c r="D743" s="63">
        <f aca="true" t="shared" si="271" ref="D743:J743">D744</f>
        <v>0</v>
      </c>
      <c r="E743" s="63">
        <f t="shared" si="271"/>
        <v>14444495</v>
      </c>
      <c r="F743" s="63">
        <f t="shared" si="271"/>
        <v>867000</v>
      </c>
      <c r="G743" s="63">
        <f t="shared" si="271"/>
        <v>0</v>
      </c>
      <c r="H743" s="63">
        <f t="shared" si="271"/>
        <v>0</v>
      </c>
      <c r="I743" s="63">
        <f t="shared" si="271"/>
        <v>0</v>
      </c>
      <c r="J743" s="63">
        <f t="shared" si="271"/>
        <v>0</v>
      </c>
      <c r="K743" s="64"/>
    </row>
    <row r="744" spans="1:11" ht="15">
      <c r="A744" s="1">
        <v>731</v>
      </c>
      <c r="B744" s="7" t="s">
        <v>3</v>
      </c>
      <c r="C744" s="63">
        <f>D744+E744+F744+G744+H744+I744+J744</f>
        <v>15311495</v>
      </c>
      <c r="D744" s="63">
        <v>0</v>
      </c>
      <c r="E744" s="63">
        <v>14444495</v>
      </c>
      <c r="F744" s="63">
        <v>867000</v>
      </c>
      <c r="G744" s="63">
        <v>0</v>
      </c>
      <c r="H744" s="63">
        <v>0</v>
      </c>
      <c r="I744" s="63">
        <v>0</v>
      </c>
      <c r="J744" s="63">
        <v>0</v>
      </c>
      <c r="K744" s="64"/>
    </row>
    <row r="745" spans="2:11" ht="15">
      <c r="B745" s="60"/>
      <c r="C745" s="65"/>
      <c r="D745" s="65"/>
      <c r="E745" s="65"/>
      <c r="F745" s="65"/>
      <c r="G745" s="65"/>
      <c r="H745" s="65"/>
      <c r="I745" s="65"/>
      <c r="J745" s="65"/>
      <c r="K745" s="66"/>
    </row>
  </sheetData>
  <mergeCells count="47"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  <mergeCell ref="B140:K140"/>
    <mergeCell ref="B146:K146"/>
    <mergeCell ref="B348:K348"/>
    <mergeCell ref="B478:K478"/>
    <mergeCell ref="B322:K322"/>
    <mergeCell ref="B169:K169"/>
    <mergeCell ref="B230:K230"/>
    <mergeCell ref="B245:K245"/>
    <mergeCell ref="B463:K463"/>
    <mergeCell ref="B287:K287"/>
    <mergeCell ref="B235:K235"/>
    <mergeCell ref="B432:K432"/>
    <mergeCell ref="B371:K371"/>
    <mergeCell ref="B352:K352"/>
    <mergeCell ref="B381:K381"/>
    <mergeCell ref="B376:K376"/>
    <mergeCell ref="B428:K428"/>
    <mergeCell ref="B712:K712"/>
    <mergeCell ref="B713:K713"/>
    <mergeCell ref="B736:K736"/>
    <mergeCell ref="B737:K737"/>
    <mergeCell ref="B703:K703"/>
    <mergeCell ref="B695:K695"/>
    <mergeCell ref="B691:K691"/>
    <mergeCell ref="B687:K687"/>
    <mergeCell ref="B629:K629"/>
    <mergeCell ref="B436:K436"/>
    <mergeCell ref="B586:K586"/>
    <mergeCell ref="B471:K471"/>
    <mergeCell ref="B472:K472"/>
    <mergeCell ref="B581:K5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ignoredErrors>
    <ignoredError sqref="C264 C394 C399 C405 C470 C408:C409" formulaRange="1"/>
    <ignoredError sqref="F1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7" sqref="A7"/>
    </sheetView>
  </sheetViews>
  <sheetFormatPr defaultColWidth="9.140625" defaultRowHeight="15"/>
  <cols>
    <col min="1" max="1" width="5.28125" style="0" customWidth="1"/>
    <col min="2" max="2" width="29.7109375" style="0" customWidth="1"/>
    <col min="3" max="3" width="14.421875" style="0" customWidth="1"/>
    <col min="4" max="4" width="11.8515625" style="0" customWidth="1"/>
    <col min="5" max="5" width="15.00390625" style="0" customWidth="1"/>
    <col min="6" max="6" width="13.7109375" style="0" customWidth="1"/>
  </cols>
  <sheetData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Пользователь</cp:lastModifiedBy>
  <cp:lastPrinted>2017-03-09T09:15:20Z</cp:lastPrinted>
  <dcterms:created xsi:type="dcterms:W3CDTF">2014-11-11T06:52:36Z</dcterms:created>
  <dcterms:modified xsi:type="dcterms:W3CDTF">2017-08-07T11:08:17Z</dcterms:modified>
  <cp:category/>
  <cp:version/>
  <cp:contentType/>
  <cp:contentStatus/>
</cp:coreProperties>
</file>