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 1" sheetId="1" state="visible" r:id="rId2"/>
    <sheet name="Приложение № 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<sst xmlns="http://schemas.openxmlformats.org/spreadsheetml/2006/main" count="549" uniqueCount="160">
  <si>
    <t xml:space="preserve">Приложение к Постановлению админстрации Камышловского гордского округа от ____ 06.2021 № ____</t>
  </si>
  <si>
    <t xml:space="preserve">Краткосрочный план реализации региональной программ капитального ремонта общего имущества в многоквартирных                                                                                                                                                                                                                                                                                                                                                  домах на территории Камышловского городского окруна на 2021-2023 годы</t>
  </si>
  <si>
    <t xml:space="preserve">I. 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МО Камышловский городской округ</t>
  </si>
  <si>
    <t xml:space="preserve">№ п/п</t>
  </si>
  <si>
    <t xml:space="preserve">Адрес многоквартирного дома</t>
  </si>
  <si>
    <t xml:space="preserve">Год</t>
  </si>
  <si>
    <t xml:space="preserve">Материал стен</t>
  </si>
  <si>
    <t xml:space="preserve">Количество этажей</t>
  </si>
  <si>
    <t xml:space="preserve">Количество подъездов</t>
  </si>
  <si>
    <t xml:space="preserve">Общая площадь МКД, всего</t>
  </si>
  <si>
    <t xml:space="preserve">Площадь помещений МКД</t>
  </si>
  <si>
    <t xml:space="preserve">Количество жителей, зарегистрированных в МКД на дату утверждения краткосрочного плана</t>
  </si>
  <si>
    <t xml:space="preserve">Стоимость капитального ремонта</t>
  </si>
  <si>
    <t xml:space="preserve">Удельная стоимость капитального ремонта 1 кв. м общей площади помещений МКД</t>
  </si>
  <si>
    <t xml:space="preserve">Предельная стоимость капитального ремонта 1 кв. м общей площади помещений МКД</t>
  </si>
  <si>
    <t xml:space="preserve">Плановая дата завершения работ</t>
  </si>
  <si>
    <t xml:space="preserve">Ввода в эксплуатацию</t>
  </si>
  <si>
    <t xml:space="preserve">Завершение последнего капитального ремонта</t>
  </si>
  <si>
    <t xml:space="preserve">Всего:</t>
  </si>
  <si>
    <t xml:space="preserve">В том числе</t>
  </si>
  <si>
    <t xml:space="preserve">В том числе жилых помещений, находящихся в собственности граждан</t>
  </si>
  <si>
    <t xml:space="preserve">Нежилых помещений</t>
  </si>
  <si>
    <t xml:space="preserve">Жилых помещений</t>
  </si>
  <si>
    <t xml:space="preserve">кв.м</t>
  </si>
  <si>
    <t xml:space="preserve">чел.</t>
  </si>
  <si>
    <t xml:space="preserve">руб.</t>
  </si>
  <si>
    <t xml:space="preserve">руб./кв.м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</si>
  <si>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</si>
  <si>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</si>
  <si>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</si>
  <si>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</si>
  <si>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</si>
  <si>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</si>
  <si>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</si>
  <si>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</si>
  <si>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</si>
  <si>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</si>
  <si>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</si>
  <si>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</si>
  <si>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</si>
  <si>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</si>
  <si>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</si>
  <si>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</si>
  <si>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</si>
  <si>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2021 год</t>
  </si>
  <si>
    <t xml:space="preserve">Итого за 2021 год</t>
  </si>
  <si>
    <t xml:space="preserve">-</t>
  </si>
  <si>
    <t xml:space="preserve">2022 год</t>
  </si>
  <si>
    <t xml:space="preserve">Итого за 2022 год</t>
  </si>
  <si>
    <t xml:space="preserve">2023 год</t>
  </si>
  <si>
    <t xml:space="preserve">г. Камышлов, ул. Фарфористов, д. 13</t>
  </si>
  <si>
    <t xml:space="preserve">Кирпичные</t>
  </si>
  <si>
    <t xml:space="preserve">г. Камышлов, ул. Фарфористов, д. 15</t>
  </si>
  <si>
    <t xml:space="preserve">1949</t>
  </si>
  <si>
    <t xml:space="preserve">г. Камышлов, ул. Фарфористов, д. 7</t>
  </si>
  <si>
    <t xml:space="preserve">1950</t>
  </si>
  <si>
    <t xml:space="preserve">г. Камышлов, ул. Фарфористов, д. 9</t>
  </si>
  <si>
    <t xml:space="preserve">г. Камышлов, ул. Молодогвардейская, д. 2</t>
  </si>
  <si>
    <t xml:space="preserve">г. Камышлов, ул. Молодогвардейская, д. 4</t>
  </si>
  <si>
    <t xml:space="preserve">г. Камышлов, ул. Молодогвардейская, д. 6</t>
  </si>
  <si>
    <t xml:space="preserve">г. Камышлов, ул. Фарфористов, д. 5</t>
  </si>
  <si>
    <t xml:space="preserve">г. Камышлов, ул. Фарфористов, д. 13А</t>
  </si>
  <si>
    <t xml:space="preserve">г. Камышлов, ул. Гагарина, д. 4</t>
  </si>
  <si>
    <t xml:space="preserve">1960</t>
  </si>
  <si>
    <t xml:space="preserve">г. Камышлов, ул. Ленина, д. 28</t>
  </si>
  <si>
    <t xml:space="preserve">г. Камышлов, ул. Ленинградская, д. 14</t>
  </si>
  <si>
    <t xml:space="preserve">г. Камышлов, ул. Чкалова, д. 36</t>
  </si>
  <si>
    <t xml:space="preserve">г. Камышлов, ул. Вокзальная, д. 10А</t>
  </si>
  <si>
    <t xml:space="preserve">1961</t>
  </si>
  <si>
    <t xml:space="preserve">г. Камышлов, ул. Ленина, д. 20</t>
  </si>
  <si>
    <t xml:space="preserve">г. Камышлов, ул. Ленина, д. 26</t>
  </si>
  <si>
    <t xml:space="preserve">г. Камышлов, ул. Максима Горького, д. 12</t>
  </si>
  <si>
    <t xml:space="preserve">г. Камышлов, ул. Механизаторов, д. 7</t>
  </si>
  <si>
    <t xml:space="preserve">г. Камышлов, ул. Пролетарская, д. 47А</t>
  </si>
  <si>
    <t xml:space="preserve">г. Камышлов, ул. Боровая, д. 9</t>
  </si>
  <si>
    <t xml:space="preserve">1962</t>
  </si>
  <si>
    <t xml:space="preserve">г. Камышлов, ул. Ленина, д. 24</t>
  </si>
  <si>
    <t xml:space="preserve">г. Камышлов, ул. Максима Горького, д. 14</t>
  </si>
  <si>
    <t xml:space="preserve">г. Камышлов, ул. Механизаторов, д. 21</t>
  </si>
  <si>
    <t xml:space="preserve">г. Камышлов, ул. Молодогвардейская, д. 21А</t>
  </si>
  <si>
    <t xml:space="preserve">г. Камышлов, ул. Новая, д. 2А</t>
  </si>
  <si>
    <t xml:space="preserve">г. Камышлов, ул. Северная, д. 20В</t>
  </si>
  <si>
    <t xml:space="preserve">г. Камышлов, ул. Советская, д. 64</t>
  </si>
  <si>
    <t xml:space="preserve">г. Камышлов, ул. Строителей, д. 40</t>
  </si>
  <si>
    <t xml:space="preserve">г. Камышлов, ул. Молодогвардейская, д. 27</t>
  </si>
  <si>
    <t xml:space="preserve">1963</t>
  </si>
  <si>
    <t xml:space="preserve">г. Камышлов, ул. Боровая, д. 13</t>
  </si>
  <si>
    <t xml:space="preserve">г. Камышлов, ул. Вокзальная, д. 12А</t>
  </si>
  <si>
    <t xml:space="preserve">г. Камышлов, ул. Ленина, д. 22</t>
  </si>
  <si>
    <t xml:space="preserve">г. Камышлов, ул. Ленинградская, д. 48А</t>
  </si>
  <si>
    <t xml:space="preserve">г. Камышлов, ул. Механизаторов, д. 13</t>
  </si>
  <si>
    <t xml:space="preserve">г. Камышлов, ул. Механизаторов, д. 15</t>
  </si>
  <si>
    <t xml:space="preserve">г. Камышлов, ул. Механизаторов, д. 25</t>
  </si>
  <si>
    <t xml:space="preserve">г. Камышлов, ул. Боровая, д. 11</t>
  </si>
  <si>
    <t xml:space="preserve">1964</t>
  </si>
  <si>
    <t xml:space="preserve">г. Камышлов, ул. Боровая, д. 12</t>
  </si>
  <si>
    <t xml:space="preserve">г. Камышлов, ул. Боровая, д. 7</t>
  </si>
  <si>
    <t xml:space="preserve">г. Камышлов, ул. Красных Орлов, д. 109</t>
  </si>
  <si>
    <t xml:space="preserve">Бревно (брус)</t>
  </si>
  <si>
    <t xml:space="preserve">г. Камышлов, ул. Ленинградская, д. 46</t>
  </si>
  <si>
    <t xml:space="preserve">г. Камышлов, ул. Механизаторов, д. 1</t>
  </si>
  <si>
    <t xml:space="preserve">г. Камышлов, ул. Молодогвардейская, д. 27А</t>
  </si>
  <si>
    <t xml:space="preserve">г. Камышлов, ул. Строителей, д. 36</t>
  </si>
  <si>
    <t xml:space="preserve">г. Камышлов, ул. Строителей, д. 42</t>
  </si>
  <si>
    <t xml:space="preserve">г. Камышлов, ул. Энгельса, д. 170</t>
  </si>
  <si>
    <t xml:space="preserve">г. Камышлов, ул. Энгельса, д. 181</t>
  </si>
  <si>
    <t xml:space="preserve">г. Камышлов, ул. Строителей, д. 44</t>
  </si>
  <si>
    <t xml:space="preserve">1965</t>
  </si>
  <si>
    <t xml:space="preserve">г. Камышлов, ул. Ирбитская, д. 54</t>
  </si>
  <si>
    <t xml:space="preserve">2023</t>
  </si>
  <si>
    <t xml:space="preserve">г. Камышлов, ул. Советская, д. 2Б</t>
  </si>
  <si>
    <t xml:space="preserve"> г. Камышлов, ул. Энгельса, д. 212</t>
  </si>
  <si>
    <t xml:space="preserve">г. Камышлов, ул. Карла Маркса, д. 42</t>
  </si>
  <si>
    <t xml:space="preserve">1966</t>
  </si>
  <si>
    <t xml:space="preserve">г. Камышлов, ул. Красных Партизан, д. 58</t>
  </si>
  <si>
    <t xml:space="preserve">г. Камышлов, ул. Механизаторов, д. 11</t>
  </si>
  <si>
    <t xml:space="preserve">г. Камышлов, ул. Северная, д. 49</t>
  </si>
  <si>
    <t xml:space="preserve">г. Камышлов, ул. Строителей, д. 13А</t>
  </si>
  <si>
    <t xml:space="preserve">г. Камышлов, ул. Строителей, д. 16</t>
  </si>
  <si>
    <t xml:space="preserve">г. Камышлов, ул. Строителей, д. 24</t>
  </si>
  <si>
    <t xml:space="preserve">г. Камышлов, ул. Строителей, д. 28</t>
  </si>
  <si>
    <t xml:space="preserve">г. Камышлов, ул. Строителей, д. 30</t>
  </si>
  <si>
    <t xml:space="preserve">г. Камышлов, ул. Фарфористов, д. 17</t>
  </si>
  <si>
    <t xml:space="preserve">г. Камышлов, ул. Красноармейская, д. 9</t>
  </si>
  <si>
    <t xml:space="preserve">1967</t>
  </si>
  <si>
    <t xml:space="preserve">г. Камышлов, ул. Механизаторов, д. 9</t>
  </si>
  <si>
    <t xml:space="preserve">г. Камышлов, ул. Молодогвардейская, д. 31</t>
  </si>
  <si>
    <t xml:space="preserve">г. Камышлов, ул. Пушкина, д. 1</t>
  </si>
  <si>
    <t xml:space="preserve">г. Камышлов, ул. Энгельса, д. 174</t>
  </si>
  <si>
    <t xml:space="preserve">Итого за 2023 год</t>
  </si>
  <si>
    <t xml:space="preserve">Итого по муниципальному образованию Камышловский городской округ</t>
  </si>
  <si>
    <t xml:space="preserve">II. 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2021-2023 годы  на территории МО Камышловский городской округ</t>
  </si>
  <si>
    <t xml:space="preserve">Общая стоимость капитального ремонта</t>
  </si>
  <si>
    <t xml:space="preserve">Виды ремонта, предусмотренные ч. 1 ст. 17 Закона</t>
  </si>
  <si>
    <t xml:space="preserve">Виды ремонта, предусмотренные ч. 2 ст. 17 Закона</t>
  </si>
  <si>
    <t xml:space="preserve">Ремонт внутридомовых инженерных систем</t>
  </si>
  <si>
    <t xml:space="preserve">Ремонт, замена, модернизация лифтов, ремонт лифтовых шахт, машинных и блочных помещений</t>
  </si>
  <si>
    <t xml:space="preserve">Ремонт крыши</t>
  </si>
  <si>
    <t xml:space="preserve">Ремонт подвальных помещений</t>
  </si>
  <si>
    <t xml:space="preserve">Ремонт фасада</t>
  </si>
  <si>
    <t xml:space="preserve">Ремонт фундамента</t>
  </si>
  <si>
    <t xml:space="preserve">Утепление фасадов</t>
  </si>
  <si>
    <t xml:space="preserve">Переустройство невентилируемой крыши на вентилируемую крышу, устройство выходов на кровлю</t>
  </si>
  <si>
    <t xml:space="preserve">Усиление чердачных перекрытий многоквартирного дома</t>
  </si>
  <si>
    <t xml:space="preserve">Ремонт внутридомовых систем пожарной автоматики и противодымной защиты, внутреннего противопожарного водопровода</t>
  </si>
  <si>
    <t xml:space="preserve">Установка узлов управления и регулирования потребления тепловой энергии в системе теплоснабжения и горячего водоснабжения в случае перевода лица, указанного в подпункте 2 или 3 части первой пункта 5 статьи 7 настоящего Закона, на систему горячего водоснабжения, при которой горячее водоснабжение осуществляется путем нагрева воды с использованием индивидуального теплового пункта без отбора горячей воды из тепловой сети</t>
  </si>
  <si>
    <t xml:space="preserve">Усиление ограждающих несущих конструкций многоквартирного дома</t>
  </si>
  <si>
    <t xml:space="preserve">Разработка проектной документации на проведение капитального ремонта</t>
  </si>
  <si>
    <t xml:space="preserve">Экспертиза проектной документации на проведение капитального ремонта</t>
  </si>
  <si>
    <t xml:space="preserve">Строительный контроль</t>
  </si>
  <si>
    <t xml:space="preserve">ед.</t>
  </si>
  <si>
    <t xml:space="preserve">кв.м.</t>
  </si>
  <si>
    <t xml:space="preserve">куб.м.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</si>
  <si>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</si>
  <si>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</si>
  <si>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</si>
  <si>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</si>
  <si>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</si>
  <si>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</si>
  <si>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г. Камышлов, ул. Энгельса, д. 212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</si>
</sst>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Times New Roman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false" applyProtection="tru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Q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80" activeCellId="0" sqref="O80"/>
    </sheetView>
  </sheetViews>
  <sheetFormatPr defaultColWidth="8.71484375" defaultRowHeight="12.75" zeroHeight="false" outlineLevelRow="0" outlineLevelCol="0"/>
  <cols>
    <col collapsed="false" customWidth="true" hidden="false" outlineLevel="0" max="1" min="1" style="0" width="11.15"/>
    <col collapsed="false" customWidth="true" hidden="false" outlineLevel="0" max="2" min="2" style="0" width="44.5"/>
    <col collapsed="false" customWidth="true" hidden="false" outlineLevel="0" max="4" min="3" style="0" width="11.15"/>
    <col collapsed="false" customWidth="true" hidden="false" outlineLevel="0" max="5" min="5" style="0" width="16.66"/>
    <col collapsed="false" customWidth="true" hidden="false" outlineLevel="0" max="7" min="6" style="0" width="8.83"/>
    <col collapsed="false" customWidth="true" hidden="false" outlineLevel="0" max="12" min="8" style="0" width="16.66"/>
    <col collapsed="false" customWidth="true" hidden="false" outlineLevel="0" max="13" min="13" style="0" width="22.17"/>
    <col collapsed="false" customWidth="true" hidden="false" outlineLevel="0" max="16" min="14" style="0" width="16.66"/>
    <col collapsed="false" customWidth="true" hidden="false" outlineLevel="0" max="17" min="17" style="0" width="11.15"/>
  </cols>
  <sheetData>
    <row r="2" customFormat="false" ht="12.75" hidden="false" customHeight="true" outlineLevel="0" collapsed="false">
      <c r="J2" s="1" t="s">
        <v>0</v>
      </c>
      <c r="K2" s="1"/>
      <c r="L2" s="1"/>
      <c r="M2" s="1"/>
      <c r="N2" s="1"/>
      <c r="O2" s="1"/>
      <c r="P2" s="1"/>
      <c r="Q2" s="1"/>
    </row>
    <row r="3" customFormat="false" ht="36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65.1" hidden="false" customHeight="tru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customFormat="false" ht="12.75" hidden="false" customHeight="true" outlineLevel="0" collapsed="false">
      <c r="A5" s="3" t="s">
        <v>3</v>
      </c>
      <c r="B5" s="3" t="s">
        <v>4</v>
      </c>
      <c r="C5" s="3" t="s">
        <v>5</v>
      </c>
      <c r="D5" s="3"/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/>
      <c r="K5" s="3"/>
      <c r="L5" s="3"/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customFormat="false" ht="12.75" hidden="false" customHeight="true" outlineLevel="0" collapsed="false">
      <c r="A6" s="3"/>
      <c r="B6" s="3"/>
      <c r="C6" s="4" t="s">
        <v>16</v>
      </c>
      <c r="D6" s="4" t="s">
        <v>17</v>
      </c>
      <c r="E6" s="4"/>
      <c r="F6" s="4"/>
      <c r="G6" s="4"/>
      <c r="H6" s="4"/>
      <c r="I6" s="4" t="s">
        <v>18</v>
      </c>
      <c r="J6" s="3" t="s">
        <v>19</v>
      </c>
      <c r="K6" s="3"/>
      <c r="L6" s="4" t="s">
        <v>20</v>
      </c>
      <c r="M6" s="4"/>
      <c r="N6" s="4"/>
      <c r="O6" s="4"/>
      <c r="P6" s="4"/>
      <c r="Q6" s="4"/>
    </row>
    <row r="7" customFormat="false" ht="99.95" hidden="false" customHeight="true" outlineLevel="0" collapsed="false">
      <c r="A7" s="3"/>
      <c r="B7" s="3"/>
      <c r="C7" s="4"/>
      <c r="D7" s="4"/>
      <c r="E7" s="4"/>
      <c r="F7" s="4"/>
      <c r="G7" s="4"/>
      <c r="H7" s="4"/>
      <c r="I7" s="4"/>
      <c r="J7" s="4" t="s">
        <v>21</v>
      </c>
      <c r="K7" s="4" t="s">
        <v>22</v>
      </c>
      <c r="L7" s="4"/>
      <c r="M7" s="4"/>
      <c r="N7" s="4"/>
      <c r="O7" s="4"/>
      <c r="P7" s="4"/>
      <c r="Q7" s="4"/>
    </row>
    <row r="8" customFormat="false" ht="12.75" hidden="false" customHeight="false" outlineLevel="0" collapsed="false">
      <c r="A8" s="3"/>
      <c r="B8" s="3"/>
      <c r="C8" s="4"/>
      <c r="D8" s="4"/>
      <c r="E8" s="4"/>
      <c r="F8" s="4"/>
      <c r="G8" s="4"/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5" t="s">
        <v>24</v>
      </c>
      <c r="N8" s="5" t="s">
        <v>25</v>
      </c>
      <c r="O8" s="5" t="s">
        <v>26</v>
      </c>
      <c r="P8" s="5" t="s">
        <v>26</v>
      </c>
      <c r="Q8" s="4"/>
    </row>
    <row r="9" customFormat="false" ht="12.75" hidden="false" customHeight="false" outlineLevel="0" collapsed="false">
      <c r="A9" s="5" t="s">
        <v>27</v>
      </c>
      <c r="B9" s="5" t="s">
        <v>28</v>
      </c>
      <c r="C9" s="5" t="s">
        <v>29</v>
      </c>
      <c r="D9" s="5" t="s">
        <v>30</v>
      </c>
      <c r="E9" s="5" t="s">
        <v>31</v>
      </c>
      <c r="F9" s="5" t="s">
        <v>32</v>
      </c>
      <c r="G9" s="5" t="s">
        <v>33</v>
      </c>
      <c r="H9" s="5" t="s">
        <v>34</v>
      </c>
      <c r="I9" s="5" t="s">
        <v>35</v>
      </c>
      <c r="J9" s="5" t="s">
        <v>36</v>
      </c>
      <c r="K9" s="5" t="s">
        <v>37</v>
      </c>
      <c r="L9" s="5" t="s">
        <v>38</v>
      </c>
      <c r="M9" s="5" t="s">
        <v>39</v>
      </c>
      <c r="N9" s="5" t="s">
        <v>40</v>
      </c>
      <c r="O9" s="5" t="s">
        <v>41</v>
      </c>
      <c r="P9" s="5" t="s">
        <v>42</v>
      </c>
      <c r="Q9" s="5" t="s">
        <v>43</v>
      </c>
    </row>
    <row r="10" customFormat="false" ht="12.75" hidden="false" customHeight="true" outlineLevel="0" collapsed="false">
      <c r="A10" s="6" t="s">
        <v>44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customFormat="false" ht="12.75" hidden="false" customHeight="true" outlineLevel="0" collapsed="false">
      <c r="A11" s="7" t="s">
        <v>45</v>
      </c>
      <c r="B11" s="7"/>
      <c r="C11" s="8" t="s">
        <v>46</v>
      </c>
      <c r="D11" s="8" t="s">
        <v>46</v>
      </c>
      <c r="E11" s="8" t="s">
        <v>46</v>
      </c>
      <c r="F11" s="8" t="s">
        <v>46</v>
      </c>
      <c r="G11" s="8" t="s">
        <v>46</v>
      </c>
      <c r="H11" s="9" t="n">
        <v>0</v>
      </c>
      <c r="I11" s="9" t="n">
        <v>0</v>
      </c>
      <c r="J11" s="9" t="n">
        <v>0</v>
      </c>
      <c r="K11" s="9" t="n">
        <v>0</v>
      </c>
      <c r="L11" s="9" t="n">
        <v>0</v>
      </c>
      <c r="M11" s="9" t="n">
        <v>0</v>
      </c>
      <c r="N11" s="9" t="n">
        <v>0</v>
      </c>
      <c r="O11" s="9" t="s">
        <v>46</v>
      </c>
      <c r="P11" s="8" t="s">
        <v>46</v>
      </c>
      <c r="Q11" s="8" t="s">
        <v>46</v>
      </c>
    </row>
    <row r="12" customFormat="false" ht="12.75" hidden="false" customHeight="true" outlineLevel="0" collapsed="false">
      <c r="A12" s="6" t="s">
        <v>47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customFormat="false" ht="12.75" hidden="false" customHeight="true" outlineLevel="0" collapsed="false">
      <c r="A13" s="7" t="s">
        <v>48</v>
      </c>
      <c r="B13" s="7"/>
      <c r="C13" s="8" t="s">
        <v>46</v>
      </c>
      <c r="D13" s="8" t="s">
        <v>46</v>
      </c>
      <c r="E13" s="8" t="s">
        <v>46</v>
      </c>
      <c r="F13" s="8" t="s">
        <v>46</v>
      </c>
      <c r="G13" s="8" t="s">
        <v>46</v>
      </c>
      <c r="H13" s="9" t="n">
        <v>0</v>
      </c>
      <c r="I13" s="9" t="n">
        <v>0</v>
      </c>
      <c r="J13" s="9" t="n">
        <v>0</v>
      </c>
      <c r="K13" s="9" t="n">
        <v>0</v>
      </c>
      <c r="L13" s="9" t="n">
        <v>0</v>
      </c>
      <c r="M13" s="9" t="n">
        <v>0</v>
      </c>
      <c r="N13" s="9" t="n">
        <v>0</v>
      </c>
      <c r="O13" s="9" t="s">
        <v>46</v>
      </c>
      <c r="P13" s="8" t="s">
        <v>46</v>
      </c>
      <c r="Q13" s="8" t="s">
        <v>46</v>
      </c>
    </row>
    <row r="14" customFormat="false" ht="12.75" hidden="false" customHeight="false" outlineLevel="0" collapsed="false">
      <c r="A14" s="10"/>
      <c r="B14" s="11"/>
      <c r="C14" s="11"/>
      <c r="D14" s="11"/>
      <c r="E14" s="11"/>
      <c r="F14" s="11"/>
      <c r="G14" s="11"/>
      <c r="H14" s="11"/>
      <c r="I14" s="12" t="s">
        <v>49</v>
      </c>
      <c r="J14" s="11"/>
      <c r="K14" s="11"/>
      <c r="L14" s="11"/>
      <c r="M14" s="11"/>
      <c r="N14" s="11"/>
      <c r="O14" s="11"/>
      <c r="P14" s="11"/>
      <c r="Q14" s="13"/>
    </row>
    <row r="15" customFormat="false" ht="12.75" hidden="false" customHeight="false" outlineLevel="0" collapsed="false">
      <c r="A15" s="3" t="n">
        <v>1</v>
      </c>
      <c r="B15" s="14" t="s">
        <v>50</v>
      </c>
      <c r="C15" s="3" t="n">
        <v>1949</v>
      </c>
      <c r="D15" s="3"/>
      <c r="E15" s="14" t="s">
        <v>51</v>
      </c>
      <c r="F15" s="3" t="n">
        <v>2</v>
      </c>
      <c r="G15" s="3" t="n">
        <v>2</v>
      </c>
      <c r="H15" s="15" t="n">
        <v>644.7</v>
      </c>
      <c r="I15" s="15" t="n">
        <v>562.3</v>
      </c>
      <c r="J15" s="15" t="n">
        <f aca="false">J39</f>
        <v>0</v>
      </c>
      <c r="K15" s="15" t="n">
        <v>562.3</v>
      </c>
      <c r="L15" s="15" t="n">
        <v>519</v>
      </c>
      <c r="M15" s="3" t="n">
        <v>13</v>
      </c>
      <c r="N15" s="15" t="n">
        <v>1817590.148</v>
      </c>
      <c r="O15" s="15" t="n">
        <f aca="false">N15/I15</f>
        <v>3232.42067935266</v>
      </c>
      <c r="P15" s="15"/>
      <c r="Q15" s="3" t="n">
        <v>2023</v>
      </c>
    </row>
    <row r="16" customFormat="false" ht="12.75" hidden="false" customHeight="false" outlineLevel="0" collapsed="false">
      <c r="A16" s="3" t="n">
        <v>2</v>
      </c>
      <c r="B16" s="16" t="s">
        <v>52</v>
      </c>
      <c r="C16" s="3" t="s">
        <v>53</v>
      </c>
      <c r="D16" s="3"/>
      <c r="E16" s="16" t="s">
        <v>51</v>
      </c>
      <c r="F16" s="3" t="s">
        <v>28</v>
      </c>
      <c r="G16" s="3" t="s">
        <v>28</v>
      </c>
      <c r="H16" s="15" t="n">
        <v>636</v>
      </c>
      <c r="I16" s="15" t="n">
        <v>553.4</v>
      </c>
      <c r="J16" s="15" t="n">
        <v>0</v>
      </c>
      <c r="K16" s="15" t="n">
        <v>553.4</v>
      </c>
      <c r="L16" s="15" t="n">
        <v>510</v>
      </c>
      <c r="M16" s="3" t="n">
        <v>22</v>
      </c>
      <c r="N16" s="15" t="n">
        <v>229281.005</v>
      </c>
      <c r="O16" s="15" t="n">
        <f aca="false">N16/I16</f>
        <v>414.313344777738</v>
      </c>
      <c r="P16" s="15"/>
      <c r="Q16" s="3" t="n">
        <v>2023</v>
      </c>
    </row>
    <row r="17" customFormat="false" ht="12.75" hidden="false" customHeight="false" outlineLevel="0" collapsed="false">
      <c r="A17" s="3" t="n">
        <v>3</v>
      </c>
      <c r="B17" s="16" t="s">
        <v>54</v>
      </c>
      <c r="C17" s="3" t="s">
        <v>55</v>
      </c>
      <c r="D17" s="3"/>
      <c r="E17" s="16" t="s">
        <v>51</v>
      </c>
      <c r="F17" s="3" t="s">
        <v>28</v>
      </c>
      <c r="G17" s="3" t="s">
        <v>28</v>
      </c>
      <c r="H17" s="15" t="n">
        <v>674.1</v>
      </c>
      <c r="I17" s="15" t="n">
        <v>578.7</v>
      </c>
      <c r="J17" s="15" t="n">
        <v>0</v>
      </c>
      <c r="K17" s="15" t="n">
        <v>578.7</v>
      </c>
      <c r="L17" s="15" t="n">
        <v>478</v>
      </c>
      <c r="M17" s="3" t="n">
        <v>23</v>
      </c>
      <c r="N17" s="15" t="n">
        <v>197177.699</v>
      </c>
      <c r="O17" s="15" t="n">
        <f aca="false">N17/I17</f>
        <v>340.725244513565</v>
      </c>
      <c r="P17" s="15"/>
      <c r="Q17" s="3" t="n">
        <v>2023</v>
      </c>
    </row>
    <row r="18" customFormat="false" ht="12.75" hidden="false" customHeight="false" outlineLevel="0" collapsed="false">
      <c r="A18" s="3" t="n">
        <v>4</v>
      </c>
      <c r="B18" s="14" t="s">
        <v>56</v>
      </c>
      <c r="C18" s="3" t="n">
        <v>1951</v>
      </c>
      <c r="D18" s="3"/>
      <c r="E18" s="14" t="s">
        <v>51</v>
      </c>
      <c r="F18" s="3" t="n">
        <v>2</v>
      </c>
      <c r="G18" s="3" t="n">
        <v>2</v>
      </c>
      <c r="H18" s="15" t="n">
        <v>634.1</v>
      </c>
      <c r="I18" s="15" t="n">
        <v>551.5</v>
      </c>
      <c r="J18" s="15" t="n">
        <v>0</v>
      </c>
      <c r="K18" s="15" t="n">
        <v>551.5</v>
      </c>
      <c r="L18" s="15" t="n">
        <v>405</v>
      </c>
      <c r="M18" s="3" t="n">
        <v>34</v>
      </c>
      <c r="N18" s="15" t="n">
        <v>203499.5466</v>
      </c>
      <c r="O18" s="15" t="n">
        <f aca="false">N18/I18</f>
        <v>368.992831550317</v>
      </c>
      <c r="P18" s="15"/>
      <c r="Q18" s="3" t="n">
        <v>2023</v>
      </c>
    </row>
    <row r="19" customFormat="false" ht="12.75" hidden="false" customHeight="false" outlineLevel="0" collapsed="false">
      <c r="A19" s="3" t="n">
        <v>5</v>
      </c>
      <c r="B19" s="14" t="s">
        <v>57</v>
      </c>
      <c r="C19" s="3" t="n">
        <v>1951</v>
      </c>
      <c r="D19" s="3"/>
      <c r="E19" s="14" t="s">
        <v>51</v>
      </c>
      <c r="F19" s="3" t="n">
        <v>2</v>
      </c>
      <c r="G19" s="3" t="n">
        <v>2</v>
      </c>
      <c r="H19" s="15" t="n">
        <v>745.4</v>
      </c>
      <c r="I19" s="15" t="n">
        <v>679</v>
      </c>
      <c r="J19" s="15" t="n">
        <v>0</v>
      </c>
      <c r="K19" s="15" t="n">
        <v>679</v>
      </c>
      <c r="L19" s="15" t="n">
        <v>464</v>
      </c>
      <c r="M19" s="3" t="n">
        <v>41</v>
      </c>
      <c r="N19" s="15" t="n">
        <v>426337.1484</v>
      </c>
      <c r="O19" s="15" t="n">
        <f aca="false">N19/I19</f>
        <v>627.889762002946</v>
      </c>
      <c r="P19" s="15"/>
      <c r="Q19" s="3" t="n">
        <v>2023</v>
      </c>
    </row>
    <row r="20" customFormat="false" ht="12.75" hidden="false" customHeight="false" outlineLevel="0" collapsed="false">
      <c r="A20" s="3" t="n">
        <v>6</v>
      </c>
      <c r="B20" s="14" t="s">
        <v>58</v>
      </c>
      <c r="C20" s="3" t="n">
        <v>1951</v>
      </c>
      <c r="D20" s="3"/>
      <c r="E20" s="14" t="s">
        <v>51</v>
      </c>
      <c r="F20" s="3" t="n">
        <v>2</v>
      </c>
      <c r="G20" s="3" t="n">
        <v>1</v>
      </c>
      <c r="H20" s="15" t="n">
        <v>421.3</v>
      </c>
      <c r="I20" s="15" t="n">
        <v>386.4</v>
      </c>
      <c r="J20" s="15" t="n">
        <v>0</v>
      </c>
      <c r="K20" s="15" t="n">
        <v>386.4</v>
      </c>
      <c r="L20" s="15" t="n">
        <v>386</v>
      </c>
      <c r="M20" s="3" t="n">
        <v>17</v>
      </c>
      <c r="N20" s="15" t="n">
        <v>237324.7654</v>
      </c>
      <c r="O20" s="15" t="n">
        <f aca="false">N20/I20</f>
        <v>614.194527432712</v>
      </c>
      <c r="P20" s="15"/>
      <c r="Q20" s="3" t="n">
        <v>2023</v>
      </c>
    </row>
    <row r="21" customFormat="false" ht="12.75" hidden="false" customHeight="false" outlineLevel="0" collapsed="false">
      <c r="A21" s="3" t="n">
        <v>7</v>
      </c>
      <c r="B21" s="16" t="s">
        <v>59</v>
      </c>
      <c r="C21" s="3" t="n">
        <v>1953</v>
      </c>
      <c r="D21" s="3"/>
      <c r="E21" s="16" t="s">
        <v>51</v>
      </c>
      <c r="F21" s="3" t="n">
        <v>2</v>
      </c>
      <c r="G21" s="3" t="n">
        <v>2</v>
      </c>
      <c r="H21" s="15" t="n">
        <v>727.9</v>
      </c>
      <c r="I21" s="15" t="n">
        <v>663.7</v>
      </c>
      <c r="J21" s="15" t="n">
        <v>0</v>
      </c>
      <c r="K21" s="15" t="n">
        <v>663.7</v>
      </c>
      <c r="L21" s="15" t="n">
        <v>663</v>
      </c>
      <c r="M21" s="3" t="n">
        <v>26</v>
      </c>
      <c r="N21" s="15" t="n">
        <v>410037.2338</v>
      </c>
      <c r="O21" s="15" t="n">
        <f aca="false">N21/I21</f>
        <v>617.805083320777</v>
      </c>
      <c r="P21" s="15"/>
      <c r="Q21" s="3" t="n">
        <v>2023</v>
      </c>
    </row>
    <row r="22" customFormat="false" ht="12.75" hidden="false" customHeight="false" outlineLevel="0" collapsed="false">
      <c r="A22" s="3" t="n">
        <v>8</v>
      </c>
      <c r="B22" s="16" t="s">
        <v>60</v>
      </c>
      <c r="C22" s="3" t="n">
        <v>1954</v>
      </c>
      <c r="D22" s="3"/>
      <c r="E22" s="16" t="s">
        <v>51</v>
      </c>
      <c r="F22" s="3" t="n">
        <v>2</v>
      </c>
      <c r="G22" s="3" t="n">
        <v>1</v>
      </c>
      <c r="H22" s="15" t="n">
        <v>418.8</v>
      </c>
      <c r="I22" s="15" t="n">
        <v>381</v>
      </c>
      <c r="J22" s="15" t="n">
        <v>0</v>
      </c>
      <c r="K22" s="15" t="n">
        <v>381</v>
      </c>
      <c r="L22" s="15" t="n">
        <v>333</v>
      </c>
      <c r="M22" s="3" t="n">
        <v>16</v>
      </c>
      <c r="N22" s="15" t="n">
        <v>235916.482</v>
      </c>
      <c r="O22" s="15" t="n">
        <f aca="false">N22/I22</f>
        <v>619.203364829396</v>
      </c>
      <c r="P22" s="15"/>
      <c r="Q22" s="3" t="n">
        <v>2023</v>
      </c>
    </row>
    <row r="23" customFormat="false" ht="12.75" hidden="false" customHeight="false" outlineLevel="0" collapsed="false">
      <c r="A23" s="3" t="n">
        <v>9</v>
      </c>
      <c r="B23" s="16" t="s">
        <v>61</v>
      </c>
      <c r="C23" s="3" t="n">
        <v>1954</v>
      </c>
      <c r="D23" s="3"/>
      <c r="E23" s="16" t="s">
        <v>51</v>
      </c>
      <c r="F23" s="3" t="n">
        <v>2</v>
      </c>
      <c r="G23" s="3" t="n">
        <v>2</v>
      </c>
      <c r="H23" s="15" t="n">
        <v>755.1</v>
      </c>
      <c r="I23" s="15" t="n">
        <v>670.6</v>
      </c>
      <c r="J23" s="15" t="n">
        <v>0</v>
      </c>
      <c r="K23" s="15" t="n">
        <v>670.6</v>
      </c>
      <c r="L23" s="15" t="n">
        <v>670</v>
      </c>
      <c r="M23" s="3" t="n">
        <v>30</v>
      </c>
      <c r="N23" s="15" t="n">
        <v>2023648.3744</v>
      </c>
      <c r="O23" s="15" t="n">
        <f aca="false">N23/I23</f>
        <v>3017.66831852073</v>
      </c>
      <c r="P23" s="15"/>
      <c r="Q23" s="3" t="n">
        <v>2023</v>
      </c>
    </row>
    <row r="24" customFormat="false" ht="12.75" hidden="false" customHeight="false" outlineLevel="0" collapsed="false">
      <c r="A24" s="3" t="n">
        <v>10</v>
      </c>
      <c r="B24" s="16" t="s">
        <v>62</v>
      </c>
      <c r="C24" s="3" t="s">
        <v>63</v>
      </c>
      <c r="D24" s="3"/>
      <c r="E24" s="16" t="s">
        <v>51</v>
      </c>
      <c r="F24" s="3" t="s">
        <v>28</v>
      </c>
      <c r="G24" s="3" t="s">
        <v>27</v>
      </c>
      <c r="H24" s="15" t="n">
        <v>460.9</v>
      </c>
      <c r="I24" s="15" t="n">
        <v>460.9</v>
      </c>
      <c r="J24" s="15" t="n">
        <v>0</v>
      </c>
      <c r="K24" s="15" t="n">
        <v>460.9</v>
      </c>
      <c r="L24" s="15" t="n">
        <v>460</v>
      </c>
      <c r="M24" s="3" t="n">
        <v>24</v>
      </c>
      <c r="N24" s="15" t="n">
        <v>1029199.0608</v>
      </c>
      <c r="O24" s="15" t="n">
        <f aca="false">N24/I24</f>
        <v>2233.0203098286</v>
      </c>
      <c r="P24" s="15"/>
      <c r="Q24" s="3" t="n">
        <v>2023</v>
      </c>
    </row>
    <row r="25" customFormat="false" ht="12.75" hidden="false" customHeight="false" outlineLevel="0" collapsed="false">
      <c r="A25" s="3" t="n">
        <v>11</v>
      </c>
      <c r="B25" s="16" t="s">
        <v>64</v>
      </c>
      <c r="C25" s="3" t="s">
        <v>63</v>
      </c>
      <c r="D25" s="3"/>
      <c r="E25" s="16" t="s">
        <v>51</v>
      </c>
      <c r="F25" s="3" t="s">
        <v>28</v>
      </c>
      <c r="G25" s="3" t="s">
        <v>28</v>
      </c>
      <c r="H25" s="15" t="n">
        <v>491.2</v>
      </c>
      <c r="I25" s="15" t="n">
        <v>486.5</v>
      </c>
      <c r="J25" s="15" t="n">
        <v>67.3</v>
      </c>
      <c r="K25" s="15" t="n">
        <v>364.4</v>
      </c>
      <c r="L25" s="15" t="n">
        <v>364.4</v>
      </c>
      <c r="M25" s="3" t="n">
        <v>20</v>
      </c>
      <c r="N25" s="15" t="n">
        <v>1088459.5884</v>
      </c>
      <c r="O25" s="15" t="n">
        <f aca="false">N25/I25</f>
        <v>2237.32700596095</v>
      </c>
      <c r="P25" s="15"/>
      <c r="Q25" s="3" t="n">
        <v>2023</v>
      </c>
    </row>
    <row r="26" customFormat="false" ht="12.75" hidden="false" customHeight="false" outlineLevel="0" collapsed="false">
      <c r="A26" s="3" t="n">
        <v>12</v>
      </c>
      <c r="B26" s="16" t="s">
        <v>65</v>
      </c>
      <c r="C26" s="3" t="s">
        <v>63</v>
      </c>
      <c r="D26" s="3"/>
      <c r="E26" s="16" t="s">
        <v>51</v>
      </c>
      <c r="F26" s="3" t="s">
        <v>28</v>
      </c>
      <c r="G26" s="3" t="s">
        <v>27</v>
      </c>
      <c r="H26" s="15" t="n">
        <v>339.1</v>
      </c>
      <c r="I26" s="15" t="n">
        <v>299.8</v>
      </c>
      <c r="J26" s="15" t="n">
        <v>0</v>
      </c>
      <c r="K26" s="15" t="n">
        <v>299.8</v>
      </c>
      <c r="L26" s="15" t="n">
        <v>299.8</v>
      </c>
      <c r="M26" s="3" t="n">
        <v>13</v>
      </c>
      <c r="N26" s="15" t="n">
        <v>1467200.2712</v>
      </c>
      <c r="O26" s="15" t="n">
        <f aca="false">N26/I26</f>
        <v>4893.93019079386</v>
      </c>
      <c r="P26" s="15"/>
      <c r="Q26" s="3" t="n">
        <v>2023</v>
      </c>
    </row>
    <row r="27" customFormat="false" ht="12.75" hidden="false" customHeight="false" outlineLevel="0" collapsed="false">
      <c r="A27" s="3" t="n">
        <v>13</v>
      </c>
      <c r="B27" s="16" t="s">
        <v>66</v>
      </c>
      <c r="C27" s="3" t="s">
        <v>63</v>
      </c>
      <c r="D27" s="3"/>
      <c r="E27" s="16" t="s">
        <v>51</v>
      </c>
      <c r="F27" s="3" t="s">
        <v>28</v>
      </c>
      <c r="G27" s="3" t="s">
        <v>27</v>
      </c>
      <c r="H27" s="15" t="n">
        <v>333.7</v>
      </c>
      <c r="I27" s="15" t="n">
        <v>305.9</v>
      </c>
      <c r="J27" s="15" t="n">
        <v>0</v>
      </c>
      <c r="K27" s="15" t="n">
        <v>305.9</v>
      </c>
      <c r="L27" s="15" t="n">
        <v>305.9</v>
      </c>
      <c r="M27" s="3" t="n">
        <v>12</v>
      </c>
      <c r="N27" s="15" t="n">
        <v>726940.86</v>
      </c>
      <c r="O27" s="15" t="n">
        <f aca="false">N27/I27</f>
        <v>2376.40032690422</v>
      </c>
      <c r="P27" s="15"/>
      <c r="Q27" s="3" t="n">
        <v>2023</v>
      </c>
    </row>
    <row r="28" customFormat="false" ht="12.75" hidden="false" customHeight="false" outlineLevel="0" collapsed="false">
      <c r="A28" s="3" t="n">
        <v>14</v>
      </c>
      <c r="B28" s="16" t="s">
        <v>67</v>
      </c>
      <c r="C28" s="3" t="s">
        <v>68</v>
      </c>
      <c r="D28" s="3"/>
      <c r="E28" s="16" t="s">
        <v>51</v>
      </c>
      <c r="F28" s="3" t="s">
        <v>28</v>
      </c>
      <c r="G28" s="3" t="s">
        <v>28</v>
      </c>
      <c r="H28" s="15" t="n">
        <v>883</v>
      </c>
      <c r="I28" s="15" t="n">
        <v>560.1</v>
      </c>
      <c r="J28" s="15" t="n">
        <v>0</v>
      </c>
      <c r="K28" s="15" t="n">
        <v>560.1</v>
      </c>
      <c r="L28" s="15" t="n">
        <v>560.1</v>
      </c>
      <c r="M28" s="3" t="n">
        <v>41</v>
      </c>
      <c r="N28" s="15" t="n">
        <v>512669.5322</v>
      </c>
      <c r="O28" s="15" t="n">
        <f aca="false">N28/I28</f>
        <v>915.317857882521</v>
      </c>
      <c r="P28" s="15"/>
      <c r="Q28" s="3" t="n">
        <v>2023</v>
      </c>
    </row>
    <row r="29" customFormat="false" ht="12.75" hidden="false" customHeight="false" outlineLevel="0" collapsed="false">
      <c r="A29" s="3" t="n">
        <v>15</v>
      </c>
      <c r="B29" s="16" t="s">
        <v>69</v>
      </c>
      <c r="C29" s="3" t="s">
        <v>68</v>
      </c>
      <c r="D29" s="3"/>
      <c r="E29" s="16" t="s">
        <v>51</v>
      </c>
      <c r="F29" s="3" t="s">
        <v>28</v>
      </c>
      <c r="G29" s="3" t="s">
        <v>28</v>
      </c>
      <c r="H29" s="15" t="n">
        <v>520.6</v>
      </c>
      <c r="I29" s="15" t="n">
        <v>520.6</v>
      </c>
      <c r="J29" s="15" t="n">
        <v>61.2</v>
      </c>
      <c r="K29" s="15" t="n">
        <v>459.4</v>
      </c>
      <c r="L29" s="15" t="n">
        <v>398.2</v>
      </c>
      <c r="M29" s="3" t="n">
        <v>18</v>
      </c>
      <c r="N29" s="15" t="n">
        <v>1153607.6092</v>
      </c>
      <c r="O29" s="15" t="n">
        <f aca="false">N29/I29</f>
        <v>2215.919341529</v>
      </c>
      <c r="P29" s="15"/>
      <c r="Q29" s="3" t="n">
        <v>2023</v>
      </c>
    </row>
    <row r="30" customFormat="false" ht="12.75" hidden="false" customHeight="false" outlineLevel="0" collapsed="false">
      <c r="A30" s="3" t="n">
        <v>16</v>
      </c>
      <c r="B30" s="16" t="s">
        <v>70</v>
      </c>
      <c r="C30" s="3" t="s">
        <v>68</v>
      </c>
      <c r="D30" s="3"/>
      <c r="E30" s="16" t="s">
        <v>51</v>
      </c>
      <c r="F30" s="3" t="s">
        <v>28</v>
      </c>
      <c r="G30" s="3" t="s">
        <v>28</v>
      </c>
      <c r="H30" s="15" t="n">
        <v>515.3</v>
      </c>
      <c r="I30" s="15" t="n">
        <v>457.5</v>
      </c>
      <c r="J30" s="15" t="n">
        <v>0</v>
      </c>
      <c r="K30" s="15" t="n">
        <v>457.5</v>
      </c>
      <c r="L30" s="15" t="n">
        <v>457.5</v>
      </c>
      <c r="M30" s="3" t="n">
        <v>12</v>
      </c>
      <c r="N30" s="15" t="n">
        <v>1141863.2266</v>
      </c>
      <c r="O30" s="15" t="n">
        <f aca="false">N30/I30</f>
        <v>2495.87590513661</v>
      </c>
      <c r="P30" s="15"/>
      <c r="Q30" s="3" t="n">
        <v>2023</v>
      </c>
    </row>
    <row r="31" customFormat="false" ht="12.75" hidden="false" customHeight="false" outlineLevel="0" collapsed="false">
      <c r="A31" s="3" t="n">
        <v>17</v>
      </c>
      <c r="B31" s="16" t="s">
        <v>71</v>
      </c>
      <c r="C31" s="3" t="s">
        <v>68</v>
      </c>
      <c r="D31" s="3"/>
      <c r="E31" s="16" t="s">
        <v>51</v>
      </c>
      <c r="F31" s="3" t="s">
        <v>28</v>
      </c>
      <c r="G31" s="3" t="s">
        <v>27</v>
      </c>
      <c r="H31" s="15" t="n">
        <v>340.9</v>
      </c>
      <c r="I31" s="15" t="n">
        <v>307.7</v>
      </c>
      <c r="J31" s="15" t="n">
        <v>0</v>
      </c>
      <c r="K31" s="15" t="n">
        <v>307.7</v>
      </c>
      <c r="L31" s="15" t="n">
        <v>307.7</v>
      </c>
      <c r="M31" s="3" t="n">
        <v>23</v>
      </c>
      <c r="N31" s="15" t="n">
        <v>757616.4428</v>
      </c>
      <c r="O31" s="15" t="n">
        <f aca="false">N31/I31</f>
        <v>2462.19188430289</v>
      </c>
      <c r="P31" s="15"/>
      <c r="Q31" s="3" t="n">
        <v>2023</v>
      </c>
    </row>
    <row r="32" customFormat="false" ht="12.75" hidden="false" customHeight="false" outlineLevel="0" collapsed="false">
      <c r="A32" s="3" t="n">
        <v>18</v>
      </c>
      <c r="B32" s="16" t="s">
        <v>72</v>
      </c>
      <c r="C32" s="3" t="s">
        <v>68</v>
      </c>
      <c r="D32" s="3"/>
      <c r="E32" s="16" t="s">
        <v>51</v>
      </c>
      <c r="F32" s="3" t="s">
        <v>28</v>
      </c>
      <c r="G32" s="3" t="s">
        <v>28</v>
      </c>
      <c r="H32" s="15" t="n">
        <v>610.6</v>
      </c>
      <c r="I32" s="15" t="n">
        <v>450.5</v>
      </c>
      <c r="J32" s="15" t="n">
        <v>0</v>
      </c>
      <c r="K32" s="15" t="n">
        <v>450.5</v>
      </c>
      <c r="L32" s="15" t="n">
        <v>450.5</v>
      </c>
      <c r="M32" s="3" t="n">
        <v>28</v>
      </c>
      <c r="N32" s="15" t="n">
        <v>2636635.4866</v>
      </c>
      <c r="O32" s="15" t="n">
        <f aca="false">N32/I32</f>
        <v>5852.68698468368</v>
      </c>
      <c r="P32" s="15"/>
      <c r="Q32" s="3" t="n">
        <v>2023</v>
      </c>
    </row>
    <row r="33" customFormat="false" ht="12.75" hidden="false" customHeight="false" outlineLevel="0" collapsed="false">
      <c r="A33" s="3" t="n">
        <v>19</v>
      </c>
      <c r="B33" s="16" t="s">
        <v>73</v>
      </c>
      <c r="C33" s="3" t="s">
        <v>68</v>
      </c>
      <c r="D33" s="3"/>
      <c r="E33" s="16" t="s">
        <v>51</v>
      </c>
      <c r="F33" s="3" t="s">
        <v>28</v>
      </c>
      <c r="G33" s="3" t="s">
        <v>27</v>
      </c>
      <c r="H33" s="15" t="n">
        <v>298.8</v>
      </c>
      <c r="I33" s="15" t="n">
        <v>298.8</v>
      </c>
      <c r="J33" s="15" t="n">
        <v>0</v>
      </c>
      <c r="K33" s="15" t="n">
        <v>298.8</v>
      </c>
      <c r="L33" s="15" t="n">
        <v>298.8</v>
      </c>
      <c r="M33" s="3" t="n">
        <v>23</v>
      </c>
      <c r="N33" s="15" t="n">
        <v>656437.0676</v>
      </c>
      <c r="O33" s="15" t="n">
        <f aca="false">N33/I33</f>
        <v>2196.91120348059</v>
      </c>
      <c r="P33" s="15"/>
      <c r="Q33" s="3" t="n">
        <v>2023</v>
      </c>
    </row>
    <row r="34" customFormat="false" ht="12.75" hidden="false" customHeight="false" outlineLevel="0" collapsed="false">
      <c r="A34" s="3" t="n">
        <v>20</v>
      </c>
      <c r="B34" s="16" t="s">
        <v>74</v>
      </c>
      <c r="C34" s="3" t="s">
        <v>75</v>
      </c>
      <c r="D34" s="3"/>
      <c r="E34" s="16" t="s">
        <v>51</v>
      </c>
      <c r="F34" s="3" t="s">
        <v>28</v>
      </c>
      <c r="G34" s="3" t="s">
        <v>27</v>
      </c>
      <c r="H34" s="15" t="n">
        <v>309.5</v>
      </c>
      <c r="I34" s="15" t="n">
        <v>207.7</v>
      </c>
      <c r="J34" s="15" t="n">
        <v>0</v>
      </c>
      <c r="K34" s="15" t="n">
        <v>207.7</v>
      </c>
      <c r="L34" s="15" t="n">
        <v>207.7</v>
      </c>
      <c r="M34" s="3" t="n">
        <v>22</v>
      </c>
      <c r="N34" s="15" t="n">
        <v>684489.6514</v>
      </c>
      <c r="O34" s="15" t="n">
        <f aca="false">N34/I34</f>
        <v>3295.56885604237</v>
      </c>
      <c r="P34" s="15"/>
      <c r="Q34" s="3" t="n">
        <v>2023</v>
      </c>
    </row>
    <row r="35" customFormat="false" ht="12.75" hidden="false" customHeight="false" outlineLevel="0" collapsed="false">
      <c r="A35" s="3" t="n">
        <v>21</v>
      </c>
      <c r="B35" s="16" t="s">
        <v>76</v>
      </c>
      <c r="C35" s="3" t="s">
        <v>75</v>
      </c>
      <c r="D35" s="3"/>
      <c r="E35" s="16" t="s">
        <v>51</v>
      </c>
      <c r="F35" s="3" t="s">
        <v>28</v>
      </c>
      <c r="G35" s="3" t="s">
        <v>28</v>
      </c>
      <c r="H35" s="15" t="n">
        <v>525.1</v>
      </c>
      <c r="I35" s="15" t="n">
        <v>465.7</v>
      </c>
      <c r="J35" s="15" t="n">
        <v>0</v>
      </c>
      <c r="K35" s="15" t="n">
        <v>465.7</v>
      </c>
      <c r="L35" s="15" t="n">
        <v>465.7</v>
      </c>
      <c r="M35" s="3" t="n">
        <v>19</v>
      </c>
      <c r="N35" s="15" t="n">
        <v>1166982.6936</v>
      </c>
      <c r="O35" s="15" t="n">
        <f aca="false">N35/I35</f>
        <v>2505.86792699162</v>
      </c>
      <c r="P35" s="15"/>
      <c r="Q35" s="3" t="n">
        <v>2023</v>
      </c>
    </row>
    <row r="36" customFormat="false" ht="12.75" hidden="false" customHeight="false" outlineLevel="0" collapsed="false">
      <c r="A36" s="3" t="n">
        <v>22</v>
      </c>
      <c r="B36" s="16" t="s">
        <v>77</v>
      </c>
      <c r="C36" s="3" t="s">
        <v>75</v>
      </c>
      <c r="D36" s="3"/>
      <c r="E36" s="16" t="s">
        <v>51</v>
      </c>
      <c r="F36" s="3" t="s">
        <v>28</v>
      </c>
      <c r="G36" s="3" t="s">
        <v>27</v>
      </c>
      <c r="H36" s="15" t="n">
        <v>331.4</v>
      </c>
      <c r="I36" s="15" t="n">
        <v>331.4</v>
      </c>
      <c r="J36" s="15" t="n">
        <v>0</v>
      </c>
      <c r="K36" s="15" t="n">
        <v>331.4</v>
      </c>
      <c r="L36" s="15" t="n">
        <v>331.4</v>
      </c>
      <c r="M36" s="3" t="n">
        <v>10</v>
      </c>
      <c r="N36" s="15" t="n">
        <v>1433884.3198</v>
      </c>
      <c r="O36" s="15" t="n">
        <f aca="false">N36/I36</f>
        <v>4326.74809837055</v>
      </c>
      <c r="P36" s="15"/>
      <c r="Q36" s="3" t="n">
        <v>2023</v>
      </c>
    </row>
    <row r="37" customFormat="false" ht="12.75" hidden="false" customHeight="false" outlineLevel="0" collapsed="false">
      <c r="A37" s="3" t="n">
        <v>23</v>
      </c>
      <c r="B37" s="16" t="s">
        <v>78</v>
      </c>
      <c r="C37" s="3" t="s">
        <v>75</v>
      </c>
      <c r="D37" s="3"/>
      <c r="E37" s="16" t="s">
        <v>51</v>
      </c>
      <c r="F37" s="3" t="s">
        <v>28</v>
      </c>
      <c r="G37" s="3" t="s">
        <v>28</v>
      </c>
      <c r="H37" s="15" t="n">
        <v>451</v>
      </c>
      <c r="I37" s="15" t="n">
        <v>288.1</v>
      </c>
      <c r="J37" s="15" t="n">
        <v>0</v>
      </c>
      <c r="K37" s="15" t="n">
        <v>288.1</v>
      </c>
      <c r="L37" s="15" t="n">
        <v>288.1</v>
      </c>
      <c r="M37" s="3" t="n">
        <v>34</v>
      </c>
      <c r="N37" s="15" t="n">
        <v>990609.9454</v>
      </c>
      <c r="O37" s="15" t="n">
        <f aca="false">N37/I37</f>
        <v>3438.42396876085</v>
      </c>
      <c r="P37" s="15"/>
      <c r="Q37" s="3" t="n">
        <v>2023</v>
      </c>
    </row>
    <row r="38" customFormat="false" ht="12.75" hidden="false" customHeight="false" outlineLevel="0" collapsed="false">
      <c r="A38" s="3" t="n">
        <v>24</v>
      </c>
      <c r="B38" s="16" t="s">
        <v>79</v>
      </c>
      <c r="C38" s="3" t="s">
        <v>75</v>
      </c>
      <c r="D38" s="3"/>
      <c r="E38" s="16" t="s">
        <v>51</v>
      </c>
      <c r="F38" s="3" t="s">
        <v>28</v>
      </c>
      <c r="G38" s="3" t="s">
        <v>28</v>
      </c>
      <c r="H38" s="15" t="n">
        <v>965.8</v>
      </c>
      <c r="I38" s="15" t="n">
        <v>715.2</v>
      </c>
      <c r="J38" s="15" t="n">
        <v>0</v>
      </c>
      <c r="K38" s="15" t="n">
        <v>715.2</v>
      </c>
      <c r="L38" s="15" t="n">
        <v>715.2</v>
      </c>
      <c r="M38" s="3" t="n">
        <v>39</v>
      </c>
      <c r="N38" s="15" t="n">
        <v>4168340.0324</v>
      </c>
      <c r="O38" s="15" t="n">
        <f aca="false">N38/I38</f>
        <v>5828.21592897092</v>
      </c>
      <c r="P38" s="15"/>
      <c r="Q38" s="3" t="n">
        <v>2023</v>
      </c>
    </row>
    <row r="39" customFormat="false" ht="12.75" hidden="false" customHeight="false" outlineLevel="0" collapsed="false">
      <c r="A39" s="3" t="n">
        <v>25</v>
      </c>
      <c r="B39" s="16" t="s">
        <v>80</v>
      </c>
      <c r="C39" s="3" t="s">
        <v>75</v>
      </c>
      <c r="D39" s="3"/>
      <c r="E39" s="16" t="s">
        <v>51</v>
      </c>
      <c r="F39" s="3" t="s">
        <v>27</v>
      </c>
      <c r="G39" s="3" t="s">
        <v>27</v>
      </c>
      <c r="H39" s="15" t="n">
        <v>118</v>
      </c>
      <c r="I39" s="15" t="n">
        <v>118</v>
      </c>
      <c r="J39" s="15" t="n">
        <v>0</v>
      </c>
      <c r="K39" s="15" t="n">
        <v>118</v>
      </c>
      <c r="L39" s="15" t="n">
        <v>118</v>
      </c>
      <c r="M39" s="3" t="n">
        <v>8</v>
      </c>
      <c r="N39" s="15" t="n">
        <v>526036.92</v>
      </c>
      <c r="O39" s="15" t="n">
        <f aca="false">N39/I39</f>
        <v>4457.94</v>
      </c>
      <c r="P39" s="15"/>
      <c r="Q39" s="3" t="n">
        <v>2023</v>
      </c>
    </row>
    <row r="40" customFormat="false" ht="12.75" hidden="false" customHeight="false" outlineLevel="0" collapsed="false">
      <c r="A40" s="3" t="n">
        <v>26</v>
      </c>
      <c r="B40" s="16" t="s">
        <v>81</v>
      </c>
      <c r="C40" s="3" t="s">
        <v>75</v>
      </c>
      <c r="D40" s="3"/>
      <c r="E40" s="16" t="s">
        <v>51</v>
      </c>
      <c r="F40" s="3" t="s">
        <v>28</v>
      </c>
      <c r="G40" s="3" t="s">
        <v>28</v>
      </c>
      <c r="H40" s="15" t="n">
        <v>447</v>
      </c>
      <c r="I40" s="15" t="n">
        <v>447</v>
      </c>
      <c r="J40" s="15" t="n">
        <v>0</v>
      </c>
      <c r="K40" s="15" t="n">
        <v>447</v>
      </c>
      <c r="L40" s="15" t="n">
        <v>447</v>
      </c>
      <c r="M40" s="3" t="n">
        <v>34</v>
      </c>
      <c r="N40" s="15" t="n">
        <v>2875161.9312</v>
      </c>
      <c r="O40" s="15" t="n">
        <f aca="false">N40/I40</f>
        <v>6432.1296</v>
      </c>
      <c r="P40" s="15"/>
      <c r="Q40" s="3" t="n">
        <v>2023</v>
      </c>
    </row>
    <row r="41" customFormat="false" ht="12.75" hidden="false" customHeight="false" outlineLevel="0" collapsed="false">
      <c r="A41" s="3" t="n">
        <v>27</v>
      </c>
      <c r="B41" s="16" t="s">
        <v>82</v>
      </c>
      <c r="C41" s="3" t="s">
        <v>75</v>
      </c>
      <c r="D41" s="3"/>
      <c r="E41" s="16" t="s">
        <v>51</v>
      </c>
      <c r="F41" s="3" t="s">
        <v>28</v>
      </c>
      <c r="G41" s="3" t="s">
        <v>27</v>
      </c>
      <c r="H41" s="15" t="n">
        <v>313.6</v>
      </c>
      <c r="I41" s="15" t="n">
        <v>313.6</v>
      </c>
      <c r="J41" s="15" t="n">
        <v>0</v>
      </c>
      <c r="K41" s="15" t="n">
        <v>313.6</v>
      </c>
      <c r="L41" s="15" t="n">
        <v>313.6</v>
      </c>
      <c r="M41" s="3" t="n">
        <v>15</v>
      </c>
      <c r="N41" s="15" t="n">
        <v>690059.6714</v>
      </c>
      <c r="O41" s="15" t="n">
        <f aca="false">N41/I41</f>
        <v>2200.4453807398</v>
      </c>
      <c r="P41" s="15"/>
      <c r="Q41" s="3" t="n">
        <v>2023</v>
      </c>
    </row>
    <row r="42" customFormat="false" ht="12.75" hidden="false" customHeight="false" outlineLevel="0" collapsed="false">
      <c r="A42" s="3" t="n">
        <v>28</v>
      </c>
      <c r="B42" s="16" t="s">
        <v>83</v>
      </c>
      <c r="C42" s="3" t="s">
        <v>75</v>
      </c>
      <c r="D42" s="3"/>
      <c r="E42" s="16" t="s">
        <v>51</v>
      </c>
      <c r="F42" s="3" t="s">
        <v>28</v>
      </c>
      <c r="G42" s="3" t="s">
        <v>27</v>
      </c>
      <c r="H42" s="15" t="n">
        <v>283.5</v>
      </c>
      <c r="I42" s="15" t="n">
        <v>257.3</v>
      </c>
      <c r="J42" s="15" t="n">
        <v>0</v>
      </c>
      <c r="K42" s="15" t="n">
        <v>257.3</v>
      </c>
      <c r="L42" s="15" t="n">
        <v>257.3</v>
      </c>
      <c r="M42" s="3" t="n">
        <v>11</v>
      </c>
      <c r="N42" s="15" t="n">
        <v>1315998.281</v>
      </c>
      <c r="O42" s="15" t="n">
        <f aca="false">N42/I42</f>
        <v>5114.64547609794</v>
      </c>
      <c r="P42" s="15"/>
      <c r="Q42" s="3" t="n">
        <v>2023</v>
      </c>
    </row>
    <row r="43" customFormat="false" ht="12.75" hidden="false" customHeight="false" outlineLevel="0" collapsed="false">
      <c r="A43" s="3" t="n">
        <v>29</v>
      </c>
      <c r="B43" s="16" t="s">
        <v>84</v>
      </c>
      <c r="C43" s="3" t="s">
        <v>85</v>
      </c>
      <c r="D43" s="3"/>
      <c r="E43" s="16" t="s">
        <v>51</v>
      </c>
      <c r="F43" s="3" t="s">
        <v>28</v>
      </c>
      <c r="G43" s="3" t="s">
        <v>28</v>
      </c>
      <c r="H43" s="15" t="n">
        <v>672.1</v>
      </c>
      <c r="I43" s="15" t="n">
        <v>624</v>
      </c>
      <c r="J43" s="15" t="n">
        <v>0</v>
      </c>
      <c r="K43" s="15" t="n">
        <v>624</v>
      </c>
      <c r="L43" s="15" t="n">
        <v>624</v>
      </c>
      <c r="M43" s="3" t="n">
        <v>31</v>
      </c>
      <c r="N43" s="15" t="n">
        <v>2897607.3898</v>
      </c>
      <c r="O43" s="15" t="n">
        <f aca="false">N43/I43</f>
        <v>4643.60158621795</v>
      </c>
      <c r="P43" s="15"/>
      <c r="Q43" s="3" t="n">
        <v>2023</v>
      </c>
    </row>
    <row r="44" customFormat="false" ht="12.75" hidden="false" customHeight="false" outlineLevel="0" collapsed="false">
      <c r="A44" s="3" t="n">
        <v>30</v>
      </c>
      <c r="B44" s="16" t="s">
        <v>86</v>
      </c>
      <c r="C44" s="3" t="s">
        <v>85</v>
      </c>
      <c r="D44" s="3"/>
      <c r="E44" s="16" t="s">
        <v>51</v>
      </c>
      <c r="F44" s="3" t="s">
        <v>28</v>
      </c>
      <c r="G44" s="3" t="s">
        <v>28</v>
      </c>
      <c r="H44" s="15" t="n">
        <v>457.5</v>
      </c>
      <c r="I44" s="15" t="n">
        <v>295.1</v>
      </c>
      <c r="J44" s="15" t="n">
        <v>0</v>
      </c>
      <c r="K44" s="15" t="n">
        <v>295.1</v>
      </c>
      <c r="L44" s="15" t="n">
        <v>295.1</v>
      </c>
      <c r="M44" s="3" t="n">
        <v>25</v>
      </c>
      <c r="N44" s="15" t="n">
        <v>2208378.8672</v>
      </c>
      <c r="O44" s="15" t="n">
        <f aca="false">N44/I44</f>
        <v>7483.49328092172</v>
      </c>
      <c r="P44" s="15"/>
      <c r="Q44" s="3" t="n">
        <v>2023</v>
      </c>
    </row>
    <row r="45" customFormat="false" ht="12.75" hidden="false" customHeight="false" outlineLevel="0" collapsed="false">
      <c r="A45" s="3" t="n">
        <v>31</v>
      </c>
      <c r="B45" s="16" t="s">
        <v>87</v>
      </c>
      <c r="C45" s="3" t="s">
        <v>85</v>
      </c>
      <c r="D45" s="3"/>
      <c r="E45" s="16" t="s">
        <v>51</v>
      </c>
      <c r="F45" s="3" t="s">
        <v>28</v>
      </c>
      <c r="G45" s="3" t="s">
        <v>28</v>
      </c>
      <c r="H45" s="15" t="n">
        <v>888.4</v>
      </c>
      <c r="I45" s="15" t="n">
        <v>587.4</v>
      </c>
      <c r="J45" s="15" t="n">
        <v>0</v>
      </c>
      <c r="K45" s="15" t="n">
        <v>587.4</v>
      </c>
      <c r="L45" s="15" t="n">
        <v>587.4</v>
      </c>
      <c r="M45" s="3" t="n">
        <v>45</v>
      </c>
      <c r="N45" s="15" t="n">
        <v>5714303.9386</v>
      </c>
      <c r="O45" s="15" t="n">
        <f aca="false">N45/I45</f>
        <v>9728.1306411304</v>
      </c>
      <c r="P45" s="15"/>
      <c r="Q45" s="3" t="n">
        <v>2023</v>
      </c>
    </row>
    <row r="46" customFormat="false" ht="12.75" hidden="false" customHeight="false" outlineLevel="0" collapsed="false">
      <c r="A46" s="3" t="n">
        <v>32</v>
      </c>
      <c r="B46" s="16" t="s">
        <v>88</v>
      </c>
      <c r="C46" s="3" t="s">
        <v>85</v>
      </c>
      <c r="D46" s="3"/>
      <c r="E46" s="16" t="s">
        <v>51</v>
      </c>
      <c r="F46" s="3" t="s">
        <v>28</v>
      </c>
      <c r="G46" s="3" t="s">
        <v>28</v>
      </c>
      <c r="H46" s="15" t="n">
        <v>446.9</v>
      </c>
      <c r="I46" s="15" t="n">
        <v>446.9</v>
      </c>
      <c r="J46" s="15" t="n">
        <v>0</v>
      </c>
      <c r="K46" s="15" t="n">
        <v>446.9</v>
      </c>
      <c r="L46" s="15" t="n">
        <v>446.9</v>
      </c>
      <c r="M46" s="3" t="n">
        <v>22</v>
      </c>
      <c r="N46" s="15" t="n">
        <v>983379.0452</v>
      </c>
      <c r="O46" s="15" t="n">
        <f aca="false">N46/I46</f>
        <v>2200.44539091519</v>
      </c>
      <c r="P46" s="15"/>
      <c r="Q46" s="3" t="n">
        <v>2023</v>
      </c>
    </row>
    <row r="47" customFormat="false" ht="12.75" hidden="false" customHeight="false" outlineLevel="0" collapsed="false">
      <c r="A47" s="3" t="n">
        <v>33</v>
      </c>
      <c r="B47" s="16" t="s">
        <v>89</v>
      </c>
      <c r="C47" s="3" t="s">
        <v>85</v>
      </c>
      <c r="D47" s="3"/>
      <c r="E47" s="16" t="s">
        <v>51</v>
      </c>
      <c r="F47" s="3" t="s">
        <v>28</v>
      </c>
      <c r="G47" s="3" t="s">
        <v>27</v>
      </c>
      <c r="H47" s="15" t="n">
        <v>334.8</v>
      </c>
      <c r="I47" s="15" t="n">
        <v>303.8</v>
      </c>
      <c r="J47" s="15" t="n">
        <v>0</v>
      </c>
      <c r="K47" s="15" t="n">
        <v>199.7</v>
      </c>
      <c r="L47" s="15" t="n">
        <v>199.7</v>
      </c>
      <c r="M47" s="3" t="n">
        <v>11</v>
      </c>
      <c r="N47" s="15" t="n">
        <v>736709.122</v>
      </c>
      <c r="O47" s="15" t="n">
        <f aca="false">N47/I47</f>
        <v>2424.98065174457</v>
      </c>
      <c r="P47" s="15"/>
      <c r="Q47" s="3" t="n">
        <v>2023</v>
      </c>
    </row>
    <row r="48" customFormat="false" ht="12.75" hidden="false" customHeight="false" outlineLevel="0" collapsed="false">
      <c r="A48" s="3" t="n">
        <v>34</v>
      </c>
      <c r="B48" s="16" t="s">
        <v>90</v>
      </c>
      <c r="C48" s="3" t="s">
        <v>85</v>
      </c>
      <c r="D48" s="3"/>
      <c r="E48" s="16" t="s">
        <v>51</v>
      </c>
      <c r="F48" s="3" t="s">
        <v>28</v>
      </c>
      <c r="G48" s="3" t="s">
        <v>27</v>
      </c>
      <c r="H48" s="15" t="n">
        <v>396</v>
      </c>
      <c r="I48" s="15" t="n">
        <v>396</v>
      </c>
      <c r="J48" s="15" t="n">
        <v>0</v>
      </c>
      <c r="K48" s="15" t="n">
        <v>396</v>
      </c>
      <c r="L48" s="15" t="n">
        <v>396</v>
      </c>
      <c r="M48" s="3" t="n">
        <v>16</v>
      </c>
      <c r="N48" s="15" t="n">
        <v>2547123.3216</v>
      </c>
      <c r="O48" s="15" t="n">
        <f aca="false">N48/I48</f>
        <v>6432.1296</v>
      </c>
      <c r="P48" s="15"/>
      <c r="Q48" s="3" t="n">
        <v>2023</v>
      </c>
    </row>
    <row r="49" customFormat="false" ht="12.75" hidden="false" customHeight="false" outlineLevel="0" collapsed="false">
      <c r="A49" s="3" t="n">
        <v>35</v>
      </c>
      <c r="B49" s="16" t="s">
        <v>91</v>
      </c>
      <c r="C49" s="3" t="s">
        <v>85</v>
      </c>
      <c r="D49" s="3"/>
      <c r="E49" s="16" t="s">
        <v>51</v>
      </c>
      <c r="F49" s="3" t="s">
        <v>28</v>
      </c>
      <c r="G49" s="3" t="s">
        <v>28</v>
      </c>
      <c r="H49" s="15" t="n">
        <v>355</v>
      </c>
      <c r="I49" s="15" t="n">
        <v>355</v>
      </c>
      <c r="J49" s="15" t="n">
        <v>0</v>
      </c>
      <c r="K49" s="15" t="n">
        <v>355</v>
      </c>
      <c r="L49" s="15" t="n">
        <v>355</v>
      </c>
      <c r="M49" s="3" t="n">
        <v>18</v>
      </c>
      <c r="N49" s="15" t="n">
        <v>2283406.008</v>
      </c>
      <c r="O49" s="15" t="n">
        <f aca="false">N49/I49</f>
        <v>6432.1296</v>
      </c>
      <c r="P49" s="15"/>
      <c r="Q49" s="3" t="n">
        <v>2023</v>
      </c>
    </row>
    <row r="50" customFormat="false" ht="12.75" hidden="false" customHeight="false" outlineLevel="0" collapsed="false">
      <c r="A50" s="3" t="n">
        <v>36</v>
      </c>
      <c r="B50" s="16" t="s">
        <v>92</v>
      </c>
      <c r="C50" s="3" t="s">
        <v>85</v>
      </c>
      <c r="D50" s="3"/>
      <c r="E50" s="16" t="s">
        <v>51</v>
      </c>
      <c r="F50" s="3" t="s">
        <v>28</v>
      </c>
      <c r="G50" s="3" t="s">
        <v>28</v>
      </c>
      <c r="H50" s="15" t="n">
        <v>502.7</v>
      </c>
      <c r="I50" s="15" t="n">
        <v>502.7</v>
      </c>
      <c r="J50" s="15" t="n">
        <v>0</v>
      </c>
      <c r="K50" s="15" t="n">
        <v>502.7</v>
      </c>
      <c r="L50" s="15" t="n">
        <v>502.7</v>
      </c>
      <c r="M50" s="3" t="n">
        <v>25</v>
      </c>
      <c r="N50" s="15" t="n">
        <v>1531507.5318</v>
      </c>
      <c r="O50" s="15" t="n">
        <f aca="false">N50/I50</f>
        <v>3046.56362005172</v>
      </c>
      <c r="P50" s="15"/>
      <c r="Q50" s="3" t="n">
        <v>2023</v>
      </c>
    </row>
    <row r="51" customFormat="false" ht="12.75" hidden="false" customHeight="false" outlineLevel="0" collapsed="false">
      <c r="A51" s="3" t="n">
        <v>37</v>
      </c>
      <c r="B51" s="16" t="s">
        <v>93</v>
      </c>
      <c r="C51" s="3" t="s">
        <v>94</v>
      </c>
      <c r="D51" s="3"/>
      <c r="E51" s="16" t="s">
        <v>51</v>
      </c>
      <c r="F51" s="3" t="s">
        <v>28</v>
      </c>
      <c r="G51" s="3" t="s">
        <v>27</v>
      </c>
      <c r="H51" s="15" t="n">
        <v>310.8</v>
      </c>
      <c r="I51" s="15" t="n">
        <v>208.8</v>
      </c>
      <c r="J51" s="15" t="n">
        <v>0</v>
      </c>
      <c r="K51" s="15" t="n">
        <v>208.8</v>
      </c>
      <c r="L51" s="15" t="n">
        <v>208.8</v>
      </c>
      <c r="M51" s="3" t="n">
        <v>17</v>
      </c>
      <c r="N51" s="15" t="n">
        <v>683898.4324</v>
      </c>
      <c r="O51" s="15" t="n">
        <f aca="false">N51/I51</f>
        <v>3275.37563409962</v>
      </c>
      <c r="P51" s="15"/>
      <c r="Q51" s="3" t="n">
        <v>2023</v>
      </c>
    </row>
    <row r="52" customFormat="false" ht="12.75" hidden="false" customHeight="false" outlineLevel="0" collapsed="false">
      <c r="A52" s="3" t="n">
        <v>38</v>
      </c>
      <c r="B52" s="16" t="s">
        <v>95</v>
      </c>
      <c r="C52" s="3" t="s">
        <v>94</v>
      </c>
      <c r="D52" s="3"/>
      <c r="E52" s="16" t="s">
        <v>51</v>
      </c>
      <c r="F52" s="3" t="s">
        <v>28</v>
      </c>
      <c r="G52" s="3" t="s">
        <v>27</v>
      </c>
      <c r="H52" s="15" t="n">
        <v>301</v>
      </c>
      <c r="I52" s="15" t="n">
        <v>202</v>
      </c>
      <c r="J52" s="15" t="n">
        <v>0</v>
      </c>
      <c r="K52" s="15" t="n">
        <v>202</v>
      </c>
      <c r="L52" s="15" t="n">
        <v>202</v>
      </c>
      <c r="M52" s="3" t="n">
        <v>11</v>
      </c>
      <c r="N52" s="15" t="n">
        <v>1452944.3376</v>
      </c>
      <c r="O52" s="15" t="n">
        <f aca="false">N52/I52</f>
        <v>7192.79375049505</v>
      </c>
      <c r="P52" s="15"/>
      <c r="Q52" s="3" t="n">
        <v>2023</v>
      </c>
    </row>
    <row r="53" customFormat="false" ht="12.75" hidden="false" customHeight="false" outlineLevel="0" collapsed="false">
      <c r="A53" s="3" t="n">
        <v>39</v>
      </c>
      <c r="B53" s="16" t="s">
        <v>96</v>
      </c>
      <c r="C53" s="3" t="s">
        <v>94</v>
      </c>
      <c r="D53" s="3"/>
      <c r="E53" s="16" t="s">
        <v>51</v>
      </c>
      <c r="F53" s="3" t="s">
        <v>28</v>
      </c>
      <c r="G53" s="3" t="s">
        <v>27</v>
      </c>
      <c r="H53" s="15" t="n">
        <v>307</v>
      </c>
      <c r="I53" s="15" t="n">
        <v>202</v>
      </c>
      <c r="J53" s="15" t="n">
        <v>0</v>
      </c>
      <c r="K53" s="15" t="n">
        <v>202</v>
      </c>
      <c r="L53" s="15" t="n">
        <v>202</v>
      </c>
      <c r="M53" s="3" t="n">
        <v>21</v>
      </c>
      <c r="N53" s="15" t="n">
        <v>675536.7378</v>
      </c>
      <c r="O53" s="15" t="n">
        <f aca="false">N53/I53</f>
        <v>3344.24127623762</v>
      </c>
      <c r="P53" s="15"/>
      <c r="Q53" s="3" t="n">
        <v>2023</v>
      </c>
    </row>
    <row r="54" customFormat="false" ht="12.75" hidden="false" customHeight="false" outlineLevel="0" collapsed="false">
      <c r="A54" s="3" t="n">
        <v>40</v>
      </c>
      <c r="B54" s="16" t="s">
        <v>97</v>
      </c>
      <c r="C54" s="3" t="s">
        <v>94</v>
      </c>
      <c r="D54" s="3"/>
      <c r="E54" s="16" t="s">
        <v>98</v>
      </c>
      <c r="F54" s="3" t="s">
        <v>27</v>
      </c>
      <c r="G54" s="3" t="s">
        <v>27</v>
      </c>
      <c r="H54" s="15" t="n">
        <v>244.1</v>
      </c>
      <c r="I54" s="15" t="n">
        <v>223.6</v>
      </c>
      <c r="J54" s="15" t="n">
        <v>0</v>
      </c>
      <c r="K54" s="15" t="n">
        <v>223.6</v>
      </c>
      <c r="L54" s="15" t="n">
        <v>223.6</v>
      </c>
      <c r="M54" s="3" t="n">
        <v>24</v>
      </c>
      <c r="N54" s="15" t="n">
        <v>1316479.7284</v>
      </c>
      <c r="O54" s="15" t="n">
        <f aca="false">N54/I54</f>
        <v>5887.65531484794</v>
      </c>
      <c r="P54" s="15"/>
      <c r="Q54" s="3" t="n">
        <v>2023</v>
      </c>
    </row>
    <row r="55" customFormat="false" ht="12.75" hidden="false" customHeight="false" outlineLevel="0" collapsed="false">
      <c r="A55" s="3" t="n">
        <v>41</v>
      </c>
      <c r="B55" s="16" t="s">
        <v>99</v>
      </c>
      <c r="C55" s="3" t="s">
        <v>94</v>
      </c>
      <c r="D55" s="3"/>
      <c r="E55" s="16" t="s">
        <v>51</v>
      </c>
      <c r="F55" s="3" t="s">
        <v>28</v>
      </c>
      <c r="G55" s="3" t="s">
        <v>27</v>
      </c>
      <c r="H55" s="15" t="n">
        <v>298.3</v>
      </c>
      <c r="I55" s="15" t="n">
        <v>298.3</v>
      </c>
      <c r="J55" s="15" t="n">
        <v>0</v>
      </c>
      <c r="K55" s="15" t="n">
        <v>298.3</v>
      </c>
      <c r="L55" s="15" t="n">
        <v>298.3</v>
      </c>
      <c r="M55" s="3" t="n">
        <v>17</v>
      </c>
      <c r="N55" s="15" t="n">
        <v>1286053.0938</v>
      </c>
      <c r="O55" s="15" t="n">
        <f aca="false">N55/I55</f>
        <v>4311.27419979886</v>
      </c>
      <c r="P55" s="15"/>
      <c r="Q55" s="3" t="n">
        <v>2023</v>
      </c>
    </row>
    <row r="56" customFormat="false" ht="12.75" hidden="false" customHeight="false" outlineLevel="0" collapsed="false">
      <c r="A56" s="3" t="n">
        <v>42</v>
      </c>
      <c r="B56" s="16" t="s">
        <v>100</v>
      </c>
      <c r="C56" s="3" t="s">
        <v>94</v>
      </c>
      <c r="D56" s="3"/>
      <c r="E56" s="16" t="s">
        <v>51</v>
      </c>
      <c r="F56" s="3" t="s">
        <v>28</v>
      </c>
      <c r="G56" s="3" t="s">
        <v>28</v>
      </c>
      <c r="H56" s="15" t="n">
        <v>517.7</v>
      </c>
      <c r="I56" s="15" t="n">
        <v>456.1</v>
      </c>
      <c r="J56" s="15" t="n">
        <v>0</v>
      </c>
      <c r="K56" s="15" t="n">
        <v>456.1</v>
      </c>
      <c r="L56" s="15" t="n">
        <v>456.1</v>
      </c>
      <c r="M56" s="3" t="n">
        <v>14</v>
      </c>
      <c r="N56" s="15" t="n">
        <v>1139170.5816</v>
      </c>
      <c r="O56" s="15" t="n">
        <f aca="false">N56/I56</f>
        <v>2497.63337338303</v>
      </c>
      <c r="P56" s="15"/>
      <c r="Q56" s="3" t="n">
        <v>2023</v>
      </c>
    </row>
    <row r="57" customFormat="false" ht="12.75" hidden="false" customHeight="false" outlineLevel="0" collapsed="false">
      <c r="A57" s="3" t="n">
        <v>43</v>
      </c>
      <c r="B57" s="16" t="s">
        <v>101</v>
      </c>
      <c r="C57" s="3" t="s">
        <v>94</v>
      </c>
      <c r="D57" s="3"/>
      <c r="E57" s="16" t="s">
        <v>51</v>
      </c>
      <c r="F57" s="3" t="s">
        <v>28</v>
      </c>
      <c r="G57" s="3" t="s">
        <v>28</v>
      </c>
      <c r="H57" s="15" t="n">
        <v>662.6</v>
      </c>
      <c r="I57" s="15" t="n">
        <v>615</v>
      </c>
      <c r="J57" s="15" t="n">
        <v>0</v>
      </c>
      <c r="K57" s="15" t="n">
        <v>615</v>
      </c>
      <c r="L57" s="15" t="n">
        <v>615</v>
      </c>
      <c r="M57" s="3" t="n">
        <v>26</v>
      </c>
      <c r="N57" s="15" t="n">
        <v>2856650.285</v>
      </c>
      <c r="O57" s="15" t="n">
        <f aca="false">N57/I57</f>
        <v>4644.95981300813</v>
      </c>
      <c r="P57" s="15"/>
      <c r="Q57" s="3" t="n">
        <v>2023</v>
      </c>
    </row>
    <row r="58" customFormat="false" ht="12.75" hidden="false" customHeight="false" outlineLevel="0" collapsed="false">
      <c r="A58" s="3" t="n">
        <v>44</v>
      </c>
      <c r="B58" s="16" t="s">
        <v>102</v>
      </c>
      <c r="C58" s="3" t="s">
        <v>94</v>
      </c>
      <c r="D58" s="3"/>
      <c r="E58" s="16" t="s">
        <v>51</v>
      </c>
      <c r="F58" s="3" t="s">
        <v>28</v>
      </c>
      <c r="G58" s="3" t="s">
        <v>29</v>
      </c>
      <c r="H58" s="15" t="n">
        <v>1061.8</v>
      </c>
      <c r="I58" s="15" t="n">
        <v>989</v>
      </c>
      <c r="J58" s="15" t="n">
        <v>0</v>
      </c>
      <c r="K58" s="15" t="n">
        <v>989</v>
      </c>
      <c r="L58" s="15" t="n">
        <v>989</v>
      </c>
      <c r="M58" s="3" t="n">
        <v>32</v>
      </c>
      <c r="N58" s="15" t="n">
        <v>2737588.7992</v>
      </c>
      <c r="O58" s="15" t="n">
        <f aca="false">N58/I58</f>
        <v>2768.03720849343</v>
      </c>
      <c r="P58" s="15"/>
      <c r="Q58" s="3" t="n">
        <v>2023</v>
      </c>
    </row>
    <row r="59" customFormat="false" ht="12.75" hidden="false" customHeight="false" outlineLevel="0" collapsed="false">
      <c r="A59" s="3" t="n">
        <v>45</v>
      </c>
      <c r="B59" s="16" t="s">
        <v>103</v>
      </c>
      <c r="C59" s="3" t="s">
        <v>94</v>
      </c>
      <c r="D59" s="3"/>
      <c r="E59" s="16" t="s">
        <v>51</v>
      </c>
      <c r="F59" s="3" t="s">
        <v>28</v>
      </c>
      <c r="G59" s="3" t="s">
        <v>27</v>
      </c>
      <c r="H59" s="15" t="n">
        <v>336.4</v>
      </c>
      <c r="I59" s="15" t="n">
        <v>314</v>
      </c>
      <c r="J59" s="15" t="n">
        <v>0</v>
      </c>
      <c r="K59" s="15" t="n">
        <v>314</v>
      </c>
      <c r="L59" s="15" t="n">
        <v>194.4</v>
      </c>
      <c r="M59" s="3" t="n">
        <v>11</v>
      </c>
      <c r="N59" s="15" t="n">
        <v>1470141.8386</v>
      </c>
      <c r="O59" s="15" t="n">
        <f aca="false">N59/I59</f>
        <v>4681.98037770701</v>
      </c>
      <c r="P59" s="15"/>
      <c r="Q59" s="3" t="n">
        <v>2023</v>
      </c>
    </row>
    <row r="60" customFormat="false" ht="12.75" hidden="false" customHeight="false" outlineLevel="0" collapsed="false">
      <c r="A60" s="3" t="n">
        <v>46</v>
      </c>
      <c r="B60" s="16" t="s">
        <v>104</v>
      </c>
      <c r="C60" s="3" t="s">
        <v>94</v>
      </c>
      <c r="D60" s="3"/>
      <c r="E60" s="16" t="s">
        <v>51</v>
      </c>
      <c r="F60" s="3" t="s">
        <v>28</v>
      </c>
      <c r="G60" s="3" t="s">
        <v>28</v>
      </c>
      <c r="H60" s="15" t="n">
        <v>668</v>
      </c>
      <c r="I60" s="15" t="n">
        <v>622.5</v>
      </c>
      <c r="J60" s="15" t="n">
        <v>0</v>
      </c>
      <c r="K60" s="15" t="n">
        <v>622.5</v>
      </c>
      <c r="L60" s="15" t="n">
        <v>622.5</v>
      </c>
      <c r="M60" s="3" t="n">
        <v>28</v>
      </c>
      <c r="N60" s="15" t="n">
        <v>2080920.7344</v>
      </c>
      <c r="O60" s="15" t="n">
        <f aca="false">N60/I60</f>
        <v>3342.84455325301</v>
      </c>
      <c r="P60" s="15"/>
      <c r="Q60" s="3" t="n">
        <v>2023</v>
      </c>
    </row>
    <row r="61" customFormat="false" ht="12.75" hidden="false" customHeight="false" outlineLevel="0" collapsed="false">
      <c r="A61" s="3" t="n">
        <v>47</v>
      </c>
      <c r="B61" s="16" t="s">
        <v>105</v>
      </c>
      <c r="C61" s="3" t="s">
        <v>94</v>
      </c>
      <c r="D61" s="3"/>
      <c r="E61" s="16" t="s">
        <v>51</v>
      </c>
      <c r="F61" s="3" t="s">
        <v>28</v>
      </c>
      <c r="G61" s="3" t="n">
        <v>2</v>
      </c>
      <c r="H61" s="15" t="n">
        <v>528.2</v>
      </c>
      <c r="I61" s="15" t="n">
        <v>463.7</v>
      </c>
      <c r="J61" s="15" t="n">
        <v>0</v>
      </c>
      <c r="K61" s="15" t="n">
        <v>463.7</v>
      </c>
      <c r="L61" s="15" t="n">
        <v>392</v>
      </c>
      <c r="M61" s="3" t="n">
        <v>24</v>
      </c>
      <c r="N61" s="15" t="n">
        <v>2277215.0324</v>
      </c>
      <c r="O61" s="15" t="n">
        <f aca="false">N61/I61</f>
        <v>4910.96621177485</v>
      </c>
      <c r="P61" s="15"/>
      <c r="Q61" s="3" t="n">
        <v>2023</v>
      </c>
    </row>
    <row r="62" customFormat="false" ht="12.75" hidden="false" customHeight="false" outlineLevel="0" collapsed="false">
      <c r="A62" s="3" t="n">
        <v>48</v>
      </c>
      <c r="B62" s="16" t="s">
        <v>106</v>
      </c>
      <c r="C62" s="3" t="s">
        <v>107</v>
      </c>
      <c r="D62" s="3"/>
      <c r="E62" s="16" t="s">
        <v>51</v>
      </c>
      <c r="F62" s="3" t="s">
        <v>28</v>
      </c>
      <c r="G62" s="3" t="s">
        <v>27</v>
      </c>
      <c r="H62" s="15" t="n">
        <v>599.1</v>
      </c>
      <c r="I62" s="15" t="n">
        <v>483.7</v>
      </c>
      <c r="J62" s="15" t="n">
        <v>0</v>
      </c>
      <c r="K62" s="15" t="n">
        <v>483.7</v>
      </c>
      <c r="L62" s="15" t="n">
        <v>344.6</v>
      </c>
      <c r="M62" s="3" t="n">
        <v>36</v>
      </c>
      <c r="N62" s="15" t="n">
        <v>356688.208</v>
      </c>
      <c r="O62" s="15" t="n">
        <f aca="false">N62/I62</f>
        <v>737.416183584867</v>
      </c>
      <c r="P62" s="15"/>
      <c r="Q62" s="3" t="n">
        <v>2023</v>
      </c>
    </row>
    <row r="63" customFormat="false" ht="12.75" hidden="false" customHeight="false" outlineLevel="0" collapsed="false">
      <c r="A63" s="3" t="n">
        <v>49</v>
      </c>
      <c r="B63" s="16" t="s">
        <v>108</v>
      </c>
      <c r="C63" s="3" t="s">
        <v>107</v>
      </c>
      <c r="D63" s="3"/>
      <c r="E63" s="16" t="s">
        <v>51</v>
      </c>
      <c r="F63" s="3" t="s">
        <v>28</v>
      </c>
      <c r="G63" s="3" t="s">
        <v>28</v>
      </c>
      <c r="H63" s="15" t="n">
        <v>502.7</v>
      </c>
      <c r="I63" s="15" t="n">
        <v>443.1</v>
      </c>
      <c r="J63" s="15" t="n">
        <v>0</v>
      </c>
      <c r="K63" s="15" t="n">
        <v>443.1</v>
      </c>
      <c r="L63" s="15" t="n">
        <v>329.6</v>
      </c>
      <c r="M63" s="3" t="n">
        <v>26</v>
      </c>
      <c r="N63" s="15" t="n">
        <v>1106163.9006</v>
      </c>
      <c r="O63" s="15" t="n">
        <f aca="false">N63/I63</f>
        <v>2496.42044820582</v>
      </c>
      <c r="P63" s="15"/>
      <c r="Q63" s="3" t="s">
        <v>109</v>
      </c>
    </row>
    <row r="64" customFormat="false" ht="12.75" hidden="false" customHeight="false" outlineLevel="0" collapsed="false">
      <c r="A64" s="3" t="n">
        <v>50</v>
      </c>
      <c r="B64" s="16" t="s">
        <v>110</v>
      </c>
      <c r="C64" s="3" t="s">
        <v>107</v>
      </c>
      <c r="D64" s="3"/>
      <c r="E64" s="16" t="s">
        <v>51</v>
      </c>
      <c r="F64" s="3" t="s">
        <v>28</v>
      </c>
      <c r="G64" s="3" t="s">
        <v>28</v>
      </c>
      <c r="H64" s="15" t="n">
        <v>556.6</v>
      </c>
      <c r="I64" s="15" t="n">
        <v>504.8</v>
      </c>
      <c r="J64" s="15" t="n">
        <v>0</v>
      </c>
      <c r="K64" s="15" t="n">
        <v>504.8</v>
      </c>
      <c r="L64" s="15" t="n">
        <v>504.8</v>
      </c>
      <c r="M64" s="3" t="n">
        <v>21</v>
      </c>
      <c r="N64" s="15" t="n">
        <v>2399655.2198</v>
      </c>
      <c r="O64" s="15" t="n">
        <f aca="false">N64/I64</f>
        <v>4753.67515808241</v>
      </c>
      <c r="P64" s="15"/>
      <c r="Q64" s="3" t="s">
        <v>109</v>
      </c>
    </row>
    <row r="65" customFormat="false" ht="12.75" hidden="false" customHeight="false" outlineLevel="0" collapsed="false">
      <c r="A65" s="3" t="n">
        <v>51</v>
      </c>
      <c r="B65" s="16" t="s">
        <v>111</v>
      </c>
      <c r="C65" s="3" t="s">
        <v>107</v>
      </c>
      <c r="D65" s="3"/>
      <c r="E65" s="16" t="s">
        <v>51</v>
      </c>
      <c r="F65" s="3" t="s">
        <v>28</v>
      </c>
      <c r="G65" s="3" t="s">
        <v>28</v>
      </c>
      <c r="H65" s="15" t="n">
        <v>512.5</v>
      </c>
      <c r="I65" s="15" t="n">
        <v>454.9</v>
      </c>
      <c r="J65" s="15" t="n">
        <v>0</v>
      </c>
      <c r="K65" s="15" t="n">
        <v>454.9</v>
      </c>
      <c r="L65" s="15" t="n">
        <v>454.9</v>
      </c>
      <c r="M65" s="3" t="n">
        <v>28</v>
      </c>
      <c r="N65" s="15" t="n">
        <v>1561605.8408</v>
      </c>
      <c r="O65" s="15" t="n">
        <f aca="false">N65/I65</f>
        <v>3432.8552226863</v>
      </c>
      <c r="P65" s="15"/>
      <c r="Q65" s="3" t="s">
        <v>109</v>
      </c>
    </row>
    <row r="66" customFormat="false" ht="12.75" hidden="false" customHeight="false" outlineLevel="0" collapsed="false">
      <c r="A66" s="3" t="n">
        <v>52</v>
      </c>
      <c r="B66" s="16" t="s">
        <v>112</v>
      </c>
      <c r="C66" s="3" t="s">
        <v>113</v>
      </c>
      <c r="D66" s="3"/>
      <c r="E66" s="16" t="s">
        <v>51</v>
      </c>
      <c r="F66" s="3" t="s">
        <v>28</v>
      </c>
      <c r="G66" s="3" t="s">
        <v>28</v>
      </c>
      <c r="H66" s="15" t="n">
        <v>494.2</v>
      </c>
      <c r="I66" s="15" t="n">
        <v>487.3</v>
      </c>
      <c r="J66" s="15" t="n">
        <v>0</v>
      </c>
      <c r="K66" s="15" t="n">
        <v>487.3</v>
      </c>
      <c r="L66" s="15" t="n">
        <v>487.3</v>
      </c>
      <c r="M66" s="3" t="n">
        <v>29</v>
      </c>
      <c r="N66" s="15" t="n">
        <v>2130631.7096</v>
      </c>
      <c r="O66" s="15" t="n">
        <f aca="false">N66/I66</f>
        <v>4372.32035624872</v>
      </c>
      <c r="P66" s="15"/>
      <c r="Q66" s="3" t="s">
        <v>109</v>
      </c>
    </row>
    <row r="67" customFormat="false" ht="12.75" hidden="false" customHeight="false" outlineLevel="0" collapsed="false">
      <c r="A67" s="3" t="n">
        <v>53</v>
      </c>
      <c r="B67" s="16" t="s">
        <v>114</v>
      </c>
      <c r="C67" s="3" t="s">
        <v>113</v>
      </c>
      <c r="D67" s="3"/>
      <c r="E67" s="16" t="s">
        <v>51</v>
      </c>
      <c r="F67" s="3" t="s">
        <v>28</v>
      </c>
      <c r="G67" s="3" t="s">
        <v>28</v>
      </c>
      <c r="H67" s="15" t="n">
        <v>497.8</v>
      </c>
      <c r="I67" s="15" t="n">
        <v>439.1</v>
      </c>
      <c r="J67" s="15" t="n">
        <v>0</v>
      </c>
      <c r="K67" s="15" t="n">
        <v>439.1</v>
      </c>
      <c r="L67" s="15" t="n">
        <v>497.8</v>
      </c>
      <c r="M67" s="3" t="n">
        <v>23</v>
      </c>
      <c r="N67" s="15" t="n">
        <v>2146152.2968</v>
      </c>
      <c r="O67" s="15" t="n">
        <f aca="false">N67/I67</f>
        <v>4887.61625324528</v>
      </c>
      <c r="P67" s="15"/>
      <c r="Q67" s="3" t="s">
        <v>109</v>
      </c>
    </row>
    <row r="68" customFormat="false" ht="12.75" hidden="false" customHeight="false" outlineLevel="0" collapsed="false">
      <c r="A68" s="3" t="n">
        <v>54</v>
      </c>
      <c r="B68" s="16" t="s">
        <v>115</v>
      </c>
      <c r="C68" s="3" t="s">
        <v>113</v>
      </c>
      <c r="D68" s="3"/>
      <c r="E68" s="16" t="s">
        <v>51</v>
      </c>
      <c r="F68" s="3" t="s">
        <v>28</v>
      </c>
      <c r="G68" s="3" t="s">
        <v>28</v>
      </c>
      <c r="H68" s="15" t="n">
        <v>485.5</v>
      </c>
      <c r="I68" s="15" t="n">
        <v>457.6</v>
      </c>
      <c r="J68" s="15" t="n">
        <v>0</v>
      </c>
      <c r="K68" s="15" t="n">
        <v>457.6</v>
      </c>
      <c r="L68" s="15" t="n">
        <v>457.6</v>
      </c>
      <c r="M68" s="3" t="n">
        <v>27</v>
      </c>
      <c r="N68" s="15" t="n">
        <v>2093123.6342</v>
      </c>
      <c r="O68" s="15" t="n">
        <f aca="false">N68/I68</f>
        <v>4574.1338159965</v>
      </c>
      <c r="P68" s="15"/>
      <c r="Q68" s="3" t="s">
        <v>109</v>
      </c>
    </row>
    <row r="69" customFormat="false" ht="12.75" hidden="false" customHeight="false" outlineLevel="0" collapsed="false">
      <c r="A69" s="3" t="n">
        <v>55</v>
      </c>
      <c r="B69" s="16" t="s">
        <v>116</v>
      </c>
      <c r="C69" s="3" t="s">
        <v>113</v>
      </c>
      <c r="D69" s="3"/>
      <c r="E69" s="16" t="s">
        <v>51</v>
      </c>
      <c r="F69" s="3" t="s">
        <v>28</v>
      </c>
      <c r="G69" s="3" t="s">
        <v>28</v>
      </c>
      <c r="H69" s="15" t="n">
        <v>422.8</v>
      </c>
      <c r="I69" s="15" t="n">
        <v>383.2</v>
      </c>
      <c r="J69" s="15" t="n">
        <v>0</v>
      </c>
      <c r="K69" s="15" t="n">
        <v>383.2</v>
      </c>
      <c r="L69" s="15" t="n">
        <v>383.2</v>
      </c>
      <c r="M69" s="3" t="n">
        <v>15</v>
      </c>
      <c r="N69" s="15" t="n">
        <v>251723.8756</v>
      </c>
      <c r="O69" s="15" t="n">
        <f aca="false">N69/I69</f>
        <v>656.899466597077</v>
      </c>
      <c r="P69" s="15"/>
      <c r="Q69" s="3" t="s">
        <v>109</v>
      </c>
    </row>
    <row r="70" customFormat="false" ht="12.75" hidden="false" customHeight="false" outlineLevel="0" collapsed="false">
      <c r="A70" s="3" t="n">
        <v>56</v>
      </c>
      <c r="B70" s="16" t="s">
        <v>117</v>
      </c>
      <c r="C70" s="3" t="s">
        <v>113</v>
      </c>
      <c r="D70" s="3"/>
      <c r="E70" s="16" t="s">
        <v>51</v>
      </c>
      <c r="F70" s="3" t="s">
        <v>28</v>
      </c>
      <c r="G70" s="3" t="s">
        <v>29</v>
      </c>
      <c r="H70" s="15" t="n">
        <v>1045.3</v>
      </c>
      <c r="I70" s="15" t="n">
        <v>973.1</v>
      </c>
      <c r="J70" s="15" t="n">
        <v>0</v>
      </c>
      <c r="K70" s="15" t="n">
        <v>973.1</v>
      </c>
      <c r="L70" s="15" t="n">
        <v>1045.3</v>
      </c>
      <c r="M70" s="3" t="n">
        <v>24</v>
      </c>
      <c r="N70" s="15" t="n">
        <v>2712317.3808</v>
      </c>
      <c r="O70" s="15" t="n">
        <f aca="false">N70/I70</f>
        <v>2787.29563333676</v>
      </c>
      <c r="P70" s="15"/>
      <c r="Q70" s="3" t="s">
        <v>109</v>
      </c>
    </row>
    <row r="71" customFormat="false" ht="12.75" hidden="false" customHeight="false" outlineLevel="0" collapsed="false">
      <c r="A71" s="3" t="n">
        <v>57</v>
      </c>
      <c r="B71" s="16" t="s">
        <v>118</v>
      </c>
      <c r="C71" s="3" t="s">
        <v>113</v>
      </c>
      <c r="D71" s="3"/>
      <c r="E71" s="16" t="s">
        <v>51</v>
      </c>
      <c r="F71" s="3" t="s">
        <v>28</v>
      </c>
      <c r="G71" s="3" t="s">
        <v>28</v>
      </c>
      <c r="H71" s="15" t="n">
        <v>547.4</v>
      </c>
      <c r="I71" s="15" t="n">
        <v>499.8</v>
      </c>
      <c r="J71" s="15" t="n">
        <v>0</v>
      </c>
      <c r="K71" s="15" t="n">
        <v>499.8</v>
      </c>
      <c r="L71" s="15" t="n">
        <v>499.8</v>
      </c>
      <c r="M71" s="3" t="n">
        <v>19</v>
      </c>
      <c r="N71" s="15" t="n">
        <v>1600810.2604</v>
      </c>
      <c r="O71" s="15" t="n">
        <f aca="false">N71/I71</f>
        <v>3202.90168147259</v>
      </c>
      <c r="P71" s="15"/>
      <c r="Q71" s="3" t="s">
        <v>109</v>
      </c>
    </row>
    <row r="72" customFormat="false" ht="12.75" hidden="false" customHeight="false" outlineLevel="0" collapsed="false">
      <c r="A72" s="3" t="n">
        <v>58</v>
      </c>
      <c r="B72" s="16" t="s">
        <v>119</v>
      </c>
      <c r="C72" s="3" t="s">
        <v>113</v>
      </c>
      <c r="D72" s="3"/>
      <c r="E72" s="16" t="s">
        <v>51</v>
      </c>
      <c r="F72" s="3" t="s">
        <v>28</v>
      </c>
      <c r="G72" s="3" t="s">
        <v>28</v>
      </c>
      <c r="H72" s="15" t="n">
        <v>556.9</v>
      </c>
      <c r="I72" s="15" t="n">
        <v>509.7</v>
      </c>
      <c r="J72" s="15" t="n">
        <v>0</v>
      </c>
      <c r="K72" s="15" t="n">
        <v>509.7</v>
      </c>
      <c r="L72" s="15" t="n">
        <v>509.7</v>
      </c>
      <c r="M72" s="3" t="n">
        <v>27</v>
      </c>
      <c r="N72" s="15" t="n">
        <v>1591549.0118</v>
      </c>
      <c r="O72" s="15" t="n">
        <f aca="false">N72/I72</f>
        <v>3122.52111398862</v>
      </c>
      <c r="P72" s="15"/>
      <c r="Q72" s="3" t="s">
        <v>109</v>
      </c>
    </row>
    <row r="73" customFormat="false" ht="12.75" hidden="false" customHeight="false" outlineLevel="0" collapsed="false">
      <c r="A73" s="3" t="n">
        <v>59</v>
      </c>
      <c r="B73" s="16" t="s">
        <v>120</v>
      </c>
      <c r="C73" s="3" t="s">
        <v>113</v>
      </c>
      <c r="D73" s="3"/>
      <c r="E73" s="16" t="s">
        <v>51</v>
      </c>
      <c r="F73" s="3" t="s">
        <v>28</v>
      </c>
      <c r="G73" s="3" t="s">
        <v>28</v>
      </c>
      <c r="H73" s="15" t="n">
        <v>553.5</v>
      </c>
      <c r="I73" s="15" t="n">
        <v>506.5</v>
      </c>
      <c r="J73" s="15" t="n">
        <v>0</v>
      </c>
      <c r="K73" s="15" t="n">
        <v>506.5</v>
      </c>
      <c r="L73" s="15" t="n">
        <v>506.5</v>
      </c>
      <c r="M73" s="3" t="n">
        <v>32</v>
      </c>
      <c r="N73" s="15" t="n">
        <v>1578529.0544</v>
      </c>
      <c r="O73" s="15" t="n">
        <f aca="false">N73/I73</f>
        <v>3116.54304916091</v>
      </c>
      <c r="P73" s="15"/>
      <c r="Q73" s="3" t="s">
        <v>109</v>
      </c>
    </row>
    <row r="74" customFormat="false" ht="12.75" hidden="false" customHeight="false" outlineLevel="0" collapsed="false">
      <c r="A74" s="3" t="n">
        <v>60</v>
      </c>
      <c r="B74" s="16" t="s">
        <v>121</v>
      </c>
      <c r="C74" s="3" t="s">
        <v>113</v>
      </c>
      <c r="D74" s="3"/>
      <c r="E74" s="16" t="s">
        <v>51</v>
      </c>
      <c r="F74" s="3" t="s">
        <v>28</v>
      </c>
      <c r="G74" s="3" t="s">
        <v>28</v>
      </c>
      <c r="H74" s="15" t="n">
        <v>541.9</v>
      </c>
      <c r="I74" s="15" t="n">
        <v>495.3</v>
      </c>
      <c r="J74" s="15" t="n">
        <v>0</v>
      </c>
      <c r="K74" s="15" t="n">
        <v>495.3</v>
      </c>
      <c r="L74" s="15" t="n">
        <v>495.3</v>
      </c>
      <c r="M74" s="3" t="n">
        <v>18</v>
      </c>
      <c r="N74" s="15" t="n">
        <v>1478950.0784</v>
      </c>
      <c r="O74" s="15" t="n">
        <f aca="false">N74/I74</f>
        <v>2985.96825842923</v>
      </c>
      <c r="P74" s="15"/>
      <c r="Q74" s="3" t="s">
        <v>109</v>
      </c>
    </row>
    <row r="75" customFormat="false" ht="12.75" hidden="false" customHeight="false" outlineLevel="0" collapsed="false">
      <c r="A75" s="3" t="n">
        <v>61</v>
      </c>
      <c r="B75" s="16" t="s">
        <v>122</v>
      </c>
      <c r="C75" s="3" t="s">
        <v>113</v>
      </c>
      <c r="D75" s="3"/>
      <c r="E75" s="16" t="s">
        <v>51</v>
      </c>
      <c r="F75" s="3" t="s">
        <v>30</v>
      </c>
      <c r="G75" s="3" t="s">
        <v>29</v>
      </c>
      <c r="H75" s="15" t="n">
        <v>2283.7</v>
      </c>
      <c r="I75" s="15" t="n">
        <v>2176.6</v>
      </c>
      <c r="J75" s="15" t="n">
        <v>740.1</v>
      </c>
      <c r="K75" s="15" t="n">
        <v>1436.5</v>
      </c>
      <c r="L75" s="15" t="n">
        <v>1436.5</v>
      </c>
      <c r="M75" s="3" t="n">
        <v>75</v>
      </c>
      <c r="N75" s="15" t="n">
        <v>7181832.2706</v>
      </c>
      <c r="O75" s="15" t="n">
        <f aca="false">N75/I75</f>
        <v>3299.56458265184</v>
      </c>
      <c r="P75" s="15"/>
      <c r="Q75" s="3" t="s">
        <v>109</v>
      </c>
    </row>
    <row r="76" customFormat="false" ht="12.75" hidden="false" customHeight="false" outlineLevel="0" collapsed="false">
      <c r="A76" s="3" t="n">
        <v>62</v>
      </c>
      <c r="B76" s="16" t="s">
        <v>123</v>
      </c>
      <c r="C76" s="3" t="s">
        <v>124</v>
      </c>
      <c r="D76" s="3"/>
      <c r="E76" s="16" t="s">
        <v>51</v>
      </c>
      <c r="F76" s="3" t="s">
        <v>28</v>
      </c>
      <c r="G76" s="3" t="s">
        <v>28</v>
      </c>
      <c r="H76" s="15" t="n">
        <v>514.9</v>
      </c>
      <c r="I76" s="15" t="n">
        <v>514.9</v>
      </c>
      <c r="J76" s="15" t="n">
        <v>0</v>
      </c>
      <c r="K76" s="15" t="n">
        <v>514.9</v>
      </c>
      <c r="L76" s="15" t="n">
        <v>514.9</v>
      </c>
      <c r="M76" s="3" t="n">
        <v>20</v>
      </c>
      <c r="N76" s="15" t="n">
        <v>1572274.4438</v>
      </c>
      <c r="O76" s="15" t="n">
        <f aca="false">N76/I76</f>
        <v>3053.55300796271</v>
      </c>
      <c r="P76" s="15"/>
      <c r="Q76" s="3" t="s">
        <v>109</v>
      </c>
    </row>
    <row r="77" customFormat="false" ht="12.75" hidden="false" customHeight="false" outlineLevel="0" collapsed="false">
      <c r="A77" s="3" t="n">
        <v>63</v>
      </c>
      <c r="B77" s="16" t="s">
        <v>125</v>
      </c>
      <c r="C77" s="3" t="s">
        <v>124</v>
      </c>
      <c r="D77" s="3"/>
      <c r="E77" s="16" t="s">
        <v>51</v>
      </c>
      <c r="F77" s="3" t="s">
        <v>28</v>
      </c>
      <c r="G77" s="3" t="s">
        <v>27</v>
      </c>
      <c r="H77" s="15" t="n">
        <v>357</v>
      </c>
      <c r="I77" s="15" t="n">
        <v>362.1</v>
      </c>
      <c r="J77" s="15" t="n">
        <v>0</v>
      </c>
      <c r="K77" s="15" t="n">
        <v>362.1</v>
      </c>
      <c r="L77" s="15" t="n">
        <v>362.1</v>
      </c>
      <c r="M77" s="3" t="n">
        <v>27</v>
      </c>
      <c r="N77" s="15" t="n">
        <v>1539124.8894</v>
      </c>
      <c r="O77" s="15" t="n">
        <f aca="false">N77/I77</f>
        <v>4250.55202816901</v>
      </c>
      <c r="P77" s="15"/>
      <c r="Q77" s="3" t="s">
        <v>109</v>
      </c>
    </row>
    <row r="78" customFormat="false" ht="12.75" hidden="false" customHeight="false" outlineLevel="0" collapsed="false">
      <c r="A78" s="3" t="n">
        <v>64</v>
      </c>
      <c r="B78" s="16" t="s">
        <v>126</v>
      </c>
      <c r="C78" s="3" t="s">
        <v>124</v>
      </c>
      <c r="D78" s="3"/>
      <c r="E78" s="16" t="s">
        <v>51</v>
      </c>
      <c r="F78" s="3" t="s">
        <v>28</v>
      </c>
      <c r="G78" s="3" t="s">
        <v>28</v>
      </c>
      <c r="H78" s="15" t="n">
        <v>713.2</v>
      </c>
      <c r="I78" s="15" t="n">
        <v>470.2</v>
      </c>
      <c r="J78" s="15" t="n">
        <v>0</v>
      </c>
      <c r="K78" s="15" t="n">
        <v>470.2</v>
      </c>
      <c r="L78" s="15" t="n">
        <v>470.2</v>
      </c>
      <c r="M78" s="3" t="n">
        <v>35</v>
      </c>
      <c r="N78" s="15" t="n">
        <v>3074800.7594</v>
      </c>
      <c r="O78" s="15" t="n">
        <f aca="false">N78/I78</f>
        <v>6539.34657464909</v>
      </c>
      <c r="P78" s="15"/>
      <c r="Q78" s="3" t="s">
        <v>109</v>
      </c>
    </row>
    <row r="79" customFormat="false" ht="12.75" hidden="false" customHeight="false" outlineLevel="0" collapsed="false">
      <c r="A79" s="3" t="n">
        <v>65</v>
      </c>
      <c r="B79" s="16" t="s">
        <v>127</v>
      </c>
      <c r="C79" s="3" t="s">
        <v>124</v>
      </c>
      <c r="D79" s="3"/>
      <c r="E79" s="16" t="s">
        <v>51</v>
      </c>
      <c r="F79" s="3" t="s">
        <v>28</v>
      </c>
      <c r="G79" s="3" t="s">
        <v>27</v>
      </c>
      <c r="H79" s="15" t="n">
        <v>342.5</v>
      </c>
      <c r="I79" s="15" t="n">
        <v>331.9</v>
      </c>
      <c r="J79" s="15" t="n">
        <v>0</v>
      </c>
      <c r="K79" s="15" t="n">
        <v>331.9</v>
      </c>
      <c r="L79" s="15" t="n">
        <v>331.9</v>
      </c>
      <c r="M79" s="3" t="n">
        <v>14</v>
      </c>
      <c r="N79" s="15" t="n">
        <v>1476611.4236</v>
      </c>
      <c r="O79" s="15" t="n">
        <f aca="false">N79/I79</f>
        <v>4448.96481952395</v>
      </c>
      <c r="P79" s="15"/>
      <c r="Q79" s="3" t="s">
        <v>109</v>
      </c>
    </row>
    <row r="80" customFormat="false" ht="12.75" hidden="false" customHeight="false" outlineLevel="0" collapsed="false">
      <c r="A80" s="3" t="n">
        <v>66</v>
      </c>
      <c r="B80" s="16" t="s">
        <v>128</v>
      </c>
      <c r="C80" s="3" t="s">
        <v>124</v>
      </c>
      <c r="D80" s="3"/>
      <c r="E80" s="16" t="s">
        <v>51</v>
      </c>
      <c r="F80" s="3" t="s">
        <v>28</v>
      </c>
      <c r="G80" s="3" t="s">
        <v>28</v>
      </c>
      <c r="H80" s="15" t="n">
        <v>442.6</v>
      </c>
      <c r="I80" s="15" t="n">
        <v>442.6</v>
      </c>
      <c r="J80" s="15" t="n">
        <v>0</v>
      </c>
      <c r="K80" s="15" t="n">
        <v>442.6</v>
      </c>
      <c r="L80" s="15" t="n">
        <v>442.6</v>
      </c>
      <c r="M80" s="3" t="n">
        <v>20</v>
      </c>
      <c r="N80" s="15" t="n">
        <v>1370873.282</v>
      </c>
      <c r="O80" s="15" t="n">
        <f aca="false">N80/I80</f>
        <v>3097.31875734297</v>
      </c>
      <c r="P80" s="15"/>
      <c r="Q80" s="3" t="s">
        <v>109</v>
      </c>
    </row>
    <row r="81" s="17" customFormat="true" ht="12.75" hidden="false" customHeight="true" outlineLevel="0" collapsed="false">
      <c r="A81" s="7" t="s">
        <v>129</v>
      </c>
      <c r="B81" s="7"/>
      <c r="C81" s="8" t="s">
        <v>46</v>
      </c>
      <c r="D81" s="8" t="s">
        <v>46</v>
      </c>
      <c r="E81" s="8" t="s">
        <v>46</v>
      </c>
      <c r="F81" s="8" t="s">
        <v>46</v>
      </c>
      <c r="G81" s="8" t="s">
        <v>46</v>
      </c>
      <c r="H81" s="9" t="n">
        <f aca="false">SUM(H15:H80)</f>
        <v>35455.8</v>
      </c>
      <c r="I81" s="9" t="n">
        <f aca="false">SUM(I15:I80)</f>
        <v>31361.2</v>
      </c>
      <c r="J81" s="9" t="n">
        <f aca="false">SUM(J15:J80)</f>
        <v>868.6</v>
      </c>
      <c r="K81" s="9" t="n">
        <f aca="false">SUM(K15:K80)</f>
        <v>30333.7</v>
      </c>
      <c r="L81" s="9" t="n">
        <f aca="false">SUM(L15:L80)</f>
        <v>29360</v>
      </c>
      <c r="M81" s="9" t="n">
        <f aca="false">SUM(M15:M80)</f>
        <v>1562</v>
      </c>
      <c r="N81" s="9" t="n">
        <f aca="false">SUM(N15:N80)</f>
        <v>104905437.3596</v>
      </c>
      <c r="O81" s="9" t="s">
        <v>46</v>
      </c>
      <c r="P81" s="8" t="s">
        <v>46</v>
      </c>
      <c r="Q81" s="8" t="s">
        <v>46</v>
      </c>
    </row>
    <row r="82" customFormat="false" ht="12.75" hidden="false" customHeight="true" outlineLevel="0" collapsed="false">
      <c r="A82" s="18" t="s">
        <v>130</v>
      </c>
      <c r="B82" s="18"/>
      <c r="C82" s="19" t="s">
        <v>46</v>
      </c>
      <c r="D82" s="19" t="s">
        <v>46</v>
      </c>
      <c r="E82" s="19" t="s">
        <v>46</v>
      </c>
      <c r="F82" s="19" t="s">
        <v>46</v>
      </c>
      <c r="G82" s="19" t="s">
        <v>46</v>
      </c>
      <c r="H82" s="20" t="n">
        <f aca="false">H81</f>
        <v>35455.8</v>
      </c>
      <c r="I82" s="20" t="n">
        <f aca="false">I81</f>
        <v>31361.2</v>
      </c>
      <c r="J82" s="20" t="n">
        <f aca="false">J81</f>
        <v>868.6</v>
      </c>
      <c r="K82" s="20" t="n">
        <f aca="false">K81</f>
        <v>30333.7</v>
      </c>
      <c r="L82" s="20" t="n">
        <f aca="false">L81</f>
        <v>29360</v>
      </c>
      <c r="M82" s="20" t="n">
        <f aca="false">M81</f>
        <v>1562</v>
      </c>
      <c r="N82" s="20" t="n">
        <f aca="false">N81</f>
        <v>104905437.3596</v>
      </c>
      <c r="O82" s="21" t="s">
        <v>46</v>
      </c>
      <c r="P82" s="19" t="s">
        <v>46</v>
      </c>
      <c r="Q82" s="19" t="s">
        <v>46</v>
      </c>
    </row>
  </sheetData>
  <mergeCells count="27">
    <mergeCell ref="J2:Q2"/>
    <mergeCell ref="A3:Q3"/>
    <mergeCell ref="A4:Q4"/>
    <mergeCell ref="A5:A8"/>
    <mergeCell ref="B5:B8"/>
    <mergeCell ref="C5:D5"/>
    <mergeCell ref="E5:E8"/>
    <mergeCell ref="F5:F8"/>
    <mergeCell ref="G5:G8"/>
    <mergeCell ref="H5:H7"/>
    <mergeCell ref="I5:L5"/>
    <mergeCell ref="M5:M7"/>
    <mergeCell ref="N5:N7"/>
    <mergeCell ref="O5:O7"/>
    <mergeCell ref="P5:P7"/>
    <mergeCell ref="Q5:Q8"/>
    <mergeCell ref="C6:C8"/>
    <mergeCell ref="D6:D8"/>
    <mergeCell ref="I6:I7"/>
    <mergeCell ref="J6:K6"/>
    <mergeCell ref="L6:L7"/>
    <mergeCell ref="A10:Q10"/>
    <mergeCell ref="A11:B11"/>
    <mergeCell ref="A12:Q12"/>
    <mergeCell ref="A13:B13"/>
    <mergeCell ref="A81:B81"/>
    <mergeCell ref="A82:B82"/>
  </mergeCells>
  <printOptions headings="false" gridLines="false" gridLinesSet="true" horizontalCentered="false" verticalCentered="false"/>
  <pageMargins left="0.747916666666667" right="0.236111111111111" top="0.236111111111111" bottom="0.315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W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2" ySplit="7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E21" activeCellId="0" sqref="E2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0" width="11.15"/>
    <col collapsed="false" customWidth="true" hidden="false" outlineLevel="0" max="2" min="2" style="0" width="44.5"/>
    <col collapsed="false" customWidth="true" hidden="false" outlineLevel="0" max="4" min="3" style="0" width="16.66"/>
    <col collapsed="false" customWidth="true" hidden="false" outlineLevel="0" max="5" min="5" style="0" width="11.15"/>
    <col collapsed="false" customWidth="true" hidden="false" outlineLevel="0" max="6" min="6" style="0" width="16.66"/>
    <col collapsed="false" customWidth="true" hidden="false" outlineLevel="0" max="7" min="7" style="0" width="11.15"/>
    <col collapsed="false" customWidth="true" hidden="false" outlineLevel="0" max="8" min="8" style="0" width="16.66"/>
    <col collapsed="false" customWidth="true" hidden="false" outlineLevel="0" max="9" min="9" style="0" width="11.15"/>
    <col collapsed="false" customWidth="true" hidden="false" outlineLevel="0" max="10" min="10" style="0" width="16.66"/>
    <col collapsed="false" customWidth="true" hidden="false" outlineLevel="0" max="11" min="11" style="0" width="11.15"/>
    <col collapsed="false" customWidth="true" hidden="false" outlineLevel="0" max="12" min="12" style="0" width="16.66"/>
    <col collapsed="false" customWidth="true" hidden="false" outlineLevel="0" max="13" min="13" style="0" width="11.15"/>
    <col collapsed="false" customWidth="true" hidden="false" outlineLevel="0" max="15" min="14" style="0" width="16.66"/>
    <col collapsed="false" customWidth="true" hidden="false" outlineLevel="0" max="16" min="16" style="0" width="17.83"/>
    <col collapsed="false" customWidth="true" hidden="false" outlineLevel="0" max="23" min="17" style="0" width="16.66"/>
  </cols>
  <sheetData>
    <row r="2" customFormat="false" ht="65.1" hidden="false" customHeight="true" outlineLevel="0" collapsed="false">
      <c r="A2" s="2" t="s">
        <v>131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12.75" hidden="false" customHeight="true" outlineLevel="0" collapsed="false">
      <c r="A3" s="3" t="s">
        <v>3</v>
      </c>
      <c r="B3" s="3" t="s">
        <v>4</v>
      </c>
      <c r="C3" s="3" t="s">
        <v>132</v>
      </c>
      <c r="D3" s="3" t="s">
        <v>133</v>
      </c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134</v>
      </c>
      <c r="P3" s="3"/>
      <c r="Q3" s="3"/>
      <c r="R3" s="3"/>
      <c r="S3" s="3"/>
      <c r="T3" s="3"/>
      <c r="U3" s="3"/>
      <c r="V3" s="3"/>
      <c r="W3" s="3"/>
    </row>
    <row r="4" customFormat="false" ht="145.5" hidden="false" customHeight="true" outlineLevel="0" collapsed="false">
      <c r="A4" s="3"/>
      <c r="B4" s="3"/>
      <c r="C4" s="3"/>
      <c r="D4" s="3" t="s">
        <v>135</v>
      </c>
      <c r="E4" s="3" t="s">
        <v>136</v>
      </c>
      <c r="F4" s="3"/>
      <c r="G4" s="3" t="s">
        <v>137</v>
      </c>
      <c r="H4" s="3"/>
      <c r="I4" s="3" t="s">
        <v>138</v>
      </c>
      <c r="J4" s="3"/>
      <c r="K4" s="3" t="s">
        <v>139</v>
      </c>
      <c r="L4" s="3"/>
      <c r="M4" s="3" t="s">
        <v>140</v>
      </c>
      <c r="N4" s="3"/>
      <c r="O4" s="3" t="s">
        <v>141</v>
      </c>
      <c r="P4" s="3" t="s">
        <v>142</v>
      </c>
      <c r="Q4" s="3" t="s">
        <v>143</v>
      </c>
      <c r="R4" s="3" t="s">
        <v>144</v>
      </c>
      <c r="S4" s="3" t="s">
        <v>145</v>
      </c>
      <c r="T4" s="3" t="s">
        <v>146</v>
      </c>
      <c r="U4" s="3" t="s">
        <v>147</v>
      </c>
      <c r="V4" s="3" t="s">
        <v>148</v>
      </c>
      <c r="W4" s="3" t="s">
        <v>149</v>
      </c>
    </row>
    <row r="5" customFormat="false" ht="12.75" hidden="false" customHeight="false" outlineLevel="0" collapsed="false">
      <c r="A5" s="3"/>
      <c r="B5" s="3"/>
      <c r="C5" s="3" t="s">
        <v>25</v>
      </c>
      <c r="D5" s="3" t="s">
        <v>25</v>
      </c>
      <c r="E5" s="3" t="s">
        <v>150</v>
      </c>
      <c r="F5" s="3" t="s">
        <v>25</v>
      </c>
      <c r="G5" s="3" t="s">
        <v>151</v>
      </c>
      <c r="H5" s="3" t="s">
        <v>25</v>
      </c>
      <c r="I5" s="3" t="s">
        <v>151</v>
      </c>
      <c r="J5" s="3" t="s">
        <v>25</v>
      </c>
      <c r="K5" s="3" t="s">
        <v>151</v>
      </c>
      <c r="L5" s="3" t="s">
        <v>25</v>
      </c>
      <c r="M5" s="3" t="s">
        <v>152</v>
      </c>
      <c r="N5" s="3" t="s">
        <v>25</v>
      </c>
      <c r="O5" s="3" t="s">
        <v>25</v>
      </c>
      <c r="P5" s="3" t="s">
        <v>25</v>
      </c>
      <c r="Q5" s="3" t="s">
        <v>25</v>
      </c>
      <c r="R5" s="3" t="s">
        <v>25</v>
      </c>
      <c r="S5" s="3" t="s">
        <v>25</v>
      </c>
      <c r="T5" s="3" t="s">
        <v>25</v>
      </c>
      <c r="U5" s="3" t="s">
        <v>25</v>
      </c>
      <c r="V5" s="3" t="s">
        <v>25</v>
      </c>
      <c r="W5" s="3" t="s">
        <v>25</v>
      </c>
    </row>
    <row r="6" customFormat="false" ht="13.5" hidden="false" customHeight="false" outlineLevel="0" collapsed="false">
      <c r="A6" s="22" t="s">
        <v>27</v>
      </c>
      <c r="B6" s="22" t="s">
        <v>28</v>
      </c>
      <c r="C6" s="22" t="s">
        <v>29</v>
      </c>
      <c r="D6" s="22" t="s">
        <v>30</v>
      </c>
      <c r="E6" s="22" t="s">
        <v>31</v>
      </c>
      <c r="F6" s="22" t="s">
        <v>32</v>
      </c>
      <c r="G6" s="22" t="s">
        <v>33</v>
      </c>
      <c r="H6" s="22" t="s">
        <v>34</v>
      </c>
      <c r="I6" s="22" t="s">
        <v>35</v>
      </c>
      <c r="J6" s="22" t="s">
        <v>36</v>
      </c>
      <c r="K6" s="22" t="s">
        <v>37</v>
      </c>
      <c r="L6" s="22" t="s">
        <v>38</v>
      </c>
      <c r="M6" s="22" t="s">
        <v>39</v>
      </c>
      <c r="N6" s="22" t="s">
        <v>40</v>
      </c>
      <c r="O6" s="22" t="s">
        <v>41</v>
      </c>
      <c r="P6" s="22" t="s">
        <v>42</v>
      </c>
      <c r="Q6" s="22" t="s">
        <v>43</v>
      </c>
      <c r="R6" s="22" t="s">
        <v>153</v>
      </c>
      <c r="S6" s="22" t="s">
        <v>154</v>
      </c>
      <c r="T6" s="22" t="s">
        <v>155</v>
      </c>
      <c r="U6" s="22" t="s">
        <v>156</v>
      </c>
      <c r="V6" s="22" t="s">
        <v>157</v>
      </c>
      <c r="W6" s="22" t="s">
        <v>158</v>
      </c>
    </row>
    <row r="7" s="26" customFormat="true" ht="33.75" hidden="false" customHeight="true" outlineLevel="0" collapsed="false">
      <c r="A7" s="23" t="s">
        <v>130</v>
      </c>
      <c r="B7" s="23"/>
      <c r="C7" s="24" t="n">
        <f aca="false">C8+C9+C10</f>
        <v>104905437.3596</v>
      </c>
      <c r="D7" s="24" t="n">
        <f aca="false">D8+D9+D10</f>
        <v>3000718.56</v>
      </c>
      <c r="E7" s="24" t="n">
        <f aca="false">E8+E9+E10</f>
        <v>0</v>
      </c>
      <c r="F7" s="24" t="n">
        <f aca="false">F8+F9+F10</f>
        <v>0</v>
      </c>
      <c r="G7" s="24" t="n">
        <f aca="false">G8+G9+G10</f>
        <v>6588.2</v>
      </c>
      <c r="H7" s="24" t="n">
        <f aca="false">H8+H9+H10</f>
        <v>73661797.14</v>
      </c>
      <c r="I7" s="24" t="n">
        <f aca="false">I8+I9+I10</f>
        <v>395.7</v>
      </c>
      <c r="J7" s="24" t="n">
        <f aca="false">J8+J9+J10</f>
        <v>8023365.9</v>
      </c>
      <c r="K7" s="24" t="n">
        <f aca="false">K8+K9+K10</f>
        <v>0</v>
      </c>
      <c r="L7" s="24" t="n">
        <f aca="false">L8+L9+L10</f>
        <v>15509086.88</v>
      </c>
      <c r="M7" s="24" t="n">
        <f aca="false">M8+M9+M10</f>
        <v>0</v>
      </c>
      <c r="N7" s="24" t="n">
        <f aca="false">N8+N9+N10</f>
        <v>0</v>
      </c>
      <c r="O7" s="24" t="n">
        <f aca="false">O8+O9+O10</f>
        <v>0</v>
      </c>
      <c r="P7" s="24" t="n">
        <f aca="false">P8+P9+P10</f>
        <v>0</v>
      </c>
      <c r="Q7" s="24" t="n">
        <f aca="false">Q8+Q9+Q10</f>
        <v>0</v>
      </c>
      <c r="R7" s="24" t="n">
        <f aca="false">R8+R9+R10</f>
        <v>0</v>
      </c>
      <c r="S7" s="24" t="n">
        <f aca="false">S8+S9+S10</f>
        <v>0</v>
      </c>
      <c r="T7" s="24" t="n">
        <f aca="false">T8+T9+T10</f>
        <v>0</v>
      </c>
      <c r="U7" s="24" t="n">
        <f aca="false">U8+U9+U10</f>
        <v>2706569.51</v>
      </c>
      <c r="V7" s="24" t="n">
        <f aca="false">V8+V9+V10</f>
        <v>0</v>
      </c>
      <c r="W7" s="25" t="n">
        <f aca="false">W8+W9+W10</f>
        <v>2003899.3696</v>
      </c>
    </row>
    <row r="8" s="17" customFormat="true" ht="12.75" hidden="false" customHeight="true" outlineLevel="0" collapsed="false">
      <c r="A8" s="27" t="s">
        <v>45</v>
      </c>
      <c r="B8" s="27"/>
      <c r="C8" s="28" t="n">
        <v>0</v>
      </c>
      <c r="D8" s="28" t="n">
        <v>0</v>
      </c>
      <c r="E8" s="28" t="n">
        <v>0</v>
      </c>
      <c r="F8" s="28" t="n">
        <v>0</v>
      </c>
      <c r="G8" s="28" t="n">
        <v>0</v>
      </c>
      <c r="H8" s="28" t="n">
        <v>0</v>
      </c>
      <c r="I8" s="28" t="n">
        <v>0</v>
      </c>
      <c r="J8" s="28" t="n">
        <v>0</v>
      </c>
      <c r="K8" s="28" t="n">
        <v>0</v>
      </c>
      <c r="L8" s="28" t="n">
        <v>0</v>
      </c>
      <c r="M8" s="28" t="n">
        <v>0</v>
      </c>
      <c r="N8" s="28" t="n">
        <v>0</v>
      </c>
      <c r="O8" s="28" t="n">
        <v>0</v>
      </c>
      <c r="P8" s="28" t="n">
        <v>0</v>
      </c>
      <c r="Q8" s="28" t="n">
        <v>0</v>
      </c>
      <c r="R8" s="28" t="n">
        <v>0</v>
      </c>
      <c r="S8" s="28" t="n">
        <v>0</v>
      </c>
      <c r="T8" s="28" t="n">
        <v>0</v>
      </c>
      <c r="U8" s="28" t="n">
        <v>0</v>
      </c>
      <c r="V8" s="28" t="n">
        <v>0</v>
      </c>
      <c r="W8" s="28" t="n">
        <v>0</v>
      </c>
    </row>
    <row r="9" s="17" customFormat="true" ht="12.75" hidden="false" customHeight="true" outlineLevel="0" collapsed="false">
      <c r="A9" s="29" t="s">
        <v>48</v>
      </c>
      <c r="B9" s="29"/>
      <c r="C9" s="30" t="n">
        <v>0</v>
      </c>
      <c r="D9" s="30" t="n">
        <v>0</v>
      </c>
      <c r="E9" s="30" t="n">
        <v>0</v>
      </c>
      <c r="F9" s="30" t="n">
        <v>0</v>
      </c>
      <c r="G9" s="30" t="n">
        <v>0</v>
      </c>
      <c r="H9" s="30" t="n">
        <v>0</v>
      </c>
      <c r="I9" s="30" t="n">
        <v>0</v>
      </c>
      <c r="J9" s="30" t="n">
        <v>0</v>
      </c>
      <c r="K9" s="30" t="n">
        <v>0</v>
      </c>
      <c r="L9" s="30" t="n">
        <v>0</v>
      </c>
      <c r="M9" s="30" t="n">
        <v>0</v>
      </c>
      <c r="N9" s="30" t="n">
        <v>0</v>
      </c>
      <c r="O9" s="30" t="n">
        <v>0</v>
      </c>
      <c r="P9" s="30" t="n">
        <v>0</v>
      </c>
      <c r="Q9" s="30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30" t="n">
        <v>0</v>
      </c>
      <c r="W9" s="30" t="n">
        <v>0</v>
      </c>
    </row>
    <row r="10" s="17" customFormat="true" ht="12.75" hidden="false" customHeight="true" outlineLevel="0" collapsed="false">
      <c r="A10" s="29" t="s">
        <v>129</v>
      </c>
      <c r="B10" s="29"/>
      <c r="C10" s="30" t="n">
        <f aca="false">SUM(C11:C76)</f>
        <v>104905437.3596</v>
      </c>
      <c r="D10" s="30" t="n">
        <f aca="false">SUM(D11:D76)</f>
        <v>3000718.56</v>
      </c>
      <c r="E10" s="30" t="n">
        <f aca="false">SUM(E11:E76)</f>
        <v>0</v>
      </c>
      <c r="F10" s="30" t="n">
        <f aca="false">SUM(F11:F76)</f>
        <v>0</v>
      </c>
      <c r="G10" s="30" t="n">
        <f aca="false">SUM(G11:G76)</f>
        <v>6588.2</v>
      </c>
      <c r="H10" s="30" t="n">
        <f aca="false">SUM(H11:H76)</f>
        <v>73661797.14</v>
      </c>
      <c r="I10" s="30" t="n">
        <f aca="false">SUM(I11:I76)</f>
        <v>395.7</v>
      </c>
      <c r="J10" s="30" t="n">
        <f aca="false">SUM(J11:J76)</f>
        <v>8023365.9</v>
      </c>
      <c r="K10" s="30" t="n">
        <f aca="false">SUM(K11:K76)</f>
        <v>0</v>
      </c>
      <c r="L10" s="30" t="n">
        <f aca="false">SUM(L11:L76)</f>
        <v>15509086.88</v>
      </c>
      <c r="M10" s="30" t="n">
        <f aca="false">SUM(M11:M76)</f>
        <v>0</v>
      </c>
      <c r="N10" s="30" t="n">
        <f aca="false">SUM(N11:N76)</f>
        <v>0</v>
      </c>
      <c r="O10" s="30" t="n">
        <f aca="false">SUM(O11:O76)</f>
        <v>0</v>
      </c>
      <c r="P10" s="30" t="n">
        <f aca="false">SUM(P11:P76)</f>
        <v>0</v>
      </c>
      <c r="Q10" s="30" t="n">
        <f aca="false">SUM(Q11:Q76)</f>
        <v>0</v>
      </c>
      <c r="R10" s="30" t="n">
        <f aca="false">SUM(R11:R76)</f>
        <v>0</v>
      </c>
      <c r="S10" s="30" t="n">
        <f aca="false">SUM(S11:S76)</f>
        <v>0</v>
      </c>
      <c r="T10" s="30" t="n">
        <f aca="false">SUM(T11:T76)</f>
        <v>0</v>
      </c>
      <c r="U10" s="30" t="n">
        <f aca="false">SUM(U11:U76)</f>
        <v>2706569.51</v>
      </c>
      <c r="V10" s="30" t="n">
        <f aca="false">SUM(V11:V76)</f>
        <v>0</v>
      </c>
      <c r="W10" s="30" t="n">
        <f aca="false">SUM(W11:W76)</f>
        <v>2003899.3696</v>
      </c>
    </row>
    <row r="11" customFormat="false" ht="12.75" hidden="false" customHeight="false" outlineLevel="0" collapsed="false">
      <c r="A11" s="3" t="n">
        <v>1</v>
      </c>
      <c r="B11" s="16" t="s">
        <v>50</v>
      </c>
      <c r="C11" s="15" t="n">
        <f aca="false">H11+J11+L11+U11+W11</f>
        <v>1817590.148</v>
      </c>
      <c r="D11" s="15" t="n">
        <v>0</v>
      </c>
      <c r="E11" s="3" t="n">
        <v>0</v>
      </c>
      <c r="F11" s="15" t="n">
        <v>0</v>
      </c>
      <c r="G11" s="15" t="n">
        <v>585</v>
      </c>
      <c r="H11" s="15" t="n">
        <v>1740983.4</v>
      </c>
      <c r="I11" s="15" t="n">
        <v>0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41787.08</v>
      </c>
      <c r="V11" s="15" t="n">
        <v>0</v>
      </c>
      <c r="W11" s="15" t="n">
        <f aca="false">H11*2/100</f>
        <v>34819.668</v>
      </c>
    </row>
    <row r="12" customFormat="false" ht="12.75" hidden="false" customHeight="false" outlineLevel="0" collapsed="false">
      <c r="A12" s="3" t="n">
        <v>2</v>
      </c>
      <c r="B12" s="16" t="s">
        <v>52</v>
      </c>
      <c r="C12" s="15" t="n">
        <f aca="false">J12+U12++W12</f>
        <v>229281.005</v>
      </c>
      <c r="D12" s="15" t="n">
        <v>0</v>
      </c>
      <c r="E12" s="3" t="n">
        <v>0</v>
      </c>
      <c r="F12" s="15" t="n">
        <v>0</v>
      </c>
      <c r="G12" s="15" t="n">
        <v>0</v>
      </c>
      <c r="H12" s="15" t="n">
        <v>0</v>
      </c>
      <c r="I12" s="15" t="n">
        <v>144.6</v>
      </c>
      <c r="J12" s="15" t="n">
        <v>191106.25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0</v>
      </c>
      <c r="S12" s="15" t="n">
        <v>0</v>
      </c>
      <c r="T12" s="15" t="n">
        <v>0</v>
      </c>
      <c r="U12" s="15" t="n">
        <v>34352.63</v>
      </c>
      <c r="V12" s="15" t="n">
        <v>0</v>
      </c>
      <c r="W12" s="15" t="n">
        <f aca="false">J12*2/100</f>
        <v>3822.125</v>
      </c>
    </row>
    <row r="13" customFormat="false" ht="12.75" hidden="false" customHeight="false" outlineLevel="0" collapsed="false">
      <c r="A13" s="3" t="n">
        <v>3</v>
      </c>
      <c r="B13" s="16" t="s">
        <v>54</v>
      </c>
      <c r="C13" s="15" t="n">
        <f aca="false">J13+U13+W13</f>
        <v>197177.699</v>
      </c>
      <c r="D13" s="15" t="n">
        <v>0</v>
      </c>
      <c r="E13" s="3" t="n">
        <v>0</v>
      </c>
      <c r="F13" s="15" t="n">
        <v>0</v>
      </c>
      <c r="G13" s="15" t="n">
        <v>0</v>
      </c>
      <c r="H13" s="15" t="n">
        <v>0</v>
      </c>
      <c r="I13" s="15" t="n">
        <v>122.5</v>
      </c>
      <c r="J13" s="15" t="n">
        <v>161898.45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5" t="n">
        <v>0</v>
      </c>
      <c r="R13" s="15" t="n">
        <v>0</v>
      </c>
      <c r="S13" s="15" t="n">
        <v>0</v>
      </c>
      <c r="T13" s="15" t="n">
        <v>0</v>
      </c>
      <c r="U13" s="15" t="n">
        <v>32041.28</v>
      </c>
      <c r="V13" s="15" t="n">
        <v>0</v>
      </c>
      <c r="W13" s="15" t="n">
        <f aca="false">J13*2/100</f>
        <v>3237.969</v>
      </c>
    </row>
    <row r="14" customFormat="false" ht="12.75" hidden="false" customHeight="false" outlineLevel="0" collapsed="false">
      <c r="A14" s="3" t="n">
        <v>4</v>
      </c>
      <c r="B14" s="16" t="s">
        <v>56</v>
      </c>
      <c r="C14" s="15" t="n">
        <f aca="false">J14+U14+W14</f>
        <v>203499.5466</v>
      </c>
      <c r="D14" s="15" t="n">
        <v>0</v>
      </c>
      <c r="E14" s="3" t="n">
        <v>0</v>
      </c>
      <c r="F14" s="15" t="n">
        <v>0</v>
      </c>
      <c r="G14" s="15" t="n">
        <v>0</v>
      </c>
      <c r="H14" s="15" t="n">
        <v>0</v>
      </c>
      <c r="I14" s="15" t="n">
        <v>128.6</v>
      </c>
      <c r="J14" s="15" t="n">
        <v>169960.33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15" t="n">
        <v>30140.01</v>
      </c>
      <c r="V14" s="15" t="n">
        <v>0</v>
      </c>
      <c r="W14" s="15" t="n">
        <f aca="false">J14*2/100</f>
        <v>3399.2066</v>
      </c>
    </row>
    <row r="15" customFormat="false" ht="12.75" hidden="false" customHeight="false" outlineLevel="0" collapsed="false">
      <c r="A15" s="3" t="n">
        <v>5</v>
      </c>
      <c r="B15" s="16" t="s">
        <v>57</v>
      </c>
      <c r="C15" s="15" t="n">
        <f aca="false">J15+U15+W15</f>
        <v>426337.1484</v>
      </c>
      <c r="D15" s="15" t="n">
        <v>0</v>
      </c>
      <c r="E15" s="3" t="n"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376926.42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0</v>
      </c>
      <c r="T15" s="15" t="n">
        <v>0</v>
      </c>
      <c r="U15" s="15" t="n">
        <v>41872.2</v>
      </c>
      <c r="V15" s="15" t="n">
        <v>0</v>
      </c>
      <c r="W15" s="15" t="n">
        <f aca="false">J15*2/100</f>
        <v>7538.5284</v>
      </c>
    </row>
    <row r="16" customFormat="false" ht="12.75" hidden="false" customHeight="false" outlineLevel="0" collapsed="false">
      <c r="A16" s="3" t="n">
        <v>6</v>
      </c>
      <c r="B16" s="16" t="s">
        <v>58</v>
      </c>
      <c r="C16" s="15" t="n">
        <f aca="false">J16+U16+W16</f>
        <v>237324.7654</v>
      </c>
      <c r="D16" s="15" t="n">
        <v>0</v>
      </c>
      <c r="E16" s="3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213038.77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20025.22</v>
      </c>
      <c r="V16" s="15" t="n">
        <v>0</v>
      </c>
      <c r="W16" s="15" t="n">
        <f aca="false">J16*2/100</f>
        <v>4260.7754</v>
      </c>
    </row>
    <row r="17" customFormat="false" ht="12.75" hidden="false" customHeight="false" outlineLevel="0" collapsed="false">
      <c r="A17" s="3" t="n">
        <v>7</v>
      </c>
      <c r="B17" s="16" t="s">
        <v>59</v>
      </c>
      <c r="C17" s="15" t="n">
        <f aca="false">J17+U17+W17</f>
        <v>410037.2338</v>
      </c>
      <c r="D17" s="15" t="n">
        <v>0</v>
      </c>
      <c r="E17" s="3" t="n"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368077.19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0</v>
      </c>
      <c r="R17" s="15" t="n">
        <v>0</v>
      </c>
      <c r="S17" s="15" t="n">
        <v>0</v>
      </c>
      <c r="T17" s="15" t="n">
        <v>0</v>
      </c>
      <c r="U17" s="15" t="n">
        <v>34598.5</v>
      </c>
      <c r="V17" s="15" t="n">
        <v>0</v>
      </c>
      <c r="W17" s="15" t="n">
        <f aca="false">J17*2/100</f>
        <v>7361.5438</v>
      </c>
    </row>
    <row r="18" customFormat="false" ht="12.75" hidden="false" customHeight="false" outlineLevel="0" collapsed="false">
      <c r="A18" s="3" t="n">
        <v>8</v>
      </c>
      <c r="B18" s="16" t="s">
        <v>60</v>
      </c>
      <c r="C18" s="15" t="n">
        <f aca="false">J18+U18+W18</f>
        <v>235916.482</v>
      </c>
      <c r="D18" s="15" t="n">
        <v>0</v>
      </c>
      <c r="E18" s="3" t="n">
        <v>0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211774.6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15" t="n">
        <v>19906.39</v>
      </c>
      <c r="V18" s="15" t="n">
        <v>0</v>
      </c>
      <c r="W18" s="15" t="n">
        <f aca="false">J18*2/100</f>
        <v>4235.492</v>
      </c>
    </row>
    <row r="19" customFormat="false" ht="12.75" hidden="false" customHeight="false" outlineLevel="0" collapsed="false">
      <c r="A19" s="3" t="n">
        <v>9</v>
      </c>
      <c r="B19" s="16" t="s">
        <v>61</v>
      </c>
      <c r="C19" s="15" t="n">
        <f aca="false">H19+U19+W19</f>
        <v>2023648.3744</v>
      </c>
      <c r="D19" s="15" t="n">
        <v>0</v>
      </c>
      <c r="E19" s="3" t="n">
        <v>0</v>
      </c>
      <c r="F19" s="15" t="n">
        <v>0</v>
      </c>
      <c r="G19" s="15" t="n">
        <v>643</v>
      </c>
      <c r="H19" s="15" t="n">
        <v>1913593.72</v>
      </c>
      <c r="I19" s="15" t="n">
        <v>0</v>
      </c>
      <c r="J19" s="15" t="n">
        <v>0</v>
      </c>
      <c r="K19" s="15" t="n">
        <v>0</v>
      </c>
      <c r="L19" s="15" t="n">
        <v>0</v>
      </c>
      <c r="M19" s="15" t="n">
        <v>0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0</v>
      </c>
      <c r="S19" s="15" t="n">
        <v>0</v>
      </c>
      <c r="T19" s="15" t="n">
        <v>0</v>
      </c>
      <c r="U19" s="15" t="n">
        <v>71782.78</v>
      </c>
      <c r="V19" s="15" t="n">
        <v>0</v>
      </c>
      <c r="W19" s="15" t="n">
        <f aca="false">H19*2/100</f>
        <v>38271.8744</v>
      </c>
    </row>
    <row r="20" customFormat="false" ht="12.75" hidden="false" customHeight="false" outlineLevel="0" collapsed="false">
      <c r="A20" s="3" t="n">
        <v>10</v>
      </c>
      <c r="B20" s="16" t="s">
        <v>62</v>
      </c>
      <c r="C20" s="15" t="n">
        <f aca="false">J20+L20+U20+W20</f>
        <v>1029199.0608</v>
      </c>
      <c r="D20" s="15" t="n">
        <v>0</v>
      </c>
      <c r="E20" s="3" t="n"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233063.3</v>
      </c>
      <c r="K20" s="15" t="n">
        <v>0</v>
      </c>
      <c r="L20" s="15" t="n">
        <v>725272.24</v>
      </c>
      <c r="M20" s="15" t="n">
        <v>0</v>
      </c>
      <c r="N20" s="15" t="n">
        <v>0</v>
      </c>
      <c r="O20" s="15" t="n">
        <v>0</v>
      </c>
      <c r="P20" s="15" t="n">
        <v>0</v>
      </c>
      <c r="Q20" s="15" t="n">
        <v>0</v>
      </c>
      <c r="R20" s="15" t="n">
        <v>0</v>
      </c>
      <c r="S20" s="15" t="n">
        <v>0</v>
      </c>
      <c r="T20" s="15" t="n">
        <v>0</v>
      </c>
      <c r="U20" s="15" t="n">
        <v>51696.81</v>
      </c>
      <c r="V20" s="15" t="n">
        <v>0</v>
      </c>
      <c r="W20" s="15" t="n">
        <f aca="false">(J20+L20)*2/100</f>
        <v>19166.7108</v>
      </c>
    </row>
    <row r="21" customFormat="false" ht="12.75" hidden="false" customHeight="false" outlineLevel="0" collapsed="false">
      <c r="A21" s="3" t="n">
        <v>11</v>
      </c>
      <c r="B21" s="16" t="s">
        <v>64</v>
      </c>
      <c r="C21" s="15" t="n">
        <f aca="false">D21+H21+J21+L21+U21+W21</f>
        <v>1088459.5884</v>
      </c>
      <c r="D21" s="15" t="n">
        <v>0</v>
      </c>
      <c r="E21" s="3" t="n">
        <v>0</v>
      </c>
      <c r="F21" s="15" t="n">
        <v>0</v>
      </c>
      <c r="G21" s="15" t="n">
        <v>0</v>
      </c>
      <c r="H21" s="15" t="n">
        <v>0</v>
      </c>
      <c r="I21" s="15" t="n">
        <v>0</v>
      </c>
      <c r="J21" s="15" t="n">
        <v>248385.1</v>
      </c>
      <c r="K21" s="15" t="n">
        <v>0</v>
      </c>
      <c r="L21" s="15" t="n">
        <v>772952.32</v>
      </c>
      <c r="M21" s="15" t="n">
        <v>0</v>
      </c>
      <c r="N21" s="15" t="n">
        <v>0</v>
      </c>
      <c r="O21" s="15" t="n">
        <v>0</v>
      </c>
      <c r="P21" s="15" t="n">
        <v>0</v>
      </c>
      <c r="Q21" s="15" t="n">
        <v>0</v>
      </c>
      <c r="R21" s="15" t="n">
        <v>0</v>
      </c>
      <c r="S21" s="15" t="n">
        <v>0</v>
      </c>
      <c r="T21" s="15" t="n">
        <v>0</v>
      </c>
      <c r="U21" s="15" t="n">
        <v>46695.42</v>
      </c>
      <c r="V21" s="15" t="n">
        <v>0</v>
      </c>
      <c r="W21" s="15" t="n">
        <f aca="false">(J21+L21)*2/100</f>
        <v>20426.7484</v>
      </c>
    </row>
    <row r="22" customFormat="false" ht="12.75" hidden="false" customHeight="false" outlineLevel="0" collapsed="false">
      <c r="A22" s="3" t="n">
        <v>12</v>
      </c>
      <c r="B22" s="16" t="s">
        <v>65</v>
      </c>
      <c r="C22" s="15" t="n">
        <f aca="false">D22+H22+J22+L22+U22+W22</f>
        <v>1467200.2712</v>
      </c>
      <c r="D22" s="15" t="n">
        <v>0</v>
      </c>
      <c r="E22" s="3" t="n">
        <v>0</v>
      </c>
      <c r="F22" s="15" t="n">
        <v>0</v>
      </c>
      <c r="G22" s="15" t="n">
        <v>0</v>
      </c>
      <c r="H22" s="15" t="n">
        <v>1406827.56</v>
      </c>
      <c r="I22" s="15" t="n">
        <v>0</v>
      </c>
      <c r="J22" s="15" t="n">
        <v>0</v>
      </c>
      <c r="K22" s="15" t="n">
        <v>0</v>
      </c>
      <c r="L22" s="15" t="n">
        <v>0</v>
      </c>
      <c r="M22" s="15" t="n">
        <v>0</v>
      </c>
      <c r="N22" s="15" t="n">
        <v>0</v>
      </c>
      <c r="O22" s="15" t="n">
        <v>0</v>
      </c>
      <c r="P22" s="15" t="n">
        <v>0</v>
      </c>
      <c r="Q22" s="15" t="n">
        <v>0</v>
      </c>
      <c r="R22" s="15" t="n">
        <v>0</v>
      </c>
      <c r="S22" s="15" t="n">
        <v>0</v>
      </c>
      <c r="T22" s="15" t="n">
        <v>0</v>
      </c>
      <c r="U22" s="15" t="n">
        <v>32236.16</v>
      </c>
      <c r="V22" s="15" t="n">
        <v>0</v>
      </c>
      <c r="W22" s="15" t="n">
        <f aca="false">(D22+H22+J22+L22)*2/100</f>
        <v>28136.5512</v>
      </c>
    </row>
    <row r="23" customFormat="false" ht="12.75" hidden="false" customHeight="false" outlineLevel="0" collapsed="false">
      <c r="A23" s="3" t="n">
        <v>13</v>
      </c>
      <c r="B23" s="16" t="s">
        <v>66</v>
      </c>
      <c r="C23" s="15" t="n">
        <f aca="false">D23+H23+J23+L23+U23+W23</f>
        <v>726940.86</v>
      </c>
      <c r="D23" s="15" t="n">
        <v>683000</v>
      </c>
      <c r="E23" s="3" t="n">
        <v>0</v>
      </c>
      <c r="F23" s="15" t="n">
        <v>0</v>
      </c>
      <c r="G23" s="15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5" t="n">
        <v>0</v>
      </c>
      <c r="M23" s="15" t="n">
        <v>0</v>
      </c>
      <c r="N23" s="15" t="n">
        <v>0</v>
      </c>
      <c r="O23" s="15" t="n">
        <v>0</v>
      </c>
      <c r="P23" s="15" t="n">
        <v>0</v>
      </c>
      <c r="Q23" s="15" t="n">
        <v>0</v>
      </c>
      <c r="R23" s="15" t="n">
        <v>0</v>
      </c>
      <c r="S23" s="15" t="n">
        <v>0</v>
      </c>
      <c r="T23" s="15" t="n">
        <v>0</v>
      </c>
      <c r="U23" s="15" t="n">
        <v>30280.86</v>
      </c>
      <c r="V23" s="15" t="n">
        <v>0</v>
      </c>
      <c r="W23" s="15" t="n">
        <f aca="false">(D23+H23+J23+L23)*2/100</f>
        <v>13660</v>
      </c>
    </row>
    <row r="24" customFormat="false" ht="12.75" hidden="false" customHeight="false" outlineLevel="0" collapsed="false">
      <c r="A24" s="3" t="n">
        <v>14</v>
      </c>
      <c r="B24" s="16" t="s">
        <v>67</v>
      </c>
      <c r="C24" s="15" t="n">
        <f aca="false">D24+H24+J24+L24+U24+W24</f>
        <v>512669.5322</v>
      </c>
      <c r="D24" s="15" t="n">
        <v>0</v>
      </c>
      <c r="E24" s="3" t="n">
        <v>0</v>
      </c>
      <c r="F24" s="15" t="n">
        <v>0</v>
      </c>
      <c r="G24" s="15" t="n">
        <v>0</v>
      </c>
      <c r="H24" s="15" t="n">
        <v>0</v>
      </c>
      <c r="I24" s="15" t="n">
        <v>0</v>
      </c>
      <c r="J24" s="15" t="n">
        <v>446506.61</v>
      </c>
      <c r="K24" s="15" t="n">
        <v>0</v>
      </c>
      <c r="L24" s="15" t="n">
        <v>0</v>
      </c>
      <c r="M24" s="15" t="n">
        <v>0</v>
      </c>
      <c r="N24" s="15" t="n">
        <v>0</v>
      </c>
      <c r="O24" s="15" t="n">
        <v>0</v>
      </c>
      <c r="P24" s="15" t="n">
        <v>0</v>
      </c>
      <c r="Q24" s="15" t="n">
        <v>0</v>
      </c>
      <c r="R24" s="15" t="n">
        <v>0</v>
      </c>
      <c r="S24" s="15" t="n">
        <v>0</v>
      </c>
      <c r="T24" s="15" t="n">
        <v>0</v>
      </c>
      <c r="U24" s="15" t="n">
        <v>57232.79</v>
      </c>
      <c r="V24" s="15" t="n">
        <v>0</v>
      </c>
      <c r="W24" s="15" t="n">
        <f aca="false">(D24+H24+J24+L24)*2/100</f>
        <v>8930.1322</v>
      </c>
    </row>
    <row r="25" customFormat="false" ht="12.75" hidden="false" customHeight="false" outlineLevel="0" collapsed="false">
      <c r="A25" s="3" t="n">
        <v>15</v>
      </c>
      <c r="B25" s="16" t="s">
        <v>69</v>
      </c>
      <c r="C25" s="15" t="n">
        <f aca="false">D25+H25+J25+L25+U25+W25</f>
        <v>1153607.6092</v>
      </c>
      <c r="D25" s="15" t="n">
        <v>0</v>
      </c>
      <c r="E25" s="3" t="n">
        <v>0</v>
      </c>
      <c r="F25" s="15" t="n">
        <v>0</v>
      </c>
      <c r="G25" s="15" t="n">
        <v>0</v>
      </c>
      <c r="H25" s="15" t="n">
        <v>0</v>
      </c>
      <c r="I25" s="15" t="n">
        <v>0</v>
      </c>
      <c r="J25" s="15" t="n">
        <v>263251.8</v>
      </c>
      <c r="K25" s="15" t="n">
        <v>0</v>
      </c>
      <c r="L25" s="15" t="n">
        <v>819216.16</v>
      </c>
      <c r="M25" s="15" t="n">
        <v>0</v>
      </c>
      <c r="N25" s="15" t="n">
        <v>0</v>
      </c>
      <c r="O25" s="15" t="n">
        <v>0</v>
      </c>
      <c r="P25" s="15" t="n">
        <v>0</v>
      </c>
      <c r="Q25" s="15" t="n">
        <v>0</v>
      </c>
      <c r="R25" s="15" t="n">
        <v>0</v>
      </c>
      <c r="S25" s="15" t="n">
        <v>0</v>
      </c>
      <c r="T25" s="15" t="n">
        <v>0</v>
      </c>
      <c r="U25" s="15" t="n">
        <v>49490.29</v>
      </c>
      <c r="V25" s="15" t="n">
        <v>0</v>
      </c>
      <c r="W25" s="15" t="n">
        <f aca="false">(D25+H25+J25+L25)*2/100</f>
        <v>21649.3592</v>
      </c>
    </row>
    <row r="26" customFormat="false" ht="12.75" hidden="false" customHeight="false" outlineLevel="0" collapsed="false">
      <c r="A26" s="3" t="n">
        <v>16</v>
      </c>
      <c r="B26" s="16" t="s">
        <v>70</v>
      </c>
      <c r="C26" s="15" t="n">
        <f aca="false">D26+H26+J26+L26+U26+W26</f>
        <v>1141863.2266</v>
      </c>
      <c r="D26" s="15" t="n">
        <v>0</v>
      </c>
      <c r="E26" s="3" t="n">
        <v>0</v>
      </c>
      <c r="F26" s="15" t="n">
        <v>0</v>
      </c>
      <c r="G26" s="15" t="n">
        <v>0</v>
      </c>
      <c r="H26" s="15" t="n">
        <v>0</v>
      </c>
      <c r="I26" s="15" t="n">
        <v>0</v>
      </c>
      <c r="J26" s="15" t="n">
        <v>260571.75</v>
      </c>
      <c r="K26" s="15" t="n">
        <v>0</v>
      </c>
      <c r="L26" s="15" t="n">
        <v>810876.08</v>
      </c>
      <c r="M26" s="15" t="n">
        <v>0</v>
      </c>
      <c r="N26" s="15" t="n">
        <v>0</v>
      </c>
      <c r="O26" s="15" t="n">
        <v>0</v>
      </c>
      <c r="P26" s="15" t="n">
        <v>0</v>
      </c>
      <c r="Q26" s="15" t="n">
        <v>0</v>
      </c>
      <c r="R26" s="15" t="n">
        <v>0</v>
      </c>
      <c r="S26" s="15" t="n">
        <v>0</v>
      </c>
      <c r="T26" s="15" t="n">
        <v>0</v>
      </c>
      <c r="U26" s="15" t="n">
        <v>48986.44</v>
      </c>
      <c r="V26" s="15" t="n">
        <v>0</v>
      </c>
      <c r="W26" s="15" t="n">
        <f aca="false">(D26+H26+J26+L26)*2/100</f>
        <v>21428.9566</v>
      </c>
    </row>
    <row r="27" customFormat="false" ht="12.75" hidden="false" customHeight="false" outlineLevel="0" collapsed="false">
      <c r="A27" s="3" t="n">
        <v>17</v>
      </c>
      <c r="B27" s="16" t="s">
        <v>71</v>
      </c>
      <c r="C27" s="15" t="n">
        <f aca="false">D27+H27+J27+L27+U27+W27</f>
        <v>757616.4428</v>
      </c>
      <c r="D27" s="15" t="n">
        <v>0</v>
      </c>
      <c r="E27" s="3" t="n">
        <v>0</v>
      </c>
      <c r="F27" s="15" t="n">
        <v>0</v>
      </c>
      <c r="G27" s="15" t="n">
        <v>0</v>
      </c>
      <c r="H27" s="15" t="n">
        <v>0</v>
      </c>
      <c r="I27" s="15" t="n">
        <v>0</v>
      </c>
      <c r="J27" s="15" t="n">
        <v>172382.9</v>
      </c>
      <c r="K27" s="15" t="n">
        <v>0</v>
      </c>
      <c r="L27" s="15" t="n">
        <v>536440.24</v>
      </c>
      <c r="M27" s="15" t="n">
        <v>0</v>
      </c>
      <c r="N27" s="15" t="n">
        <v>0</v>
      </c>
      <c r="O27" s="15" t="n">
        <v>0</v>
      </c>
      <c r="P27" s="15" t="n">
        <v>0</v>
      </c>
      <c r="Q27" s="15" t="n">
        <v>0</v>
      </c>
      <c r="R27" s="15" t="n">
        <v>0</v>
      </c>
      <c r="S27" s="15" t="n">
        <v>0</v>
      </c>
      <c r="T27" s="15" t="n">
        <v>0</v>
      </c>
      <c r="U27" s="15" t="n">
        <v>34616.84</v>
      </c>
      <c r="V27" s="15" t="n">
        <v>0</v>
      </c>
      <c r="W27" s="15" t="n">
        <f aca="false">(D27+H27+J27+L27)*2/100</f>
        <v>14176.4628</v>
      </c>
    </row>
    <row r="28" customFormat="false" ht="12.75" hidden="false" customHeight="false" outlineLevel="0" collapsed="false">
      <c r="A28" s="3" t="n">
        <v>18</v>
      </c>
      <c r="B28" s="16" t="s">
        <v>72</v>
      </c>
      <c r="C28" s="15" t="n">
        <f aca="false">D28+H28+J28+L28+U28+W28</f>
        <v>2636635.4866</v>
      </c>
      <c r="D28" s="15" t="n">
        <v>0</v>
      </c>
      <c r="E28" s="3" t="n">
        <v>0</v>
      </c>
      <c r="F28" s="15" t="n">
        <v>0</v>
      </c>
      <c r="G28" s="15" t="n">
        <v>0</v>
      </c>
      <c r="H28" s="15" t="n">
        <v>2533202.33</v>
      </c>
      <c r="I28" s="15" t="n">
        <v>0</v>
      </c>
      <c r="J28" s="15" t="n">
        <v>0</v>
      </c>
      <c r="K28" s="15" t="n">
        <v>0</v>
      </c>
      <c r="L28" s="15" t="n">
        <v>0</v>
      </c>
      <c r="M28" s="15" t="n">
        <v>0</v>
      </c>
      <c r="N28" s="15" t="n">
        <v>0</v>
      </c>
      <c r="O28" s="15" t="n">
        <v>0</v>
      </c>
      <c r="P28" s="15" t="n">
        <v>0</v>
      </c>
      <c r="Q28" s="15" t="n">
        <v>0</v>
      </c>
      <c r="R28" s="15" t="n">
        <v>0</v>
      </c>
      <c r="S28" s="15" t="n">
        <v>0</v>
      </c>
      <c r="T28" s="15" t="n">
        <v>0</v>
      </c>
      <c r="U28" s="15" t="n">
        <v>52769.11</v>
      </c>
      <c r="V28" s="15" t="n">
        <v>0</v>
      </c>
      <c r="W28" s="15" t="n">
        <f aca="false">(D28+H28+J28+L28)*2/100</f>
        <v>50664.0466</v>
      </c>
    </row>
    <row r="29" customFormat="false" ht="12.75" hidden="false" customHeight="false" outlineLevel="0" collapsed="false">
      <c r="A29" s="3" t="n">
        <v>19</v>
      </c>
      <c r="B29" s="16" t="s">
        <v>73</v>
      </c>
      <c r="C29" s="15" t="n">
        <f aca="false">D29+H29+J29+L29+U29+W29</f>
        <v>656437.0676</v>
      </c>
      <c r="D29" s="15" t="n">
        <v>0</v>
      </c>
      <c r="E29" s="3" t="n">
        <v>0</v>
      </c>
      <c r="F29" s="15" t="n">
        <v>0</v>
      </c>
      <c r="G29" s="15" t="n">
        <v>0</v>
      </c>
      <c r="H29" s="15" t="n">
        <v>0</v>
      </c>
      <c r="I29" s="15" t="n">
        <v>0</v>
      </c>
      <c r="J29" s="15" t="n">
        <v>151094.2</v>
      </c>
      <c r="K29" s="15" t="n">
        <v>0</v>
      </c>
      <c r="L29" s="15" t="n">
        <v>470191.68</v>
      </c>
      <c r="M29" s="15" t="n">
        <v>0</v>
      </c>
      <c r="N29" s="15" t="n">
        <v>0</v>
      </c>
      <c r="O29" s="15" t="n">
        <v>0</v>
      </c>
      <c r="P29" s="15" t="n">
        <v>0</v>
      </c>
      <c r="Q29" s="15" t="n">
        <v>0</v>
      </c>
      <c r="R29" s="15" t="n">
        <v>0</v>
      </c>
      <c r="S29" s="15" t="n">
        <v>0</v>
      </c>
      <c r="T29" s="15" t="n">
        <v>0</v>
      </c>
      <c r="U29" s="15" t="n">
        <v>22725.47</v>
      </c>
      <c r="V29" s="15" t="n">
        <v>0</v>
      </c>
      <c r="W29" s="15" t="n">
        <f aca="false">(D29+H29+J29+L29)*2/100</f>
        <v>12425.7176</v>
      </c>
    </row>
    <row r="30" customFormat="false" ht="12.75" hidden="false" customHeight="false" outlineLevel="0" collapsed="false">
      <c r="A30" s="3" t="n">
        <v>20</v>
      </c>
      <c r="B30" s="16" t="s">
        <v>74</v>
      </c>
      <c r="C30" s="15" t="n">
        <f aca="false">D30+H30+J30+L30+U30+W30</f>
        <v>684489.6514</v>
      </c>
      <c r="D30" s="15" t="n">
        <v>0</v>
      </c>
      <c r="E30" s="3" t="n">
        <v>0</v>
      </c>
      <c r="F30" s="15" t="n">
        <v>0</v>
      </c>
      <c r="G30" s="15" t="n">
        <v>0</v>
      </c>
      <c r="H30" s="15" t="n">
        <v>0</v>
      </c>
      <c r="I30" s="15" t="n">
        <v>0</v>
      </c>
      <c r="J30" s="15" t="n">
        <v>156504.87</v>
      </c>
      <c r="K30" s="15" t="n">
        <v>0</v>
      </c>
      <c r="L30" s="15" t="n">
        <v>487029.2</v>
      </c>
      <c r="M30" s="15" t="n">
        <v>0</v>
      </c>
      <c r="N30" s="15" t="n">
        <v>0</v>
      </c>
      <c r="O30" s="15" t="n">
        <v>0</v>
      </c>
      <c r="P30" s="15" t="n">
        <v>0</v>
      </c>
      <c r="Q30" s="15" t="n">
        <v>0</v>
      </c>
      <c r="R30" s="15" t="n">
        <v>0</v>
      </c>
      <c r="S30" s="15" t="n">
        <v>0</v>
      </c>
      <c r="T30" s="15" t="n">
        <v>0</v>
      </c>
      <c r="U30" s="15" t="n">
        <v>28084.9</v>
      </c>
      <c r="V30" s="15" t="n">
        <v>0</v>
      </c>
      <c r="W30" s="15" t="n">
        <f aca="false">(D30+H30+J30+L30)*2/100</f>
        <v>12870.6814</v>
      </c>
    </row>
    <row r="31" customFormat="false" ht="12.75" hidden="false" customHeight="false" outlineLevel="0" collapsed="false">
      <c r="A31" s="3" t="n">
        <v>21</v>
      </c>
      <c r="B31" s="16" t="s">
        <v>76</v>
      </c>
      <c r="C31" s="15" t="n">
        <f aca="false">D31+H31+J31+L31+U31+W31</f>
        <v>1166982.6936</v>
      </c>
      <c r="D31" s="15" t="n">
        <v>0</v>
      </c>
      <c r="E31" s="3" t="n">
        <v>0</v>
      </c>
      <c r="F31" s="15" t="n">
        <v>0</v>
      </c>
      <c r="G31" s="15" t="n">
        <v>0</v>
      </c>
      <c r="H31" s="15" t="n">
        <v>0</v>
      </c>
      <c r="I31" s="15" t="n">
        <v>0</v>
      </c>
      <c r="J31" s="15" t="n">
        <v>265527.32</v>
      </c>
      <c r="K31" s="15" t="n">
        <v>0</v>
      </c>
      <c r="L31" s="15" t="n">
        <v>826297.36</v>
      </c>
      <c r="M31" s="15" t="n">
        <v>0</v>
      </c>
      <c r="N31" s="15" t="n">
        <v>0</v>
      </c>
      <c r="O31" s="15" t="n">
        <v>0</v>
      </c>
      <c r="P31" s="15" t="n">
        <v>0</v>
      </c>
      <c r="Q31" s="15" t="n">
        <v>0</v>
      </c>
      <c r="R31" s="15" t="n">
        <v>0</v>
      </c>
      <c r="S31" s="15" t="n">
        <v>0</v>
      </c>
      <c r="T31" s="15" t="n">
        <v>0</v>
      </c>
      <c r="U31" s="15" t="n">
        <v>53321.52</v>
      </c>
      <c r="V31" s="15" t="n">
        <v>0</v>
      </c>
      <c r="W31" s="15" t="n">
        <f aca="false">(D31+H31+J31+L31)*2/100</f>
        <v>21836.4936</v>
      </c>
    </row>
    <row r="32" customFormat="false" ht="12.75" hidden="false" customHeight="false" outlineLevel="0" collapsed="false">
      <c r="A32" s="3" t="n">
        <v>22</v>
      </c>
      <c r="B32" s="16" t="s">
        <v>77</v>
      </c>
      <c r="C32" s="15" t="n">
        <f aca="false">D32+H32+J32+L32+U32+W32</f>
        <v>1433884.3198</v>
      </c>
      <c r="D32" s="15" t="n">
        <v>0</v>
      </c>
      <c r="E32" s="3" t="n">
        <v>0</v>
      </c>
      <c r="F32" s="15" t="n">
        <v>0</v>
      </c>
      <c r="G32" s="15" t="n">
        <v>0</v>
      </c>
      <c r="H32" s="15" t="n">
        <v>1374882.49</v>
      </c>
      <c r="I32" s="15" t="n">
        <v>0</v>
      </c>
      <c r="J32" s="15" t="n">
        <v>0</v>
      </c>
      <c r="K32" s="15" t="n">
        <v>0</v>
      </c>
      <c r="L32" s="15" t="n">
        <v>0</v>
      </c>
      <c r="M32" s="15" t="n">
        <v>0</v>
      </c>
      <c r="N32" s="15" t="n">
        <v>0</v>
      </c>
      <c r="O32" s="15" t="n">
        <v>0</v>
      </c>
      <c r="P32" s="15" t="n">
        <v>0</v>
      </c>
      <c r="Q32" s="15" t="n">
        <v>0</v>
      </c>
      <c r="R32" s="15" t="n">
        <v>0</v>
      </c>
      <c r="S32" s="15" t="n">
        <v>0</v>
      </c>
      <c r="T32" s="15" t="n">
        <v>0</v>
      </c>
      <c r="U32" s="15" t="n">
        <v>31504.18</v>
      </c>
      <c r="V32" s="15" t="n">
        <v>0</v>
      </c>
      <c r="W32" s="15" t="n">
        <f aca="false">(D32+H32+J32+L32)*2/100</f>
        <v>27497.6498</v>
      </c>
    </row>
    <row r="33" customFormat="false" ht="12.75" hidden="false" customHeight="false" outlineLevel="0" collapsed="false">
      <c r="A33" s="3" t="n">
        <v>23</v>
      </c>
      <c r="B33" s="16" t="s">
        <v>78</v>
      </c>
      <c r="C33" s="15" t="n">
        <f aca="false">D33+H33+J33+L33+U33+W33</f>
        <v>990609.9454</v>
      </c>
      <c r="D33" s="15" t="n">
        <v>0</v>
      </c>
      <c r="E33" s="3" t="n">
        <v>0</v>
      </c>
      <c r="F33" s="15" t="n">
        <v>0</v>
      </c>
      <c r="G33" s="15" t="n">
        <v>0</v>
      </c>
      <c r="H33" s="15" t="n">
        <v>0</v>
      </c>
      <c r="I33" s="15" t="n">
        <v>0</v>
      </c>
      <c r="J33" s="15" t="n">
        <v>228057.17</v>
      </c>
      <c r="K33" s="15" t="n">
        <v>0</v>
      </c>
      <c r="L33" s="15" t="n">
        <v>709693.6</v>
      </c>
      <c r="M33" s="15" t="n">
        <v>0</v>
      </c>
      <c r="N33" s="15" t="n">
        <v>0</v>
      </c>
      <c r="O33" s="15" t="n">
        <v>0</v>
      </c>
      <c r="P33" s="15" t="n">
        <v>0</v>
      </c>
      <c r="Q33" s="15" t="n">
        <v>0</v>
      </c>
      <c r="R33" s="15" t="n">
        <v>0</v>
      </c>
      <c r="S33" s="15" t="n">
        <v>0</v>
      </c>
      <c r="T33" s="15" t="n">
        <v>0</v>
      </c>
      <c r="U33" s="15" t="n">
        <v>34104.16</v>
      </c>
      <c r="V33" s="15" t="n">
        <v>0</v>
      </c>
      <c r="W33" s="15" t="n">
        <f aca="false">(D33+H33+J33+L33)*2/100</f>
        <v>18755.0154</v>
      </c>
    </row>
    <row r="34" customFormat="false" ht="12.75" hidden="false" customHeight="false" outlineLevel="0" collapsed="false">
      <c r="A34" s="3" t="n">
        <v>24</v>
      </c>
      <c r="B34" s="16" t="s">
        <v>79</v>
      </c>
      <c r="C34" s="15" t="n">
        <f aca="false">D34+H34+J34+L34+U34+W34</f>
        <v>4168340.0324</v>
      </c>
      <c r="D34" s="15" t="n">
        <v>0</v>
      </c>
      <c r="E34" s="3" t="n">
        <v>0</v>
      </c>
      <c r="F34" s="15" t="n">
        <v>0</v>
      </c>
      <c r="G34" s="15" t="n">
        <v>0</v>
      </c>
      <c r="H34" s="15" t="n">
        <v>4006824.12</v>
      </c>
      <c r="I34" s="15" t="n">
        <v>0</v>
      </c>
      <c r="J34" s="15" t="n">
        <v>0</v>
      </c>
      <c r="K34" s="15" t="n">
        <v>0</v>
      </c>
      <c r="L34" s="15" t="n">
        <v>0</v>
      </c>
      <c r="M34" s="15" t="n">
        <v>0</v>
      </c>
      <c r="N34" s="15" t="n">
        <v>0</v>
      </c>
      <c r="O34" s="15" t="n">
        <v>0</v>
      </c>
      <c r="P34" s="15" t="n">
        <v>0</v>
      </c>
      <c r="Q34" s="15" t="n">
        <v>0</v>
      </c>
      <c r="R34" s="15" t="n">
        <v>0</v>
      </c>
      <c r="S34" s="15" t="n">
        <v>0</v>
      </c>
      <c r="T34" s="15" t="n">
        <v>0</v>
      </c>
      <c r="U34" s="15" t="n">
        <v>81379.43</v>
      </c>
      <c r="V34" s="15" t="n">
        <v>0</v>
      </c>
      <c r="W34" s="15" t="n">
        <f aca="false">(D34+H34+J34+L34)*2/100</f>
        <v>80136.4824</v>
      </c>
    </row>
    <row r="35" customFormat="false" ht="12.75" hidden="false" customHeight="false" outlineLevel="0" collapsed="false">
      <c r="A35" s="3" t="n">
        <v>25</v>
      </c>
      <c r="B35" s="16" t="s">
        <v>80</v>
      </c>
      <c r="C35" s="15" t="n">
        <f aca="false">D35+H35+J35+L35+U35+W35</f>
        <v>526036.92</v>
      </c>
      <c r="D35" s="15" t="n">
        <v>506515</v>
      </c>
      <c r="E35" s="3" t="n">
        <v>0</v>
      </c>
      <c r="F35" s="15" t="n">
        <v>0</v>
      </c>
      <c r="G35" s="15" t="n">
        <v>0</v>
      </c>
      <c r="H35" s="15" t="n">
        <v>0</v>
      </c>
      <c r="I35" s="15" t="n">
        <v>0</v>
      </c>
      <c r="J35" s="15" t="n">
        <v>0</v>
      </c>
      <c r="K35" s="15" t="n">
        <v>0</v>
      </c>
      <c r="L35" s="15" t="n">
        <v>0</v>
      </c>
      <c r="M35" s="15" t="n">
        <v>0</v>
      </c>
      <c r="N35" s="15" t="n">
        <v>0</v>
      </c>
      <c r="O35" s="15" t="n">
        <v>0</v>
      </c>
      <c r="P35" s="15" t="n">
        <v>0</v>
      </c>
      <c r="Q35" s="15" t="n">
        <v>0</v>
      </c>
      <c r="R35" s="15" t="n">
        <v>0</v>
      </c>
      <c r="S35" s="15" t="n">
        <v>0</v>
      </c>
      <c r="T35" s="15" t="n">
        <v>0</v>
      </c>
      <c r="U35" s="15" t="n">
        <v>9391.62</v>
      </c>
      <c r="V35" s="15" t="n">
        <v>0</v>
      </c>
      <c r="W35" s="15" t="n">
        <f aca="false">(D35+H35+J35+L35)*2/100</f>
        <v>10130.3</v>
      </c>
    </row>
    <row r="36" customFormat="false" ht="12.75" hidden="false" customHeight="false" outlineLevel="0" collapsed="false">
      <c r="A36" s="3" t="n">
        <v>26</v>
      </c>
      <c r="B36" s="16" t="s">
        <v>81</v>
      </c>
      <c r="C36" s="15" t="n">
        <f aca="false">D36+H36+J36+L36+U36+W36</f>
        <v>2875161.9312</v>
      </c>
      <c r="D36" s="15" t="n">
        <v>0</v>
      </c>
      <c r="E36" s="3" t="n">
        <v>0</v>
      </c>
      <c r="F36" s="15" t="n">
        <v>0</v>
      </c>
      <c r="G36" s="15" t="n">
        <v>0</v>
      </c>
      <c r="H36" s="15" t="n">
        <v>1854473.37</v>
      </c>
      <c r="I36" s="15" t="n">
        <v>0</v>
      </c>
      <c r="J36" s="15" t="n">
        <v>226034.49</v>
      </c>
      <c r="K36" s="15" t="n">
        <v>0</v>
      </c>
      <c r="L36" s="15" t="n">
        <v>703399.2</v>
      </c>
      <c r="M36" s="15" t="n">
        <v>0</v>
      </c>
      <c r="N36" s="15" t="n">
        <v>0</v>
      </c>
      <c r="O36" s="15" t="n">
        <v>0</v>
      </c>
      <c r="P36" s="15" t="n">
        <v>0</v>
      </c>
      <c r="Q36" s="15" t="n">
        <v>0</v>
      </c>
      <c r="R36" s="15" t="n">
        <v>0</v>
      </c>
      <c r="S36" s="15" t="n">
        <v>0</v>
      </c>
      <c r="T36" s="15" t="n">
        <v>0</v>
      </c>
      <c r="U36" s="15" t="n">
        <v>35576.73</v>
      </c>
      <c r="V36" s="15" t="n">
        <v>0</v>
      </c>
      <c r="W36" s="15" t="n">
        <f aca="false">(D36+H36+J36+L36)*2/100</f>
        <v>55678.1412</v>
      </c>
    </row>
    <row r="37" customFormat="false" ht="12.75" hidden="false" customHeight="false" outlineLevel="0" collapsed="false">
      <c r="A37" s="3" t="n">
        <v>27</v>
      </c>
      <c r="B37" s="16" t="s">
        <v>82</v>
      </c>
      <c r="C37" s="15" t="n">
        <f aca="false">D37+H37+J37+L37+U37+W37</f>
        <v>690059.6714</v>
      </c>
      <c r="D37" s="15" t="n">
        <v>0</v>
      </c>
      <c r="E37" s="3" t="n">
        <v>0</v>
      </c>
      <c r="F37" s="15" t="n">
        <v>0</v>
      </c>
      <c r="G37" s="15" t="n">
        <v>0</v>
      </c>
      <c r="H37" s="15" t="n">
        <v>0</v>
      </c>
      <c r="I37" s="15" t="n">
        <v>0</v>
      </c>
      <c r="J37" s="15" t="n">
        <v>158578.11</v>
      </c>
      <c r="K37" s="15" t="n">
        <v>0</v>
      </c>
      <c r="L37" s="15" t="n">
        <v>493480.96</v>
      </c>
      <c r="M37" s="15" t="n">
        <v>0</v>
      </c>
      <c r="N37" s="15" t="n">
        <v>0</v>
      </c>
      <c r="O37" s="15" t="n">
        <v>0</v>
      </c>
      <c r="P37" s="15" t="n">
        <v>0</v>
      </c>
      <c r="Q37" s="15" t="n">
        <v>0</v>
      </c>
      <c r="R37" s="15" t="n">
        <v>0</v>
      </c>
      <c r="S37" s="15" t="n">
        <v>0</v>
      </c>
      <c r="T37" s="15" t="n">
        <v>0</v>
      </c>
      <c r="U37" s="15" t="n">
        <v>24959.42</v>
      </c>
      <c r="V37" s="15" t="n">
        <v>0</v>
      </c>
      <c r="W37" s="15" t="n">
        <f aca="false">(D37+H37+J37+L37)*2/100</f>
        <v>13041.1814</v>
      </c>
    </row>
    <row r="38" customFormat="false" ht="12.75" hidden="false" customHeight="false" outlineLevel="0" collapsed="false">
      <c r="A38" s="3" t="n">
        <v>28</v>
      </c>
      <c r="B38" s="16" t="s">
        <v>83</v>
      </c>
      <c r="C38" s="15" t="n">
        <f aca="false">D38+H38+J38+L38+U38+W38</f>
        <v>1315998.281</v>
      </c>
      <c r="D38" s="15" t="n">
        <v>678600</v>
      </c>
      <c r="E38" s="3" t="n">
        <v>0</v>
      </c>
      <c r="F38" s="15" t="n">
        <v>0</v>
      </c>
      <c r="G38" s="15" t="n">
        <v>0</v>
      </c>
      <c r="H38" s="15" t="n">
        <v>0</v>
      </c>
      <c r="I38" s="15" t="n">
        <v>0</v>
      </c>
      <c r="J38" s="15" t="n">
        <v>143357.45</v>
      </c>
      <c r="K38" s="15" t="n">
        <v>0</v>
      </c>
      <c r="L38" s="15" t="n">
        <v>446115.6</v>
      </c>
      <c r="M38" s="15" t="n">
        <v>0</v>
      </c>
      <c r="N38" s="15" t="n">
        <v>0</v>
      </c>
      <c r="O38" s="15" t="n">
        <v>0</v>
      </c>
      <c r="P38" s="15" t="n">
        <v>0</v>
      </c>
      <c r="Q38" s="15" t="n">
        <v>0</v>
      </c>
      <c r="R38" s="15" t="n">
        <v>0</v>
      </c>
      <c r="S38" s="15" t="n">
        <v>0</v>
      </c>
      <c r="T38" s="15" t="n">
        <v>0</v>
      </c>
      <c r="U38" s="15" t="n">
        <v>22563.77</v>
      </c>
      <c r="V38" s="15" t="n">
        <v>0</v>
      </c>
      <c r="W38" s="15" t="n">
        <f aca="false">(D38+H38+J38+L38)*2/100</f>
        <v>25361.461</v>
      </c>
    </row>
    <row r="39" customFormat="false" ht="12.75" hidden="false" customHeight="false" outlineLevel="0" collapsed="false">
      <c r="A39" s="3" t="n">
        <v>29</v>
      </c>
      <c r="B39" s="16" t="s">
        <v>84</v>
      </c>
      <c r="C39" s="15" t="n">
        <f aca="false">D39+H39+J39+L39+U39+W39</f>
        <v>2897607.3898</v>
      </c>
      <c r="D39" s="15" t="n">
        <v>0</v>
      </c>
      <c r="E39" s="3" t="n">
        <v>0</v>
      </c>
      <c r="F39" s="15" t="n">
        <v>0</v>
      </c>
      <c r="G39" s="15" t="n">
        <v>0</v>
      </c>
      <c r="H39" s="15" t="n">
        <v>2788347.99</v>
      </c>
      <c r="I39" s="15" t="n">
        <v>0</v>
      </c>
      <c r="J39" s="15" t="n">
        <v>0</v>
      </c>
      <c r="K39" s="15" t="n">
        <v>0</v>
      </c>
      <c r="L39" s="15" t="n">
        <v>0</v>
      </c>
      <c r="M39" s="15" t="n">
        <v>0</v>
      </c>
      <c r="N39" s="15" t="n">
        <v>0</v>
      </c>
      <c r="O39" s="15" t="n">
        <v>0</v>
      </c>
      <c r="P39" s="15" t="n">
        <v>0</v>
      </c>
      <c r="Q39" s="15" t="n">
        <v>0</v>
      </c>
      <c r="R39" s="15" t="n">
        <v>0</v>
      </c>
      <c r="S39" s="15" t="n">
        <v>0</v>
      </c>
      <c r="T39" s="15" t="n">
        <v>0</v>
      </c>
      <c r="U39" s="15" t="n">
        <v>53492.44</v>
      </c>
      <c r="V39" s="15" t="n">
        <v>0</v>
      </c>
      <c r="W39" s="15" t="n">
        <f aca="false">(D39+H39+J39+L39)*2/100</f>
        <v>55766.9598</v>
      </c>
    </row>
    <row r="40" customFormat="false" ht="12.75" hidden="false" customHeight="false" outlineLevel="0" collapsed="false">
      <c r="A40" s="3" t="n">
        <v>30</v>
      </c>
      <c r="B40" s="16" t="s">
        <v>86</v>
      </c>
      <c r="C40" s="15" t="n">
        <f aca="false">D40+H40+J40+L40+U40+W40</f>
        <v>2208378.8672</v>
      </c>
      <c r="D40" s="15" t="n">
        <v>0</v>
      </c>
      <c r="E40" s="3" t="n">
        <v>0</v>
      </c>
      <c r="F40" s="15" t="n">
        <v>0</v>
      </c>
      <c r="G40" s="15" t="n">
        <v>0</v>
      </c>
      <c r="H40" s="15" t="n">
        <v>1898034.83</v>
      </c>
      <c r="I40" s="15" t="n">
        <v>0</v>
      </c>
      <c r="J40" s="15" t="n">
        <v>231344.03</v>
      </c>
      <c r="K40" s="15" t="n">
        <v>0</v>
      </c>
      <c r="L40" s="15" t="n">
        <v>0</v>
      </c>
      <c r="M40" s="15" t="n">
        <v>0</v>
      </c>
      <c r="N40" s="15" t="n">
        <v>0</v>
      </c>
      <c r="O40" s="15" t="n">
        <v>0</v>
      </c>
      <c r="P40" s="15" t="n">
        <v>0</v>
      </c>
      <c r="Q40" s="15" t="n">
        <v>0</v>
      </c>
      <c r="R40" s="15" t="n">
        <v>0</v>
      </c>
      <c r="S40" s="15" t="n">
        <v>0</v>
      </c>
      <c r="T40" s="15" t="n">
        <v>0</v>
      </c>
      <c r="U40" s="15" t="n">
        <v>36412.43</v>
      </c>
      <c r="V40" s="15" t="n">
        <v>0</v>
      </c>
      <c r="W40" s="15" t="n">
        <f aca="false">(D40+H40+J40+L40)*2/100</f>
        <v>42587.5772</v>
      </c>
    </row>
    <row r="41" customFormat="false" ht="12.75" hidden="false" customHeight="false" outlineLevel="0" collapsed="false">
      <c r="A41" s="3" t="n">
        <v>31</v>
      </c>
      <c r="B41" s="16" t="s">
        <v>87</v>
      </c>
      <c r="C41" s="15" t="n">
        <f aca="false">D41+H41+J41+L41+U41+W41</f>
        <v>5714303.9386</v>
      </c>
      <c r="D41" s="15" t="n">
        <v>0</v>
      </c>
      <c r="E41" s="3" t="n">
        <v>0</v>
      </c>
      <c r="F41" s="15" t="n">
        <v>0</v>
      </c>
      <c r="G41" s="15" t="n">
        <v>0</v>
      </c>
      <c r="H41" s="15" t="n">
        <v>3685713.96</v>
      </c>
      <c r="I41" s="15" t="n">
        <v>0</v>
      </c>
      <c r="J41" s="15" t="n">
        <v>449237.23</v>
      </c>
      <c r="K41" s="15" t="n">
        <v>0</v>
      </c>
      <c r="L41" s="15" t="n">
        <v>1397986.24</v>
      </c>
      <c r="M41" s="15" t="n">
        <v>0</v>
      </c>
      <c r="N41" s="15" t="n">
        <v>0</v>
      </c>
      <c r="O41" s="15" t="n">
        <v>0</v>
      </c>
      <c r="P41" s="15" t="n">
        <v>0</v>
      </c>
      <c r="Q41" s="15" t="n">
        <v>0</v>
      </c>
      <c r="R41" s="15" t="n">
        <v>0</v>
      </c>
      <c r="S41" s="15" t="n">
        <v>0</v>
      </c>
      <c r="T41" s="15" t="n">
        <v>0</v>
      </c>
      <c r="U41" s="15" t="n">
        <v>70707.76</v>
      </c>
      <c r="V41" s="15" t="n">
        <v>0</v>
      </c>
      <c r="W41" s="15" t="n">
        <f aca="false">(D41+H41+J41+L41)*2/100</f>
        <v>110658.7486</v>
      </c>
    </row>
    <row r="42" customFormat="false" ht="12.75" hidden="false" customHeight="false" outlineLevel="0" collapsed="false">
      <c r="A42" s="3" t="n">
        <v>32</v>
      </c>
      <c r="B42" s="16" t="s">
        <v>88</v>
      </c>
      <c r="C42" s="15" t="n">
        <f aca="false">D42+H42+J42+L42+U42+W42</f>
        <v>983379.0452</v>
      </c>
      <c r="D42" s="15" t="n">
        <v>0</v>
      </c>
      <c r="E42" s="3" t="n">
        <v>0</v>
      </c>
      <c r="F42" s="15" t="n">
        <v>0</v>
      </c>
      <c r="G42" s="15" t="n">
        <v>0</v>
      </c>
      <c r="H42" s="15" t="n">
        <v>0</v>
      </c>
      <c r="I42" s="15" t="n">
        <v>0</v>
      </c>
      <c r="J42" s="15" t="n">
        <v>225983.92</v>
      </c>
      <c r="K42" s="15" t="n">
        <v>0</v>
      </c>
      <c r="L42" s="15" t="n">
        <v>703241.84</v>
      </c>
      <c r="M42" s="15" t="n">
        <v>0</v>
      </c>
      <c r="N42" s="15" t="n">
        <v>0</v>
      </c>
      <c r="O42" s="15" t="n">
        <v>0</v>
      </c>
      <c r="P42" s="15" t="n">
        <v>0</v>
      </c>
      <c r="Q42" s="15" t="n">
        <v>0</v>
      </c>
      <c r="R42" s="15" t="n">
        <v>0</v>
      </c>
      <c r="S42" s="15" t="n">
        <v>0</v>
      </c>
      <c r="T42" s="15" t="n">
        <v>0</v>
      </c>
      <c r="U42" s="15" t="n">
        <v>35568.77</v>
      </c>
      <c r="V42" s="15" t="n">
        <v>0</v>
      </c>
      <c r="W42" s="15" t="n">
        <f aca="false">(D42+H42+J42+L42)*2/100</f>
        <v>18584.5152</v>
      </c>
    </row>
    <row r="43" customFormat="false" ht="12.75" hidden="false" customHeight="false" outlineLevel="0" collapsed="false">
      <c r="A43" s="3" t="n">
        <v>33</v>
      </c>
      <c r="B43" s="16" t="s">
        <v>89</v>
      </c>
      <c r="C43" s="15" t="n">
        <f aca="false">D43+H43+J43+L43+U43+W43</f>
        <v>736709.122</v>
      </c>
      <c r="D43" s="15" t="n">
        <v>0</v>
      </c>
      <c r="E43" s="3" t="n">
        <v>0</v>
      </c>
      <c r="F43" s="15" t="n">
        <v>0</v>
      </c>
      <c r="G43" s="15" t="n">
        <v>0</v>
      </c>
      <c r="H43" s="15" t="n">
        <v>0</v>
      </c>
      <c r="I43" s="15" t="n">
        <v>0</v>
      </c>
      <c r="J43" s="15" t="n">
        <v>169298.32</v>
      </c>
      <c r="K43" s="15" t="n">
        <v>0</v>
      </c>
      <c r="L43" s="15" t="n">
        <v>526841.28</v>
      </c>
      <c r="M43" s="15" t="n">
        <v>0</v>
      </c>
      <c r="N43" s="15" t="n">
        <v>0</v>
      </c>
      <c r="O43" s="15" t="n">
        <v>0</v>
      </c>
      <c r="P43" s="15" t="n">
        <v>0</v>
      </c>
      <c r="Q43" s="15" t="n">
        <v>0</v>
      </c>
      <c r="R43" s="15" t="n">
        <v>0</v>
      </c>
      <c r="S43" s="15" t="n">
        <v>0</v>
      </c>
      <c r="T43" s="15" t="n">
        <v>0</v>
      </c>
      <c r="U43" s="15" t="n">
        <v>26646.73</v>
      </c>
      <c r="V43" s="15" t="n">
        <v>0</v>
      </c>
      <c r="W43" s="15" t="n">
        <f aca="false">(D43+H43+J43+L43)*2/100</f>
        <v>13922.792</v>
      </c>
    </row>
    <row r="44" customFormat="false" ht="12.75" hidden="false" customHeight="false" outlineLevel="0" collapsed="false">
      <c r="A44" s="3" t="n">
        <v>34</v>
      </c>
      <c r="B44" s="16" t="s">
        <v>90</v>
      </c>
      <c r="C44" s="15" t="n">
        <f aca="false">D44+H44+J44+L44+U44+W44</f>
        <v>2547123.3216</v>
      </c>
      <c r="D44" s="15" t="n">
        <v>0</v>
      </c>
      <c r="E44" s="3" t="n">
        <v>0</v>
      </c>
      <c r="F44" s="15" t="n">
        <v>0</v>
      </c>
      <c r="G44" s="15" t="n">
        <v>0</v>
      </c>
      <c r="H44" s="15" t="n">
        <v>1642889.16</v>
      </c>
      <c r="I44" s="15" t="n">
        <v>0</v>
      </c>
      <c r="J44" s="15" t="n">
        <v>200245.32</v>
      </c>
      <c r="K44" s="15" t="n">
        <v>0</v>
      </c>
      <c r="L44" s="15" t="n">
        <v>623145.6</v>
      </c>
      <c r="M44" s="15" t="n">
        <v>0</v>
      </c>
      <c r="N44" s="15" t="n">
        <v>0</v>
      </c>
      <c r="O44" s="15" t="n">
        <v>0</v>
      </c>
      <c r="P44" s="15" t="n">
        <v>0</v>
      </c>
      <c r="Q44" s="15" t="n">
        <v>0</v>
      </c>
      <c r="R44" s="15" t="n">
        <v>0</v>
      </c>
      <c r="S44" s="15" t="n">
        <v>0</v>
      </c>
      <c r="T44" s="15" t="n">
        <v>0</v>
      </c>
      <c r="U44" s="15" t="n">
        <v>31517.64</v>
      </c>
      <c r="V44" s="15" t="n">
        <v>0</v>
      </c>
      <c r="W44" s="15" t="n">
        <f aca="false">(D44+H44+J44+L44)*2/100</f>
        <v>49325.6016</v>
      </c>
    </row>
    <row r="45" customFormat="false" ht="12.75" hidden="false" customHeight="false" outlineLevel="0" collapsed="false">
      <c r="A45" s="3" t="n">
        <v>35</v>
      </c>
      <c r="B45" s="16" t="s">
        <v>91</v>
      </c>
      <c r="C45" s="15" t="n">
        <f aca="false">D45+H45+J45+L45+U45+W45</f>
        <v>2283406.008</v>
      </c>
      <c r="D45" s="15" t="n">
        <v>0</v>
      </c>
      <c r="E45" s="3" t="n">
        <v>0</v>
      </c>
      <c r="F45" s="15" t="n">
        <v>0</v>
      </c>
      <c r="G45" s="15" t="n">
        <v>0</v>
      </c>
      <c r="H45" s="15" t="n">
        <v>1472792.05</v>
      </c>
      <c r="I45" s="15" t="n">
        <v>0</v>
      </c>
      <c r="J45" s="15" t="n">
        <v>179512.85</v>
      </c>
      <c r="K45" s="15" t="n">
        <v>0</v>
      </c>
      <c r="L45" s="15" t="n">
        <v>558628</v>
      </c>
      <c r="M45" s="15" t="n">
        <v>0</v>
      </c>
      <c r="N45" s="15" t="n">
        <v>0</v>
      </c>
      <c r="O45" s="15" t="n">
        <v>0</v>
      </c>
      <c r="P45" s="15" t="n">
        <v>0</v>
      </c>
      <c r="Q45" s="15" t="n">
        <v>0</v>
      </c>
      <c r="R45" s="15" t="n">
        <v>0</v>
      </c>
      <c r="S45" s="15" t="n">
        <v>0</v>
      </c>
      <c r="T45" s="15" t="n">
        <v>0</v>
      </c>
      <c r="U45" s="15" t="n">
        <v>28254.45</v>
      </c>
      <c r="V45" s="15" t="n">
        <v>0</v>
      </c>
      <c r="W45" s="15" t="n">
        <f aca="false">(D45+H45+J45+L45)*2/100</f>
        <v>44218.658</v>
      </c>
    </row>
    <row r="46" customFormat="false" ht="12.75" hidden="false" customHeight="false" outlineLevel="0" collapsed="false">
      <c r="A46" s="3" t="n">
        <v>36</v>
      </c>
      <c r="B46" s="16" t="s">
        <v>92</v>
      </c>
      <c r="C46" s="15" t="n">
        <f aca="false">D46+H46+J46+L46+U46+W46</f>
        <v>1531507.5318</v>
      </c>
      <c r="D46" s="15" t="n">
        <v>417003.56</v>
      </c>
      <c r="E46" s="3" t="n">
        <v>0</v>
      </c>
      <c r="F46" s="15" t="n">
        <v>0</v>
      </c>
      <c r="G46" s="15" t="n">
        <v>0</v>
      </c>
      <c r="H46" s="15" t="n">
        <v>0</v>
      </c>
      <c r="I46" s="15" t="n">
        <v>0</v>
      </c>
      <c r="J46" s="15" t="n">
        <v>254200.31</v>
      </c>
      <c r="K46" s="15" t="n">
        <v>0</v>
      </c>
      <c r="L46" s="15" t="n">
        <v>791048.72</v>
      </c>
      <c r="M46" s="15" t="n">
        <v>0</v>
      </c>
      <c r="N46" s="15" t="n">
        <v>0</v>
      </c>
      <c r="O46" s="15" t="n">
        <v>0</v>
      </c>
      <c r="P46" s="15" t="n">
        <v>0</v>
      </c>
      <c r="Q46" s="15" t="n">
        <v>0</v>
      </c>
      <c r="R46" s="15" t="n">
        <v>0</v>
      </c>
      <c r="S46" s="15" t="n">
        <v>0</v>
      </c>
      <c r="T46" s="15" t="n">
        <v>0</v>
      </c>
      <c r="U46" s="15" t="n">
        <v>40009.89</v>
      </c>
      <c r="V46" s="15" t="n">
        <v>0</v>
      </c>
      <c r="W46" s="15" t="n">
        <f aca="false">(D46+H46+J46+L46)*2/100</f>
        <v>29245.0518</v>
      </c>
    </row>
    <row r="47" customFormat="false" ht="12.75" hidden="false" customHeight="false" outlineLevel="0" collapsed="false">
      <c r="A47" s="3" t="n">
        <v>37</v>
      </c>
      <c r="B47" s="16" t="s">
        <v>93</v>
      </c>
      <c r="C47" s="15" t="n">
        <f aca="false">D47+H47+J47+L47+U47+W47</f>
        <v>683898.4324</v>
      </c>
      <c r="D47" s="15" t="n">
        <v>0</v>
      </c>
      <c r="E47" s="3" t="n">
        <v>0</v>
      </c>
      <c r="F47" s="15" t="n">
        <v>0</v>
      </c>
      <c r="G47" s="15" t="n">
        <v>0</v>
      </c>
      <c r="H47" s="15" t="n">
        <v>0</v>
      </c>
      <c r="I47" s="15" t="n">
        <v>0</v>
      </c>
      <c r="J47" s="15" t="n">
        <v>157162.24</v>
      </c>
      <c r="K47" s="15" t="n">
        <v>0</v>
      </c>
      <c r="L47" s="15" t="n">
        <v>489074.88</v>
      </c>
      <c r="M47" s="15" t="n">
        <v>0</v>
      </c>
      <c r="N47" s="15" t="n">
        <v>0</v>
      </c>
      <c r="O47" s="15" t="n">
        <v>0</v>
      </c>
      <c r="P47" s="15" t="n">
        <v>0</v>
      </c>
      <c r="Q47" s="15" t="n">
        <v>0</v>
      </c>
      <c r="R47" s="15" t="n">
        <v>0</v>
      </c>
      <c r="S47" s="15" t="n">
        <v>0</v>
      </c>
      <c r="T47" s="15" t="n">
        <v>0</v>
      </c>
      <c r="U47" s="15" t="n">
        <v>24736.57</v>
      </c>
      <c r="V47" s="15" t="n">
        <v>0</v>
      </c>
      <c r="W47" s="15" t="n">
        <f aca="false">(D47+H47+J47+L47)*2/100</f>
        <v>12924.7424</v>
      </c>
    </row>
    <row r="48" customFormat="false" ht="12.75" hidden="false" customHeight="false" outlineLevel="0" collapsed="false">
      <c r="A48" s="3" t="n">
        <v>38</v>
      </c>
      <c r="B48" s="16" t="s">
        <v>95</v>
      </c>
      <c r="C48" s="15" t="n">
        <f aca="false">D48+H48+J48+L48+U48+W48</f>
        <v>1452944.3376</v>
      </c>
      <c r="D48" s="15" t="n">
        <v>0</v>
      </c>
      <c r="E48" s="3" t="n">
        <v>0</v>
      </c>
      <c r="F48" s="15" t="n">
        <v>0</v>
      </c>
      <c r="G48" s="15" t="n">
        <v>0</v>
      </c>
      <c r="H48" s="15" t="n">
        <v>1248761.71</v>
      </c>
      <c r="I48" s="15" t="n">
        <v>0</v>
      </c>
      <c r="J48" s="15" t="n">
        <v>152206.67</v>
      </c>
      <c r="K48" s="15" t="n">
        <v>0</v>
      </c>
      <c r="L48" s="15" t="n">
        <v>0</v>
      </c>
      <c r="M48" s="15" t="n">
        <v>0</v>
      </c>
      <c r="N48" s="15" t="n">
        <v>0</v>
      </c>
      <c r="O48" s="15" t="n">
        <v>0</v>
      </c>
      <c r="P48" s="15" t="n">
        <v>0</v>
      </c>
      <c r="Q48" s="15" t="n">
        <v>0</v>
      </c>
      <c r="R48" s="15" t="n">
        <v>0</v>
      </c>
      <c r="S48" s="15" t="n">
        <v>0</v>
      </c>
      <c r="T48" s="15" t="n">
        <v>0</v>
      </c>
      <c r="U48" s="15" t="n">
        <v>23956.59</v>
      </c>
      <c r="V48" s="15" t="n">
        <v>0</v>
      </c>
      <c r="W48" s="15" t="n">
        <f aca="false">(D48+H48+J48+L48)*2/100</f>
        <v>28019.3676</v>
      </c>
    </row>
    <row r="49" customFormat="false" ht="12.75" hidden="false" customHeight="false" outlineLevel="0" collapsed="false">
      <c r="A49" s="3" t="n">
        <v>39</v>
      </c>
      <c r="B49" s="16" t="s">
        <v>96</v>
      </c>
      <c r="C49" s="15" t="n">
        <f aca="false">D49+H49+J49+L49+U49+W49</f>
        <v>675536.7378</v>
      </c>
      <c r="D49" s="15" t="n">
        <v>0</v>
      </c>
      <c r="E49" s="3" t="n">
        <v>0</v>
      </c>
      <c r="F49" s="15" t="n">
        <v>0</v>
      </c>
      <c r="G49" s="15" t="n">
        <v>0</v>
      </c>
      <c r="H49" s="15" t="n">
        <v>0</v>
      </c>
      <c r="I49" s="15" t="n">
        <v>0</v>
      </c>
      <c r="J49" s="15" t="n">
        <v>155240.69</v>
      </c>
      <c r="K49" s="15" t="n">
        <v>0</v>
      </c>
      <c r="L49" s="15" t="n">
        <v>483095.2</v>
      </c>
      <c r="M49" s="15" t="n">
        <v>0</v>
      </c>
      <c r="N49" s="15" t="n">
        <v>0</v>
      </c>
      <c r="O49" s="15" t="n">
        <v>0</v>
      </c>
      <c r="P49" s="15" t="n">
        <v>0</v>
      </c>
      <c r="Q49" s="15" t="n">
        <v>0</v>
      </c>
      <c r="R49" s="15" t="n">
        <v>0</v>
      </c>
      <c r="S49" s="15" t="n">
        <v>0</v>
      </c>
      <c r="T49" s="15" t="n">
        <v>0</v>
      </c>
      <c r="U49" s="15" t="n">
        <v>24434.13</v>
      </c>
      <c r="V49" s="15" t="n">
        <v>0</v>
      </c>
      <c r="W49" s="15" t="n">
        <f aca="false">(D49+H49+J49+L49)*2/100</f>
        <v>12766.7178</v>
      </c>
    </row>
    <row r="50" customFormat="false" ht="12.75" hidden="false" customHeight="false" outlineLevel="0" collapsed="false">
      <c r="A50" s="3" t="n">
        <v>40</v>
      </c>
      <c r="B50" s="16" t="s">
        <v>97</v>
      </c>
      <c r="C50" s="15" t="n">
        <f aca="false">D50+H50+J50+L50+U50+W50</f>
        <v>1316479.7284</v>
      </c>
      <c r="D50" s="15" t="n">
        <v>0</v>
      </c>
      <c r="E50" s="3" t="n">
        <v>0</v>
      </c>
      <c r="F50" s="15" t="n">
        <v>0</v>
      </c>
      <c r="G50" s="15" t="n">
        <v>0</v>
      </c>
      <c r="H50" s="15" t="n">
        <v>1271619.42</v>
      </c>
      <c r="I50" s="15" t="n">
        <v>0</v>
      </c>
      <c r="J50" s="15" t="n">
        <v>0</v>
      </c>
      <c r="K50" s="15" t="n">
        <v>0</v>
      </c>
      <c r="L50" s="15" t="n">
        <v>0</v>
      </c>
      <c r="M50" s="15" t="n">
        <v>0</v>
      </c>
      <c r="N50" s="15" t="n">
        <v>0</v>
      </c>
      <c r="O50" s="15" t="n">
        <v>0</v>
      </c>
      <c r="P50" s="15" t="n">
        <v>0</v>
      </c>
      <c r="Q50" s="15" t="n">
        <v>0</v>
      </c>
      <c r="R50" s="15" t="n">
        <v>0</v>
      </c>
      <c r="S50" s="15" t="n">
        <v>0</v>
      </c>
      <c r="T50" s="15" t="n">
        <v>0</v>
      </c>
      <c r="U50" s="15" t="n">
        <v>19427.92</v>
      </c>
      <c r="V50" s="15" t="n">
        <v>0</v>
      </c>
      <c r="W50" s="15" t="n">
        <f aca="false">(D50+H50+J50+L50)*2/100</f>
        <v>25432.3884</v>
      </c>
    </row>
    <row r="51" customFormat="false" ht="12.75" hidden="false" customHeight="false" outlineLevel="0" collapsed="false">
      <c r="A51" s="3" t="n">
        <v>41</v>
      </c>
      <c r="B51" s="16" t="s">
        <v>99</v>
      </c>
      <c r="C51" s="15" t="n">
        <f aca="false">D51+H51+J51+L51+U51+W51</f>
        <v>1286053.0938</v>
      </c>
      <c r="D51" s="15" t="n">
        <v>0</v>
      </c>
      <c r="E51" s="3" t="n">
        <v>0</v>
      </c>
      <c r="F51" s="15" t="n">
        <v>0</v>
      </c>
      <c r="G51" s="15" t="n">
        <v>0</v>
      </c>
      <c r="H51" s="15" t="n">
        <v>1237560.19</v>
      </c>
      <c r="I51" s="15" t="n">
        <v>0</v>
      </c>
      <c r="J51" s="15" t="n">
        <v>0</v>
      </c>
      <c r="K51" s="15" t="n">
        <v>0</v>
      </c>
      <c r="L51" s="15" t="n">
        <v>0</v>
      </c>
      <c r="M51" s="15" t="n">
        <v>0</v>
      </c>
      <c r="N51" s="15" t="n">
        <v>0</v>
      </c>
      <c r="O51" s="15" t="n">
        <v>0</v>
      </c>
      <c r="P51" s="15" t="n">
        <v>0</v>
      </c>
      <c r="Q51" s="15" t="n">
        <v>0</v>
      </c>
      <c r="R51" s="15" t="n">
        <v>0</v>
      </c>
      <c r="S51" s="15" t="n">
        <v>0</v>
      </c>
      <c r="T51" s="15" t="n">
        <v>0</v>
      </c>
      <c r="U51" s="15" t="n">
        <v>23741.7</v>
      </c>
      <c r="V51" s="15" t="n">
        <v>0</v>
      </c>
      <c r="W51" s="15" t="n">
        <f aca="false">(D51+H51+J51+L51)*2/100</f>
        <v>24751.2038</v>
      </c>
    </row>
    <row r="52" customFormat="false" ht="12.75" hidden="false" customHeight="false" outlineLevel="0" collapsed="false">
      <c r="A52" s="3" t="n">
        <v>42</v>
      </c>
      <c r="B52" s="16" t="s">
        <v>100</v>
      </c>
      <c r="C52" s="15" t="n">
        <f aca="false">D52+H52+J52+L52+U52+W52</f>
        <v>1139170.5816</v>
      </c>
      <c r="D52" s="15" t="n">
        <v>0</v>
      </c>
      <c r="E52" s="3" t="n">
        <v>0</v>
      </c>
      <c r="F52" s="15" t="n">
        <v>0</v>
      </c>
      <c r="G52" s="15" t="n">
        <v>0</v>
      </c>
      <c r="H52" s="15" t="n">
        <v>0</v>
      </c>
      <c r="I52" s="15" t="n">
        <v>0</v>
      </c>
      <c r="J52" s="15" t="n">
        <v>261785.36</v>
      </c>
      <c r="K52" s="15" t="n">
        <v>0</v>
      </c>
      <c r="L52" s="15" t="n">
        <v>814652.72</v>
      </c>
      <c r="M52" s="15" t="n">
        <v>0</v>
      </c>
      <c r="N52" s="15" t="n">
        <v>0</v>
      </c>
      <c r="O52" s="15" t="n">
        <v>0</v>
      </c>
      <c r="P52" s="15" t="n">
        <v>0</v>
      </c>
      <c r="Q52" s="15" t="n">
        <v>0</v>
      </c>
      <c r="R52" s="15" t="n">
        <v>0</v>
      </c>
      <c r="S52" s="15" t="n">
        <v>0</v>
      </c>
      <c r="T52" s="15" t="n">
        <v>0</v>
      </c>
      <c r="U52" s="15" t="n">
        <v>41203.74</v>
      </c>
      <c r="V52" s="15" t="n">
        <v>0</v>
      </c>
      <c r="W52" s="15" t="n">
        <f aca="false">(D52+H52+J52+L52)*2/100</f>
        <v>21528.7616</v>
      </c>
    </row>
    <row r="53" customFormat="false" ht="12.75" hidden="false" customHeight="false" outlineLevel="0" collapsed="false">
      <c r="A53" s="3" t="n">
        <v>43</v>
      </c>
      <c r="B53" s="16" t="s">
        <v>101</v>
      </c>
      <c r="C53" s="15" t="n">
        <f aca="false">D53+H53+J53+L53+U53+W53</f>
        <v>2856650.285</v>
      </c>
      <c r="D53" s="15" t="n">
        <v>0</v>
      </c>
      <c r="E53" s="3" t="n">
        <v>0</v>
      </c>
      <c r="F53" s="15" t="n">
        <v>0</v>
      </c>
      <c r="G53" s="15" t="n">
        <v>0</v>
      </c>
      <c r="H53" s="15" t="n">
        <v>2748935.25</v>
      </c>
      <c r="I53" s="15" t="n">
        <v>0</v>
      </c>
      <c r="J53" s="15" t="n">
        <v>0</v>
      </c>
      <c r="K53" s="15" t="n">
        <v>0</v>
      </c>
      <c r="L53" s="15" t="n">
        <v>0</v>
      </c>
      <c r="M53" s="15" t="n">
        <v>0</v>
      </c>
      <c r="N53" s="15" t="n">
        <v>0</v>
      </c>
      <c r="O53" s="15" t="n">
        <v>0</v>
      </c>
      <c r="P53" s="15" t="n">
        <v>0</v>
      </c>
      <c r="Q53" s="15" t="n">
        <v>0</v>
      </c>
      <c r="R53" s="15" t="n">
        <v>0</v>
      </c>
      <c r="S53" s="15" t="n">
        <v>0</v>
      </c>
      <c r="T53" s="15" t="n">
        <v>0</v>
      </c>
      <c r="U53" s="15" t="n">
        <v>52736.33</v>
      </c>
      <c r="V53" s="15" t="n">
        <v>0</v>
      </c>
      <c r="W53" s="15" t="n">
        <f aca="false">(D53+H53+J53+L53)*2/100</f>
        <v>54978.705</v>
      </c>
    </row>
    <row r="54" customFormat="false" ht="12.75" hidden="false" customHeight="false" outlineLevel="0" collapsed="false">
      <c r="A54" s="3" t="n">
        <v>44</v>
      </c>
      <c r="B54" s="16" t="s">
        <v>102</v>
      </c>
      <c r="C54" s="15" t="n">
        <f aca="false">D54+H54+J54+L54+U54+W54</f>
        <v>2737588.7992</v>
      </c>
      <c r="D54" s="15" t="n">
        <v>0</v>
      </c>
      <c r="E54" s="3" t="n">
        <v>0</v>
      </c>
      <c r="F54" s="15" t="n">
        <v>0</v>
      </c>
      <c r="G54" s="15" t="n">
        <v>874</v>
      </c>
      <c r="H54" s="15" t="n">
        <v>2601058.96</v>
      </c>
      <c r="I54" s="15" t="n">
        <v>0</v>
      </c>
      <c r="J54" s="15" t="n">
        <v>0</v>
      </c>
      <c r="K54" s="15" t="n">
        <v>0</v>
      </c>
      <c r="L54" s="15" t="n">
        <v>0</v>
      </c>
      <c r="M54" s="15" t="n">
        <v>0</v>
      </c>
      <c r="N54" s="15" t="n">
        <v>0</v>
      </c>
      <c r="O54" s="15" t="n">
        <v>0</v>
      </c>
      <c r="P54" s="15" t="n">
        <v>0</v>
      </c>
      <c r="Q54" s="15" t="n">
        <v>0</v>
      </c>
      <c r="R54" s="15" t="n">
        <v>0</v>
      </c>
      <c r="S54" s="15" t="n">
        <v>0</v>
      </c>
      <c r="T54" s="15" t="n">
        <v>0</v>
      </c>
      <c r="U54" s="15" t="n">
        <v>84508.66</v>
      </c>
      <c r="V54" s="15" t="n">
        <v>0</v>
      </c>
      <c r="W54" s="15" t="n">
        <f aca="false">(D54+H54+J54+L54)*2/100</f>
        <v>52021.1792</v>
      </c>
    </row>
    <row r="55" customFormat="false" ht="12.75" hidden="false" customHeight="false" outlineLevel="0" collapsed="false">
      <c r="A55" s="3" t="n">
        <v>45</v>
      </c>
      <c r="B55" s="16" t="s">
        <v>103</v>
      </c>
      <c r="C55" s="15" t="n">
        <f aca="false">D55+H55+J55+L55+U55+W55</f>
        <v>1470141.8386</v>
      </c>
      <c r="D55" s="15" t="n">
        <v>715600</v>
      </c>
      <c r="E55" s="3" t="n">
        <v>0</v>
      </c>
      <c r="F55" s="15" t="n">
        <v>0</v>
      </c>
      <c r="G55" s="15" t="n">
        <v>0</v>
      </c>
      <c r="H55" s="15" t="n">
        <v>0</v>
      </c>
      <c r="I55" s="15" t="n">
        <v>0</v>
      </c>
      <c r="J55" s="15" t="n">
        <v>170107.39</v>
      </c>
      <c r="K55" s="15" t="n">
        <v>0</v>
      </c>
      <c r="L55" s="15" t="n">
        <v>529359.04</v>
      </c>
      <c r="M55" s="15" t="n">
        <v>0</v>
      </c>
      <c r="N55" s="15" t="n">
        <v>0</v>
      </c>
      <c r="O55" s="15" t="n">
        <v>0</v>
      </c>
      <c r="P55" s="15" t="n">
        <v>0</v>
      </c>
      <c r="Q55" s="15" t="n">
        <v>0</v>
      </c>
      <c r="R55" s="15" t="n">
        <v>0</v>
      </c>
      <c r="S55" s="15" t="n">
        <v>0</v>
      </c>
      <c r="T55" s="15" t="n">
        <v>0</v>
      </c>
      <c r="U55" s="15" t="n">
        <v>26774.08</v>
      </c>
      <c r="V55" s="15" t="n">
        <v>0</v>
      </c>
      <c r="W55" s="15" t="n">
        <f aca="false">(D55+H55+J55+L55)*2/100</f>
        <v>28301.3286</v>
      </c>
    </row>
    <row r="56" customFormat="false" ht="12.75" hidden="false" customHeight="false" outlineLevel="0" collapsed="false">
      <c r="A56" s="3" t="n">
        <v>46</v>
      </c>
      <c r="B56" s="16" t="s">
        <v>104</v>
      </c>
      <c r="C56" s="15" t="n">
        <f aca="false">D56+H56+J56+L56+U56+W56</f>
        <v>2080920.7344</v>
      </c>
      <c r="D56" s="15" t="n">
        <v>0</v>
      </c>
      <c r="E56" s="3" t="n">
        <v>0</v>
      </c>
      <c r="F56" s="15" t="n">
        <v>0</v>
      </c>
      <c r="G56" s="15" t="n">
        <v>668</v>
      </c>
      <c r="H56" s="15" t="n">
        <v>1987994.72</v>
      </c>
      <c r="I56" s="15" t="n">
        <v>0</v>
      </c>
      <c r="J56" s="15" t="n">
        <v>0</v>
      </c>
      <c r="K56" s="15" t="n">
        <v>0</v>
      </c>
      <c r="L56" s="15" t="n">
        <v>0</v>
      </c>
      <c r="M56" s="15" t="n">
        <v>0</v>
      </c>
      <c r="N56" s="15" t="n">
        <v>0</v>
      </c>
      <c r="O56" s="15" t="n">
        <v>0</v>
      </c>
      <c r="P56" s="15" t="n">
        <v>0</v>
      </c>
      <c r="Q56" s="15" t="n">
        <v>0</v>
      </c>
      <c r="R56" s="15" t="n">
        <v>0</v>
      </c>
      <c r="S56" s="15" t="n">
        <v>0</v>
      </c>
      <c r="T56" s="15" t="n">
        <v>0</v>
      </c>
      <c r="U56" s="15" t="n">
        <v>53166.12</v>
      </c>
      <c r="V56" s="15" t="n">
        <v>0</v>
      </c>
      <c r="W56" s="15" t="n">
        <f aca="false">(D56+H56+J56+L56)*2/100</f>
        <v>39759.8944</v>
      </c>
    </row>
    <row r="57" customFormat="false" ht="12.75" hidden="false" customHeight="false" outlineLevel="0" collapsed="false">
      <c r="A57" s="3" t="n">
        <v>47</v>
      </c>
      <c r="B57" s="16" t="s">
        <v>105</v>
      </c>
      <c r="C57" s="15" t="n">
        <f aca="false">D57+H57+J57+L57+U57+W57</f>
        <v>2277215.0324</v>
      </c>
      <c r="D57" s="15" t="n">
        <v>0</v>
      </c>
      <c r="E57" s="3" t="n">
        <v>0</v>
      </c>
      <c r="F57" s="15" t="n">
        <v>0</v>
      </c>
      <c r="G57" s="15" t="n">
        <v>0</v>
      </c>
      <c r="H57" s="15" t="n">
        <v>2191348.62</v>
      </c>
      <c r="I57" s="15" t="n">
        <v>0</v>
      </c>
      <c r="J57" s="15" t="n">
        <v>0</v>
      </c>
      <c r="K57" s="15" t="n">
        <v>0</v>
      </c>
      <c r="L57" s="15" t="n">
        <v>0</v>
      </c>
      <c r="M57" s="15" t="n">
        <v>0</v>
      </c>
      <c r="N57" s="15" t="n">
        <v>0</v>
      </c>
      <c r="O57" s="15" t="n">
        <v>0</v>
      </c>
      <c r="P57" s="15" t="n">
        <v>0</v>
      </c>
      <c r="Q57" s="15" t="n">
        <v>0</v>
      </c>
      <c r="R57" s="15" t="n">
        <v>0</v>
      </c>
      <c r="S57" s="15" t="n">
        <v>0</v>
      </c>
      <c r="T57" s="15" t="n">
        <v>0</v>
      </c>
      <c r="U57" s="15" t="n">
        <v>42039.44</v>
      </c>
      <c r="V57" s="15" t="n">
        <v>0</v>
      </c>
      <c r="W57" s="15" t="n">
        <f aca="false">(D57+H57+J57+L57)*2/100</f>
        <v>43826.9724</v>
      </c>
    </row>
    <row r="58" customFormat="false" ht="12.75" hidden="false" customHeight="false" outlineLevel="0" collapsed="false">
      <c r="A58" s="3" t="n">
        <v>48</v>
      </c>
      <c r="B58" s="16" t="s">
        <v>106</v>
      </c>
      <c r="C58" s="15" t="n">
        <f aca="false">D58+H58+J58+L58+U58+W58</f>
        <v>356688.208</v>
      </c>
      <c r="D58" s="15" t="n">
        <v>0</v>
      </c>
      <c r="E58" s="3" t="n">
        <v>0</v>
      </c>
      <c r="F58" s="15" t="n">
        <v>0</v>
      </c>
      <c r="G58" s="15" t="n">
        <v>0</v>
      </c>
      <c r="H58" s="15" t="n">
        <v>0</v>
      </c>
      <c r="I58" s="15" t="n">
        <v>0</v>
      </c>
      <c r="J58" s="15" t="n">
        <v>302946.9</v>
      </c>
      <c r="K58" s="15" t="n">
        <v>0</v>
      </c>
      <c r="L58" s="15" t="n">
        <v>0</v>
      </c>
      <c r="M58" s="15" t="n">
        <v>0</v>
      </c>
      <c r="N58" s="15" t="n">
        <v>0</v>
      </c>
      <c r="O58" s="15" t="n">
        <v>0</v>
      </c>
      <c r="P58" s="15" t="n">
        <v>0</v>
      </c>
      <c r="Q58" s="15" t="n">
        <v>0</v>
      </c>
      <c r="R58" s="15" t="n">
        <v>0</v>
      </c>
      <c r="S58" s="15" t="n">
        <v>0</v>
      </c>
      <c r="T58" s="15" t="n">
        <v>0</v>
      </c>
      <c r="U58" s="15" t="n">
        <v>47682.37</v>
      </c>
      <c r="V58" s="15" t="n">
        <v>0</v>
      </c>
      <c r="W58" s="15" t="n">
        <f aca="false">(D58+H58+J58+L58)*2/100</f>
        <v>6058.938</v>
      </c>
    </row>
    <row r="59" customFormat="false" ht="12.75" hidden="false" customHeight="false" outlineLevel="0" collapsed="false">
      <c r="A59" s="3" t="n">
        <v>49</v>
      </c>
      <c r="B59" s="16" t="s">
        <v>108</v>
      </c>
      <c r="C59" s="15" t="n">
        <f aca="false">D59+H59+J59+L59+U59+W59</f>
        <v>1106163.9006</v>
      </c>
      <c r="D59" s="15" t="n">
        <v>0</v>
      </c>
      <c r="E59" s="3" t="n">
        <v>0</v>
      </c>
      <c r="F59" s="15" t="n">
        <v>0</v>
      </c>
      <c r="G59" s="15" t="n">
        <v>0</v>
      </c>
      <c r="H59" s="15" t="n">
        <v>0</v>
      </c>
      <c r="I59" s="15" t="n">
        <v>0</v>
      </c>
      <c r="J59" s="15" t="n">
        <v>254200.31</v>
      </c>
      <c r="K59" s="15" t="n">
        <v>0</v>
      </c>
      <c r="L59" s="15" t="n">
        <v>791048.72</v>
      </c>
      <c r="M59" s="15" t="n">
        <v>0</v>
      </c>
      <c r="N59" s="15" t="n">
        <v>0</v>
      </c>
      <c r="O59" s="15" t="n">
        <v>0</v>
      </c>
      <c r="P59" s="15" t="n">
        <v>0</v>
      </c>
      <c r="Q59" s="15" t="n">
        <v>0</v>
      </c>
      <c r="R59" s="15" t="n">
        <v>0</v>
      </c>
      <c r="S59" s="15" t="n">
        <v>0</v>
      </c>
      <c r="T59" s="15" t="n">
        <v>0</v>
      </c>
      <c r="U59" s="15" t="n">
        <v>40009.89</v>
      </c>
      <c r="V59" s="15" t="n">
        <v>0</v>
      </c>
      <c r="W59" s="15" t="n">
        <f aca="false">(D59+H59+J59+L59)*2/100</f>
        <v>20904.9806</v>
      </c>
    </row>
    <row r="60" customFormat="false" ht="12.75" hidden="false" customHeight="false" outlineLevel="0" collapsed="false">
      <c r="A60" s="3" t="n">
        <v>50</v>
      </c>
      <c r="B60" s="16" t="s">
        <v>110</v>
      </c>
      <c r="C60" s="15" t="n">
        <f aca="false">D60+H60+J60+L60+U60+W60</f>
        <v>2399655.2198</v>
      </c>
      <c r="D60" s="15" t="n">
        <v>0</v>
      </c>
      <c r="E60" s="3" t="n">
        <v>0</v>
      </c>
      <c r="F60" s="15" t="n">
        <v>0</v>
      </c>
      <c r="G60" s="15" t="n">
        <v>0</v>
      </c>
      <c r="H60" s="15" t="n">
        <v>2309171.99</v>
      </c>
      <c r="I60" s="15" t="n">
        <v>0</v>
      </c>
      <c r="J60" s="15" t="n">
        <v>0</v>
      </c>
      <c r="K60" s="15" t="n">
        <v>0</v>
      </c>
      <c r="L60" s="15" t="n">
        <v>0</v>
      </c>
      <c r="M60" s="15" t="n">
        <v>0</v>
      </c>
      <c r="N60" s="15" t="n">
        <v>0</v>
      </c>
      <c r="O60" s="15" t="n">
        <v>0</v>
      </c>
      <c r="P60" s="15" t="n">
        <v>0</v>
      </c>
      <c r="Q60" s="15" t="n">
        <v>0</v>
      </c>
      <c r="R60" s="15" t="n">
        <v>0</v>
      </c>
      <c r="S60" s="15" t="n">
        <v>0</v>
      </c>
      <c r="T60" s="15" t="n">
        <v>0</v>
      </c>
      <c r="U60" s="15" t="n">
        <v>44299.79</v>
      </c>
      <c r="V60" s="15" t="n">
        <v>0</v>
      </c>
      <c r="W60" s="15" t="n">
        <f aca="false">(D60+H60+J60+L60)*2/100</f>
        <v>46183.4398</v>
      </c>
    </row>
    <row r="61" customFormat="false" ht="12.75" hidden="false" customHeight="false" outlineLevel="0" collapsed="false">
      <c r="A61" s="3" t="n">
        <v>51</v>
      </c>
      <c r="B61" s="16" t="s">
        <v>159</v>
      </c>
      <c r="C61" s="15" t="n">
        <f aca="false">D61+H61+J61+L61+U61+W61</f>
        <v>1561605.8408</v>
      </c>
      <c r="D61" s="15" t="n">
        <v>0</v>
      </c>
      <c r="E61" s="3" t="n">
        <v>0</v>
      </c>
      <c r="F61" s="15" t="n">
        <v>0</v>
      </c>
      <c r="G61" s="15" t="n">
        <v>501</v>
      </c>
      <c r="H61" s="15" t="n">
        <v>1490996.04</v>
      </c>
      <c r="I61" s="15" t="n">
        <v>0</v>
      </c>
      <c r="J61" s="15" t="n">
        <v>0</v>
      </c>
      <c r="K61" s="15" t="n">
        <v>0</v>
      </c>
      <c r="L61" s="15" t="n">
        <v>0</v>
      </c>
      <c r="M61" s="15" t="n">
        <v>0</v>
      </c>
      <c r="N61" s="15" t="n">
        <v>0</v>
      </c>
      <c r="O61" s="15" t="n">
        <v>0</v>
      </c>
      <c r="P61" s="15" t="n">
        <v>0</v>
      </c>
      <c r="Q61" s="15" t="n">
        <v>0</v>
      </c>
      <c r="R61" s="15" t="n">
        <v>0</v>
      </c>
      <c r="S61" s="15" t="n">
        <v>0</v>
      </c>
      <c r="T61" s="15" t="n">
        <v>0</v>
      </c>
      <c r="U61" s="15" t="n">
        <v>40789.88</v>
      </c>
      <c r="V61" s="15" t="n">
        <v>0</v>
      </c>
      <c r="W61" s="15" t="n">
        <f aca="false">(D61+H61+J61+L61)*2/100</f>
        <v>29819.9208</v>
      </c>
    </row>
    <row r="62" customFormat="false" ht="12.75" hidden="false" customHeight="false" outlineLevel="0" collapsed="false">
      <c r="A62" s="3" t="n">
        <v>52</v>
      </c>
      <c r="B62" s="16" t="s">
        <v>112</v>
      </c>
      <c r="C62" s="15" t="n">
        <f aca="false">D62+H62+J62+L62+U62+W62</f>
        <v>2130631.7096</v>
      </c>
      <c r="D62" s="15" t="n">
        <v>0</v>
      </c>
      <c r="E62" s="3" t="n">
        <v>0</v>
      </c>
      <c r="F62" s="15" t="n">
        <v>0</v>
      </c>
      <c r="G62" s="15" t="n">
        <v>0</v>
      </c>
      <c r="H62" s="15" t="n">
        <v>2050292.48</v>
      </c>
      <c r="I62" s="15" t="n">
        <v>0</v>
      </c>
      <c r="J62" s="15" t="n">
        <v>0</v>
      </c>
      <c r="K62" s="15" t="n">
        <v>0</v>
      </c>
      <c r="L62" s="15" t="n">
        <v>0</v>
      </c>
      <c r="M62" s="15" t="n">
        <v>0</v>
      </c>
      <c r="N62" s="15" t="n">
        <v>0</v>
      </c>
      <c r="O62" s="15" t="n">
        <v>0</v>
      </c>
      <c r="P62" s="15" t="n">
        <v>0</v>
      </c>
      <c r="Q62" s="15" t="n">
        <v>0</v>
      </c>
      <c r="R62" s="15" t="n">
        <v>0</v>
      </c>
      <c r="S62" s="15" t="n">
        <v>0</v>
      </c>
      <c r="T62" s="15" t="n">
        <v>0</v>
      </c>
      <c r="U62" s="15" t="n">
        <v>39333.38</v>
      </c>
      <c r="V62" s="15" t="n">
        <v>0</v>
      </c>
      <c r="W62" s="15" t="n">
        <f aca="false">(D62+H62+J62+L62)*2/100</f>
        <v>41005.8496</v>
      </c>
    </row>
    <row r="63" customFormat="false" ht="12.75" hidden="false" customHeight="false" outlineLevel="0" collapsed="false">
      <c r="A63" s="3" t="n">
        <v>53</v>
      </c>
      <c r="B63" s="16" t="s">
        <v>114</v>
      </c>
      <c r="C63" s="15" t="n">
        <f aca="false">D63+H63+J63+L63+U63+W63</f>
        <v>2146152.2968</v>
      </c>
      <c r="D63" s="15" t="n">
        <v>0</v>
      </c>
      <c r="E63" s="3" t="n">
        <v>0</v>
      </c>
      <c r="F63" s="15" t="n">
        <v>0</v>
      </c>
      <c r="G63" s="15" t="n">
        <v>0</v>
      </c>
      <c r="H63" s="15" t="n">
        <v>2065227.84</v>
      </c>
      <c r="I63" s="15" t="n">
        <v>0</v>
      </c>
      <c r="J63" s="15" t="n">
        <v>0</v>
      </c>
      <c r="K63" s="15" t="n">
        <v>0</v>
      </c>
      <c r="L63" s="15" t="n">
        <v>0</v>
      </c>
      <c r="M63" s="15" t="n">
        <v>0</v>
      </c>
      <c r="N63" s="15" t="n">
        <v>0</v>
      </c>
      <c r="O63" s="15" t="n">
        <v>0</v>
      </c>
      <c r="P63" s="15" t="n">
        <v>0</v>
      </c>
      <c r="Q63" s="15" t="n">
        <v>0</v>
      </c>
      <c r="R63" s="15" t="n">
        <v>0</v>
      </c>
      <c r="S63" s="15" t="n">
        <v>0</v>
      </c>
      <c r="T63" s="15" t="n">
        <v>0</v>
      </c>
      <c r="U63" s="15" t="n">
        <v>39619.9</v>
      </c>
      <c r="V63" s="15" t="n">
        <v>0</v>
      </c>
      <c r="W63" s="15" t="n">
        <f aca="false">(D63+H63+J63+L63)*2/100</f>
        <v>41304.5568</v>
      </c>
    </row>
    <row r="64" customFormat="false" ht="12.75" hidden="false" customHeight="false" outlineLevel="0" collapsed="false">
      <c r="A64" s="3" t="n">
        <v>54</v>
      </c>
      <c r="B64" s="16" t="s">
        <v>115</v>
      </c>
      <c r="C64" s="15" t="n">
        <f aca="false">D64+H64+J64+L64+U64+W64</f>
        <v>2093123.6342</v>
      </c>
      <c r="D64" s="15" t="n">
        <v>0</v>
      </c>
      <c r="E64" s="3" t="n">
        <v>0</v>
      </c>
      <c r="F64" s="15" t="n">
        <v>0</v>
      </c>
      <c r="G64" s="15" t="n">
        <v>0</v>
      </c>
      <c r="H64" s="15" t="n">
        <v>2014198.71</v>
      </c>
      <c r="I64" s="15" t="n">
        <v>0</v>
      </c>
      <c r="J64" s="15" t="n">
        <v>0</v>
      </c>
      <c r="K64" s="15" t="n">
        <v>0</v>
      </c>
      <c r="L64" s="15" t="n">
        <v>0</v>
      </c>
      <c r="M64" s="15" t="n">
        <v>0</v>
      </c>
      <c r="N64" s="15" t="n">
        <v>0</v>
      </c>
      <c r="O64" s="15" t="n">
        <v>0</v>
      </c>
      <c r="P64" s="15" t="n">
        <v>0</v>
      </c>
      <c r="Q64" s="15" t="n">
        <v>0</v>
      </c>
      <c r="R64" s="15" t="n">
        <v>0</v>
      </c>
      <c r="S64" s="15" t="n">
        <v>0</v>
      </c>
      <c r="T64" s="15" t="n">
        <v>0</v>
      </c>
      <c r="U64" s="15" t="n">
        <v>38640.95</v>
      </c>
      <c r="V64" s="15" t="n">
        <v>0</v>
      </c>
      <c r="W64" s="15" t="n">
        <f aca="false">(D64+H64+J64+L64)*2/100</f>
        <v>40283.9742</v>
      </c>
    </row>
    <row r="65" customFormat="false" ht="12.75" hidden="false" customHeight="false" outlineLevel="0" collapsed="false">
      <c r="A65" s="3" t="n">
        <v>55</v>
      </c>
      <c r="B65" s="16" t="s">
        <v>116</v>
      </c>
      <c r="C65" s="15" t="n">
        <f aca="false">D65+H65+J65+L65+U65+W65</f>
        <v>251723.8756</v>
      </c>
      <c r="D65" s="15" t="n">
        <v>0</v>
      </c>
      <c r="E65" s="3" t="n">
        <v>0</v>
      </c>
      <c r="F65" s="15" t="n">
        <v>0</v>
      </c>
      <c r="G65" s="15" t="n">
        <v>0</v>
      </c>
      <c r="H65" s="15" t="n">
        <v>0</v>
      </c>
      <c r="I65" s="15" t="n">
        <v>0</v>
      </c>
      <c r="J65" s="15" t="n">
        <v>213797.28</v>
      </c>
      <c r="K65" s="15" t="n">
        <v>0</v>
      </c>
      <c r="L65" s="15" t="n">
        <v>0</v>
      </c>
      <c r="M65" s="15" t="n">
        <v>0</v>
      </c>
      <c r="N65" s="15" t="n">
        <v>0</v>
      </c>
      <c r="O65" s="15" t="n">
        <v>0</v>
      </c>
      <c r="P65" s="15" t="n">
        <v>0</v>
      </c>
      <c r="Q65" s="15" t="n">
        <v>0</v>
      </c>
      <c r="R65" s="15" t="n">
        <v>0</v>
      </c>
      <c r="S65" s="15" t="n">
        <v>0</v>
      </c>
      <c r="T65" s="15" t="n">
        <v>0</v>
      </c>
      <c r="U65" s="15" t="n">
        <v>33650.65</v>
      </c>
      <c r="V65" s="15" t="n">
        <v>0</v>
      </c>
      <c r="W65" s="15" t="n">
        <f aca="false">(D65+H65+J65+L65)*2/100</f>
        <v>4275.9456</v>
      </c>
    </row>
    <row r="66" customFormat="false" ht="12.75" hidden="false" customHeight="false" outlineLevel="0" collapsed="false">
      <c r="A66" s="3" t="n">
        <v>56</v>
      </c>
      <c r="B66" s="16" t="s">
        <v>117</v>
      </c>
      <c r="C66" s="15" t="n">
        <f aca="false">D66+H66+J66+L66+U66+W66</f>
        <v>2712317.3808</v>
      </c>
      <c r="D66" s="15" t="n">
        <v>0</v>
      </c>
      <c r="E66" s="3" t="n">
        <v>0</v>
      </c>
      <c r="F66" s="15" t="n">
        <v>0</v>
      </c>
      <c r="G66" s="15" t="n">
        <v>876</v>
      </c>
      <c r="H66" s="15" t="n">
        <v>2607011.04</v>
      </c>
      <c r="I66" s="15" t="n">
        <v>0</v>
      </c>
      <c r="J66" s="15" t="n">
        <v>0</v>
      </c>
      <c r="K66" s="15" t="n">
        <v>0</v>
      </c>
      <c r="L66" s="15" t="n">
        <v>0</v>
      </c>
      <c r="M66" s="15" t="n">
        <v>0</v>
      </c>
      <c r="N66" s="15" t="n">
        <v>0</v>
      </c>
      <c r="O66" s="15" t="n">
        <v>0</v>
      </c>
      <c r="P66" s="15" t="n">
        <v>0</v>
      </c>
      <c r="Q66" s="15" t="n">
        <v>0</v>
      </c>
      <c r="R66" s="15" t="n">
        <v>0</v>
      </c>
      <c r="S66" s="15" t="n">
        <v>0</v>
      </c>
      <c r="T66" s="15" t="n">
        <v>0</v>
      </c>
      <c r="U66" s="15" t="n">
        <v>53166.12</v>
      </c>
      <c r="V66" s="15" t="n">
        <v>0</v>
      </c>
      <c r="W66" s="15" t="n">
        <f aca="false">(D66+H66+J66+L66)*2/100</f>
        <v>52140.2208</v>
      </c>
    </row>
    <row r="67" customFormat="false" ht="12.75" hidden="false" customHeight="false" outlineLevel="0" collapsed="false">
      <c r="A67" s="3" t="n">
        <v>57</v>
      </c>
      <c r="B67" s="16" t="s">
        <v>118</v>
      </c>
      <c r="C67" s="15" t="n">
        <f aca="false">D67+H67+J67+L67+U67+W67</f>
        <v>1600810.2604</v>
      </c>
      <c r="D67" s="15" t="n">
        <v>0</v>
      </c>
      <c r="E67" s="3" t="n">
        <v>0</v>
      </c>
      <c r="F67" s="15" t="n">
        <v>0</v>
      </c>
      <c r="G67" s="15" t="n">
        <v>513</v>
      </c>
      <c r="H67" s="15" t="n">
        <v>1526708.52</v>
      </c>
      <c r="I67" s="15" t="n">
        <v>0</v>
      </c>
      <c r="J67" s="15" t="n">
        <v>0</v>
      </c>
      <c r="K67" s="15" t="n">
        <v>0</v>
      </c>
      <c r="L67" s="15" t="n">
        <v>0</v>
      </c>
      <c r="M67" s="15" t="n">
        <v>0</v>
      </c>
      <c r="N67" s="15" t="n">
        <v>0</v>
      </c>
      <c r="O67" s="15" t="n">
        <v>0</v>
      </c>
      <c r="P67" s="15" t="n">
        <v>0</v>
      </c>
      <c r="Q67" s="15" t="n">
        <v>0</v>
      </c>
      <c r="R67" s="15" t="n">
        <v>0</v>
      </c>
      <c r="S67" s="15" t="n">
        <v>0</v>
      </c>
      <c r="T67" s="15" t="n">
        <v>0</v>
      </c>
      <c r="U67" s="15" t="n">
        <v>43567.57</v>
      </c>
      <c r="V67" s="15" t="n">
        <v>0</v>
      </c>
      <c r="W67" s="15" t="n">
        <f aca="false">(D67+H67+J67+L67)*2/100</f>
        <v>30534.1704</v>
      </c>
    </row>
    <row r="68" customFormat="false" ht="12.75" hidden="false" customHeight="false" outlineLevel="0" collapsed="false">
      <c r="A68" s="3" t="n">
        <v>58</v>
      </c>
      <c r="B68" s="16" t="s">
        <v>119</v>
      </c>
      <c r="C68" s="15" t="n">
        <f aca="false">D68+H68+J68+L68+U68+W68</f>
        <v>1591549.0118</v>
      </c>
      <c r="D68" s="15" t="n">
        <v>0</v>
      </c>
      <c r="E68" s="3" t="n">
        <v>0</v>
      </c>
      <c r="F68" s="15" t="n">
        <v>0</v>
      </c>
      <c r="G68" s="15" t="n">
        <v>509.7</v>
      </c>
      <c r="H68" s="15" t="n">
        <v>1516887.59</v>
      </c>
      <c r="I68" s="15" t="n">
        <v>0</v>
      </c>
      <c r="J68" s="15" t="n">
        <v>0</v>
      </c>
      <c r="K68" s="15" t="n">
        <v>0</v>
      </c>
      <c r="L68" s="15" t="n">
        <v>0</v>
      </c>
      <c r="M68" s="15" t="n">
        <v>0</v>
      </c>
      <c r="N68" s="15" t="n">
        <v>0</v>
      </c>
      <c r="O68" s="15" t="n">
        <v>0</v>
      </c>
      <c r="P68" s="15" t="n">
        <v>0</v>
      </c>
      <c r="Q68" s="15" t="n">
        <v>0</v>
      </c>
      <c r="R68" s="15" t="n">
        <v>0</v>
      </c>
      <c r="S68" s="15" t="n">
        <v>0</v>
      </c>
      <c r="T68" s="15" t="n">
        <v>0</v>
      </c>
      <c r="U68" s="15" t="n">
        <v>44323.67</v>
      </c>
      <c r="V68" s="15" t="n">
        <v>0</v>
      </c>
      <c r="W68" s="15" t="n">
        <f aca="false">(D68+H68+J68+L68)*2/100</f>
        <v>30337.7518</v>
      </c>
    </row>
    <row r="69" customFormat="false" ht="12.75" hidden="false" customHeight="false" outlineLevel="0" collapsed="false">
      <c r="A69" s="3" t="n">
        <v>59</v>
      </c>
      <c r="B69" s="16" t="s">
        <v>120</v>
      </c>
      <c r="C69" s="15" t="n">
        <f aca="false">D69+H69+J69+L69+U69+W69</f>
        <v>1578529.0544</v>
      </c>
      <c r="D69" s="15" t="n">
        <v>0</v>
      </c>
      <c r="E69" s="3" t="n">
        <v>0</v>
      </c>
      <c r="F69" s="15" t="n">
        <v>0</v>
      </c>
      <c r="G69" s="15" t="n">
        <v>505.5</v>
      </c>
      <c r="H69" s="15" t="n">
        <v>1504388.22</v>
      </c>
      <c r="I69" s="15" t="n">
        <v>0</v>
      </c>
      <c r="J69" s="15" t="n">
        <v>0</v>
      </c>
      <c r="K69" s="15" t="n">
        <v>0</v>
      </c>
      <c r="L69" s="15" t="n">
        <v>0</v>
      </c>
      <c r="M69" s="15" t="n">
        <v>0</v>
      </c>
      <c r="N69" s="15" t="n">
        <v>0</v>
      </c>
      <c r="O69" s="15" t="n">
        <v>0</v>
      </c>
      <c r="P69" s="15" t="n">
        <v>0</v>
      </c>
      <c r="Q69" s="15" t="n">
        <v>0</v>
      </c>
      <c r="R69" s="15" t="n">
        <v>0</v>
      </c>
      <c r="S69" s="15" t="n">
        <v>0</v>
      </c>
      <c r="T69" s="15" t="n">
        <v>0</v>
      </c>
      <c r="U69" s="15" t="n">
        <v>44053.07</v>
      </c>
      <c r="V69" s="15" t="n">
        <v>0</v>
      </c>
      <c r="W69" s="15" t="n">
        <f aca="false">(D69+H69+J69+L69)*2/100</f>
        <v>30087.7644</v>
      </c>
    </row>
    <row r="70" customFormat="false" ht="12.75" hidden="false" customHeight="false" outlineLevel="0" collapsed="false">
      <c r="A70" s="3" t="n">
        <v>60</v>
      </c>
      <c r="B70" s="16" t="s">
        <v>121</v>
      </c>
      <c r="C70" s="15" t="n">
        <f aca="false">D70+H70+J70+L70+U70+W70</f>
        <v>1478950.0784</v>
      </c>
      <c r="D70" s="15" t="n">
        <v>0</v>
      </c>
      <c r="E70" s="3" t="n">
        <v>0</v>
      </c>
      <c r="F70" s="15" t="n">
        <v>0</v>
      </c>
      <c r="G70" s="15" t="n">
        <v>473</v>
      </c>
      <c r="H70" s="15" t="n">
        <v>1407666.92</v>
      </c>
      <c r="I70" s="15" t="n">
        <v>0</v>
      </c>
      <c r="J70" s="15" t="n">
        <v>0</v>
      </c>
      <c r="K70" s="15" t="n">
        <v>0</v>
      </c>
      <c r="L70" s="15" t="n">
        <v>0</v>
      </c>
      <c r="M70" s="15" t="n">
        <v>0</v>
      </c>
      <c r="N70" s="15" t="n">
        <v>0</v>
      </c>
      <c r="O70" s="15" t="n">
        <v>0</v>
      </c>
      <c r="P70" s="15" t="n">
        <v>0</v>
      </c>
      <c r="Q70" s="15" t="n">
        <v>0</v>
      </c>
      <c r="R70" s="15" t="n">
        <v>0</v>
      </c>
      <c r="S70" s="15" t="n">
        <v>0</v>
      </c>
      <c r="T70" s="15" t="n">
        <v>0</v>
      </c>
      <c r="U70" s="15" t="n">
        <v>43129.82</v>
      </c>
      <c r="V70" s="15" t="n">
        <v>0</v>
      </c>
      <c r="W70" s="15" t="n">
        <f aca="false">(D70+H70+J70+L70)*2/100</f>
        <v>28153.3384</v>
      </c>
    </row>
    <row r="71" customFormat="false" ht="12.75" hidden="false" customHeight="false" outlineLevel="0" collapsed="false">
      <c r="A71" s="3" t="n">
        <v>61</v>
      </c>
      <c r="B71" s="16" t="s">
        <v>122</v>
      </c>
      <c r="C71" s="15" t="n">
        <f aca="false">D71+H71+J71+L71+U71+W71</f>
        <v>7181832.2706</v>
      </c>
      <c r="D71" s="15" t="n">
        <v>0</v>
      </c>
      <c r="E71" s="3" t="n">
        <v>0</v>
      </c>
      <c r="F71" s="15" t="n">
        <v>0</v>
      </c>
      <c r="G71" s="15" t="n">
        <v>0</v>
      </c>
      <c r="H71" s="15" t="n">
        <v>6891795.53</v>
      </c>
      <c r="I71" s="15" t="n">
        <v>0</v>
      </c>
      <c r="J71" s="15" t="n">
        <v>0</v>
      </c>
      <c r="K71" s="15" t="n">
        <v>0</v>
      </c>
      <c r="L71" s="15" t="n">
        <v>0</v>
      </c>
      <c r="M71" s="15" t="n">
        <v>0</v>
      </c>
      <c r="N71" s="15" t="n">
        <v>0</v>
      </c>
      <c r="O71" s="15" t="n">
        <v>0</v>
      </c>
      <c r="P71" s="15" t="n">
        <v>0</v>
      </c>
      <c r="Q71" s="15" t="n">
        <v>0</v>
      </c>
      <c r="R71" s="15" t="n">
        <v>0</v>
      </c>
      <c r="S71" s="15" t="n">
        <v>0</v>
      </c>
      <c r="T71" s="15" t="n">
        <v>0</v>
      </c>
      <c r="U71" s="15" t="n">
        <v>152200.83</v>
      </c>
      <c r="V71" s="15" t="n">
        <v>0</v>
      </c>
      <c r="W71" s="15" t="n">
        <f aca="false">(D71+H71+J71+L71)*2/100</f>
        <v>137835.9106</v>
      </c>
    </row>
    <row r="72" customFormat="false" ht="12.75" hidden="false" customHeight="false" outlineLevel="0" collapsed="false">
      <c r="A72" s="3" t="n">
        <v>62</v>
      </c>
      <c r="B72" s="16" t="s">
        <v>123</v>
      </c>
      <c r="C72" s="15" t="n">
        <f aca="false">D72+H72+J72+L72+U72+W72</f>
        <v>1572274.4438</v>
      </c>
      <c r="D72" s="15" t="n">
        <v>0</v>
      </c>
      <c r="E72" s="3" t="n">
        <v>0</v>
      </c>
      <c r="F72" s="15" t="n">
        <v>0</v>
      </c>
      <c r="G72" s="15" t="n">
        <v>0</v>
      </c>
      <c r="H72" s="15" t="n">
        <v>1501268.19</v>
      </c>
      <c r="I72" s="15" t="n">
        <v>0</v>
      </c>
      <c r="J72" s="15" t="n">
        <v>0</v>
      </c>
      <c r="K72" s="15" t="n">
        <v>0</v>
      </c>
      <c r="L72" s="15" t="n">
        <v>0</v>
      </c>
      <c r="M72" s="15" t="n">
        <v>0</v>
      </c>
      <c r="N72" s="15" t="n">
        <v>0</v>
      </c>
      <c r="O72" s="15" t="n">
        <v>0</v>
      </c>
      <c r="P72" s="15" t="n">
        <v>0</v>
      </c>
      <c r="Q72" s="15" t="n">
        <v>0</v>
      </c>
      <c r="R72" s="15" t="n">
        <v>0</v>
      </c>
      <c r="S72" s="15" t="n">
        <v>0</v>
      </c>
      <c r="T72" s="15" t="n">
        <v>0</v>
      </c>
      <c r="U72" s="15" t="n">
        <v>40980.89</v>
      </c>
      <c r="V72" s="15" t="n">
        <v>0</v>
      </c>
      <c r="W72" s="15" t="n">
        <f aca="false">(D72+H72+J72+L72)*2/100</f>
        <v>30025.3638</v>
      </c>
    </row>
    <row r="73" customFormat="false" ht="12.75" hidden="false" customHeight="false" outlineLevel="0" collapsed="false">
      <c r="A73" s="3" t="n">
        <v>63</v>
      </c>
      <c r="B73" s="16" t="s">
        <v>125</v>
      </c>
      <c r="C73" s="15" t="n">
        <f aca="false">D73+H73+J73+L73+U73+W73</f>
        <v>1539124.8894</v>
      </c>
      <c r="D73" s="15" t="n">
        <v>0</v>
      </c>
      <c r="E73" s="3" t="n">
        <v>0</v>
      </c>
      <c r="F73" s="15" t="n">
        <v>0</v>
      </c>
      <c r="G73" s="15" t="n">
        <v>0</v>
      </c>
      <c r="H73" s="15" t="n">
        <v>1481089.47</v>
      </c>
      <c r="I73" s="15" t="n">
        <v>0</v>
      </c>
      <c r="J73" s="15" t="n">
        <v>0</v>
      </c>
      <c r="K73" s="15" t="n">
        <v>0</v>
      </c>
      <c r="L73" s="15" t="n">
        <v>0</v>
      </c>
      <c r="M73" s="15" t="n">
        <v>0</v>
      </c>
      <c r="N73" s="15" t="n">
        <v>0</v>
      </c>
      <c r="O73" s="15" t="n">
        <v>0</v>
      </c>
      <c r="P73" s="15" t="n">
        <v>0</v>
      </c>
      <c r="Q73" s="15" t="n">
        <v>0</v>
      </c>
      <c r="R73" s="15" t="n">
        <v>0</v>
      </c>
      <c r="S73" s="15" t="n">
        <v>0</v>
      </c>
      <c r="T73" s="15" t="n">
        <v>0</v>
      </c>
      <c r="U73" s="15" t="n">
        <v>28413.63</v>
      </c>
      <c r="V73" s="15" t="n">
        <v>0</v>
      </c>
      <c r="W73" s="15" t="n">
        <f aca="false">(D73+H73+J73+L73)*2/100</f>
        <v>29621.7894</v>
      </c>
    </row>
    <row r="74" customFormat="false" ht="12.75" hidden="false" customHeight="false" outlineLevel="0" collapsed="false">
      <c r="A74" s="3" t="n">
        <v>64</v>
      </c>
      <c r="B74" s="16" t="s">
        <v>126</v>
      </c>
      <c r="C74" s="15" t="n">
        <f aca="false">D74+H74+J74+L74+U74+W74</f>
        <v>3074800.7594</v>
      </c>
      <c r="D74" s="15" t="n">
        <v>0</v>
      </c>
      <c r="E74" s="3" t="n">
        <v>0</v>
      </c>
      <c r="F74" s="15" t="n">
        <v>0</v>
      </c>
      <c r="G74" s="15" t="n">
        <v>0</v>
      </c>
      <c r="H74" s="15" t="n">
        <v>2958859.97</v>
      </c>
      <c r="I74" s="15" t="n">
        <v>0</v>
      </c>
      <c r="J74" s="15" t="n">
        <v>0</v>
      </c>
      <c r="K74" s="15" t="n">
        <v>0</v>
      </c>
      <c r="L74" s="15" t="n">
        <v>0</v>
      </c>
      <c r="M74" s="15" t="n">
        <v>0</v>
      </c>
      <c r="N74" s="15" t="n">
        <v>0</v>
      </c>
      <c r="O74" s="15" t="n">
        <v>0</v>
      </c>
      <c r="P74" s="15" t="n">
        <v>0</v>
      </c>
      <c r="Q74" s="15" t="n">
        <v>0</v>
      </c>
      <c r="R74" s="15" t="n">
        <v>0</v>
      </c>
      <c r="S74" s="15" t="n">
        <v>0</v>
      </c>
      <c r="T74" s="15" t="n">
        <v>0</v>
      </c>
      <c r="U74" s="15" t="n">
        <v>56763.59</v>
      </c>
      <c r="V74" s="15" t="n">
        <v>0</v>
      </c>
      <c r="W74" s="15" t="n">
        <f aca="false">(D74+H74+J74+L74)*2/100</f>
        <v>59177.1994</v>
      </c>
    </row>
    <row r="75" customFormat="false" ht="12.75" hidden="false" customHeight="false" outlineLevel="0" collapsed="false">
      <c r="A75" s="3" t="n">
        <v>65</v>
      </c>
      <c r="B75" s="16" t="s">
        <v>127</v>
      </c>
      <c r="C75" s="15" t="n">
        <f aca="false">D75+H75+J75+L75+U75+W75</f>
        <v>1476611.4236</v>
      </c>
      <c r="D75" s="15" t="n">
        <v>0</v>
      </c>
      <c r="E75" s="3" t="n">
        <v>0</v>
      </c>
      <c r="F75" s="15" t="n">
        <v>0</v>
      </c>
      <c r="G75" s="15" t="n">
        <v>0</v>
      </c>
      <c r="H75" s="15" t="n">
        <v>1420933.18</v>
      </c>
      <c r="I75" s="15" t="n">
        <v>0</v>
      </c>
      <c r="J75" s="15" t="n">
        <v>0</v>
      </c>
      <c r="K75" s="15" t="n">
        <v>0</v>
      </c>
      <c r="L75" s="15" t="n">
        <v>0</v>
      </c>
      <c r="M75" s="15" t="n">
        <v>0</v>
      </c>
      <c r="N75" s="15" t="n">
        <v>0</v>
      </c>
      <c r="O75" s="15" t="n">
        <v>0</v>
      </c>
      <c r="P75" s="15" t="n">
        <v>0</v>
      </c>
      <c r="Q75" s="15" t="n">
        <v>0</v>
      </c>
      <c r="R75" s="15" t="n">
        <v>0</v>
      </c>
      <c r="S75" s="15" t="n">
        <v>0</v>
      </c>
      <c r="T75" s="15" t="n">
        <v>0</v>
      </c>
      <c r="U75" s="15" t="n">
        <v>27259.58</v>
      </c>
      <c r="V75" s="15" t="n">
        <v>0</v>
      </c>
      <c r="W75" s="15" t="n">
        <f aca="false">(D75+H75+J75+L75)*2/100</f>
        <v>28418.6636</v>
      </c>
    </row>
    <row r="76" customFormat="false" ht="12.75" hidden="false" customHeight="false" outlineLevel="0" collapsed="false">
      <c r="A76" s="3" t="n">
        <v>66</v>
      </c>
      <c r="B76" s="16" t="s">
        <v>128</v>
      </c>
      <c r="C76" s="15" t="n">
        <f aca="false">D76+H76+J76+L76+U76+W76</f>
        <v>1370873.282</v>
      </c>
      <c r="D76" s="15" t="n">
        <v>0</v>
      </c>
      <c r="E76" s="3" t="n">
        <v>0</v>
      </c>
      <c r="F76" s="15" t="n">
        <v>0</v>
      </c>
      <c r="G76" s="15" t="n">
        <v>440</v>
      </c>
      <c r="H76" s="15" t="n">
        <v>1309457.6</v>
      </c>
      <c r="I76" s="15" t="n">
        <v>0</v>
      </c>
      <c r="J76" s="15" t="n">
        <v>0</v>
      </c>
      <c r="K76" s="15" t="n">
        <v>0</v>
      </c>
      <c r="L76" s="15" t="n">
        <v>0</v>
      </c>
      <c r="M76" s="15" t="n">
        <v>0</v>
      </c>
      <c r="N76" s="15" t="n">
        <v>0</v>
      </c>
      <c r="O76" s="15" t="n">
        <v>0</v>
      </c>
      <c r="P76" s="15" t="n">
        <v>0</v>
      </c>
      <c r="Q76" s="15" t="n">
        <v>0</v>
      </c>
      <c r="R76" s="15" t="n">
        <v>0</v>
      </c>
      <c r="S76" s="15" t="n">
        <v>0</v>
      </c>
      <c r="T76" s="15" t="n">
        <v>0</v>
      </c>
      <c r="U76" s="15" t="n">
        <v>35226.53</v>
      </c>
      <c r="V76" s="15" t="n">
        <v>0</v>
      </c>
      <c r="W76" s="15" t="n">
        <f aca="false">(D76+H76+J76+L76)*2/100</f>
        <v>26189.152</v>
      </c>
    </row>
  </sheetData>
  <mergeCells count="15">
    <mergeCell ref="A2:W2"/>
    <mergeCell ref="A3:A5"/>
    <mergeCell ref="B3:B5"/>
    <mergeCell ref="C3:C4"/>
    <mergeCell ref="D3:N3"/>
    <mergeCell ref="O3:W3"/>
    <mergeCell ref="E4:F4"/>
    <mergeCell ref="G4:H4"/>
    <mergeCell ref="I4:J4"/>
    <mergeCell ref="K4:L4"/>
    <mergeCell ref="M4:N4"/>
    <mergeCell ref="A7:B7"/>
    <mergeCell ref="A8:B8"/>
    <mergeCell ref="A9:B9"/>
    <mergeCell ref="A10:B10"/>
  </mergeCells>
  <printOptions headings="false" gridLines="false" gridLinesSet="true" horizontalCentered="false" verticalCentered="false"/>
  <pageMargins left="0.747916666666667" right="0.236111111111111" top="0.236111111111111" bottom="0.315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2019-06-12T12:50:59Z</dcterms:created>
  <dc:creator>System</dc:creator>
  <dc:description/>
  <dc:language>ru-RU</dc:language>
  <cp:lastModifiedBy>Admin</cp:lastModifiedBy>
  <cp:lastPrinted>2021-06-10T09:31:57Z</cp:lastPrinted>
  <dcterms:modified xsi:type="dcterms:W3CDTF">2021-06-10T09:36:58Z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