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/>
  </bookViews>
  <sheets>
    <sheet name="Приложение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27" i="1"/>
  <c r="E127"/>
  <c r="F127"/>
  <c r="G127"/>
  <c r="H127"/>
  <c r="I127"/>
  <c r="J127"/>
  <c r="D138"/>
  <c r="E138"/>
  <c r="F138"/>
  <c r="G138"/>
  <c r="H138"/>
  <c r="I138"/>
  <c r="J138"/>
  <c r="C139"/>
  <c r="C138" s="1"/>
  <c r="D33"/>
  <c r="E33"/>
  <c r="F33"/>
  <c r="G33"/>
  <c r="H33"/>
  <c r="I33"/>
  <c r="J33"/>
  <c r="D711"/>
  <c r="E711"/>
  <c r="F711"/>
  <c r="G711"/>
  <c r="H711"/>
  <c r="I711"/>
  <c r="J711"/>
  <c r="D725"/>
  <c r="E725"/>
  <c r="F725"/>
  <c r="G725"/>
  <c r="H725"/>
  <c r="I725"/>
  <c r="J725"/>
  <c r="C726"/>
  <c r="C725" s="1"/>
  <c r="D479"/>
  <c r="E479"/>
  <c r="F479"/>
  <c r="G479"/>
  <c r="H479"/>
  <c r="I479"/>
  <c r="J479"/>
  <c r="D576"/>
  <c r="E576"/>
  <c r="F576"/>
  <c r="G576"/>
  <c r="H576"/>
  <c r="I576"/>
  <c r="J576"/>
  <c r="C577"/>
  <c r="C576" s="1"/>
  <c r="J294"/>
  <c r="I294"/>
  <c r="H294"/>
  <c r="G294"/>
  <c r="F294"/>
  <c r="E294"/>
  <c r="D294"/>
  <c r="D312"/>
  <c r="E312"/>
  <c r="F312"/>
  <c r="G312"/>
  <c r="H312"/>
  <c r="I312"/>
  <c r="J312"/>
  <c r="C313"/>
  <c r="C312" s="1"/>
  <c r="D246"/>
  <c r="E246"/>
  <c r="F246"/>
  <c r="G246"/>
  <c r="H246"/>
  <c r="I246"/>
  <c r="J246"/>
  <c r="D278"/>
  <c r="E278"/>
  <c r="F278"/>
  <c r="G278"/>
  <c r="H278"/>
  <c r="I278"/>
  <c r="J278"/>
  <c r="C279"/>
  <c r="C278" s="1"/>
  <c r="D281"/>
  <c r="E281"/>
  <c r="F281"/>
  <c r="G281"/>
  <c r="H281"/>
  <c r="I281"/>
  <c r="J281"/>
  <c r="C282"/>
  <c r="C281" s="1"/>
  <c r="D709"/>
  <c r="E709"/>
  <c r="F709"/>
  <c r="G709"/>
  <c r="H709"/>
  <c r="I709"/>
  <c r="I17" s="1"/>
  <c r="J709"/>
  <c r="D710"/>
  <c r="E710"/>
  <c r="F710"/>
  <c r="G710"/>
  <c r="H710"/>
  <c r="I710"/>
  <c r="J710"/>
  <c r="D173"/>
  <c r="E173"/>
  <c r="F173"/>
  <c r="G173"/>
  <c r="H173"/>
  <c r="I173"/>
  <c r="J173"/>
  <c r="D224"/>
  <c r="E224"/>
  <c r="F224"/>
  <c r="G224"/>
  <c r="H224"/>
  <c r="I224"/>
  <c r="J224"/>
  <c r="F172"/>
  <c r="C225"/>
  <c r="C226"/>
  <c r="D722"/>
  <c r="E722"/>
  <c r="F722"/>
  <c r="G722"/>
  <c r="H722"/>
  <c r="I722"/>
  <c r="J722"/>
  <c r="C723"/>
  <c r="C722" s="1"/>
  <c r="D717"/>
  <c r="E717"/>
  <c r="F717"/>
  <c r="G717"/>
  <c r="H717"/>
  <c r="I717"/>
  <c r="J717"/>
  <c r="D293"/>
  <c r="D287" s="1"/>
  <c r="E293"/>
  <c r="F293"/>
  <c r="F287" s="1"/>
  <c r="G293"/>
  <c r="G287" s="1"/>
  <c r="H293"/>
  <c r="H291" s="1"/>
  <c r="I293"/>
  <c r="J293"/>
  <c r="J287" s="1"/>
  <c r="C561"/>
  <c r="D552"/>
  <c r="E552"/>
  <c r="F552"/>
  <c r="G552"/>
  <c r="H552"/>
  <c r="I552"/>
  <c r="J552"/>
  <c r="C553"/>
  <c r="C552" s="1"/>
  <c r="D586"/>
  <c r="E586"/>
  <c r="F586"/>
  <c r="G586"/>
  <c r="H586"/>
  <c r="I586"/>
  <c r="J586"/>
  <c r="D624"/>
  <c r="E624"/>
  <c r="F624"/>
  <c r="G624"/>
  <c r="H624"/>
  <c r="I624"/>
  <c r="J624"/>
  <c r="C625"/>
  <c r="C624" s="1"/>
  <c r="C665"/>
  <c r="D309"/>
  <c r="E309"/>
  <c r="F309"/>
  <c r="G309"/>
  <c r="H309"/>
  <c r="I309"/>
  <c r="J309"/>
  <c r="C310"/>
  <c r="C293" s="1"/>
  <c r="C287" s="1"/>
  <c r="D46"/>
  <c r="E46"/>
  <c r="F46"/>
  <c r="G46"/>
  <c r="H46"/>
  <c r="I46"/>
  <c r="J46"/>
  <c r="C47"/>
  <c r="C46" s="1"/>
  <c r="C720"/>
  <c r="C719"/>
  <c r="D713"/>
  <c r="E713"/>
  <c r="F713"/>
  <c r="G713"/>
  <c r="H713"/>
  <c r="I713"/>
  <c r="J713"/>
  <c r="E362"/>
  <c r="D273"/>
  <c r="E273"/>
  <c r="F273"/>
  <c r="G273"/>
  <c r="H273"/>
  <c r="I273"/>
  <c r="J273"/>
  <c r="C276"/>
  <c r="C273" s="1"/>
  <c r="D236"/>
  <c r="E236"/>
  <c r="F236"/>
  <c r="G236"/>
  <c r="H236"/>
  <c r="I236"/>
  <c r="J236"/>
  <c r="D732"/>
  <c r="D729" s="1"/>
  <c r="E732"/>
  <c r="E729" s="1"/>
  <c r="F732"/>
  <c r="F729" s="1"/>
  <c r="G732"/>
  <c r="G729" s="1"/>
  <c r="H732"/>
  <c r="H729" s="1"/>
  <c r="I732"/>
  <c r="I729" s="1"/>
  <c r="J732"/>
  <c r="J729" s="1"/>
  <c r="D734"/>
  <c r="E734"/>
  <c r="F734"/>
  <c r="G734"/>
  <c r="H734"/>
  <c r="I734"/>
  <c r="J734"/>
  <c r="C735"/>
  <c r="C732" s="1"/>
  <c r="C729" s="1"/>
  <c r="C718"/>
  <c r="C714"/>
  <c r="C715"/>
  <c r="C711" s="1"/>
  <c r="D382"/>
  <c r="E382"/>
  <c r="F382"/>
  <c r="G382"/>
  <c r="H382"/>
  <c r="I382"/>
  <c r="J382"/>
  <c r="D421"/>
  <c r="E421"/>
  <c r="F421"/>
  <c r="G421"/>
  <c r="H421"/>
  <c r="I421"/>
  <c r="J421"/>
  <c r="C424"/>
  <c r="C421" s="1"/>
  <c r="D268"/>
  <c r="E268"/>
  <c r="F268"/>
  <c r="G268"/>
  <c r="H268"/>
  <c r="I268"/>
  <c r="J268"/>
  <c r="C271"/>
  <c r="C268" s="1"/>
  <c r="C241"/>
  <c r="C238" s="1"/>
  <c r="C233" s="1"/>
  <c r="J238"/>
  <c r="J233" s="1"/>
  <c r="I238"/>
  <c r="I233" s="1"/>
  <c r="H238"/>
  <c r="H233" s="1"/>
  <c r="G238"/>
  <c r="G233" s="1"/>
  <c r="F238"/>
  <c r="F233" s="1"/>
  <c r="E238"/>
  <c r="E233" s="1"/>
  <c r="D238"/>
  <c r="D233" s="1"/>
  <c r="E381"/>
  <c r="C381" s="1"/>
  <c r="D380"/>
  <c r="E380"/>
  <c r="F380"/>
  <c r="C419"/>
  <c r="C418"/>
  <c r="C417"/>
  <c r="E416"/>
  <c r="C416" s="1"/>
  <c r="C414"/>
  <c r="C413"/>
  <c r="C412"/>
  <c r="C380" s="1"/>
  <c r="E411"/>
  <c r="C411" s="1"/>
  <c r="D172"/>
  <c r="E172"/>
  <c r="G172"/>
  <c r="H172"/>
  <c r="I172"/>
  <c r="J172"/>
  <c r="D436"/>
  <c r="D435"/>
  <c r="E435"/>
  <c r="F435"/>
  <c r="G435"/>
  <c r="H435"/>
  <c r="I435"/>
  <c r="J435"/>
  <c r="D630"/>
  <c r="E630"/>
  <c r="F630"/>
  <c r="G630"/>
  <c r="H630"/>
  <c r="I630"/>
  <c r="J630"/>
  <c r="D679"/>
  <c r="E679"/>
  <c r="F679"/>
  <c r="G679"/>
  <c r="H679"/>
  <c r="I679"/>
  <c r="J679"/>
  <c r="C680"/>
  <c r="C679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58"/>
  <c r="E458"/>
  <c r="F458"/>
  <c r="G458"/>
  <c r="H458"/>
  <c r="I458"/>
  <c r="J458"/>
  <c r="C459"/>
  <c r="C458" s="1"/>
  <c r="E291" l="1"/>
  <c r="D708"/>
  <c r="H708"/>
  <c r="I291"/>
  <c r="C710"/>
  <c r="C709"/>
  <c r="G708"/>
  <c r="J708"/>
  <c r="C224"/>
  <c r="J17"/>
  <c r="D291"/>
  <c r="G291"/>
  <c r="G231"/>
  <c r="J291"/>
  <c r="F291"/>
  <c r="H287"/>
  <c r="I287"/>
  <c r="E287"/>
  <c r="H17"/>
  <c r="C309"/>
  <c r="I708"/>
  <c r="E708"/>
  <c r="F708"/>
  <c r="C717"/>
  <c r="C713"/>
  <c r="C734"/>
  <c r="I231"/>
  <c r="E231"/>
  <c r="J231"/>
  <c r="H231"/>
  <c r="F231"/>
  <c r="D231"/>
  <c r="C236"/>
  <c r="D434"/>
  <c r="C540"/>
  <c r="C530"/>
  <c r="C525"/>
  <c r="C515"/>
  <c r="C486"/>
  <c r="D573"/>
  <c r="E573"/>
  <c r="F573"/>
  <c r="G573"/>
  <c r="H573"/>
  <c r="I573"/>
  <c r="J573"/>
  <c r="C574"/>
  <c r="C573" s="1"/>
  <c r="C359"/>
  <c r="C708" l="1"/>
  <c r="D676"/>
  <c r="E676"/>
  <c r="F676"/>
  <c r="G676"/>
  <c r="H676"/>
  <c r="I676"/>
  <c r="J676"/>
  <c r="K676"/>
  <c r="C677"/>
  <c r="C676" s="1"/>
  <c r="C702"/>
  <c r="C566"/>
  <c r="C563" s="1"/>
  <c r="D482"/>
  <c r="E482"/>
  <c r="F482"/>
  <c r="G482"/>
  <c r="H482"/>
  <c r="I482"/>
  <c r="J482"/>
  <c r="C266"/>
  <c r="C263" s="1"/>
  <c r="C41"/>
  <c r="C37"/>
  <c r="C452"/>
  <c r="C450" s="1"/>
  <c r="C674"/>
  <c r="C673" s="1"/>
  <c r="C663"/>
  <c r="D629"/>
  <c r="E629"/>
  <c r="F629"/>
  <c r="G629"/>
  <c r="H629"/>
  <c r="I629"/>
  <c r="J629"/>
  <c r="C157"/>
  <c r="D699"/>
  <c r="E699"/>
  <c r="F699"/>
  <c r="G699"/>
  <c r="H699"/>
  <c r="I699"/>
  <c r="J699"/>
  <c r="D704"/>
  <c r="D698" s="1"/>
  <c r="E704"/>
  <c r="E698" s="1"/>
  <c r="F704"/>
  <c r="F698" s="1"/>
  <c r="G704"/>
  <c r="G698" s="1"/>
  <c r="H704"/>
  <c r="H698" s="1"/>
  <c r="I704"/>
  <c r="I698" s="1"/>
  <c r="J704"/>
  <c r="J698" s="1"/>
  <c r="C705"/>
  <c r="C704" s="1"/>
  <c r="D701"/>
  <c r="E701"/>
  <c r="F701"/>
  <c r="G701"/>
  <c r="H701"/>
  <c r="I701"/>
  <c r="G656"/>
  <c r="G628"/>
  <c r="D628"/>
  <c r="E628"/>
  <c r="F628"/>
  <c r="H628"/>
  <c r="I628"/>
  <c r="J628"/>
  <c r="D581"/>
  <c r="E581"/>
  <c r="F581"/>
  <c r="G581"/>
  <c r="H581"/>
  <c r="I581"/>
  <c r="J581"/>
  <c r="D587"/>
  <c r="D582" s="1"/>
  <c r="E587"/>
  <c r="E582" s="1"/>
  <c r="F587"/>
  <c r="F582" s="1"/>
  <c r="G587"/>
  <c r="G582" s="1"/>
  <c r="H587"/>
  <c r="H582" s="1"/>
  <c r="I587"/>
  <c r="I582" s="1"/>
  <c r="J587"/>
  <c r="J582" s="1"/>
  <c r="D621"/>
  <c r="E621"/>
  <c r="F621"/>
  <c r="G621"/>
  <c r="H621"/>
  <c r="I621"/>
  <c r="J621"/>
  <c r="C622"/>
  <c r="C621" s="1"/>
  <c r="D618"/>
  <c r="E618"/>
  <c r="F618"/>
  <c r="G618"/>
  <c r="H618"/>
  <c r="I618"/>
  <c r="J618"/>
  <c r="C619"/>
  <c r="C618" s="1"/>
  <c r="D614"/>
  <c r="E614"/>
  <c r="F614"/>
  <c r="G614"/>
  <c r="H614"/>
  <c r="I614"/>
  <c r="J614"/>
  <c r="C616"/>
  <c r="C615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C135" s="1"/>
  <c r="D473"/>
  <c r="E473"/>
  <c r="F473"/>
  <c r="G473"/>
  <c r="H473"/>
  <c r="I473"/>
  <c r="J473"/>
  <c r="D568"/>
  <c r="E568"/>
  <c r="F568"/>
  <c r="G568"/>
  <c r="H568"/>
  <c r="I568"/>
  <c r="J568"/>
  <c r="C571"/>
  <c r="C568" s="1"/>
  <c r="D323"/>
  <c r="D318" s="1"/>
  <c r="E323"/>
  <c r="E318" s="1"/>
  <c r="F323"/>
  <c r="F318" s="1"/>
  <c r="G323"/>
  <c r="G318" s="1"/>
  <c r="H323"/>
  <c r="H318" s="1"/>
  <c r="I323"/>
  <c r="I318" s="1"/>
  <c r="J323"/>
  <c r="J318" s="1"/>
  <c r="D343"/>
  <c r="E343"/>
  <c r="F343"/>
  <c r="G343"/>
  <c r="H343"/>
  <c r="I343"/>
  <c r="J343"/>
  <c r="C344"/>
  <c r="C343" s="1"/>
  <c r="D377"/>
  <c r="E377"/>
  <c r="F377"/>
  <c r="G377"/>
  <c r="H377"/>
  <c r="I377"/>
  <c r="J377"/>
  <c r="D168"/>
  <c r="E168"/>
  <c r="F168"/>
  <c r="I168"/>
  <c r="J168"/>
  <c r="D408"/>
  <c r="E408"/>
  <c r="F408"/>
  <c r="G408"/>
  <c r="H408"/>
  <c r="I408"/>
  <c r="J408"/>
  <c r="C409"/>
  <c r="C408" s="1"/>
  <c r="D215"/>
  <c r="E215"/>
  <c r="F215"/>
  <c r="G215"/>
  <c r="H215"/>
  <c r="I215"/>
  <c r="J215"/>
  <c r="C216"/>
  <c r="C172" s="1"/>
  <c r="D243"/>
  <c r="E243"/>
  <c r="H243"/>
  <c r="I243"/>
  <c r="D340"/>
  <c r="E340"/>
  <c r="F340"/>
  <c r="G340"/>
  <c r="H340"/>
  <c r="I340"/>
  <c r="J340"/>
  <c r="C341"/>
  <c r="C340" s="1"/>
  <c r="E375"/>
  <c r="E17" s="1"/>
  <c r="G380"/>
  <c r="H380"/>
  <c r="I380"/>
  <c r="J380"/>
  <c r="D376"/>
  <c r="E376"/>
  <c r="F376"/>
  <c r="G376"/>
  <c r="H376"/>
  <c r="I376"/>
  <c r="J376"/>
  <c r="D399"/>
  <c r="E399"/>
  <c r="F399"/>
  <c r="G399"/>
  <c r="H399"/>
  <c r="I399"/>
  <c r="J399"/>
  <c r="C401"/>
  <c r="C400"/>
  <c r="C375" s="1"/>
  <c r="C17" s="1"/>
  <c r="C535"/>
  <c r="C532" s="1"/>
  <c r="D145"/>
  <c r="D141" s="1"/>
  <c r="E145"/>
  <c r="E141" s="1"/>
  <c r="F145"/>
  <c r="D153"/>
  <c r="E153"/>
  <c r="F153"/>
  <c r="G153"/>
  <c r="H153"/>
  <c r="I153"/>
  <c r="J153"/>
  <c r="D506"/>
  <c r="E506"/>
  <c r="F506"/>
  <c r="G506"/>
  <c r="H506"/>
  <c r="I506"/>
  <c r="J506"/>
  <c r="C510"/>
  <c r="D597"/>
  <c r="E597"/>
  <c r="F597"/>
  <c r="G597"/>
  <c r="H597"/>
  <c r="I597"/>
  <c r="J597"/>
  <c r="C600"/>
  <c r="D537"/>
  <c r="E537"/>
  <c r="F537"/>
  <c r="G537"/>
  <c r="H537"/>
  <c r="I537"/>
  <c r="J537"/>
  <c r="C537"/>
  <c r="D532"/>
  <c r="E532"/>
  <c r="F532"/>
  <c r="G532"/>
  <c r="H532"/>
  <c r="I532"/>
  <c r="J532"/>
  <c r="D522"/>
  <c r="E522"/>
  <c r="F522"/>
  <c r="G522"/>
  <c r="H522"/>
  <c r="I522"/>
  <c r="J522"/>
  <c r="C522"/>
  <c r="D527"/>
  <c r="E527"/>
  <c r="F527"/>
  <c r="G527"/>
  <c r="H527"/>
  <c r="I527"/>
  <c r="J527"/>
  <c r="C527"/>
  <c r="D512"/>
  <c r="E512"/>
  <c r="F512"/>
  <c r="G512"/>
  <c r="H512"/>
  <c r="I512"/>
  <c r="J512"/>
  <c r="J690"/>
  <c r="D691"/>
  <c r="D690" s="1"/>
  <c r="E691"/>
  <c r="E690" s="1"/>
  <c r="F691"/>
  <c r="F690" s="1"/>
  <c r="G691"/>
  <c r="G690" s="1"/>
  <c r="H691"/>
  <c r="H690" s="1"/>
  <c r="I691"/>
  <c r="I690" s="1"/>
  <c r="D694"/>
  <c r="E694"/>
  <c r="F694"/>
  <c r="G694"/>
  <c r="H694"/>
  <c r="I694"/>
  <c r="C695"/>
  <c r="C691" s="1"/>
  <c r="D673"/>
  <c r="E673"/>
  <c r="F673"/>
  <c r="G673"/>
  <c r="H673"/>
  <c r="I673"/>
  <c r="J673"/>
  <c r="D656"/>
  <c r="E656"/>
  <c r="F656"/>
  <c r="H656"/>
  <c r="I656"/>
  <c r="J656"/>
  <c r="C658"/>
  <c r="C656" s="1"/>
  <c r="D653"/>
  <c r="H653"/>
  <c r="I653"/>
  <c r="J653"/>
  <c r="C654"/>
  <c r="C653" s="1"/>
  <c r="D660"/>
  <c r="E660"/>
  <c r="F660"/>
  <c r="G660"/>
  <c r="H660"/>
  <c r="I660"/>
  <c r="J660"/>
  <c r="C661"/>
  <c r="C660" s="1"/>
  <c r="D663"/>
  <c r="E663"/>
  <c r="F663"/>
  <c r="G663"/>
  <c r="H663"/>
  <c r="I663"/>
  <c r="D668"/>
  <c r="E668"/>
  <c r="F668"/>
  <c r="G668"/>
  <c r="H668"/>
  <c r="I668"/>
  <c r="J668"/>
  <c r="C671"/>
  <c r="C668" s="1"/>
  <c r="D650"/>
  <c r="E650"/>
  <c r="F650"/>
  <c r="G650"/>
  <c r="H650"/>
  <c r="I650"/>
  <c r="C651"/>
  <c r="C650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C641" s="1"/>
  <c r="D638"/>
  <c r="E638"/>
  <c r="F638"/>
  <c r="G638"/>
  <c r="H638"/>
  <c r="I638"/>
  <c r="J638"/>
  <c r="C639"/>
  <c r="C638" s="1"/>
  <c r="D635"/>
  <c r="E635"/>
  <c r="F635"/>
  <c r="G635"/>
  <c r="H635"/>
  <c r="I635"/>
  <c r="J635"/>
  <c r="C636"/>
  <c r="C635" s="1"/>
  <c r="D632"/>
  <c r="E632"/>
  <c r="F632"/>
  <c r="G632"/>
  <c r="H632"/>
  <c r="I632"/>
  <c r="J632"/>
  <c r="C633"/>
  <c r="D589"/>
  <c r="E589"/>
  <c r="F589"/>
  <c r="G589"/>
  <c r="H589"/>
  <c r="I589"/>
  <c r="J589"/>
  <c r="C591"/>
  <c r="C589" s="1"/>
  <c r="D602"/>
  <c r="E602"/>
  <c r="F602"/>
  <c r="G602"/>
  <c r="H602"/>
  <c r="I602"/>
  <c r="J602"/>
  <c r="C604"/>
  <c r="C602" s="1"/>
  <c r="D606"/>
  <c r="E606"/>
  <c r="F606"/>
  <c r="G606"/>
  <c r="H606"/>
  <c r="I606"/>
  <c r="J606"/>
  <c r="C608"/>
  <c r="C606" s="1"/>
  <c r="D610"/>
  <c r="C612"/>
  <c r="C610" s="1"/>
  <c r="D593"/>
  <c r="H593"/>
  <c r="I593"/>
  <c r="J593"/>
  <c r="C595"/>
  <c r="D542"/>
  <c r="E542"/>
  <c r="F542"/>
  <c r="G542"/>
  <c r="H542"/>
  <c r="I542"/>
  <c r="J542"/>
  <c r="C543"/>
  <c r="C542" s="1"/>
  <c r="D547"/>
  <c r="E547"/>
  <c r="F547"/>
  <c r="G547"/>
  <c r="H547"/>
  <c r="I547"/>
  <c r="J547"/>
  <c r="C548"/>
  <c r="C547" s="1"/>
  <c r="D558"/>
  <c r="E558"/>
  <c r="F558"/>
  <c r="G558"/>
  <c r="H558"/>
  <c r="I558"/>
  <c r="J558"/>
  <c r="C558"/>
  <c r="D563"/>
  <c r="E563"/>
  <c r="F563"/>
  <c r="G563"/>
  <c r="H563"/>
  <c r="I563"/>
  <c r="J563"/>
  <c r="D517"/>
  <c r="E517"/>
  <c r="F517"/>
  <c r="G517"/>
  <c r="H517"/>
  <c r="I517"/>
  <c r="J517"/>
  <c r="C519"/>
  <c r="C517" s="1"/>
  <c r="C514"/>
  <c r="C512" s="1"/>
  <c r="C509"/>
  <c r="D500"/>
  <c r="H500"/>
  <c r="I500"/>
  <c r="J500"/>
  <c r="C503"/>
  <c r="C500" s="1"/>
  <c r="D488"/>
  <c r="H488"/>
  <c r="I488"/>
  <c r="J488"/>
  <c r="D494"/>
  <c r="H494"/>
  <c r="I494"/>
  <c r="J494"/>
  <c r="C497"/>
  <c r="C494" s="1"/>
  <c r="C491"/>
  <c r="C488" s="1"/>
  <c r="C485"/>
  <c r="E431"/>
  <c r="E427" s="1"/>
  <c r="F431"/>
  <c r="F427" s="1"/>
  <c r="G431"/>
  <c r="G427" s="1"/>
  <c r="J431"/>
  <c r="J427" s="1"/>
  <c r="D464"/>
  <c r="E464"/>
  <c r="F464"/>
  <c r="G464"/>
  <c r="H464"/>
  <c r="I464"/>
  <c r="J464"/>
  <c r="D465"/>
  <c r="D461" s="1"/>
  <c r="E465"/>
  <c r="E461" s="1"/>
  <c r="F465"/>
  <c r="F461" s="1"/>
  <c r="G465"/>
  <c r="G461" s="1"/>
  <c r="H465"/>
  <c r="H461" s="1"/>
  <c r="I465"/>
  <c r="I461" s="1"/>
  <c r="J465"/>
  <c r="J461" s="1"/>
  <c r="C467"/>
  <c r="C464" s="1"/>
  <c r="D454"/>
  <c r="E454"/>
  <c r="F454"/>
  <c r="G454"/>
  <c r="H454"/>
  <c r="I454"/>
  <c r="C456"/>
  <c r="C454" s="1"/>
  <c r="C447"/>
  <c r="C448"/>
  <c r="C443"/>
  <c r="C444"/>
  <c r="C439"/>
  <c r="C440"/>
  <c r="D404"/>
  <c r="E404"/>
  <c r="F404"/>
  <c r="G404"/>
  <c r="H404"/>
  <c r="I404"/>
  <c r="J404"/>
  <c r="C405"/>
  <c r="C406"/>
  <c r="C402"/>
  <c r="E394"/>
  <c r="F394"/>
  <c r="C396"/>
  <c r="C394" s="1"/>
  <c r="E389"/>
  <c r="F389"/>
  <c r="C391"/>
  <c r="D384"/>
  <c r="E384"/>
  <c r="F384"/>
  <c r="G384"/>
  <c r="H384"/>
  <c r="I384"/>
  <c r="J384"/>
  <c r="C387"/>
  <c r="D365"/>
  <c r="H365"/>
  <c r="I365"/>
  <c r="J365"/>
  <c r="D362"/>
  <c r="F362"/>
  <c r="G362"/>
  <c r="H362"/>
  <c r="I362"/>
  <c r="J362"/>
  <c r="C363"/>
  <c r="C362" s="1"/>
  <c r="D358"/>
  <c r="F358"/>
  <c r="G358"/>
  <c r="H358"/>
  <c r="I358"/>
  <c r="J358"/>
  <c r="C358"/>
  <c r="D354"/>
  <c r="H354"/>
  <c r="I354"/>
  <c r="J354"/>
  <c r="C356"/>
  <c r="C354" s="1"/>
  <c r="D322"/>
  <c r="D317" s="1"/>
  <c r="E322"/>
  <c r="E317" s="1"/>
  <c r="F322"/>
  <c r="F317" s="1"/>
  <c r="G322"/>
  <c r="G317" s="1"/>
  <c r="H322"/>
  <c r="H317" s="1"/>
  <c r="I322"/>
  <c r="I317" s="1"/>
  <c r="J322"/>
  <c r="J317" s="1"/>
  <c r="C322"/>
  <c r="C317" s="1"/>
  <c r="D335"/>
  <c r="E335"/>
  <c r="H335"/>
  <c r="I335"/>
  <c r="J335"/>
  <c r="C338"/>
  <c r="C335" s="1"/>
  <c r="D330"/>
  <c r="E330"/>
  <c r="F330"/>
  <c r="G330"/>
  <c r="H330"/>
  <c r="I330"/>
  <c r="J330"/>
  <c r="C333"/>
  <c r="C330" s="1"/>
  <c r="D325"/>
  <c r="E325"/>
  <c r="F325"/>
  <c r="G325"/>
  <c r="H325"/>
  <c r="I325"/>
  <c r="J325"/>
  <c r="C328"/>
  <c r="C325" s="1"/>
  <c r="D303"/>
  <c r="E303"/>
  <c r="F303"/>
  <c r="G303"/>
  <c r="H303"/>
  <c r="I303"/>
  <c r="J303"/>
  <c r="C306"/>
  <c r="C303" s="1"/>
  <c r="D297"/>
  <c r="E297"/>
  <c r="F297"/>
  <c r="G297"/>
  <c r="H297"/>
  <c r="I297"/>
  <c r="J297"/>
  <c r="C300"/>
  <c r="C294" s="1"/>
  <c r="D263"/>
  <c r="E263"/>
  <c r="F263"/>
  <c r="G263"/>
  <c r="H263"/>
  <c r="I263"/>
  <c r="D258"/>
  <c r="E258"/>
  <c r="F258"/>
  <c r="G258"/>
  <c r="H258"/>
  <c r="I258"/>
  <c r="J258"/>
  <c r="C261"/>
  <c r="C258" s="1"/>
  <c r="D253"/>
  <c r="E253"/>
  <c r="F253"/>
  <c r="G253"/>
  <c r="H253"/>
  <c r="I253"/>
  <c r="J253"/>
  <c r="C256"/>
  <c r="C253" s="1"/>
  <c r="D248"/>
  <c r="E248"/>
  <c r="F248"/>
  <c r="G248"/>
  <c r="H248"/>
  <c r="I248"/>
  <c r="J248"/>
  <c r="C25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1"/>
  <c r="C62"/>
  <c r="D68"/>
  <c r="E68"/>
  <c r="F68"/>
  <c r="G68"/>
  <c r="H68"/>
  <c r="I68"/>
  <c r="J68"/>
  <c r="C70"/>
  <c r="C68" s="1"/>
  <c r="C66"/>
  <c r="C64" s="1"/>
  <c r="D56"/>
  <c r="E56"/>
  <c r="F56"/>
  <c r="G56"/>
  <c r="H56"/>
  <c r="I56"/>
  <c r="J56"/>
  <c r="C57"/>
  <c r="C58"/>
  <c r="J43"/>
  <c r="I43"/>
  <c r="H43"/>
  <c r="G43"/>
  <c r="F43"/>
  <c r="E43"/>
  <c r="D43"/>
  <c r="C44"/>
  <c r="C43" s="1"/>
  <c r="C40"/>
  <c r="C36"/>
  <c r="E35"/>
  <c r="F35"/>
  <c r="D35"/>
  <c r="J315"/>
  <c r="D647"/>
  <c r="H647"/>
  <c r="I647"/>
  <c r="J647"/>
  <c r="C648"/>
  <c r="C647" s="1"/>
  <c r="D442"/>
  <c r="D431"/>
  <c r="D427" s="1"/>
  <c r="D446"/>
  <c r="D438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87"/>
  <c r="J686" s="1"/>
  <c r="D585"/>
  <c r="D580" s="1"/>
  <c r="E585"/>
  <c r="E580" s="1"/>
  <c r="F585"/>
  <c r="F580" s="1"/>
  <c r="G585"/>
  <c r="G580" s="1"/>
  <c r="H585"/>
  <c r="H580" s="1"/>
  <c r="I585"/>
  <c r="I580" s="1"/>
  <c r="J585"/>
  <c r="J580" s="1"/>
  <c r="C599"/>
  <c r="D480"/>
  <c r="D474" s="1"/>
  <c r="E480"/>
  <c r="E474" s="1"/>
  <c r="F480"/>
  <c r="F474" s="1"/>
  <c r="G480"/>
  <c r="G474" s="1"/>
  <c r="H480"/>
  <c r="H474" s="1"/>
  <c r="I480"/>
  <c r="I474" s="1"/>
  <c r="J480"/>
  <c r="J474" s="1"/>
  <c r="D478"/>
  <c r="D472" s="1"/>
  <c r="E478"/>
  <c r="E472" s="1"/>
  <c r="F478"/>
  <c r="F472" s="1"/>
  <c r="G478"/>
  <c r="G472" s="1"/>
  <c r="H478"/>
  <c r="H472" s="1"/>
  <c r="I478"/>
  <c r="I472" s="1"/>
  <c r="J478"/>
  <c r="J472" s="1"/>
  <c r="D477"/>
  <c r="D471" s="1"/>
  <c r="E477"/>
  <c r="E471" s="1"/>
  <c r="F477"/>
  <c r="F471" s="1"/>
  <c r="G477"/>
  <c r="G471" s="1"/>
  <c r="H477"/>
  <c r="H471" s="1"/>
  <c r="I477"/>
  <c r="I471" s="1"/>
  <c r="J477"/>
  <c r="J471" s="1"/>
  <c r="H431"/>
  <c r="H427" s="1"/>
  <c r="I431"/>
  <c r="I427" s="1"/>
  <c r="J454"/>
  <c r="E450"/>
  <c r="F450"/>
  <c r="G450"/>
  <c r="H450"/>
  <c r="I450"/>
  <c r="J450"/>
  <c r="E446"/>
  <c r="F446"/>
  <c r="G446"/>
  <c r="H446"/>
  <c r="I446"/>
  <c r="J446"/>
  <c r="E442"/>
  <c r="F442"/>
  <c r="G442"/>
  <c r="H442"/>
  <c r="I442"/>
  <c r="J442"/>
  <c r="E436"/>
  <c r="E434" s="1"/>
  <c r="F434"/>
  <c r="G436"/>
  <c r="G434" s="1"/>
  <c r="H436"/>
  <c r="H434" s="1"/>
  <c r="I436"/>
  <c r="J436"/>
  <c r="D285"/>
  <c r="E285"/>
  <c r="F285"/>
  <c r="G285"/>
  <c r="H285"/>
  <c r="I285"/>
  <c r="J285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2"/>
  <c r="D348" s="1"/>
  <c r="E352"/>
  <c r="E348" s="1"/>
  <c r="F352"/>
  <c r="G352"/>
  <c r="G348" s="1"/>
  <c r="H352"/>
  <c r="H348" s="1"/>
  <c r="I352"/>
  <c r="I348" s="1"/>
  <c r="J352"/>
  <c r="J348" s="1"/>
  <c r="D351"/>
  <c r="D347" s="1"/>
  <c r="E351"/>
  <c r="E347" s="1"/>
  <c r="F351"/>
  <c r="G351"/>
  <c r="G347" s="1"/>
  <c r="H351"/>
  <c r="H347" s="1"/>
  <c r="I351"/>
  <c r="I347" s="1"/>
  <c r="J351"/>
  <c r="J347" s="1"/>
  <c r="C367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D32"/>
  <c r="E32"/>
  <c r="F32"/>
  <c r="G32"/>
  <c r="H32"/>
  <c r="I32"/>
  <c r="J32"/>
  <c r="C246" l="1"/>
  <c r="C231" s="1"/>
  <c r="C129"/>
  <c r="C127"/>
  <c r="C33"/>
  <c r="C479"/>
  <c r="C473" s="1"/>
  <c r="C291"/>
  <c r="G23"/>
  <c r="D23"/>
  <c r="I23"/>
  <c r="E23"/>
  <c r="C173"/>
  <c r="C168" s="1"/>
  <c r="H23"/>
  <c r="J23"/>
  <c r="F348"/>
  <c r="F24"/>
  <c r="F347"/>
  <c r="F23"/>
  <c r="H51"/>
  <c r="H24"/>
  <c r="C593"/>
  <c r="C586"/>
  <c r="C581" s="1"/>
  <c r="G24"/>
  <c r="E24"/>
  <c r="J51"/>
  <c r="J49" s="1"/>
  <c r="J24"/>
  <c r="I24"/>
  <c r="C482"/>
  <c r="C297"/>
  <c r="C29"/>
  <c r="I371"/>
  <c r="J18"/>
  <c r="C382"/>
  <c r="C377" s="1"/>
  <c r="D124"/>
  <c r="D123" s="1"/>
  <c r="C597"/>
  <c r="F687"/>
  <c r="F686" s="1"/>
  <c r="H372"/>
  <c r="F372"/>
  <c r="D372"/>
  <c r="I372"/>
  <c r="G372"/>
  <c r="E372"/>
  <c r="C587"/>
  <c r="C582" s="1"/>
  <c r="I627"/>
  <c r="G52"/>
  <c r="J228"/>
  <c r="F228"/>
  <c r="C436"/>
  <c r="C432" s="1"/>
  <c r="J29"/>
  <c r="H29"/>
  <c r="D29"/>
  <c r="D24"/>
  <c r="C435"/>
  <c r="C431" s="1"/>
  <c r="C427" s="1"/>
  <c r="J28"/>
  <c r="F28"/>
  <c r="I29"/>
  <c r="E29"/>
  <c r="C630"/>
  <c r="H28"/>
  <c r="F29"/>
  <c r="G29"/>
  <c r="C215"/>
  <c r="E438"/>
  <c r="F438"/>
  <c r="I438"/>
  <c r="J438"/>
  <c r="G438"/>
  <c r="H438"/>
  <c r="E52"/>
  <c r="C285"/>
  <c r="I75"/>
  <c r="I72" s="1"/>
  <c r="C480"/>
  <c r="C474" s="1"/>
  <c r="H627"/>
  <c r="D627"/>
  <c r="I52"/>
  <c r="F52"/>
  <c r="E288"/>
  <c r="C352"/>
  <c r="C348" s="1"/>
  <c r="C351"/>
  <c r="C347" s="1"/>
  <c r="D476"/>
  <c r="D470" s="1"/>
  <c r="H687"/>
  <c r="H686" s="1"/>
  <c r="J75"/>
  <c r="J72" s="1"/>
  <c r="D75"/>
  <c r="D72" s="1"/>
  <c r="E687"/>
  <c r="E686" s="1"/>
  <c r="D687"/>
  <c r="D683" s="1"/>
  <c r="D682" s="1"/>
  <c r="C446"/>
  <c r="C585"/>
  <c r="C580" s="1"/>
  <c r="I687"/>
  <c r="I686" s="1"/>
  <c r="C438"/>
  <c r="C60"/>
  <c r="I228"/>
  <c r="E228"/>
  <c r="G228"/>
  <c r="J243"/>
  <c r="F243"/>
  <c r="D288"/>
  <c r="C477"/>
  <c r="C471" s="1"/>
  <c r="G22"/>
  <c r="C478"/>
  <c r="C472" s="1"/>
  <c r="J627"/>
  <c r="G243"/>
  <c r="F15"/>
  <c r="G687"/>
  <c r="G686" s="1"/>
  <c r="C629"/>
  <c r="C698"/>
  <c r="H228"/>
  <c r="D228"/>
  <c r="H75"/>
  <c r="H72" s="1"/>
  <c r="C701"/>
  <c r="C699"/>
  <c r="I476"/>
  <c r="I470" s="1"/>
  <c r="D52"/>
  <c r="J476"/>
  <c r="J470" s="1"/>
  <c r="C614"/>
  <c r="F627"/>
  <c r="H170"/>
  <c r="D170"/>
  <c r="C323"/>
  <c r="C318" s="1"/>
  <c r="C126"/>
  <c r="J15"/>
  <c r="H15"/>
  <c r="J170"/>
  <c r="F170"/>
  <c r="I170"/>
  <c r="G15"/>
  <c r="D15"/>
  <c r="I15"/>
  <c r="E15"/>
  <c r="C32"/>
  <c r="C28" s="1"/>
  <c r="E75"/>
  <c r="E72" s="1"/>
  <c r="C628"/>
  <c r="G627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79"/>
  <c r="I374" s="1"/>
  <c r="E379"/>
  <c r="C376"/>
  <c r="J379"/>
  <c r="J374" s="1"/>
  <c r="F379"/>
  <c r="G379"/>
  <c r="G374" s="1"/>
  <c r="H379"/>
  <c r="H374" s="1"/>
  <c r="D379"/>
  <c r="H371"/>
  <c r="D371"/>
  <c r="C370"/>
  <c r="F375"/>
  <c r="F17" s="1"/>
  <c r="G25"/>
  <c r="H22"/>
  <c r="H12" s="1"/>
  <c r="D22"/>
  <c r="C442"/>
  <c r="G375"/>
  <c r="G17" s="1"/>
  <c r="I22"/>
  <c r="I12" s="1"/>
  <c r="E22"/>
  <c r="E12" s="1"/>
  <c r="C506"/>
  <c r="G371"/>
  <c r="D375"/>
  <c r="D17" s="1"/>
  <c r="E370"/>
  <c r="I25"/>
  <c r="E25"/>
  <c r="J22"/>
  <c r="J12" s="1"/>
  <c r="F22"/>
  <c r="E371"/>
  <c r="C399"/>
  <c r="J372"/>
  <c r="F371"/>
  <c r="C694"/>
  <c r="F141"/>
  <c r="C687"/>
  <c r="C686" s="1"/>
  <c r="C690"/>
  <c r="C404"/>
  <c r="C632"/>
  <c r="H476"/>
  <c r="H470" s="1"/>
  <c r="F476"/>
  <c r="F470" s="1"/>
  <c r="G476"/>
  <c r="G470" s="1"/>
  <c r="E476"/>
  <c r="E470" s="1"/>
  <c r="C384"/>
  <c r="C465"/>
  <c r="C461" s="1"/>
  <c r="E627"/>
  <c r="D584"/>
  <c r="D579" s="1"/>
  <c r="J683"/>
  <c r="J682" s="1"/>
  <c r="C365"/>
  <c r="C389"/>
  <c r="C35"/>
  <c r="C56"/>
  <c r="H584"/>
  <c r="H579" s="1"/>
  <c r="C39"/>
  <c r="C175"/>
  <c r="C248"/>
  <c r="C75"/>
  <c r="C72" s="1"/>
  <c r="C53"/>
  <c r="J93"/>
  <c r="J90" s="1"/>
  <c r="H93"/>
  <c r="H90" s="1"/>
  <c r="F93"/>
  <c r="F90" s="1"/>
  <c r="D93"/>
  <c r="D90" s="1"/>
  <c r="I93"/>
  <c r="I90" s="1"/>
  <c r="G93"/>
  <c r="G90" s="1"/>
  <c r="E93"/>
  <c r="E90" s="1"/>
  <c r="I288"/>
  <c r="G288"/>
  <c r="J288"/>
  <c r="H288"/>
  <c r="F288"/>
  <c r="J350"/>
  <c r="J346" s="1"/>
  <c r="H350"/>
  <c r="H346" s="1"/>
  <c r="F350"/>
  <c r="F346" s="1"/>
  <c r="D350"/>
  <c r="D346" s="1"/>
  <c r="D430"/>
  <c r="D426" s="1"/>
  <c r="I320"/>
  <c r="I315" s="1"/>
  <c r="G320"/>
  <c r="G315" s="1"/>
  <c r="E320"/>
  <c r="E315" s="1"/>
  <c r="J584"/>
  <c r="J579" s="1"/>
  <c r="F584"/>
  <c r="F579" s="1"/>
  <c r="C151"/>
  <c r="I350"/>
  <c r="I346" s="1"/>
  <c r="G350"/>
  <c r="G346" s="1"/>
  <c r="E350"/>
  <c r="E346" s="1"/>
  <c r="H320"/>
  <c r="H315" s="1"/>
  <c r="F320"/>
  <c r="F315" s="1"/>
  <c r="D320"/>
  <c r="D315" s="1"/>
  <c r="I584"/>
  <c r="I579" s="1"/>
  <c r="G584"/>
  <c r="G579" s="1"/>
  <c r="E584"/>
  <c r="E579" s="1"/>
  <c r="H147"/>
  <c r="D147"/>
  <c r="I28"/>
  <c r="G28"/>
  <c r="J31"/>
  <c r="H31"/>
  <c r="D31"/>
  <c r="H52"/>
  <c r="C145"/>
  <c r="C153"/>
  <c r="J147"/>
  <c r="F147"/>
  <c r="D432"/>
  <c r="D19" s="1"/>
  <c r="H124"/>
  <c r="H123" s="1"/>
  <c r="D28"/>
  <c r="I31"/>
  <c r="G31"/>
  <c r="E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E28"/>
  <c r="H49"/>
  <c r="F31"/>
  <c r="F51"/>
  <c r="F49" s="1"/>
  <c r="J52"/>
  <c r="I51"/>
  <c r="I49" s="1"/>
  <c r="G51"/>
  <c r="G49" s="1"/>
  <c r="E51"/>
  <c r="E49" s="1"/>
  <c r="D51"/>
  <c r="D49" s="1"/>
  <c r="C23" l="1"/>
  <c r="I369"/>
  <c r="C22"/>
  <c r="C12" s="1"/>
  <c r="G369"/>
  <c r="C18"/>
  <c r="C19"/>
  <c r="G18"/>
  <c r="G13" s="1"/>
  <c r="F18"/>
  <c r="F13" s="1"/>
  <c r="D18"/>
  <c r="D13" s="1"/>
  <c r="H18"/>
  <c r="H13" s="1"/>
  <c r="E18"/>
  <c r="E13" s="1"/>
  <c r="I18"/>
  <c r="I13" s="1"/>
  <c r="C24"/>
  <c r="F683"/>
  <c r="F682" s="1"/>
  <c r="C243"/>
  <c r="H369"/>
  <c r="C434"/>
  <c r="C430" s="1"/>
  <c r="C426" s="1"/>
  <c r="H683"/>
  <c r="H682" s="1"/>
  <c r="J13"/>
  <c r="C288"/>
  <c r="I27"/>
  <c r="G12"/>
  <c r="G27"/>
  <c r="D14"/>
  <c r="C25"/>
  <c r="D686"/>
  <c r="I683"/>
  <c r="I682" s="1"/>
  <c r="C350"/>
  <c r="C346" s="1"/>
  <c r="E683"/>
  <c r="E682" s="1"/>
  <c r="G683"/>
  <c r="G682" s="1"/>
  <c r="C428"/>
  <c r="C100"/>
  <c r="D21"/>
  <c r="C228"/>
  <c r="C627"/>
  <c r="C476"/>
  <c r="C470" s="1"/>
  <c r="C124"/>
  <c r="C123" s="1"/>
  <c r="C52"/>
  <c r="G21"/>
  <c r="J369"/>
  <c r="C141"/>
  <c r="C15"/>
  <c r="C170"/>
  <c r="C167"/>
  <c r="C165" s="1"/>
  <c r="C320"/>
  <c r="C315" s="1"/>
  <c r="J21"/>
  <c r="F21"/>
  <c r="C91"/>
  <c r="C31"/>
  <c r="I21"/>
  <c r="H21"/>
  <c r="E21"/>
  <c r="D428"/>
  <c r="F374"/>
  <c r="F369" s="1"/>
  <c r="E374"/>
  <c r="E369" s="1"/>
  <c r="D374"/>
  <c r="D369" s="1"/>
  <c r="C379"/>
  <c r="D12"/>
  <c r="D370"/>
  <c r="F370"/>
  <c r="F12"/>
  <c r="C50"/>
  <c r="C49" s="1"/>
  <c r="C683"/>
  <c r="C682" s="1"/>
  <c r="F27"/>
  <c r="J27"/>
  <c r="H27"/>
  <c r="C371"/>
  <c r="C147"/>
  <c r="E27"/>
  <c r="D27"/>
  <c r="C584"/>
  <c r="C579" s="1"/>
  <c r="G432"/>
  <c r="G19" s="1"/>
  <c r="G430"/>
  <c r="G426" s="1"/>
  <c r="F19"/>
  <c r="F430"/>
  <c r="F426" s="1"/>
  <c r="J432"/>
  <c r="J19" s="1"/>
  <c r="J434"/>
  <c r="J430" s="1"/>
  <c r="J426" s="1"/>
  <c r="E432"/>
  <c r="E19" s="1"/>
  <c r="E430"/>
  <c r="E426" s="1"/>
  <c r="I432"/>
  <c r="I19" s="1"/>
  <c r="I434"/>
  <c r="I430" s="1"/>
  <c r="I426" s="1"/>
  <c r="H432"/>
  <c r="H19" s="1"/>
  <c r="H430"/>
  <c r="H426" s="1"/>
  <c r="H14" l="1"/>
  <c r="H11" s="1"/>
  <c r="I14"/>
  <c r="I11" s="1"/>
  <c r="E14"/>
  <c r="E11" s="1"/>
  <c r="J14"/>
  <c r="J11" s="1"/>
  <c r="F14"/>
  <c r="F11" s="1"/>
  <c r="G14"/>
  <c r="G11" s="1"/>
  <c r="C13"/>
  <c r="C14"/>
  <c r="D11"/>
  <c r="G16"/>
  <c r="C374"/>
  <c r="C369" s="1"/>
  <c r="D16"/>
  <c r="I428"/>
  <c r="J428"/>
  <c r="G428"/>
  <c r="H428"/>
  <c r="E428"/>
  <c r="F428"/>
  <c r="C27"/>
  <c r="C21"/>
  <c r="E16" l="1"/>
  <c r="F16"/>
  <c r="J16"/>
  <c r="I16"/>
  <c r="H16"/>
  <c r="C11"/>
  <c r="C16"/>
  <c r="C372"/>
</calcChain>
</file>

<file path=xl/sharedStrings.xml><?xml version="1.0" encoding="utf-8"?>
<sst xmlns="http://schemas.openxmlformats.org/spreadsheetml/2006/main" count="934" uniqueCount="275">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</sst>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7"/>
  <sheetViews>
    <sheetView tabSelected="1" workbookViewId="0">
      <selection activeCell="E130" sqref="E130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2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72" t="s">
        <v>244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76.5" customHeight="1">
      <c r="A8" s="21" t="s">
        <v>92</v>
      </c>
      <c r="B8" s="5" t="s">
        <v>91</v>
      </c>
      <c r="C8" s="83" t="s">
        <v>198</v>
      </c>
      <c r="D8" s="84"/>
      <c r="E8" s="84"/>
      <c r="F8" s="84"/>
      <c r="G8" s="84"/>
      <c r="H8" s="84"/>
      <c r="I8" s="84"/>
      <c r="J8" s="85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1861391223.7799997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204903400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227808335.34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17862000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920325292.8499999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70153500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704507395.59000003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116887900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>
      <c r="A15" s="1">
        <v>5</v>
      </c>
      <c r="B15" s="3" t="s">
        <v>4</v>
      </c>
      <c r="C15" s="25">
        <f t="shared" ref="C15:J15" si="4">C145+C289+C474+C582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809691852.15999997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40738700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7">C375+C709</f>
        <v>86866535.340000004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0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 t="shared" ref="C18:J18" si="8">C376+C427+C687+C710</f>
        <v>417814981.58999997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0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>
      <c r="A19" s="1">
        <v>9</v>
      </c>
      <c r="B19" s="3" t="s">
        <v>3</v>
      </c>
      <c r="C19" s="25">
        <f t="shared" ref="C19:J19" si="9">C377+C432+C732+C711+C236</f>
        <v>305010335.23000002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40738700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1051699371.62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164164700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>
      <c r="A22" s="1">
        <v>12</v>
      </c>
      <c r="B22" s="3" t="s">
        <v>1</v>
      </c>
      <c r="C22" s="25">
        <f t="shared" ref="C22:J22" si="11">C471+C628</f>
        <v>140941800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17862000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502510311.25999999</v>
      </c>
      <c r="D23" s="25">
        <f>D32+D53+D322+D351+D478+D585+D629+D216</f>
        <v>67223597.129999995</v>
      </c>
      <c r="E23" s="25">
        <f>E32+E53+E322+E351+E478+E585+E629+E216+E172</f>
        <v>72064962.129999995</v>
      </c>
      <c r="F23" s="25">
        <f>F32+F53+F149+F172+F245+F293+F322+F351+F463+F478+F585+F629</f>
        <v>75620952</v>
      </c>
      <c r="G23" s="25">
        <f>G32+G53+G322+G351+G478+G585+G629+G216+G293</f>
        <v>70153500</v>
      </c>
      <c r="H23" s="25">
        <f>H32+H53+H322+H351+H478+H585+H629+H216+H293</f>
        <v>70157500</v>
      </c>
      <c r="I23" s="25">
        <f>I32+I53+I322+I351+I478+I585+I629+I216+I293</f>
        <v>65539500</v>
      </c>
      <c r="J23" s="25">
        <f>J32+J53+J322+J351+J478+J585+J629+J216+J293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399497060.36000001</v>
      </c>
      <c r="D24" s="25">
        <f t="shared" ref="D24:J24" si="12">D33+D54+D76+D94+D103+D127+D150+D173+D246+D294+D323+D352+D464+D479+D586+D630+D699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76149200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3">C151+C289+C480+C582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9" t="s">
        <v>194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8.5" customHeight="1">
      <c r="A27" s="1">
        <v>17</v>
      </c>
      <c r="B27" s="28" t="s">
        <v>117</v>
      </c>
      <c r="C27" s="25">
        <f>C28+C29</f>
        <v>1657193.3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160200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80" t="s">
        <v>9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30.75" customHeight="1">
      <c r="A31" s="1">
        <v>21</v>
      </c>
      <c r="B31" s="7" t="s">
        <v>218</v>
      </c>
      <c r="C31" s="25">
        <f>C32+C33</f>
        <v>1657193.3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160200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135585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230700</v>
      </c>
      <c r="D39" s="25">
        <v>124700</v>
      </c>
      <c r="E39" s="25">
        <v>109000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1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t="shared" ref="D46:J46" si="22">D47</f>
        <v>0</v>
      </c>
      <c r="E46" s="25">
        <f t="shared" si="22"/>
        <v>40908.300000000003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>
      <c r="A48" s="1">
        <v>41</v>
      </c>
      <c r="B48" s="79" t="s">
        <v>195</v>
      </c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28.5">
      <c r="A49" s="1">
        <v>42</v>
      </c>
      <c r="B49" s="28" t="s">
        <v>158</v>
      </c>
      <c r="C49" s="25">
        <f>C50+C51</f>
        <v>2949706.7</v>
      </c>
      <c r="D49" s="25">
        <f t="shared" ref="D49:J49" si="23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500000</v>
      </c>
      <c r="K49" s="29"/>
    </row>
    <row r="50" spans="1:11">
      <c r="A50" s="1">
        <v>43</v>
      </c>
      <c r="B50" s="7" t="s">
        <v>10</v>
      </c>
      <c r="C50" s="25">
        <f>C53</f>
        <v>945000</v>
      </c>
      <c r="D50" s="25">
        <f t="shared" ref="D50:J50" si="24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>
      <c r="A51" s="1">
        <v>44</v>
      </c>
      <c r="B51" s="7" t="s">
        <v>11</v>
      </c>
      <c r="C51" s="25">
        <f>C54</f>
        <v>2004706.7</v>
      </c>
      <c r="D51" s="25">
        <f t="shared" ref="D51:J51" si="25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0</v>
      </c>
      <c r="I51" s="25">
        <f t="shared" si="25"/>
        <v>0</v>
      </c>
      <c r="J51" s="25">
        <f t="shared" si="25"/>
        <v>500000</v>
      </c>
      <c r="K51" s="29"/>
    </row>
    <row r="52" spans="1:11" ht="31.5" customHeight="1">
      <c r="A52" s="1">
        <v>45</v>
      </c>
      <c r="B52" s="7" t="s">
        <v>159</v>
      </c>
      <c r="C52" s="25">
        <f>C53+C54</f>
        <v>2949706.7</v>
      </c>
      <c r="D52" s="25">
        <f t="shared" ref="D52:J52" si="26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0</v>
      </c>
      <c r="I52" s="25">
        <f t="shared" si="26"/>
        <v>0</v>
      </c>
      <c r="J52" s="25">
        <f t="shared" si="26"/>
        <v>500000</v>
      </c>
      <c r="K52" s="29" t="s">
        <v>13</v>
      </c>
    </row>
    <row r="53" spans="1:11" ht="17.25" customHeight="1">
      <c r="A53" s="1">
        <v>46</v>
      </c>
      <c r="B53" s="7" t="s">
        <v>10</v>
      </c>
      <c r="C53" s="25">
        <f>C57+C61+C65+C69</f>
        <v>945000</v>
      </c>
      <c r="D53" s="25">
        <f t="shared" ref="D53:J53" si="27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>
      <c r="A54" s="1">
        <v>47</v>
      </c>
      <c r="B54" s="7" t="s">
        <v>11</v>
      </c>
      <c r="C54" s="25">
        <f>C58+C62+C66+C70</f>
        <v>2004706.7</v>
      </c>
      <c r="D54" s="25">
        <f t="shared" ref="D54:J54" si="28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500000</v>
      </c>
      <c r="K54" s="29" t="s">
        <v>13</v>
      </c>
    </row>
    <row r="55" spans="1:11">
      <c r="A55" s="1">
        <v>48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49</v>
      </c>
      <c r="B56" s="30" t="s">
        <v>180</v>
      </c>
      <c r="C56" s="25">
        <f>C57+C58</f>
        <v>147500</v>
      </c>
      <c r="D56" s="25">
        <f t="shared" ref="D56:J56" si="29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30000</v>
      </c>
      <c r="K56" s="29"/>
    </row>
    <row r="57" spans="1:11" ht="15" customHeight="1">
      <c r="A57" s="1">
        <v>50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51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>
      <c r="A59" s="1">
        <v>52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53</v>
      </c>
      <c r="B60" s="7" t="s">
        <v>200</v>
      </c>
      <c r="C60" s="25">
        <f>C61+C62</f>
        <v>2585750</v>
      </c>
      <c r="D60" s="25">
        <f t="shared" ref="D60:J60" si="3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420000</v>
      </c>
      <c r="K60" s="29"/>
    </row>
    <row r="61" spans="1:11" ht="15" customHeight="1">
      <c r="A61" s="1">
        <v>54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55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>
      <c r="A63" s="1">
        <v>56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57</v>
      </c>
      <c r="B64" s="7" t="s">
        <v>181</v>
      </c>
      <c r="C64" s="25">
        <f>C65+C66</f>
        <v>106456.7</v>
      </c>
      <c r="D64" s="25">
        <f t="shared" ref="D64:J64" si="31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20000</v>
      </c>
      <c r="K64" s="29"/>
    </row>
    <row r="65" spans="1:11" ht="15" customHeight="1">
      <c r="A65" s="1">
        <v>58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59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>
      <c r="A67" s="1">
        <v>60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61</v>
      </c>
      <c r="B68" s="7" t="s">
        <v>182</v>
      </c>
      <c r="C68" s="25">
        <f>C70</f>
        <v>110000</v>
      </c>
      <c r="D68" s="25">
        <f t="shared" ref="D68:J68" si="32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30000</v>
      </c>
      <c r="K68" s="29"/>
    </row>
    <row r="69" spans="1:11" ht="15" customHeight="1">
      <c r="A69" s="1">
        <v>62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63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>
      <c r="A71" s="1">
        <v>64</v>
      </c>
      <c r="B71" s="79" t="s">
        <v>196</v>
      </c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32.25" customHeight="1">
      <c r="A72" s="1">
        <v>65</v>
      </c>
      <c r="B72" s="28" t="s">
        <v>220</v>
      </c>
      <c r="C72" s="25">
        <f>C75</f>
        <v>7182600</v>
      </c>
      <c r="D72" s="25">
        <f t="shared" ref="D72:J72" si="33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937200</v>
      </c>
      <c r="H72" s="25">
        <f t="shared" si="33"/>
        <v>937200</v>
      </c>
      <c r="I72" s="25">
        <f t="shared" si="33"/>
        <v>937200</v>
      </c>
      <c r="J72" s="25">
        <f t="shared" si="33"/>
        <v>1383400</v>
      </c>
      <c r="K72" s="33" t="s">
        <v>14</v>
      </c>
    </row>
    <row r="73" spans="1:11">
      <c r="A73" s="1">
        <v>66</v>
      </c>
      <c r="B73" s="7" t="s">
        <v>11</v>
      </c>
      <c r="C73" s="25">
        <f>C76</f>
        <v>7182600</v>
      </c>
      <c r="D73" s="25">
        <f t="shared" ref="D73:J73" si="34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937200</v>
      </c>
      <c r="H73" s="25">
        <f t="shared" si="34"/>
        <v>937200</v>
      </c>
      <c r="I73" s="25">
        <f t="shared" si="34"/>
        <v>937200</v>
      </c>
      <c r="J73" s="25">
        <f t="shared" si="34"/>
        <v>1383400</v>
      </c>
      <c r="K73" s="33" t="s">
        <v>14</v>
      </c>
    </row>
    <row r="74" spans="1:11">
      <c r="A74" s="1">
        <v>67</v>
      </c>
      <c r="B74" s="79" t="s">
        <v>12</v>
      </c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31.5" customHeight="1">
      <c r="A75" s="1">
        <v>68</v>
      </c>
      <c r="B75" s="7" t="s">
        <v>183</v>
      </c>
      <c r="C75" s="25">
        <f>C78+C81+C84+C87</f>
        <v>7182600</v>
      </c>
      <c r="D75" s="25">
        <f t="shared" ref="D75:J75" si="3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937200</v>
      </c>
      <c r="H75" s="25">
        <f t="shared" si="35"/>
        <v>937200</v>
      </c>
      <c r="I75" s="25">
        <f t="shared" si="35"/>
        <v>937200</v>
      </c>
      <c r="J75" s="25">
        <f t="shared" si="35"/>
        <v>1383400</v>
      </c>
      <c r="K75" s="33" t="s">
        <v>14</v>
      </c>
    </row>
    <row r="76" spans="1:11">
      <c r="A76" s="1">
        <v>69</v>
      </c>
      <c r="B76" s="7" t="s">
        <v>11</v>
      </c>
      <c r="C76" s="25">
        <f>C79+C82+C85+C88</f>
        <v>7182600</v>
      </c>
      <c r="D76" s="25">
        <f t="shared" ref="D76:J76" si="3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937200</v>
      </c>
      <c r="H76" s="25">
        <f t="shared" si="36"/>
        <v>937200</v>
      </c>
      <c r="I76" s="25">
        <f t="shared" si="36"/>
        <v>937200</v>
      </c>
      <c r="J76" s="25">
        <f t="shared" si="36"/>
        <v>1383400</v>
      </c>
      <c r="K76" s="33" t="s">
        <v>14</v>
      </c>
    </row>
    <row r="77" spans="1:11">
      <c r="A77" s="1">
        <v>70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71</v>
      </c>
      <c r="B78" s="7" t="s">
        <v>102</v>
      </c>
      <c r="C78" s="25">
        <f>C79</f>
        <v>4870310</v>
      </c>
      <c r="D78" s="25">
        <f t="shared" ref="D78:J78" si="37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697200</v>
      </c>
      <c r="I78" s="25">
        <f t="shared" si="37"/>
        <v>697200</v>
      </c>
      <c r="J78" s="25">
        <f t="shared" si="37"/>
        <v>613400</v>
      </c>
      <c r="K78" s="33"/>
    </row>
    <row r="79" spans="1:11">
      <c r="A79" s="1">
        <v>72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>
      <c r="A80" s="1">
        <v>73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74</v>
      </c>
      <c r="B81" s="7" t="s">
        <v>103</v>
      </c>
      <c r="C81" s="25">
        <f>C82</f>
        <v>742300</v>
      </c>
      <c r="D81" s="25">
        <f t="shared" ref="D81:J81" si="38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420000</v>
      </c>
      <c r="K81" s="33"/>
    </row>
    <row r="82" spans="1:12">
      <c r="A82" s="1">
        <v>75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>
      <c r="A83" s="1">
        <v>76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77</v>
      </c>
      <c r="B84" s="7" t="s">
        <v>104</v>
      </c>
      <c r="C84" s="25">
        <f>C85</f>
        <v>1469990</v>
      </c>
      <c r="D84" s="25">
        <f t="shared" ref="D84:J84" si="39">D85</f>
        <v>160000</v>
      </c>
      <c r="E84" s="25">
        <v>220000</v>
      </c>
      <c r="F84" s="25">
        <f t="shared" si="39"/>
        <v>119990</v>
      </c>
      <c r="G84" s="25">
        <f t="shared" si="39"/>
        <v>240000</v>
      </c>
      <c r="H84" s="25">
        <f t="shared" si="39"/>
        <v>240000</v>
      </c>
      <c r="I84" s="25">
        <f t="shared" si="39"/>
        <v>240000</v>
      </c>
      <c r="J84" s="25">
        <f t="shared" si="39"/>
        <v>250000</v>
      </c>
      <c r="K84" s="33"/>
    </row>
    <row r="85" spans="1:12">
      <c r="A85" s="1">
        <v>78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2">
      <c r="A86" s="1">
        <v>79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80</v>
      </c>
      <c r="B87" s="7" t="s">
        <v>105</v>
      </c>
      <c r="C87" s="25">
        <f>C88</f>
        <v>100000</v>
      </c>
      <c r="D87" s="25">
        <f t="shared" ref="D87:J87" si="40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100000</v>
      </c>
      <c r="K87" s="29"/>
    </row>
    <row r="88" spans="1:12">
      <c r="A88" s="1">
        <v>81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82</v>
      </c>
      <c r="B89" s="79" t="s">
        <v>197</v>
      </c>
      <c r="C89" s="75"/>
      <c r="D89" s="75"/>
      <c r="E89" s="75"/>
      <c r="F89" s="75"/>
      <c r="G89" s="75"/>
      <c r="H89" s="75"/>
      <c r="I89" s="75"/>
      <c r="J89" s="75"/>
      <c r="K89" s="75"/>
      <c r="L89" s="9"/>
    </row>
    <row r="90" spans="1:12" ht="32.25" customHeight="1">
      <c r="A90" s="1">
        <v>83</v>
      </c>
      <c r="B90" s="34" t="s">
        <v>160</v>
      </c>
      <c r="C90" s="25">
        <f>C93</f>
        <v>1959900</v>
      </c>
      <c r="D90" s="25">
        <f t="shared" ref="D90:J90" si="41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254300</v>
      </c>
      <c r="I90" s="25">
        <f t="shared" si="41"/>
        <v>254300</v>
      </c>
      <c r="J90" s="25">
        <f t="shared" si="41"/>
        <v>373900</v>
      </c>
      <c r="K90" s="35" t="s">
        <v>13</v>
      </c>
    </row>
    <row r="91" spans="1:12">
      <c r="A91" s="1">
        <v>84</v>
      </c>
      <c r="B91" s="36" t="s">
        <v>11</v>
      </c>
      <c r="C91" s="25">
        <f>C94</f>
        <v>1959900</v>
      </c>
      <c r="D91" s="25">
        <f t="shared" ref="D91:J91" si="42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254300</v>
      </c>
      <c r="I91" s="25">
        <f t="shared" si="42"/>
        <v>254300</v>
      </c>
      <c r="J91" s="25">
        <f t="shared" si="42"/>
        <v>373900</v>
      </c>
      <c r="K91" s="35" t="s">
        <v>13</v>
      </c>
    </row>
    <row r="92" spans="1:12">
      <c r="A92" s="1">
        <v>85</v>
      </c>
      <c r="B92" s="76" t="s">
        <v>12</v>
      </c>
      <c r="C92" s="78"/>
      <c r="D92" s="78"/>
      <c r="E92" s="78"/>
      <c r="F92" s="78"/>
      <c r="G92" s="78"/>
      <c r="H92" s="78"/>
      <c r="I92" s="78"/>
      <c r="J92" s="78"/>
      <c r="K92" s="78"/>
    </row>
    <row r="93" spans="1:12" ht="30" customHeight="1">
      <c r="A93" s="1">
        <v>86</v>
      </c>
      <c r="B93" s="36" t="s">
        <v>106</v>
      </c>
      <c r="C93" s="25">
        <f>C94</f>
        <v>1959900</v>
      </c>
      <c r="D93" s="25">
        <f t="shared" ref="D93:J93" si="4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254300</v>
      </c>
      <c r="I93" s="25">
        <f t="shared" si="43"/>
        <v>254300</v>
      </c>
      <c r="J93" s="25">
        <f t="shared" si="43"/>
        <v>373900</v>
      </c>
      <c r="K93" s="35" t="s">
        <v>13</v>
      </c>
    </row>
    <row r="94" spans="1:12">
      <c r="A94" s="1">
        <v>87</v>
      </c>
      <c r="B94" s="36" t="s">
        <v>11</v>
      </c>
      <c r="C94" s="25">
        <f>C97</f>
        <v>1959900</v>
      </c>
      <c r="D94" s="25">
        <f t="shared" ref="D94:J94" si="4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254300</v>
      </c>
      <c r="I94" s="25">
        <f t="shared" si="44"/>
        <v>254300</v>
      </c>
      <c r="J94" s="25">
        <f t="shared" si="44"/>
        <v>373900</v>
      </c>
      <c r="K94" s="35" t="s">
        <v>13</v>
      </c>
    </row>
    <row r="95" spans="1:12">
      <c r="A95" s="1">
        <v>88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89</v>
      </c>
      <c r="B96" s="37" t="s">
        <v>15</v>
      </c>
      <c r="C96" s="25">
        <f>C97</f>
        <v>1959900</v>
      </c>
      <c r="D96" s="25">
        <f t="shared" ref="D96:J96" si="45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254300</v>
      </c>
      <c r="I96" s="25">
        <f t="shared" si="45"/>
        <v>254300</v>
      </c>
      <c r="J96" s="25">
        <f t="shared" si="45"/>
        <v>373900</v>
      </c>
      <c r="K96" s="35"/>
    </row>
    <row r="97" spans="1:11">
      <c r="A97" s="1">
        <v>90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91</v>
      </c>
      <c r="B98" s="76" t="s">
        <v>16</v>
      </c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28.5" customHeight="1">
      <c r="A99" s="1">
        <v>92</v>
      </c>
      <c r="B99" s="34" t="s">
        <v>179</v>
      </c>
      <c r="C99" s="25">
        <f>C102</f>
        <v>3608942.7199999997</v>
      </c>
      <c r="D99" s="25">
        <f t="shared" ref="D99:J99" si="46">D102</f>
        <v>681900</v>
      </c>
      <c r="E99" s="25">
        <f t="shared" si="46"/>
        <v>513100</v>
      </c>
      <c r="F99" s="25">
        <f t="shared" si="46"/>
        <v>318142.71999999997</v>
      </c>
      <c r="G99" s="25">
        <f t="shared" si="46"/>
        <v>327000</v>
      </c>
      <c r="H99" s="25">
        <f t="shared" si="46"/>
        <v>327000</v>
      </c>
      <c r="I99" s="25">
        <f t="shared" si="46"/>
        <v>327000</v>
      </c>
      <c r="J99" s="25">
        <f t="shared" si="46"/>
        <v>1114800</v>
      </c>
      <c r="K99" s="35"/>
    </row>
    <row r="100" spans="1:11">
      <c r="A100" s="1">
        <v>93</v>
      </c>
      <c r="B100" s="36" t="s">
        <v>11</v>
      </c>
      <c r="C100" s="25">
        <f>C103</f>
        <v>3608942.7199999997</v>
      </c>
      <c r="D100" s="25">
        <f t="shared" ref="D100:J100" si="47">D103</f>
        <v>681900</v>
      </c>
      <c r="E100" s="25">
        <f t="shared" si="47"/>
        <v>513100</v>
      </c>
      <c r="F100" s="25">
        <f t="shared" si="47"/>
        <v>318142.71999999997</v>
      </c>
      <c r="G100" s="25">
        <f t="shared" si="47"/>
        <v>327000</v>
      </c>
      <c r="H100" s="25">
        <f t="shared" si="47"/>
        <v>327000</v>
      </c>
      <c r="I100" s="25">
        <f t="shared" si="47"/>
        <v>327000</v>
      </c>
      <c r="J100" s="25">
        <f t="shared" si="47"/>
        <v>1114800</v>
      </c>
      <c r="K100" s="35"/>
    </row>
    <row r="101" spans="1:11">
      <c r="A101" s="1">
        <v>94</v>
      </c>
      <c r="B101" s="76" t="s">
        <v>12</v>
      </c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33.75" customHeight="1">
      <c r="A102" s="1">
        <v>95</v>
      </c>
      <c r="B102" s="36" t="s">
        <v>161</v>
      </c>
      <c r="C102" s="25">
        <f>C103</f>
        <v>3608942.7199999997</v>
      </c>
      <c r="D102" s="25">
        <f t="shared" ref="D102:J102" si="48">D103</f>
        <v>681900</v>
      </c>
      <c r="E102" s="25">
        <f t="shared" si="48"/>
        <v>513100</v>
      </c>
      <c r="F102" s="25">
        <f t="shared" si="48"/>
        <v>318142.71999999997</v>
      </c>
      <c r="G102" s="25">
        <f t="shared" si="48"/>
        <v>327000</v>
      </c>
      <c r="H102" s="25">
        <f t="shared" si="48"/>
        <v>327000</v>
      </c>
      <c r="I102" s="25">
        <f t="shared" si="48"/>
        <v>327000</v>
      </c>
      <c r="J102" s="25">
        <f t="shared" si="48"/>
        <v>1114800</v>
      </c>
      <c r="K102" s="35"/>
    </row>
    <row r="103" spans="1:11">
      <c r="A103" s="1">
        <v>96</v>
      </c>
      <c r="B103" s="36" t="s">
        <v>11</v>
      </c>
      <c r="C103" s="25">
        <f>C106+C109+C112+C115+C118+C121</f>
        <v>3608942.7199999997</v>
      </c>
      <c r="D103" s="25">
        <f t="shared" ref="D103:J103" si="49">D106+D109+D112+D115+D118+D121</f>
        <v>681900</v>
      </c>
      <c r="E103" s="25">
        <f t="shared" si="49"/>
        <v>513100</v>
      </c>
      <c r="F103" s="25">
        <f t="shared" si="49"/>
        <v>318142.71999999997</v>
      </c>
      <c r="G103" s="25">
        <f t="shared" si="49"/>
        <v>327000</v>
      </c>
      <c r="H103" s="25">
        <f t="shared" si="49"/>
        <v>327000</v>
      </c>
      <c r="I103" s="25">
        <f t="shared" si="49"/>
        <v>327000</v>
      </c>
      <c r="J103" s="25">
        <f t="shared" si="49"/>
        <v>1114800</v>
      </c>
      <c r="K103" s="35"/>
    </row>
    <row r="104" spans="1:11">
      <c r="A104" s="1">
        <v>97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98</v>
      </c>
      <c r="B105" s="36" t="s">
        <v>107</v>
      </c>
      <c r="C105" s="25">
        <f>C106</f>
        <v>1990702.72</v>
      </c>
      <c r="D105" s="25">
        <f t="shared" ref="D105:J105" si="50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210000</v>
      </c>
      <c r="I105" s="25">
        <f t="shared" si="50"/>
        <v>210000</v>
      </c>
      <c r="J105" s="25">
        <f t="shared" si="50"/>
        <v>800000</v>
      </c>
      <c r="K105" s="35"/>
    </row>
    <row r="106" spans="1:11">
      <c r="A106" s="1">
        <v>99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>
      <c r="A107" s="1">
        <v>100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101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1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159800</v>
      </c>
      <c r="K108" s="35"/>
    </row>
    <row r="109" spans="1:11">
      <c r="A109" s="1">
        <v>102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>
      <c r="A110" s="1">
        <v>103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104</v>
      </c>
      <c r="B111" s="36" t="s">
        <v>108</v>
      </c>
      <c r="C111" s="25">
        <f>C112</f>
        <v>931540</v>
      </c>
      <c r="D111" s="25">
        <f t="shared" ref="D111:J111" si="52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117000</v>
      </c>
      <c r="I111" s="25">
        <f t="shared" si="52"/>
        <v>117000</v>
      </c>
      <c r="J111" s="25">
        <f t="shared" si="52"/>
        <v>90000</v>
      </c>
      <c r="K111" s="35"/>
    </row>
    <row r="112" spans="1:11">
      <c r="A112" s="1">
        <v>105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>
      <c r="A113" s="1">
        <v>106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107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3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65000</v>
      </c>
      <c r="K114" s="35"/>
    </row>
    <row r="115" spans="1:11">
      <c r="A115" s="1">
        <v>108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>
      <c r="A116" s="1">
        <v>109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110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4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>
      <c r="A118" s="1">
        <v>111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112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113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5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>
      <c r="A121" s="1">
        <v>114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115</v>
      </c>
      <c r="B122" s="76" t="s">
        <v>209</v>
      </c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ht="31.5" customHeight="1">
      <c r="A123" s="1">
        <v>116</v>
      </c>
      <c r="B123" s="34" t="s">
        <v>19</v>
      </c>
      <c r="C123" s="25">
        <f>C124</f>
        <v>4199200</v>
      </c>
      <c r="D123" s="25">
        <f t="shared" ref="D123:J123" si="56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800000</v>
      </c>
      <c r="H123" s="25">
        <f t="shared" si="56"/>
        <v>1000000</v>
      </c>
      <c r="I123" s="25">
        <f t="shared" si="56"/>
        <v>1000000</v>
      </c>
      <c r="J123" s="25">
        <f t="shared" si="56"/>
        <v>0</v>
      </c>
      <c r="K123" s="25" t="s">
        <v>7</v>
      </c>
    </row>
    <row r="124" spans="1:11" ht="20.25" customHeight="1">
      <c r="A124" s="1">
        <v>117</v>
      </c>
      <c r="B124" s="36" t="s">
        <v>20</v>
      </c>
      <c r="C124" s="25">
        <f>C127</f>
        <v>4199200</v>
      </c>
      <c r="D124" s="25">
        <f t="shared" ref="D124:J124" si="57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800000</v>
      </c>
      <c r="H124" s="25">
        <f t="shared" si="57"/>
        <v>1000000</v>
      </c>
      <c r="I124" s="25">
        <f t="shared" si="57"/>
        <v>1000000</v>
      </c>
      <c r="J124" s="25">
        <f t="shared" si="57"/>
        <v>0</v>
      </c>
      <c r="K124" s="25" t="s">
        <v>7</v>
      </c>
    </row>
    <row r="125" spans="1:11">
      <c r="A125" s="1">
        <v>118</v>
      </c>
      <c r="B125" s="76" t="s">
        <v>12</v>
      </c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30.75" customHeight="1">
      <c r="A126" s="1">
        <v>119</v>
      </c>
      <c r="B126" s="36" t="s">
        <v>110</v>
      </c>
      <c r="C126" s="25">
        <f>C127</f>
        <v>4199200</v>
      </c>
      <c r="D126" s="25">
        <f t="shared" ref="D126:J126" si="58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800000</v>
      </c>
      <c r="H126" s="25">
        <f t="shared" si="58"/>
        <v>1000000</v>
      </c>
      <c r="I126" s="25">
        <f t="shared" si="58"/>
        <v>1000000</v>
      </c>
      <c r="J126" s="25">
        <f t="shared" si="58"/>
        <v>0</v>
      </c>
      <c r="K126" s="38">
        <v>1</v>
      </c>
    </row>
    <row r="127" spans="1:11">
      <c r="A127" s="1">
        <v>120</v>
      </c>
      <c r="B127" s="36" t="s">
        <v>11</v>
      </c>
      <c r="C127" s="25">
        <f>C130+C133+C136+C139</f>
        <v>4199200</v>
      </c>
      <c r="D127" s="25">
        <f t="shared" ref="D127:J127" si="59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800000</v>
      </c>
      <c r="H127" s="25">
        <f t="shared" si="59"/>
        <v>1000000</v>
      </c>
      <c r="I127" s="25">
        <f t="shared" si="59"/>
        <v>1000000</v>
      </c>
      <c r="J127" s="25">
        <f t="shared" si="59"/>
        <v>0</v>
      </c>
      <c r="K127" s="25"/>
    </row>
    <row r="128" spans="1:11">
      <c r="A128" s="1">
        <v>121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122</v>
      </c>
      <c r="B129" s="23" t="s">
        <v>111</v>
      </c>
      <c r="C129" s="25">
        <f>C130</f>
        <v>344000</v>
      </c>
      <c r="D129" s="25">
        <f t="shared" ref="D129:J129" si="60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>
      <c r="A130" s="1">
        <v>123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124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125</v>
      </c>
      <c r="B132" s="23" t="s">
        <v>112</v>
      </c>
      <c r="C132" s="25">
        <f>C133</f>
        <v>228000</v>
      </c>
      <c r="D132" s="25">
        <f t="shared" ref="D132:J132" si="61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>
      <c r="A133" s="1">
        <v>126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127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128</v>
      </c>
      <c r="B135" s="23" t="s">
        <v>230</v>
      </c>
      <c r="C135" s="25">
        <f>C136</f>
        <v>2227200</v>
      </c>
      <c r="D135" s="25">
        <f t="shared" ref="D135:J135" si="62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400000</v>
      </c>
      <c r="H135" s="25">
        <f t="shared" si="62"/>
        <v>500000</v>
      </c>
      <c r="I135" s="25">
        <f t="shared" si="62"/>
        <v>500000</v>
      </c>
      <c r="J135" s="25">
        <f t="shared" si="62"/>
        <v>0</v>
      </c>
      <c r="K135" s="25"/>
    </row>
    <row r="136" spans="1:11">
      <c r="A136" s="1">
        <v>129</v>
      </c>
      <c r="B136" s="36" t="s">
        <v>11</v>
      </c>
      <c r="C136" s="25">
        <f>D136+E136+F136+G136+H136+I136+J136</f>
        <v>2227200</v>
      </c>
      <c r="D136" s="25">
        <v>0</v>
      </c>
      <c r="E136" s="25">
        <v>376000</v>
      </c>
      <c r="F136" s="25">
        <v>451200</v>
      </c>
      <c r="G136" s="25">
        <v>400000</v>
      </c>
      <c r="H136" s="25">
        <v>500000</v>
      </c>
      <c r="I136" s="25">
        <v>500000</v>
      </c>
      <c r="J136" s="25">
        <v>0</v>
      </c>
      <c r="K136" s="25"/>
    </row>
    <row r="137" spans="1:11">
      <c r="A137" s="1"/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/>
      <c r="B138" s="36" t="s">
        <v>270</v>
      </c>
      <c r="C138" s="25">
        <f>C139</f>
        <v>1400000</v>
      </c>
      <c r="D138" s="25">
        <f t="shared" ref="D138:J138" si="63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400000</v>
      </c>
      <c r="H138" s="25">
        <f t="shared" si="63"/>
        <v>500000</v>
      </c>
      <c r="I138" s="25">
        <f t="shared" si="63"/>
        <v>500000</v>
      </c>
      <c r="J138" s="25">
        <f t="shared" si="63"/>
        <v>0</v>
      </c>
      <c r="K138" s="25"/>
    </row>
    <row r="139" spans="1:11">
      <c r="A139" s="1"/>
      <c r="B139" s="36" t="s">
        <v>3</v>
      </c>
      <c r="C139" s="25">
        <f>SUM(D139:J139)</f>
        <v>1400000</v>
      </c>
      <c r="D139" s="25">
        <v>0</v>
      </c>
      <c r="E139" s="25">
        <v>0</v>
      </c>
      <c r="F139" s="25">
        <v>0</v>
      </c>
      <c r="G139" s="25">
        <v>400000</v>
      </c>
      <c r="H139" s="25">
        <v>500000</v>
      </c>
      <c r="I139" s="25">
        <v>500000</v>
      </c>
      <c r="J139" s="25">
        <v>0</v>
      </c>
      <c r="K139" s="25"/>
    </row>
    <row r="140" spans="1:11">
      <c r="A140" s="1">
        <v>130</v>
      </c>
      <c r="B140" s="86" t="s">
        <v>208</v>
      </c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4">D145</f>
        <v>1873300</v>
      </c>
      <c r="E141" s="18">
        <f t="shared" si="64"/>
        <v>0</v>
      </c>
      <c r="F141" s="18">
        <f t="shared" si="64"/>
        <v>0</v>
      </c>
      <c r="G141" s="18">
        <f t="shared" ref="G141:J141" si="65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6">D157+D163</f>
        <v>1873300</v>
      </c>
      <c r="E145" s="18">
        <f t="shared" si="66"/>
        <v>0</v>
      </c>
      <c r="F145" s="18">
        <f t="shared" si="66"/>
        <v>0</v>
      </c>
      <c r="G145" s="18">
        <f t="shared" ref="G145:J145" si="67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>
      <c r="A146" s="1">
        <v>136</v>
      </c>
      <c r="B146" s="74" t="s">
        <v>24</v>
      </c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8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69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0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1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4" t="s">
        <v>261</v>
      </c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30">
      <c r="A165" s="1">
        <v>155</v>
      </c>
      <c r="B165" s="8" t="s">
        <v>28</v>
      </c>
      <c r="C165" s="18">
        <f>C168+C167</f>
        <v>134368449.62999997</v>
      </c>
      <c r="D165" s="18">
        <f t="shared" ref="D165:J165" si="72">D168+D167</f>
        <v>23775921.899999999</v>
      </c>
      <c r="E165" s="18">
        <f t="shared" si="72"/>
        <v>21311436.699999999</v>
      </c>
      <c r="F165" s="18">
        <f t="shared" si="72"/>
        <v>25296891.029999997</v>
      </c>
      <c r="G165" s="18">
        <f t="shared" si="72"/>
        <v>19324299.999999996</v>
      </c>
      <c r="H165" s="18">
        <f t="shared" si="72"/>
        <v>15104700</v>
      </c>
      <c r="I165" s="18">
        <f t="shared" si="72"/>
        <v>15104700</v>
      </c>
      <c r="J165" s="18">
        <f t="shared" si="72"/>
        <v>14450500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3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121942103.36999997</v>
      </c>
      <c r="D168" s="18">
        <f t="shared" ref="D168:J168" si="74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19324299.999999996</v>
      </c>
      <c r="H168" s="18">
        <f t="shared" si="74"/>
        <v>15104700</v>
      </c>
      <c r="I168" s="18">
        <f t="shared" si="74"/>
        <v>15104700</v>
      </c>
      <c r="J168" s="18">
        <f t="shared" si="74"/>
        <v>14450500</v>
      </c>
      <c r="K168" s="14">
        <v>5.6</v>
      </c>
    </row>
    <row r="169" spans="1:11">
      <c r="A169" s="1">
        <v>159</v>
      </c>
      <c r="B169" s="74" t="s">
        <v>12</v>
      </c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1" ht="30" customHeight="1">
      <c r="A170" s="1">
        <v>160</v>
      </c>
      <c r="B170" s="8" t="s">
        <v>25</v>
      </c>
      <c r="C170" s="18">
        <f>C172+C173</f>
        <v>134368449.62999997</v>
      </c>
      <c r="D170" s="18">
        <f t="shared" ref="D170:J170" si="75">D172+D173</f>
        <v>23775921.899999999</v>
      </c>
      <c r="E170" s="18">
        <f t="shared" si="75"/>
        <v>21311436.699999999</v>
      </c>
      <c r="F170" s="18">
        <f t="shared" si="75"/>
        <v>25296891.029999997</v>
      </c>
      <c r="G170" s="18">
        <f t="shared" si="75"/>
        <v>19324299.999999996</v>
      </c>
      <c r="H170" s="18">
        <f t="shared" si="75"/>
        <v>15104700</v>
      </c>
      <c r="I170" s="18">
        <f t="shared" si="75"/>
        <v>15104700</v>
      </c>
      <c r="J170" s="18">
        <f t="shared" si="75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6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</f>
        <v>121942103.36999997</v>
      </c>
      <c r="D173" s="18">
        <f t="shared" ref="D173:J173" si="77">D179+D184+D189+D194+D199+D204+D207+D210+D213+D219+D226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19324299.999999996</v>
      </c>
      <c r="H173" s="18">
        <f t="shared" si="77"/>
        <v>15104700</v>
      </c>
      <c r="I173" s="18">
        <f t="shared" si="77"/>
        <v>15104700</v>
      </c>
      <c r="J173" s="18">
        <f t="shared" si="77"/>
        <v>14450500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103536571.72999999</v>
      </c>
      <c r="D175" s="18">
        <f t="shared" ref="D175:J175" si="78">D179</f>
        <v>13063904</v>
      </c>
      <c r="E175" s="18">
        <f t="shared" si="78"/>
        <v>15609328</v>
      </c>
      <c r="F175" s="18">
        <f t="shared" si="78"/>
        <v>19254087.469999999</v>
      </c>
      <c r="G175" s="18">
        <f t="shared" si="78"/>
        <v>15599352.26</v>
      </c>
      <c r="H175" s="18">
        <f t="shared" si="78"/>
        <v>13104700</v>
      </c>
      <c r="I175" s="18">
        <f t="shared" si="78"/>
        <v>13104700</v>
      </c>
      <c r="J175" s="18">
        <f t="shared" si="78"/>
        <v>13800500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103536571.72999999</v>
      </c>
      <c r="D179" s="18">
        <v>13063904</v>
      </c>
      <c r="E179" s="18">
        <v>15609328</v>
      </c>
      <c r="F179" s="18">
        <v>19254087.469999999</v>
      </c>
      <c r="G179" s="18">
        <v>15599352.26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8784010</v>
      </c>
      <c r="D181" s="18">
        <f t="shared" ref="D181:J181" si="79">D184</f>
        <v>622010</v>
      </c>
      <c r="E181" s="18">
        <v>812000</v>
      </c>
      <c r="F181" s="18">
        <f t="shared" si="79"/>
        <v>750000</v>
      </c>
      <c r="G181" s="18">
        <f t="shared" si="79"/>
        <v>1950000</v>
      </c>
      <c r="H181" s="18">
        <f t="shared" si="79"/>
        <v>2000000</v>
      </c>
      <c r="I181" s="18">
        <f t="shared" si="79"/>
        <v>2000000</v>
      </c>
      <c r="J181" s="18">
        <f t="shared" si="79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8784010</v>
      </c>
      <c r="D184" s="18">
        <v>622010</v>
      </c>
      <c r="E184" s="18">
        <v>812000</v>
      </c>
      <c r="F184" s="18">
        <v>750000</v>
      </c>
      <c r="G184" s="18">
        <v>1950000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2374948.7400000002</v>
      </c>
      <c r="D186" s="18">
        <f t="shared" ref="D186:J186" si="80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1774947.74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2374948.7400000002</v>
      </c>
      <c r="D189" s="18">
        <v>0</v>
      </c>
      <c r="E189" s="18">
        <v>600001</v>
      </c>
      <c r="F189" s="18">
        <v>0</v>
      </c>
      <c r="G189" s="18">
        <v>1774947.74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2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3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4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5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6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7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8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9">D225+D226</f>
        <v>0</v>
      </c>
      <c r="E224" s="18">
        <f t="shared" si="89"/>
        <v>0</v>
      </c>
      <c r="F224" s="18">
        <f t="shared" si="89"/>
        <v>5292803.5599999996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ht="15.75">
      <c r="A227" s="1">
        <v>217</v>
      </c>
      <c r="B227" s="89" t="s">
        <v>185</v>
      </c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1:11" ht="31.5" customHeight="1">
      <c r="A228" s="1">
        <v>218</v>
      </c>
      <c r="B228" s="24" t="s">
        <v>178</v>
      </c>
      <c r="C228" s="18">
        <f>C231</f>
        <v>66871593.029999994</v>
      </c>
      <c r="D228" s="18">
        <f t="shared" ref="D228:J228" si="90">D231</f>
        <v>10584300</v>
      </c>
      <c r="E228" s="18">
        <f t="shared" si="90"/>
        <v>10232045.710000001</v>
      </c>
      <c r="F228" s="18">
        <f t="shared" si="90"/>
        <v>8215947.3200000003</v>
      </c>
      <c r="G228" s="18">
        <f t="shared" si="90"/>
        <v>11324300</v>
      </c>
      <c r="H228" s="18">
        <f t="shared" si="90"/>
        <v>10300000</v>
      </c>
      <c r="I228" s="18">
        <f t="shared" si="90"/>
        <v>10300000</v>
      </c>
      <c r="J228" s="18">
        <f t="shared" si="90"/>
        <v>5915000</v>
      </c>
      <c r="K228" s="14" t="s">
        <v>22</v>
      </c>
    </row>
    <row r="229" spans="1:11">
      <c r="A229" s="1">
        <v>219</v>
      </c>
      <c r="B229" s="8" t="s">
        <v>26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4"/>
    </row>
    <row r="230" spans="1:11">
      <c r="A230" s="1">
        <v>220</v>
      </c>
      <c r="B230" s="8" t="s">
        <v>10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4"/>
    </row>
    <row r="231" spans="1:11">
      <c r="A231" s="1">
        <v>221</v>
      </c>
      <c r="B231" s="8" t="s">
        <v>11</v>
      </c>
      <c r="C231" s="18">
        <f t="shared" ref="C231:J231" si="91">C246+C236</f>
        <v>66871593.029999994</v>
      </c>
      <c r="D231" s="18">
        <f t="shared" si="91"/>
        <v>10584300</v>
      </c>
      <c r="E231" s="18">
        <f t="shared" si="91"/>
        <v>10232045.710000001</v>
      </c>
      <c r="F231" s="18">
        <f t="shared" si="91"/>
        <v>8215947.3200000003</v>
      </c>
      <c r="G231" s="18">
        <f t="shared" si="91"/>
        <v>11324300</v>
      </c>
      <c r="H231" s="18">
        <f t="shared" si="91"/>
        <v>10300000</v>
      </c>
      <c r="I231" s="18">
        <f t="shared" si="91"/>
        <v>10300000</v>
      </c>
      <c r="J231" s="18">
        <f t="shared" si="91"/>
        <v>5915000</v>
      </c>
      <c r="K231" s="14" t="s">
        <v>22</v>
      </c>
    </row>
    <row r="232" spans="1:11">
      <c r="A232" s="1">
        <v>222</v>
      </c>
      <c r="B232" s="91" t="s">
        <v>257</v>
      </c>
      <c r="C232" s="94"/>
      <c r="D232" s="94"/>
      <c r="E232" s="94"/>
      <c r="F232" s="94"/>
      <c r="G232" s="94"/>
      <c r="H232" s="94"/>
      <c r="I232" s="94"/>
      <c r="J232" s="94"/>
      <c r="K232" s="95"/>
    </row>
    <row r="233" spans="1:11" ht="30" customHeight="1">
      <c r="A233" s="1">
        <v>223</v>
      </c>
      <c r="B233" s="8" t="s">
        <v>167</v>
      </c>
      <c r="C233" s="67">
        <f>C238</f>
        <v>0</v>
      </c>
      <c r="D233" s="67">
        <f t="shared" ref="D233:J233" si="92">D238</f>
        <v>0</v>
      </c>
      <c r="E233" s="67">
        <f t="shared" si="92"/>
        <v>0</v>
      </c>
      <c r="F233" s="67">
        <f t="shared" si="92"/>
        <v>0</v>
      </c>
      <c r="G233" s="67">
        <f t="shared" si="92"/>
        <v>0</v>
      </c>
      <c r="H233" s="67">
        <f t="shared" si="92"/>
        <v>0</v>
      </c>
      <c r="I233" s="67">
        <f t="shared" si="92"/>
        <v>0</v>
      </c>
      <c r="J233" s="67">
        <f t="shared" si="92"/>
        <v>0</v>
      </c>
      <c r="K233" s="57"/>
    </row>
    <row r="234" spans="1:11">
      <c r="A234" s="1">
        <v>224</v>
      </c>
      <c r="B234" s="8" t="s">
        <v>26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57"/>
    </row>
    <row r="235" spans="1:11">
      <c r="A235" s="1">
        <v>225</v>
      </c>
      <c r="B235" s="8" t="s">
        <v>10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57"/>
    </row>
    <row r="236" spans="1:11">
      <c r="A236" s="1">
        <v>226</v>
      </c>
      <c r="B236" s="8" t="s">
        <v>11</v>
      </c>
      <c r="C236" s="67">
        <f>C241</f>
        <v>0</v>
      </c>
      <c r="D236" s="67">
        <f t="shared" ref="D236:J236" si="93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>
      <c r="A237" s="1">
        <v>227</v>
      </c>
      <c r="B237" s="24" t="s">
        <v>115</v>
      </c>
      <c r="C237" s="18"/>
      <c r="D237" s="18"/>
      <c r="E237" s="18"/>
      <c r="F237" s="18"/>
      <c r="G237" s="18"/>
      <c r="H237" s="18"/>
      <c r="I237" s="18"/>
      <c r="J237" s="18"/>
      <c r="K237" s="14"/>
    </row>
    <row r="238" spans="1:11" ht="30">
      <c r="A238" s="1">
        <v>228</v>
      </c>
      <c r="B238" s="8" t="s">
        <v>226</v>
      </c>
      <c r="C238" s="18">
        <f>C241+C240+C239</f>
        <v>0</v>
      </c>
      <c r="D238" s="18">
        <f t="shared" ref="D238:J238" si="94">D241+D240+D239</f>
        <v>0</v>
      </c>
      <c r="E238" s="18">
        <f t="shared" si="94"/>
        <v>0</v>
      </c>
      <c r="F238" s="18">
        <f t="shared" si="94"/>
        <v>0</v>
      </c>
      <c r="G238" s="18">
        <f t="shared" si="94"/>
        <v>0</v>
      </c>
      <c r="H238" s="18">
        <f t="shared" si="94"/>
        <v>0</v>
      </c>
      <c r="I238" s="18">
        <f t="shared" si="94"/>
        <v>0</v>
      </c>
      <c r="J238" s="18">
        <f t="shared" si="94"/>
        <v>0</v>
      </c>
      <c r="K238" s="14" t="s">
        <v>14</v>
      </c>
    </row>
    <row r="239" spans="1:11">
      <c r="A239" s="1">
        <v>229</v>
      </c>
      <c r="B239" s="8" t="s">
        <v>26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4" t="s">
        <v>14</v>
      </c>
    </row>
    <row r="240" spans="1:11">
      <c r="A240" s="1">
        <v>230</v>
      </c>
      <c r="B240" s="8" t="s">
        <v>10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4" t="s">
        <v>14</v>
      </c>
    </row>
    <row r="241" spans="1:11">
      <c r="A241" s="1">
        <v>231</v>
      </c>
      <c r="B241" s="8" t="s">
        <v>11</v>
      </c>
      <c r="C241" s="18">
        <f>D241+E241+F241+G241+H241+I241+J241</f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4" t="s">
        <v>14</v>
      </c>
    </row>
    <row r="242" spans="1:11">
      <c r="A242" s="1">
        <v>232</v>
      </c>
      <c r="B242" s="74" t="s">
        <v>12</v>
      </c>
      <c r="C242" s="75"/>
      <c r="D242" s="75"/>
      <c r="E242" s="75"/>
      <c r="F242" s="75"/>
      <c r="G242" s="75"/>
      <c r="H242" s="75"/>
      <c r="I242" s="75"/>
      <c r="J242" s="75"/>
      <c r="K242" s="75"/>
    </row>
    <row r="243" spans="1:11" ht="30" customHeight="1">
      <c r="A243" s="1">
        <v>233</v>
      </c>
      <c r="B243" s="8" t="s">
        <v>25</v>
      </c>
      <c r="C243" s="18">
        <f>C246</f>
        <v>66871593.029999994</v>
      </c>
      <c r="D243" s="18">
        <f t="shared" ref="D243:J243" si="95">D246</f>
        <v>10584300</v>
      </c>
      <c r="E243" s="18">
        <f t="shared" si="95"/>
        <v>10232045.710000001</v>
      </c>
      <c r="F243" s="18">
        <f t="shared" si="95"/>
        <v>8215947.3200000003</v>
      </c>
      <c r="G243" s="18">
        <f t="shared" si="95"/>
        <v>11324300</v>
      </c>
      <c r="H243" s="18">
        <f t="shared" si="95"/>
        <v>10300000</v>
      </c>
      <c r="I243" s="18">
        <f t="shared" si="95"/>
        <v>10300000</v>
      </c>
      <c r="J243" s="18">
        <f t="shared" si="95"/>
        <v>5915000</v>
      </c>
      <c r="K243" s="14" t="s">
        <v>22</v>
      </c>
    </row>
    <row r="244" spans="1:11">
      <c r="A244" s="1">
        <v>234</v>
      </c>
      <c r="B244" s="8" t="s">
        <v>26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7</v>
      </c>
    </row>
    <row r="245" spans="1:11">
      <c r="A245" s="1">
        <v>235</v>
      </c>
      <c r="B245" s="8" t="s">
        <v>10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4" t="s">
        <v>22</v>
      </c>
    </row>
    <row r="246" spans="1:11">
      <c r="A246" s="1">
        <v>236</v>
      </c>
      <c r="B246" s="8" t="s">
        <v>11</v>
      </c>
      <c r="C246" s="18">
        <f>C251+C256+C261+C266+C271+C276+C279+C282</f>
        <v>66871593.029999994</v>
      </c>
      <c r="D246" s="18">
        <f t="shared" ref="D246:J246" si="96">D251+D256+D261+D266+D271+D276+D279+D282</f>
        <v>10584300</v>
      </c>
      <c r="E246" s="18">
        <f t="shared" si="96"/>
        <v>10232045.710000001</v>
      </c>
      <c r="F246" s="18">
        <f t="shared" si="96"/>
        <v>8215947.3200000003</v>
      </c>
      <c r="G246" s="18">
        <f t="shared" si="96"/>
        <v>11324300</v>
      </c>
      <c r="H246" s="18">
        <f t="shared" si="96"/>
        <v>10300000</v>
      </c>
      <c r="I246" s="18">
        <f t="shared" si="96"/>
        <v>10300000</v>
      </c>
      <c r="J246" s="18">
        <f t="shared" si="96"/>
        <v>5915000</v>
      </c>
      <c r="K246" s="14" t="s">
        <v>22</v>
      </c>
    </row>
    <row r="247" spans="1:11">
      <c r="A247" s="1">
        <v>237</v>
      </c>
      <c r="B247" s="24" t="s">
        <v>130</v>
      </c>
      <c r="C247" s="18"/>
      <c r="D247" s="18"/>
      <c r="E247" s="18"/>
      <c r="F247" s="18"/>
      <c r="G247" s="18"/>
      <c r="H247" s="18"/>
      <c r="I247" s="18"/>
      <c r="J247" s="18"/>
      <c r="K247" s="14"/>
    </row>
    <row r="248" spans="1:11" ht="31.5" customHeight="1">
      <c r="A248" s="1">
        <v>238</v>
      </c>
      <c r="B248" s="8" t="s">
        <v>129</v>
      </c>
      <c r="C248" s="18">
        <f>C251</f>
        <v>46730394.759999998</v>
      </c>
      <c r="D248" s="18">
        <f t="shared" ref="D248:J248" si="97">D251</f>
        <v>5600000</v>
      </c>
      <c r="E248" s="18">
        <f t="shared" si="97"/>
        <v>5903324</v>
      </c>
      <c r="F248" s="18">
        <f t="shared" si="97"/>
        <v>7325694.7599999998</v>
      </c>
      <c r="G248" s="18">
        <f t="shared" si="97"/>
        <v>7501376</v>
      </c>
      <c r="H248" s="18">
        <f t="shared" si="97"/>
        <v>7400000</v>
      </c>
      <c r="I248" s="18">
        <f t="shared" si="97"/>
        <v>7400000</v>
      </c>
      <c r="J248" s="18">
        <f t="shared" si="97"/>
        <v>5600000</v>
      </c>
      <c r="K248" s="14" t="s">
        <v>14</v>
      </c>
    </row>
    <row r="249" spans="1:11">
      <c r="A249" s="1">
        <v>239</v>
      </c>
      <c r="B249" s="8" t="s">
        <v>26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4" t="s">
        <v>14</v>
      </c>
    </row>
    <row r="250" spans="1:11">
      <c r="A250" s="1">
        <v>240</v>
      </c>
      <c r="B250" s="8" t="s">
        <v>10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4" t="s">
        <v>14</v>
      </c>
    </row>
    <row r="251" spans="1:11">
      <c r="A251" s="1">
        <v>241</v>
      </c>
      <c r="B251" s="8" t="s">
        <v>11</v>
      </c>
      <c r="C251" s="18">
        <f>SUM(D251:J251)</f>
        <v>46730394.759999998</v>
      </c>
      <c r="D251" s="18">
        <v>5600000</v>
      </c>
      <c r="E251" s="18">
        <v>5903324</v>
      </c>
      <c r="F251" s="18">
        <v>7325694.7599999998</v>
      </c>
      <c r="G251" s="18">
        <v>7501376</v>
      </c>
      <c r="H251" s="18">
        <v>7400000</v>
      </c>
      <c r="I251" s="18">
        <v>7400000</v>
      </c>
      <c r="J251" s="18">
        <v>5600000</v>
      </c>
      <c r="K251" s="14" t="s">
        <v>14</v>
      </c>
    </row>
    <row r="252" spans="1:11">
      <c r="A252" s="1">
        <v>242</v>
      </c>
      <c r="B252" s="24" t="s">
        <v>116</v>
      </c>
      <c r="C252" s="18"/>
      <c r="D252" s="18"/>
      <c r="E252" s="18"/>
      <c r="F252" s="18"/>
      <c r="G252" s="18"/>
      <c r="H252" s="18"/>
      <c r="I252" s="18"/>
      <c r="J252" s="18"/>
      <c r="K252" s="14"/>
    </row>
    <row r="253" spans="1:11" ht="76.5" customHeight="1">
      <c r="A253" s="1">
        <v>243</v>
      </c>
      <c r="B253" s="8" t="s">
        <v>131</v>
      </c>
      <c r="C253" s="18">
        <f>C256</f>
        <v>2540717</v>
      </c>
      <c r="D253" s="18">
        <f t="shared" ref="D253:J253" si="98">D256</f>
        <v>315000</v>
      </c>
      <c r="E253" s="18">
        <f t="shared" si="98"/>
        <v>350717</v>
      </c>
      <c r="F253" s="18">
        <f t="shared" si="98"/>
        <v>360000</v>
      </c>
      <c r="G253" s="18">
        <f t="shared" si="98"/>
        <v>400000</v>
      </c>
      <c r="H253" s="18">
        <f t="shared" si="98"/>
        <v>400000</v>
      </c>
      <c r="I253" s="18">
        <f t="shared" si="98"/>
        <v>400000</v>
      </c>
      <c r="J253" s="18">
        <f t="shared" si="98"/>
        <v>315000</v>
      </c>
      <c r="K253" s="14" t="s">
        <v>14</v>
      </c>
    </row>
    <row r="254" spans="1:11">
      <c r="A254" s="1">
        <v>244</v>
      </c>
      <c r="B254" s="8" t="s">
        <v>26</v>
      </c>
      <c r="C254" s="18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4" t="s">
        <v>14</v>
      </c>
    </row>
    <row r="255" spans="1:11">
      <c r="A255" s="1">
        <v>245</v>
      </c>
      <c r="B255" s="8" t="s">
        <v>10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4" t="s">
        <v>14</v>
      </c>
    </row>
    <row r="256" spans="1:11">
      <c r="A256" s="1">
        <v>246</v>
      </c>
      <c r="B256" s="8" t="s">
        <v>11</v>
      </c>
      <c r="C256" s="18">
        <f>SUM(D256:J256)</f>
        <v>2540717</v>
      </c>
      <c r="D256" s="18">
        <v>315000</v>
      </c>
      <c r="E256" s="18">
        <v>350717</v>
      </c>
      <c r="F256" s="18">
        <v>360000</v>
      </c>
      <c r="G256" s="18">
        <v>400000</v>
      </c>
      <c r="H256" s="18">
        <v>400000</v>
      </c>
      <c r="I256" s="18">
        <v>400000</v>
      </c>
      <c r="J256" s="18">
        <v>315000</v>
      </c>
      <c r="K256" s="14" t="s">
        <v>14</v>
      </c>
    </row>
    <row r="257" spans="1:11">
      <c r="A257" s="1">
        <v>247</v>
      </c>
      <c r="B257" s="24" t="s">
        <v>132</v>
      </c>
      <c r="C257" s="18"/>
      <c r="D257" s="18"/>
      <c r="E257" s="18"/>
      <c r="F257" s="18"/>
      <c r="G257" s="18"/>
      <c r="H257" s="18"/>
      <c r="I257" s="18"/>
      <c r="J257" s="18"/>
      <c r="K257" s="14"/>
    </row>
    <row r="258" spans="1:11" ht="48" customHeight="1">
      <c r="A258" s="1">
        <v>248</v>
      </c>
      <c r="B258" s="8" t="s">
        <v>204</v>
      </c>
      <c r="C258" s="18">
        <f>C261</f>
        <v>4931770.99</v>
      </c>
      <c r="D258" s="18">
        <f t="shared" ref="D258:J258" si="99">D261</f>
        <v>4269300</v>
      </c>
      <c r="E258" s="18">
        <f t="shared" si="99"/>
        <v>662470.99</v>
      </c>
      <c r="F258" s="18">
        <f t="shared" si="99"/>
        <v>0</v>
      </c>
      <c r="G258" s="18">
        <f t="shared" si="99"/>
        <v>0</v>
      </c>
      <c r="H258" s="18">
        <f t="shared" si="99"/>
        <v>0</v>
      </c>
      <c r="I258" s="18">
        <f t="shared" si="99"/>
        <v>0</v>
      </c>
      <c r="J258" s="18">
        <f t="shared" si="99"/>
        <v>0</v>
      </c>
      <c r="K258" s="14" t="s">
        <v>14</v>
      </c>
    </row>
    <row r="259" spans="1:11">
      <c r="A259" s="1">
        <v>249</v>
      </c>
      <c r="B259" s="8" t="s">
        <v>26</v>
      </c>
      <c r="C259" s="18"/>
      <c r="D259" s="18"/>
      <c r="E259" s="18"/>
      <c r="F259" s="18"/>
      <c r="G259" s="18"/>
      <c r="H259" s="18"/>
      <c r="I259" s="18"/>
      <c r="J259" s="18"/>
      <c r="K259" s="14" t="s">
        <v>14</v>
      </c>
    </row>
    <row r="260" spans="1:11">
      <c r="A260" s="1">
        <v>250</v>
      </c>
      <c r="B260" s="8" t="s">
        <v>2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4" t="s">
        <v>14</v>
      </c>
    </row>
    <row r="261" spans="1:11">
      <c r="A261" s="1">
        <v>251</v>
      </c>
      <c r="B261" s="8" t="s">
        <v>11</v>
      </c>
      <c r="C261" s="18">
        <f>SUM(D261:F261)</f>
        <v>4931770.99</v>
      </c>
      <c r="D261" s="18">
        <v>4269300</v>
      </c>
      <c r="E261" s="18">
        <v>662470.99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4" t="s">
        <v>14</v>
      </c>
    </row>
    <row r="262" spans="1:11">
      <c r="A262" s="1">
        <v>252</v>
      </c>
      <c r="B262" s="24" t="s">
        <v>119</v>
      </c>
      <c r="C262" s="18"/>
      <c r="D262" s="18"/>
      <c r="E262" s="18"/>
      <c r="F262" s="18"/>
      <c r="G262" s="18"/>
      <c r="H262" s="18"/>
      <c r="I262" s="18"/>
      <c r="J262" s="18"/>
      <c r="K262" s="14"/>
    </row>
    <row r="263" spans="1:11" ht="62.25" customHeight="1">
      <c r="A263" s="1">
        <v>253</v>
      </c>
      <c r="B263" s="8" t="s">
        <v>133</v>
      </c>
      <c r="C263" s="18">
        <f>C266</f>
        <v>1200000</v>
      </c>
      <c r="D263" s="18">
        <f t="shared" ref="D263:I263" si="100">D266</f>
        <v>400000</v>
      </c>
      <c r="E263" s="18">
        <f t="shared" si="100"/>
        <v>400000</v>
      </c>
      <c r="F263" s="18">
        <f t="shared" si="100"/>
        <v>400000</v>
      </c>
      <c r="G263" s="18">
        <f t="shared" si="100"/>
        <v>0</v>
      </c>
      <c r="H263" s="18">
        <f t="shared" si="100"/>
        <v>0</v>
      </c>
      <c r="I263" s="18">
        <f t="shared" si="100"/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26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8" t="s">
        <v>10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4" t="s">
        <v>14</v>
      </c>
    </row>
    <row r="266" spans="1:11">
      <c r="A266" s="1">
        <v>256</v>
      </c>
      <c r="B266" s="8" t="s">
        <v>11</v>
      </c>
      <c r="C266" s="18">
        <f>D266+E266+F266+G266</f>
        <v>1200000</v>
      </c>
      <c r="D266" s="18">
        <v>400000</v>
      </c>
      <c r="E266" s="18">
        <v>400000</v>
      </c>
      <c r="F266" s="18">
        <v>400000</v>
      </c>
      <c r="G266" s="18">
        <v>0</v>
      </c>
      <c r="H266" s="18">
        <v>0</v>
      </c>
      <c r="I266" s="18">
        <v>0</v>
      </c>
      <c r="J266" s="18">
        <v>0</v>
      </c>
      <c r="K266" s="14" t="s">
        <v>14</v>
      </c>
    </row>
    <row r="267" spans="1:11">
      <c r="A267" s="1">
        <v>257</v>
      </c>
      <c r="B267" s="24" t="s">
        <v>250</v>
      </c>
      <c r="C267" s="18"/>
      <c r="D267" s="18"/>
      <c r="E267" s="18"/>
      <c r="F267" s="18"/>
      <c r="G267" s="18"/>
      <c r="H267" s="18"/>
      <c r="I267" s="18"/>
      <c r="J267" s="18"/>
      <c r="K267" s="14"/>
    </row>
    <row r="268" spans="1:11" ht="60">
      <c r="A268" s="1">
        <v>258</v>
      </c>
      <c r="B268" s="8" t="s">
        <v>256</v>
      </c>
      <c r="C268" s="18">
        <f>C269+C270+C271</f>
        <v>1196795.72</v>
      </c>
      <c r="D268" s="18">
        <f t="shared" ref="D268:J268" si="101">D269+D270+D271</f>
        <v>0</v>
      </c>
      <c r="E268" s="18">
        <f t="shared" si="101"/>
        <v>1196795.72</v>
      </c>
      <c r="F268" s="18">
        <f t="shared" si="101"/>
        <v>0</v>
      </c>
      <c r="G268" s="18">
        <f t="shared" si="101"/>
        <v>0</v>
      </c>
      <c r="H268" s="18">
        <f t="shared" si="101"/>
        <v>0</v>
      </c>
      <c r="I268" s="18">
        <f t="shared" si="101"/>
        <v>0</v>
      </c>
      <c r="J268" s="18">
        <f t="shared" si="101"/>
        <v>0</v>
      </c>
      <c r="K268" s="14" t="s">
        <v>14</v>
      </c>
    </row>
    <row r="269" spans="1:11">
      <c r="A269" s="1">
        <v>259</v>
      </c>
      <c r="B269" s="8" t="s">
        <v>26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8" t="s">
        <v>10</v>
      </c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4" t="s">
        <v>14</v>
      </c>
    </row>
    <row r="271" spans="1:11">
      <c r="A271" s="1">
        <v>261</v>
      </c>
      <c r="B271" s="8" t="s">
        <v>11</v>
      </c>
      <c r="C271" s="18">
        <f>D271+E271+F271+G271+H271+I271+J271</f>
        <v>1196795.72</v>
      </c>
      <c r="D271" s="18">
        <v>0</v>
      </c>
      <c r="E271" s="18">
        <v>1196795.72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43" t="s">
        <v>14</v>
      </c>
    </row>
    <row r="272" spans="1:11">
      <c r="A272" s="1">
        <v>262</v>
      </c>
      <c r="B272" s="24" t="s">
        <v>123</v>
      </c>
      <c r="C272" s="18"/>
      <c r="D272" s="18"/>
      <c r="E272" s="18"/>
      <c r="F272" s="18"/>
      <c r="G272" s="18"/>
      <c r="H272" s="18"/>
      <c r="I272" s="18"/>
      <c r="J272" s="18"/>
      <c r="K272" s="43"/>
    </row>
    <row r="273" spans="1:11" ht="30">
      <c r="A273" s="1">
        <v>263</v>
      </c>
      <c r="B273" s="8" t="s">
        <v>226</v>
      </c>
      <c r="C273" s="18">
        <f t="shared" ref="C273:J273" si="102">C274+C275+C276</f>
        <v>1718738</v>
      </c>
      <c r="D273" s="18">
        <f t="shared" si="102"/>
        <v>0</v>
      </c>
      <c r="E273" s="18">
        <f t="shared" si="102"/>
        <v>1718738</v>
      </c>
      <c r="F273" s="18">
        <f t="shared" si="102"/>
        <v>0</v>
      </c>
      <c r="G273" s="18">
        <f t="shared" si="102"/>
        <v>0</v>
      </c>
      <c r="H273" s="18">
        <f t="shared" si="102"/>
        <v>0</v>
      </c>
      <c r="I273" s="18">
        <f t="shared" si="102"/>
        <v>0</v>
      </c>
      <c r="J273" s="18">
        <f t="shared" si="102"/>
        <v>0</v>
      </c>
      <c r="K273" s="43"/>
    </row>
    <row r="274" spans="1:11">
      <c r="A274" s="1">
        <v>264</v>
      </c>
      <c r="B274" s="8" t="s">
        <v>26</v>
      </c>
      <c r="C274" s="18"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/>
    </row>
    <row r="275" spans="1:11">
      <c r="A275" s="1">
        <v>265</v>
      </c>
      <c r="B275" s="8" t="s">
        <v>10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43"/>
    </row>
    <row r="276" spans="1:11">
      <c r="A276" s="1">
        <v>266</v>
      </c>
      <c r="B276" s="8" t="s">
        <v>11</v>
      </c>
      <c r="C276" s="18">
        <f>D276+E276+F276+G276+H276+I276+J276</f>
        <v>1718738</v>
      </c>
      <c r="D276" s="18">
        <v>0</v>
      </c>
      <c r="E276" s="18">
        <v>1718738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43"/>
    </row>
    <row r="277" spans="1:11">
      <c r="A277" s="1">
        <v>267</v>
      </c>
      <c r="B277" s="24" t="s">
        <v>139</v>
      </c>
      <c r="C277" s="18"/>
      <c r="D277" s="18"/>
      <c r="E277" s="18"/>
      <c r="F277" s="18"/>
      <c r="G277" s="18"/>
      <c r="H277" s="18"/>
      <c r="I277" s="18"/>
      <c r="J277" s="18"/>
      <c r="K277" s="14"/>
    </row>
    <row r="278" spans="1:11" ht="45">
      <c r="A278" s="1">
        <v>268</v>
      </c>
      <c r="B278" s="8" t="s">
        <v>265</v>
      </c>
      <c r="C278" s="18">
        <f>C279</f>
        <v>3959503.48</v>
      </c>
      <c r="D278" s="18">
        <f t="shared" ref="D278:J278" si="103">D279</f>
        <v>0</v>
      </c>
      <c r="E278" s="18">
        <f t="shared" si="103"/>
        <v>0</v>
      </c>
      <c r="F278" s="18">
        <f t="shared" si="103"/>
        <v>85203.48</v>
      </c>
      <c r="G278" s="18">
        <f t="shared" si="103"/>
        <v>1274300</v>
      </c>
      <c r="H278" s="18">
        <f t="shared" si="103"/>
        <v>1300000</v>
      </c>
      <c r="I278" s="18">
        <f t="shared" si="103"/>
        <v>1300000</v>
      </c>
      <c r="J278" s="18">
        <f t="shared" si="103"/>
        <v>0</v>
      </c>
      <c r="K278" s="14"/>
    </row>
    <row r="279" spans="1:11">
      <c r="A279" s="1">
        <v>269</v>
      </c>
      <c r="B279" s="8" t="s">
        <v>3</v>
      </c>
      <c r="C279" s="18">
        <f>D279+E279+F279+G279+H279+I279+J279</f>
        <v>3959503.48</v>
      </c>
      <c r="D279" s="18">
        <v>0</v>
      </c>
      <c r="E279" s="18">
        <v>0</v>
      </c>
      <c r="F279" s="18">
        <v>85203.48</v>
      </c>
      <c r="G279" s="18">
        <v>1274300</v>
      </c>
      <c r="H279" s="18">
        <v>1300000</v>
      </c>
      <c r="I279" s="18">
        <v>1300000</v>
      </c>
      <c r="J279" s="18">
        <v>0</v>
      </c>
      <c r="K279" s="14"/>
    </row>
    <row r="280" spans="1:11">
      <c r="A280" s="1">
        <v>270</v>
      </c>
      <c r="B280" s="24" t="s">
        <v>140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266</v>
      </c>
      <c r="C281" s="18">
        <f>C282</f>
        <v>4593673.08</v>
      </c>
      <c r="D281" s="18">
        <f t="shared" ref="D281:J281" si="104">D282</f>
        <v>0</v>
      </c>
      <c r="E281" s="18">
        <f t="shared" si="104"/>
        <v>0</v>
      </c>
      <c r="F281" s="18">
        <f t="shared" si="104"/>
        <v>45049.08</v>
      </c>
      <c r="G281" s="18">
        <f t="shared" si="104"/>
        <v>2148624</v>
      </c>
      <c r="H281" s="18">
        <f t="shared" si="104"/>
        <v>1200000</v>
      </c>
      <c r="I281" s="18">
        <f t="shared" si="104"/>
        <v>1200000</v>
      </c>
      <c r="J281" s="18">
        <f t="shared" si="104"/>
        <v>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4593673.08</v>
      </c>
      <c r="D282" s="18">
        <v>0</v>
      </c>
      <c r="E282" s="18">
        <v>0</v>
      </c>
      <c r="F282" s="18">
        <v>45049.08</v>
      </c>
      <c r="G282" s="18">
        <v>2148624</v>
      </c>
      <c r="H282" s="18">
        <v>1200000</v>
      </c>
      <c r="I282" s="18">
        <v>1200000</v>
      </c>
      <c r="J282" s="18">
        <v>0</v>
      </c>
      <c r="K282" s="14"/>
    </row>
    <row r="283" spans="1:11">
      <c r="A283" s="1">
        <v>273</v>
      </c>
      <c r="B283" s="8"/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15" customHeight="1">
      <c r="A284" s="1">
        <v>274</v>
      </c>
      <c r="B284" s="91" t="s">
        <v>249</v>
      </c>
      <c r="C284" s="94"/>
      <c r="D284" s="94"/>
      <c r="E284" s="94"/>
      <c r="F284" s="94"/>
      <c r="G284" s="94"/>
      <c r="H284" s="94"/>
      <c r="I284" s="94"/>
      <c r="J284" s="94"/>
      <c r="K284" s="95"/>
    </row>
    <row r="285" spans="1:11" ht="28.5" customHeight="1">
      <c r="A285" s="1">
        <v>275</v>
      </c>
      <c r="B285" s="24" t="s">
        <v>164</v>
      </c>
      <c r="C285" s="18">
        <f>C291</f>
        <v>11700120.5</v>
      </c>
      <c r="D285" s="18">
        <f t="shared" ref="D285:J285" si="105">D291</f>
        <v>1377800</v>
      </c>
      <c r="E285" s="18">
        <f t="shared" si="105"/>
        <v>1913600</v>
      </c>
      <c r="F285" s="18">
        <f t="shared" si="105"/>
        <v>1681820.5</v>
      </c>
      <c r="G285" s="18">
        <f t="shared" si="105"/>
        <v>1916100</v>
      </c>
      <c r="H285" s="18">
        <f t="shared" si="105"/>
        <v>1716100</v>
      </c>
      <c r="I285" s="18">
        <f t="shared" si="105"/>
        <v>1716100</v>
      </c>
      <c r="J285" s="18">
        <f t="shared" si="105"/>
        <v>1378600</v>
      </c>
      <c r="K285" s="14" t="s">
        <v>30</v>
      </c>
    </row>
    <row r="286" spans="1:11">
      <c r="A286" s="1">
        <v>276</v>
      </c>
      <c r="B286" s="8" t="s">
        <v>26</v>
      </c>
      <c r="C286" s="18"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4"/>
    </row>
    <row r="287" spans="1:11">
      <c r="A287" s="1">
        <v>277</v>
      </c>
      <c r="B287" s="8" t="s">
        <v>10</v>
      </c>
      <c r="C287" s="18">
        <f>C293</f>
        <v>2464400</v>
      </c>
      <c r="D287" s="18">
        <f t="shared" ref="D287:J287" si="106">D293</f>
        <v>0</v>
      </c>
      <c r="E287" s="18">
        <f t="shared" si="106"/>
        <v>0</v>
      </c>
      <c r="F287" s="18">
        <f t="shared" si="106"/>
        <v>616100</v>
      </c>
      <c r="G287" s="18">
        <f t="shared" si="106"/>
        <v>616100</v>
      </c>
      <c r="H287" s="18">
        <f t="shared" si="106"/>
        <v>616100</v>
      </c>
      <c r="I287" s="18">
        <f t="shared" si="106"/>
        <v>616100</v>
      </c>
      <c r="J287" s="18">
        <f t="shared" si="106"/>
        <v>0</v>
      </c>
      <c r="K287" s="14"/>
    </row>
    <row r="288" spans="1:11">
      <c r="A288" s="1">
        <v>278</v>
      </c>
      <c r="B288" s="8" t="s">
        <v>11</v>
      </c>
      <c r="C288" s="18">
        <f>C294</f>
        <v>9235720.5</v>
      </c>
      <c r="D288" s="18">
        <f t="shared" ref="D288:J288" si="107">D294</f>
        <v>1377800</v>
      </c>
      <c r="E288" s="18">
        <f t="shared" si="107"/>
        <v>1913600</v>
      </c>
      <c r="F288" s="18">
        <f t="shared" si="107"/>
        <v>1065720.5</v>
      </c>
      <c r="G288" s="18">
        <f t="shared" si="107"/>
        <v>1300000</v>
      </c>
      <c r="H288" s="18">
        <f t="shared" si="107"/>
        <v>1100000</v>
      </c>
      <c r="I288" s="18">
        <f t="shared" si="107"/>
        <v>1100000</v>
      </c>
      <c r="J288" s="18">
        <f t="shared" si="107"/>
        <v>1378600</v>
      </c>
      <c r="K288" s="14" t="s">
        <v>30</v>
      </c>
    </row>
    <row r="289" spans="1:11">
      <c r="A289" s="1">
        <v>279</v>
      </c>
      <c r="B289" s="8" t="s">
        <v>27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74" t="s">
        <v>12</v>
      </c>
      <c r="C290" s="75"/>
      <c r="D290" s="75"/>
      <c r="E290" s="75"/>
      <c r="F290" s="75"/>
      <c r="G290" s="75"/>
      <c r="H290" s="75"/>
      <c r="I290" s="75"/>
      <c r="J290" s="75"/>
      <c r="K290" s="75"/>
    </row>
    <row r="291" spans="1:11" ht="30" customHeight="1">
      <c r="A291" s="1">
        <v>281</v>
      </c>
      <c r="B291" s="8" t="s">
        <v>25</v>
      </c>
      <c r="C291" s="18">
        <f>C294+C292+C293+C295</f>
        <v>11700120.5</v>
      </c>
      <c r="D291" s="18">
        <f t="shared" ref="D291:J291" si="108">D294+D292+D293+D295</f>
        <v>1377800</v>
      </c>
      <c r="E291" s="18">
        <f t="shared" si="108"/>
        <v>1913600</v>
      </c>
      <c r="F291" s="18">
        <f t="shared" si="108"/>
        <v>1681820.5</v>
      </c>
      <c r="G291" s="18">
        <f t="shared" si="108"/>
        <v>1916100</v>
      </c>
      <c r="H291" s="18">
        <f t="shared" si="108"/>
        <v>1716100</v>
      </c>
      <c r="I291" s="18">
        <f t="shared" si="108"/>
        <v>1716100</v>
      </c>
      <c r="J291" s="18">
        <f t="shared" si="108"/>
        <v>1378600</v>
      </c>
      <c r="K291" s="14" t="s">
        <v>30</v>
      </c>
    </row>
    <row r="292" spans="1:11">
      <c r="A292" s="1">
        <v>282</v>
      </c>
      <c r="B292" s="8" t="s">
        <v>26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 t="s">
        <v>7</v>
      </c>
    </row>
    <row r="293" spans="1:11">
      <c r="A293" s="1">
        <v>283</v>
      </c>
      <c r="B293" s="8" t="s">
        <v>10</v>
      </c>
      <c r="C293" s="18">
        <f>C310</f>
        <v>2464400</v>
      </c>
      <c r="D293" s="18">
        <f t="shared" ref="D293:J293" si="109">D310</f>
        <v>0</v>
      </c>
      <c r="E293" s="18">
        <f t="shared" si="109"/>
        <v>0</v>
      </c>
      <c r="F293" s="18">
        <f t="shared" si="109"/>
        <v>616100</v>
      </c>
      <c r="G293" s="18">
        <f t="shared" si="109"/>
        <v>616100</v>
      </c>
      <c r="H293" s="18">
        <f t="shared" si="109"/>
        <v>616100</v>
      </c>
      <c r="I293" s="18">
        <f t="shared" si="109"/>
        <v>616100</v>
      </c>
      <c r="J293" s="18">
        <f t="shared" si="109"/>
        <v>0</v>
      </c>
      <c r="K293" s="14" t="s">
        <v>30</v>
      </c>
    </row>
    <row r="294" spans="1:11">
      <c r="A294" s="1">
        <v>284</v>
      </c>
      <c r="B294" s="8" t="s">
        <v>11</v>
      </c>
      <c r="C294" s="18">
        <f>C300+C306+C313</f>
        <v>9235720.5</v>
      </c>
      <c r="D294" s="18">
        <f t="shared" ref="D294:J294" si="110">D300+D306+D313</f>
        <v>1377800</v>
      </c>
      <c r="E294" s="18">
        <f t="shared" si="110"/>
        <v>1913600</v>
      </c>
      <c r="F294" s="18">
        <f t="shared" si="110"/>
        <v>1065720.5</v>
      </c>
      <c r="G294" s="18">
        <f t="shared" si="110"/>
        <v>1300000</v>
      </c>
      <c r="H294" s="18">
        <f t="shared" si="110"/>
        <v>1100000</v>
      </c>
      <c r="I294" s="18">
        <f t="shared" si="110"/>
        <v>1100000</v>
      </c>
      <c r="J294" s="18">
        <f t="shared" si="110"/>
        <v>1378600</v>
      </c>
      <c r="K294" s="14" t="s">
        <v>30</v>
      </c>
    </row>
    <row r="295" spans="1:11">
      <c r="A295" s="1">
        <v>285</v>
      </c>
      <c r="B295" s="8" t="s">
        <v>27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24" t="s">
        <v>130</v>
      </c>
      <c r="C296" s="18"/>
      <c r="D296" s="18"/>
      <c r="E296" s="18"/>
      <c r="F296" s="18"/>
      <c r="G296" s="18"/>
      <c r="H296" s="18"/>
      <c r="I296" s="18"/>
      <c r="J296" s="18"/>
      <c r="K296" s="14"/>
    </row>
    <row r="297" spans="1:11" ht="30.75" customHeight="1">
      <c r="A297" s="1">
        <v>287</v>
      </c>
      <c r="B297" s="8" t="s">
        <v>134</v>
      </c>
      <c r="C297" s="18">
        <f>C300</f>
        <v>8856520.5</v>
      </c>
      <c r="D297" s="18">
        <f t="shared" ref="D297:J297" si="111">D300</f>
        <v>1288600</v>
      </c>
      <c r="E297" s="18">
        <f t="shared" si="111"/>
        <v>1913600</v>
      </c>
      <c r="F297" s="18">
        <f t="shared" si="111"/>
        <v>1065720.5</v>
      </c>
      <c r="G297" s="18">
        <f t="shared" si="111"/>
        <v>1100000</v>
      </c>
      <c r="H297" s="18">
        <f t="shared" si="111"/>
        <v>1100000</v>
      </c>
      <c r="I297" s="18">
        <f t="shared" si="111"/>
        <v>1100000</v>
      </c>
      <c r="J297" s="18">
        <f t="shared" si="111"/>
        <v>1288600</v>
      </c>
      <c r="K297" s="14" t="s">
        <v>14</v>
      </c>
    </row>
    <row r="298" spans="1:11">
      <c r="A298" s="1">
        <v>288</v>
      </c>
      <c r="B298" s="8" t="s">
        <v>26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/>
    </row>
    <row r="299" spans="1:11">
      <c r="A299" s="1">
        <v>289</v>
      </c>
      <c r="B299" s="8" t="s">
        <v>10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4"/>
    </row>
    <row r="300" spans="1:11">
      <c r="A300" s="1">
        <v>290</v>
      </c>
      <c r="B300" s="8" t="s">
        <v>11</v>
      </c>
      <c r="C300" s="18">
        <f>SUM(D300:J300)</f>
        <v>8856520.5</v>
      </c>
      <c r="D300" s="18">
        <v>1288600</v>
      </c>
      <c r="E300" s="18">
        <v>1913600</v>
      </c>
      <c r="F300" s="18">
        <v>1065720.5</v>
      </c>
      <c r="G300" s="18">
        <v>1100000</v>
      </c>
      <c r="H300" s="18">
        <v>1100000</v>
      </c>
      <c r="I300" s="18">
        <v>1100000</v>
      </c>
      <c r="J300" s="18">
        <v>1288600</v>
      </c>
      <c r="K300" s="14" t="s">
        <v>14</v>
      </c>
    </row>
    <row r="301" spans="1:11">
      <c r="A301" s="1">
        <v>291</v>
      </c>
      <c r="B301" s="8" t="s">
        <v>27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24" t="s">
        <v>136</v>
      </c>
      <c r="C302" s="18"/>
      <c r="D302" s="18"/>
      <c r="E302" s="18"/>
      <c r="F302" s="18"/>
      <c r="G302" s="18"/>
      <c r="H302" s="18"/>
      <c r="I302" s="18"/>
      <c r="J302" s="18"/>
      <c r="K302" s="14"/>
    </row>
    <row r="303" spans="1:11" ht="28.5" customHeight="1">
      <c r="A303" s="1">
        <v>293</v>
      </c>
      <c r="B303" s="8" t="s">
        <v>135</v>
      </c>
      <c r="C303" s="18">
        <f>C306</f>
        <v>179200</v>
      </c>
      <c r="D303" s="18">
        <f t="shared" ref="D303:J303" si="112">D306</f>
        <v>89200</v>
      </c>
      <c r="E303" s="18">
        <f t="shared" si="112"/>
        <v>0</v>
      </c>
      <c r="F303" s="18">
        <f t="shared" si="112"/>
        <v>0</v>
      </c>
      <c r="G303" s="18">
        <f t="shared" si="112"/>
        <v>0</v>
      </c>
      <c r="H303" s="18">
        <f t="shared" si="112"/>
        <v>0</v>
      </c>
      <c r="I303" s="18">
        <f t="shared" si="112"/>
        <v>0</v>
      </c>
      <c r="J303" s="18">
        <f t="shared" si="112"/>
        <v>90000</v>
      </c>
      <c r="K303" s="14"/>
    </row>
    <row r="304" spans="1:11">
      <c r="A304" s="1">
        <v>294</v>
      </c>
      <c r="B304" s="8" t="s">
        <v>26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8" t="s">
        <v>10</v>
      </c>
      <c r="C305" s="18">
        <v>0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4"/>
    </row>
    <row r="306" spans="1:11">
      <c r="A306" s="1">
        <v>296</v>
      </c>
      <c r="B306" s="8" t="s">
        <v>11</v>
      </c>
      <c r="C306" s="18">
        <f>SUM(D306:J306)</f>
        <v>179200</v>
      </c>
      <c r="D306" s="18">
        <v>89200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90000</v>
      </c>
      <c r="K306" s="14"/>
    </row>
    <row r="307" spans="1:11">
      <c r="A307" s="1">
        <v>297</v>
      </c>
      <c r="B307" s="8" t="s">
        <v>27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24" t="s">
        <v>118</v>
      </c>
      <c r="C308" s="18"/>
      <c r="D308" s="18"/>
      <c r="E308" s="18"/>
      <c r="F308" s="18"/>
      <c r="G308" s="18"/>
      <c r="H308" s="18"/>
      <c r="I308" s="18"/>
      <c r="J308" s="18"/>
      <c r="K308" s="14"/>
    </row>
    <row r="309" spans="1:11" ht="75">
      <c r="A309" s="1">
        <v>299</v>
      </c>
      <c r="B309" s="60" t="s">
        <v>259</v>
      </c>
      <c r="C309" s="18">
        <f>C310</f>
        <v>2464400</v>
      </c>
      <c r="D309" s="18">
        <f t="shared" ref="D309:J309" si="113">D310</f>
        <v>0</v>
      </c>
      <c r="E309" s="18">
        <f t="shared" si="113"/>
        <v>0</v>
      </c>
      <c r="F309" s="18">
        <f t="shared" si="113"/>
        <v>616100</v>
      </c>
      <c r="G309" s="18">
        <f t="shared" si="113"/>
        <v>616100</v>
      </c>
      <c r="H309" s="18">
        <f t="shared" si="113"/>
        <v>616100</v>
      </c>
      <c r="I309" s="18">
        <f t="shared" si="113"/>
        <v>616100</v>
      </c>
      <c r="J309" s="18">
        <f t="shared" si="113"/>
        <v>0</v>
      </c>
      <c r="K309" s="14"/>
    </row>
    <row r="310" spans="1:11">
      <c r="A310" s="1">
        <v>300</v>
      </c>
      <c r="B310" s="8" t="s">
        <v>2</v>
      </c>
      <c r="C310" s="18">
        <f>D310+E310+F310+G310+H310+I310+J310</f>
        <v>2464400</v>
      </c>
      <c r="D310" s="18">
        <v>0</v>
      </c>
      <c r="E310" s="18">
        <v>0</v>
      </c>
      <c r="F310" s="18">
        <v>616100</v>
      </c>
      <c r="G310" s="18">
        <v>616100</v>
      </c>
      <c r="H310" s="18">
        <v>616100</v>
      </c>
      <c r="I310" s="18">
        <v>616100</v>
      </c>
      <c r="J310" s="18">
        <v>0</v>
      </c>
      <c r="K310" s="14"/>
    </row>
    <row r="311" spans="1:11">
      <c r="A311" s="1">
        <v>301</v>
      </c>
      <c r="B311" s="24" t="s">
        <v>120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63" customHeight="1">
      <c r="A312" s="1">
        <v>302</v>
      </c>
      <c r="B312" s="8" t="s">
        <v>269</v>
      </c>
      <c r="C312" s="18">
        <f>C313</f>
        <v>200000</v>
      </c>
      <c r="D312" s="18">
        <f t="shared" ref="D312:J312" si="114">D313</f>
        <v>0</v>
      </c>
      <c r="E312" s="18">
        <f t="shared" si="114"/>
        <v>0</v>
      </c>
      <c r="F312" s="18">
        <f t="shared" si="114"/>
        <v>0</v>
      </c>
      <c r="G312" s="18">
        <f t="shared" si="114"/>
        <v>200000</v>
      </c>
      <c r="H312" s="18">
        <f t="shared" si="114"/>
        <v>0</v>
      </c>
      <c r="I312" s="18">
        <f t="shared" si="114"/>
        <v>0</v>
      </c>
      <c r="J312" s="18">
        <f t="shared" si="114"/>
        <v>0</v>
      </c>
      <c r="K312" s="14"/>
    </row>
    <row r="313" spans="1:11">
      <c r="A313" s="1">
        <v>303</v>
      </c>
      <c r="B313" s="8" t="s">
        <v>3</v>
      </c>
      <c r="C313" s="18">
        <f>D313+E313+F313+G313+H313+I313+J313</f>
        <v>200000</v>
      </c>
      <c r="D313" s="18">
        <v>0</v>
      </c>
      <c r="E313" s="18">
        <v>0</v>
      </c>
      <c r="F313" s="18">
        <v>0</v>
      </c>
      <c r="G313" s="18">
        <v>200000</v>
      </c>
      <c r="H313" s="18">
        <v>0</v>
      </c>
      <c r="I313" s="18">
        <v>0</v>
      </c>
      <c r="J313" s="18">
        <v>0</v>
      </c>
      <c r="K313" s="14"/>
    </row>
    <row r="314" spans="1:11">
      <c r="A314" s="1">
        <v>304</v>
      </c>
      <c r="B314" s="74" t="s">
        <v>113</v>
      </c>
      <c r="C314" s="75"/>
      <c r="D314" s="75"/>
      <c r="E314" s="75"/>
      <c r="F314" s="75"/>
      <c r="G314" s="75"/>
      <c r="H314" s="75"/>
      <c r="I314" s="75"/>
      <c r="J314" s="75"/>
      <c r="K314" s="75"/>
    </row>
    <row r="315" spans="1:11" ht="34.5" customHeight="1">
      <c r="A315" s="1">
        <v>305</v>
      </c>
      <c r="B315" s="39" t="s">
        <v>31</v>
      </c>
      <c r="C315" s="18">
        <f>C320</f>
        <v>81287.839999999997</v>
      </c>
      <c r="D315" s="18">
        <f t="shared" ref="D315:J315" si="115">D320</f>
        <v>81287.839999999997</v>
      </c>
      <c r="E315" s="18">
        <f t="shared" si="115"/>
        <v>0</v>
      </c>
      <c r="F315" s="18">
        <f t="shared" si="115"/>
        <v>0</v>
      </c>
      <c r="G315" s="18">
        <f t="shared" si="115"/>
        <v>728000</v>
      </c>
      <c r="H315" s="18">
        <f t="shared" si="115"/>
        <v>1677900</v>
      </c>
      <c r="I315" s="18">
        <f t="shared" si="115"/>
        <v>4711030</v>
      </c>
      <c r="J315" s="18">
        <f t="shared" si="115"/>
        <v>0</v>
      </c>
      <c r="K315" s="14" t="s">
        <v>32</v>
      </c>
    </row>
    <row r="316" spans="1:11">
      <c r="A316" s="1">
        <v>306</v>
      </c>
      <c r="B316" s="40" t="s">
        <v>26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4" t="s">
        <v>7</v>
      </c>
    </row>
    <row r="317" spans="1:11">
      <c r="A317" s="1">
        <v>307</v>
      </c>
      <c r="B317" s="40" t="s">
        <v>10</v>
      </c>
      <c r="C317" s="18">
        <f>C322</f>
        <v>0</v>
      </c>
      <c r="D317" s="18">
        <f t="shared" ref="D317:J317" si="116">D322</f>
        <v>0</v>
      </c>
      <c r="E317" s="18">
        <f t="shared" si="116"/>
        <v>0</v>
      </c>
      <c r="F317" s="18">
        <f t="shared" si="116"/>
        <v>0</v>
      </c>
      <c r="G317" s="18">
        <f t="shared" si="116"/>
        <v>0</v>
      </c>
      <c r="H317" s="18">
        <f t="shared" si="116"/>
        <v>0</v>
      </c>
      <c r="I317" s="18">
        <f t="shared" si="116"/>
        <v>0</v>
      </c>
      <c r="J317" s="18">
        <f t="shared" si="116"/>
        <v>0</v>
      </c>
      <c r="K317" s="14" t="s">
        <v>32</v>
      </c>
    </row>
    <row r="318" spans="1:11">
      <c r="A318" s="1">
        <v>308</v>
      </c>
      <c r="B318" s="40" t="s">
        <v>11</v>
      </c>
      <c r="C318" s="18">
        <f>C323</f>
        <v>81287.839999999997</v>
      </c>
      <c r="D318" s="18">
        <f t="shared" ref="D318:J318" si="117">D323</f>
        <v>81287.839999999997</v>
      </c>
      <c r="E318" s="18">
        <f t="shared" si="117"/>
        <v>0</v>
      </c>
      <c r="F318" s="18">
        <f t="shared" si="117"/>
        <v>0</v>
      </c>
      <c r="G318" s="18">
        <f t="shared" si="117"/>
        <v>728000</v>
      </c>
      <c r="H318" s="18">
        <f t="shared" si="117"/>
        <v>1677900</v>
      </c>
      <c r="I318" s="18">
        <f t="shared" si="117"/>
        <v>4711030</v>
      </c>
      <c r="J318" s="18">
        <f t="shared" si="117"/>
        <v>0</v>
      </c>
      <c r="K318" s="14" t="s">
        <v>32</v>
      </c>
    </row>
    <row r="319" spans="1:11">
      <c r="A319" s="1">
        <v>309</v>
      </c>
      <c r="B319" s="74" t="s">
        <v>50</v>
      </c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1:11" ht="30" customHeight="1">
      <c r="A320" s="1">
        <v>310</v>
      </c>
      <c r="B320" s="40" t="s">
        <v>43</v>
      </c>
      <c r="C320" s="18">
        <f>C322+C323</f>
        <v>81287.839999999997</v>
      </c>
      <c r="D320" s="18">
        <f t="shared" ref="D320:I320" si="118">D322+D323</f>
        <v>81287.839999999997</v>
      </c>
      <c r="E320" s="18">
        <f t="shared" si="118"/>
        <v>0</v>
      </c>
      <c r="F320" s="18">
        <f t="shared" si="118"/>
        <v>0</v>
      </c>
      <c r="G320" s="18">
        <f t="shared" si="118"/>
        <v>728000</v>
      </c>
      <c r="H320" s="18">
        <f t="shared" si="118"/>
        <v>1677900</v>
      </c>
      <c r="I320" s="18">
        <f t="shared" si="118"/>
        <v>4711030</v>
      </c>
      <c r="J320" s="18">
        <v>0</v>
      </c>
      <c r="K320" s="14" t="s">
        <v>32</v>
      </c>
    </row>
    <row r="321" spans="1:11">
      <c r="A321" s="1">
        <v>311</v>
      </c>
      <c r="B321" s="40" t="s">
        <v>26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4" t="s">
        <v>7</v>
      </c>
    </row>
    <row r="322" spans="1:11">
      <c r="A322" s="1">
        <v>312</v>
      </c>
      <c r="B322" s="40" t="s">
        <v>10</v>
      </c>
      <c r="C322" s="18">
        <f>C327+C332+C337</f>
        <v>0</v>
      </c>
      <c r="D322" s="18">
        <f t="shared" ref="D322:J322" si="119">D327+D332+D337</f>
        <v>0</v>
      </c>
      <c r="E322" s="18">
        <f t="shared" si="119"/>
        <v>0</v>
      </c>
      <c r="F322" s="18">
        <f t="shared" si="119"/>
        <v>0</v>
      </c>
      <c r="G322" s="18">
        <f t="shared" si="119"/>
        <v>0</v>
      </c>
      <c r="H322" s="18">
        <f t="shared" si="119"/>
        <v>0</v>
      </c>
      <c r="I322" s="18">
        <f t="shared" si="119"/>
        <v>0</v>
      </c>
      <c r="J322" s="18">
        <f t="shared" si="119"/>
        <v>0</v>
      </c>
      <c r="K322" s="14" t="s">
        <v>32</v>
      </c>
    </row>
    <row r="323" spans="1:11">
      <c r="A323" s="1">
        <v>313</v>
      </c>
      <c r="B323" s="40" t="s">
        <v>11</v>
      </c>
      <c r="C323" s="18">
        <f>C328+C333+C338+C341+C344</f>
        <v>81287.839999999997</v>
      </c>
      <c r="D323" s="18">
        <f t="shared" ref="D323:J323" si="120">D328+D333+D338+D341+D344</f>
        <v>81287.839999999997</v>
      </c>
      <c r="E323" s="18">
        <f t="shared" si="120"/>
        <v>0</v>
      </c>
      <c r="F323" s="18">
        <f t="shared" si="120"/>
        <v>0</v>
      </c>
      <c r="G323" s="18">
        <f t="shared" si="120"/>
        <v>728000</v>
      </c>
      <c r="H323" s="18">
        <f t="shared" si="120"/>
        <v>1677900</v>
      </c>
      <c r="I323" s="18">
        <f t="shared" si="120"/>
        <v>4711030</v>
      </c>
      <c r="J323" s="18">
        <f t="shared" si="120"/>
        <v>0</v>
      </c>
      <c r="K323" s="14" t="s">
        <v>32</v>
      </c>
    </row>
    <row r="324" spans="1:11">
      <c r="A324" s="1">
        <v>314</v>
      </c>
      <c r="B324" s="39" t="s">
        <v>115</v>
      </c>
      <c r="C324" s="18"/>
      <c r="D324" s="18"/>
      <c r="E324" s="18"/>
      <c r="F324" s="18"/>
      <c r="G324" s="18"/>
      <c r="H324" s="18"/>
      <c r="I324" s="18"/>
      <c r="J324" s="18"/>
      <c r="K324" s="14"/>
    </row>
    <row r="325" spans="1:11" ht="59.25" customHeight="1">
      <c r="A325" s="1">
        <v>315</v>
      </c>
      <c r="B325" s="40" t="s">
        <v>137</v>
      </c>
      <c r="C325" s="18">
        <f>C328</f>
        <v>0</v>
      </c>
      <c r="D325" s="18">
        <f t="shared" ref="D325:J325" si="121">D328</f>
        <v>0</v>
      </c>
      <c r="E325" s="18">
        <f t="shared" si="121"/>
        <v>0</v>
      </c>
      <c r="F325" s="18">
        <f t="shared" si="121"/>
        <v>0</v>
      </c>
      <c r="G325" s="18">
        <f t="shared" si="121"/>
        <v>0</v>
      </c>
      <c r="H325" s="18">
        <f t="shared" si="121"/>
        <v>0</v>
      </c>
      <c r="I325" s="18">
        <f t="shared" si="121"/>
        <v>0</v>
      </c>
      <c r="J325" s="18">
        <f t="shared" si="121"/>
        <v>0</v>
      </c>
      <c r="K325" s="14" t="s">
        <v>14</v>
      </c>
    </row>
    <row r="326" spans="1:11">
      <c r="A326" s="1">
        <v>316</v>
      </c>
      <c r="B326" s="40" t="s">
        <v>26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4" t="s">
        <v>14</v>
      </c>
    </row>
    <row r="327" spans="1:11">
      <c r="A327" s="1">
        <v>317</v>
      </c>
      <c r="B327" s="40" t="s">
        <v>10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4" t="s">
        <v>14</v>
      </c>
    </row>
    <row r="328" spans="1:11">
      <c r="A328" s="1">
        <v>318</v>
      </c>
      <c r="B328" s="40" t="s">
        <v>11</v>
      </c>
      <c r="C328" s="18">
        <f>E328</f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4" t="s">
        <v>14</v>
      </c>
    </row>
    <row r="329" spans="1:11">
      <c r="A329" s="1">
        <v>319</v>
      </c>
      <c r="B329" s="39" t="s">
        <v>116</v>
      </c>
      <c r="C329" s="18"/>
      <c r="D329" s="18"/>
      <c r="E329" s="18"/>
      <c r="F329" s="18"/>
      <c r="G329" s="18"/>
      <c r="H329" s="18"/>
      <c r="I329" s="18"/>
      <c r="J329" s="18"/>
      <c r="K329" s="14"/>
    </row>
    <row r="330" spans="1:11" ht="28.5" customHeight="1">
      <c r="A330" s="1">
        <v>320</v>
      </c>
      <c r="B330" s="40" t="s">
        <v>267</v>
      </c>
      <c r="C330" s="18">
        <f>C333</f>
        <v>0</v>
      </c>
      <c r="D330" s="18">
        <f t="shared" ref="D330:J330" si="122">D333</f>
        <v>0</v>
      </c>
      <c r="E330" s="18">
        <f t="shared" si="122"/>
        <v>0</v>
      </c>
      <c r="F330" s="18">
        <f t="shared" si="122"/>
        <v>0</v>
      </c>
      <c r="G330" s="18">
        <f t="shared" si="122"/>
        <v>728000</v>
      </c>
      <c r="H330" s="18">
        <f t="shared" si="122"/>
        <v>1677900</v>
      </c>
      <c r="I330" s="18">
        <f t="shared" si="122"/>
        <v>4711030</v>
      </c>
      <c r="J330" s="18">
        <f t="shared" si="122"/>
        <v>0</v>
      </c>
      <c r="K330" s="14"/>
    </row>
    <row r="331" spans="1:11">
      <c r="A331" s="1">
        <v>321</v>
      </c>
      <c r="B331" s="40" t="s">
        <v>26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/>
    </row>
    <row r="332" spans="1:11">
      <c r="A332" s="1">
        <v>322</v>
      </c>
      <c r="B332" s="40" t="s">
        <v>10</v>
      </c>
      <c r="C332" s="18">
        <v>0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4"/>
    </row>
    <row r="333" spans="1:11">
      <c r="A333" s="1">
        <v>323</v>
      </c>
      <c r="B333" s="40" t="s">
        <v>11</v>
      </c>
      <c r="C333" s="18">
        <f>F333</f>
        <v>0</v>
      </c>
      <c r="D333" s="18">
        <v>0</v>
      </c>
      <c r="E333" s="18">
        <v>0</v>
      </c>
      <c r="F333" s="18">
        <v>0</v>
      </c>
      <c r="G333" s="18">
        <v>728000</v>
      </c>
      <c r="H333" s="18">
        <v>1677900</v>
      </c>
      <c r="I333" s="18">
        <v>4711030</v>
      </c>
      <c r="J333" s="18">
        <v>0</v>
      </c>
      <c r="K333" s="14"/>
    </row>
    <row r="334" spans="1:11">
      <c r="A334" s="1">
        <v>324</v>
      </c>
      <c r="B334" s="39" t="s">
        <v>118</v>
      </c>
      <c r="C334" s="18"/>
      <c r="D334" s="18"/>
      <c r="E334" s="18"/>
      <c r="F334" s="18"/>
      <c r="G334" s="18"/>
      <c r="H334" s="18"/>
      <c r="I334" s="18"/>
      <c r="J334" s="18"/>
      <c r="K334" s="14"/>
    </row>
    <row r="335" spans="1:11" ht="61.5" customHeight="1">
      <c r="A335" s="1">
        <v>325</v>
      </c>
      <c r="B335" s="40" t="s">
        <v>138</v>
      </c>
      <c r="C335" s="18">
        <f>C338</f>
        <v>0</v>
      </c>
      <c r="D335" s="18">
        <f t="shared" ref="D335:J335" si="123">D338</f>
        <v>0</v>
      </c>
      <c r="E335" s="18">
        <f t="shared" si="123"/>
        <v>0</v>
      </c>
      <c r="F335" s="18">
        <v>0</v>
      </c>
      <c r="G335" s="18">
        <v>0</v>
      </c>
      <c r="H335" s="18">
        <f t="shared" si="123"/>
        <v>0</v>
      </c>
      <c r="I335" s="18">
        <f t="shared" si="123"/>
        <v>0</v>
      </c>
      <c r="J335" s="18">
        <f t="shared" si="123"/>
        <v>0</v>
      </c>
      <c r="K335" s="14" t="s">
        <v>14</v>
      </c>
    </row>
    <row r="336" spans="1:11">
      <c r="A336" s="1">
        <v>326</v>
      </c>
      <c r="B336" s="40" t="s">
        <v>26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 t="s">
        <v>14</v>
      </c>
    </row>
    <row r="337" spans="1:11">
      <c r="A337" s="1">
        <v>327</v>
      </c>
      <c r="B337" s="40" t="s">
        <v>10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4" t="s">
        <v>14</v>
      </c>
    </row>
    <row r="338" spans="1:11">
      <c r="A338" s="1">
        <v>328</v>
      </c>
      <c r="B338" s="40" t="s">
        <v>11</v>
      </c>
      <c r="C338" s="18">
        <f>SUM(D338:J338)</f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4" t="s">
        <v>14</v>
      </c>
    </row>
    <row r="339" spans="1:11">
      <c r="A339" s="1">
        <v>329</v>
      </c>
      <c r="B339" s="24" t="s">
        <v>120</v>
      </c>
      <c r="C339" s="18"/>
      <c r="D339" s="18"/>
      <c r="E339" s="18"/>
      <c r="F339" s="18"/>
      <c r="G339" s="18"/>
      <c r="H339" s="18"/>
      <c r="I339" s="18"/>
      <c r="J339" s="18"/>
      <c r="K339" s="14"/>
    </row>
    <row r="340" spans="1:11" ht="45">
      <c r="A340" s="1">
        <v>330</v>
      </c>
      <c r="B340" s="8" t="s">
        <v>205</v>
      </c>
      <c r="C340" s="18">
        <f>C341</f>
        <v>81287.839999999997</v>
      </c>
      <c r="D340" s="18">
        <f t="shared" ref="D340:J340" si="124">D341</f>
        <v>81287.839999999997</v>
      </c>
      <c r="E340" s="18">
        <f t="shared" si="124"/>
        <v>0</v>
      </c>
      <c r="F340" s="18">
        <f t="shared" si="124"/>
        <v>0</v>
      </c>
      <c r="G340" s="18">
        <f t="shared" si="124"/>
        <v>0</v>
      </c>
      <c r="H340" s="18">
        <f t="shared" si="124"/>
        <v>0</v>
      </c>
      <c r="I340" s="18">
        <f t="shared" si="124"/>
        <v>0</v>
      </c>
      <c r="J340" s="18">
        <f t="shared" si="124"/>
        <v>0</v>
      </c>
      <c r="K340" s="14"/>
    </row>
    <row r="341" spans="1:11">
      <c r="A341" s="1">
        <v>331</v>
      </c>
      <c r="B341" s="8" t="s">
        <v>3</v>
      </c>
      <c r="C341" s="18">
        <f>D341</f>
        <v>81287.839999999997</v>
      </c>
      <c r="D341" s="18">
        <v>81287.839999999997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/>
    </row>
    <row r="342" spans="1:11">
      <c r="A342" s="1">
        <v>332</v>
      </c>
      <c r="B342" s="24" t="s">
        <v>122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60">
      <c r="A343" s="1">
        <v>333</v>
      </c>
      <c r="B343" s="8" t="s">
        <v>227</v>
      </c>
      <c r="C343" s="18">
        <f>C344</f>
        <v>0</v>
      </c>
      <c r="D343" s="18">
        <f t="shared" ref="D343:J343" si="125">D344</f>
        <v>0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>
      <c r="A344" s="1">
        <v>334</v>
      </c>
      <c r="B344" s="8" t="s">
        <v>3</v>
      </c>
      <c r="C344" s="18">
        <f>D344+E344+F344+G344+H344+I344+J344</f>
        <v>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74" t="s">
        <v>210</v>
      </c>
      <c r="C345" s="75"/>
      <c r="D345" s="75"/>
      <c r="E345" s="75"/>
      <c r="F345" s="75"/>
      <c r="G345" s="75"/>
      <c r="H345" s="75"/>
      <c r="I345" s="75"/>
      <c r="J345" s="75"/>
      <c r="K345" s="75"/>
    </row>
    <row r="346" spans="1:11" ht="30" customHeight="1">
      <c r="A346" s="1">
        <v>336</v>
      </c>
      <c r="B346" s="28" t="s">
        <v>33</v>
      </c>
      <c r="C346" s="25">
        <f>C350</f>
        <v>36813682.340000004</v>
      </c>
      <c r="D346" s="25">
        <f t="shared" ref="D346:J346" si="126">D350</f>
        <v>3396534.09</v>
      </c>
      <c r="E346" s="25">
        <f t="shared" si="126"/>
        <v>5393807.25</v>
      </c>
      <c r="F346" s="25">
        <f t="shared" si="126"/>
        <v>3167941</v>
      </c>
      <c r="G346" s="25">
        <f t="shared" si="126"/>
        <v>5425400</v>
      </c>
      <c r="H346" s="25">
        <f t="shared" si="126"/>
        <v>6100000</v>
      </c>
      <c r="I346" s="25">
        <f t="shared" si="126"/>
        <v>6100000</v>
      </c>
      <c r="J346" s="25">
        <f t="shared" si="126"/>
        <v>7230000</v>
      </c>
      <c r="K346" s="26" t="s">
        <v>7</v>
      </c>
    </row>
    <row r="347" spans="1:11">
      <c r="A347" s="1">
        <v>337</v>
      </c>
      <c r="B347" s="7" t="s">
        <v>10</v>
      </c>
      <c r="C347" s="25">
        <f>C351</f>
        <v>1900700</v>
      </c>
      <c r="D347" s="25">
        <f t="shared" ref="D347:J347" si="127">D351</f>
        <v>877800</v>
      </c>
      <c r="E347" s="25">
        <f t="shared" si="127"/>
        <v>685300</v>
      </c>
      <c r="F347" s="25">
        <f t="shared" si="127"/>
        <v>337600</v>
      </c>
      <c r="G347" s="25">
        <f t="shared" si="127"/>
        <v>0</v>
      </c>
      <c r="H347" s="25">
        <f t="shared" si="127"/>
        <v>0</v>
      </c>
      <c r="I347" s="25">
        <f t="shared" si="127"/>
        <v>0</v>
      </c>
      <c r="J347" s="25">
        <f t="shared" si="127"/>
        <v>0</v>
      </c>
      <c r="K347" s="26" t="s">
        <v>7</v>
      </c>
    </row>
    <row r="348" spans="1:11">
      <c r="A348" s="1">
        <v>338</v>
      </c>
      <c r="B348" s="7" t="s">
        <v>11</v>
      </c>
      <c r="C348" s="25">
        <f>C352</f>
        <v>34912982.340000004</v>
      </c>
      <c r="D348" s="25">
        <f t="shared" ref="D348:J348" si="128">D352</f>
        <v>2518734.09</v>
      </c>
      <c r="E348" s="25">
        <f t="shared" si="128"/>
        <v>4708507.25</v>
      </c>
      <c r="F348" s="25">
        <f t="shared" si="128"/>
        <v>2830341</v>
      </c>
      <c r="G348" s="25">
        <f t="shared" si="128"/>
        <v>5425400</v>
      </c>
      <c r="H348" s="25">
        <f t="shared" si="128"/>
        <v>6100000</v>
      </c>
      <c r="I348" s="25">
        <f t="shared" si="128"/>
        <v>6100000</v>
      </c>
      <c r="J348" s="25">
        <f t="shared" si="128"/>
        <v>7230000</v>
      </c>
      <c r="K348" s="26" t="s">
        <v>7</v>
      </c>
    </row>
    <row r="349" spans="1:11" ht="15" customHeight="1">
      <c r="A349" s="1">
        <v>339</v>
      </c>
      <c r="B349" s="87" t="s">
        <v>12</v>
      </c>
      <c r="C349" s="81"/>
      <c r="D349" s="81"/>
      <c r="E349" s="81"/>
      <c r="F349" s="81"/>
      <c r="G349" s="81"/>
      <c r="H349" s="81"/>
      <c r="I349" s="81"/>
      <c r="J349" s="81"/>
      <c r="K349" s="82"/>
    </row>
    <row r="350" spans="1:11" ht="30.75" customHeight="1">
      <c r="A350" s="1">
        <v>340</v>
      </c>
      <c r="B350" s="7" t="s">
        <v>165</v>
      </c>
      <c r="C350" s="25">
        <f>C351+C352</f>
        <v>36813682.340000004</v>
      </c>
      <c r="D350" s="25">
        <f t="shared" ref="D350:J350" si="129">D351+D352</f>
        <v>3396534.09</v>
      </c>
      <c r="E350" s="25">
        <f t="shared" si="129"/>
        <v>5393807.25</v>
      </c>
      <c r="F350" s="25">
        <f t="shared" si="129"/>
        <v>3167941</v>
      </c>
      <c r="G350" s="25">
        <f t="shared" si="129"/>
        <v>5425400</v>
      </c>
      <c r="H350" s="25">
        <f t="shared" si="129"/>
        <v>6100000</v>
      </c>
      <c r="I350" s="25">
        <f t="shared" si="129"/>
        <v>6100000</v>
      </c>
      <c r="J350" s="25">
        <f t="shared" si="129"/>
        <v>7230000</v>
      </c>
      <c r="K350" s="26" t="s">
        <v>7</v>
      </c>
    </row>
    <row r="351" spans="1:11">
      <c r="A351" s="1">
        <v>341</v>
      </c>
      <c r="B351" s="7" t="s">
        <v>10</v>
      </c>
      <c r="C351" s="25">
        <f>C359</f>
        <v>1900700</v>
      </c>
      <c r="D351" s="25">
        <f t="shared" ref="D351:J351" si="130">D359</f>
        <v>877800</v>
      </c>
      <c r="E351" s="25">
        <f t="shared" si="130"/>
        <v>685300</v>
      </c>
      <c r="F351" s="25">
        <f t="shared" si="130"/>
        <v>337600</v>
      </c>
      <c r="G351" s="25">
        <f t="shared" si="130"/>
        <v>0</v>
      </c>
      <c r="H351" s="25">
        <f t="shared" si="130"/>
        <v>0</v>
      </c>
      <c r="I351" s="25">
        <f t="shared" si="130"/>
        <v>0</v>
      </c>
      <c r="J351" s="25">
        <f t="shared" si="130"/>
        <v>0</v>
      </c>
      <c r="K351" s="26" t="s">
        <v>7</v>
      </c>
    </row>
    <row r="352" spans="1:11">
      <c r="A352" s="1">
        <v>342</v>
      </c>
      <c r="B352" s="7" t="s">
        <v>11</v>
      </c>
      <c r="C352" s="25">
        <f>C356+C360+C363+C367</f>
        <v>34912982.340000004</v>
      </c>
      <c r="D352" s="25">
        <f t="shared" ref="D352:J352" si="131">D356+D360+D363+D367</f>
        <v>2518734.09</v>
      </c>
      <c r="E352" s="25">
        <f t="shared" si="131"/>
        <v>4708507.25</v>
      </c>
      <c r="F352" s="25">
        <f t="shared" si="131"/>
        <v>2830341</v>
      </c>
      <c r="G352" s="25">
        <f t="shared" si="131"/>
        <v>5425400</v>
      </c>
      <c r="H352" s="25">
        <f t="shared" si="131"/>
        <v>6100000</v>
      </c>
      <c r="I352" s="25">
        <f t="shared" si="131"/>
        <v>6100000</v>
      </c>
      <c r="J352" s="25">
        <f t="shared" si="131"/>
        <v>7230000</v>
      </c>
      <c r="K352" s="26" t="s">
        <v>7</v>
      </c>
    </row>
    <row r="353" spans="1:11">
      <c r="A353" s="1">
        <v>343</v>
      </c>
      <c r="B353" s="28" t="s">
        <v>115</v>
      </c>
      <c r="C353" s="25"/>
      <c r="D353" s="25"/>
      <c r="E353" s="25"/>
      <c r="F353" s="25"/>
      <c r="G353" s="25"/>
      <c r="H353" s="25"/>
      <c r="I353" s="25"/>
      <c r="J353" s="25"/>
      <c r="K353" s="26"/>
    </row>
    <row r="354" spans="1:11" ht="77.25" customHeight="1">
      <c r="A354" s="1">
        <v>344</v>
      </c>
      <c r="B354" s="7" t="s">
        <v>34</v>
      </c>
      <c r="C354" s="25">
        <f>C356</f>
        <v>4749855</v>
      </c>
      <c r="D354" s="25">
        <f t="shared" ref="D354:J354" si="132">D356</f>
        <v>1321000</v>
      </c>
      <c r="E354" s="25">
        <v>788574</v>
      </c>
      <c r="F354" s="25">
        <v>760281</v>
      </c>
      <c r="G354" s="25">
        <v>400000</v>
      </c>
      <c r="H354" s="25">
        <f t="shared" si="132"/>
        <v>500000</v>
      </c>
      <c r="I354" s="25">
        <f t="shared" si="132"/>
        <v>500000</v>
      </c>
      <c r="J354" s="25">
        <f t="shared" si="132"/>
        <v>480000</v>
      </c>
      <c r="K354" s="26" t="s">
        <v>35</v>
      </c>
    </row>
    <row r="355" spans="1:11">
      <c r="A355" s="1">
        <v>345</v>
      </c>
      <c r="B355" s="7" t="s">
        <v>10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6" t="s">
        <v>7</v>
      </c>
    </row>
    <row r="356" spans="1:11">
      <c r="A356" s="1">
        <v>346</v>
      </c>
      <c r="B356" s="7" t="s">
        <v>11</v>
      </c>
      <c r="C356" s="25">
        <f>SUM(D356:J356)</f>
        <v>4749855</v>
      </c>
      <c r="D356" s="25">
        <v>1321000</v>
      </c>
      <c r="E356" s="25">
        <v>788574</v>
      </c>
      <c r="F356" s="25">
        <v>760281</v>
      </c>
      <c r="G356" s="25">
        <v>400000</v>
      </c>
      <c r="H356" s="25">
        <v>500000</v>
      </c>
      <c r="I356" s="25">
        <v>500000</v>
      </c>
      <c r="J356" s="25">
        <v>480000</v>
      </c>
      <c r="K356" s="26" t="s">
        <v>7</v>
      </c>
    </row>
    <row r="357" spans="1:11">
      <c r="A357" s="1">
        <v>347</v>
      </c>
      <c r="B357" s="28" t="s">
        <v>116</v>
      </c>
      <c r="C357" s="25"/>
      <c r="D357" s="25"/>
      <c r="E357" s="25"/>
      <c r="F357" s="25"/>
      <c r="G357" s="25"/>
      <c r="H357" s="25"/>
      <c r="I357" s="25"/>
      <c r="J357" s="25"/>
      <c r="K357" s="26"/>
    </row>
    <row r="358" spans="1:11" ht="33" customHeight="1">
      <c r="A358" s="1">
        <v>348</v>
      </c>
      <c r="B358" s="7" t="s">
        <v>36</v>
      </c>
      <c r="C358" s="25">
        <f>C359</f>
        <v>1900700</v>
      </c>
      <c r="D358" s="25">
        <f t="shared" ref="D358:J358" si="133">D359</f>
        <v>877800</v>
      </c>
      <c r="E358" s="25">
        <v>685300</v>
      </c>
      <c r="F358" s="25">
        <f t="shared" si="133"/>
        <v>337600</v>
      </c>
      <c r="G358" s="25">
        <f t="shared" si="133"/>
        <v>0</v>
      </c>
      <c r="H358" s="25">
        <f t="shared" si="133"/>
        <v>0</v>
      </c>
      <c r="I358" s="25">
        <f t="shared" si="133"/>
        <v>0</v>
      </c>
      <c r="J358" s="25">
        <f t="shared" si="133"/>
        <v>0</v>
      </c>
      <c r="K358" s="26"/>
    </row>
    <row r="359" spans="1:11">
      <c r="A359" s="1">
        <v>349</v>
      </c>
      <c r="B359" s="7" t="s">
        <v>10</v>
      </c>
      <c r="C359" s="25">
        <f>D359+E359+F359+G359+H359+I359+J359</f>
        <v>1900700</v>
      </c>
      <c r="D359" s="25">
        <v>877800</v>
      </c>
      <c r="E359" s="25">
        <v>685300</v>
      </c>
      <c r="F359" s="25">
        <v>337600</v>
      </c>
      <c r="G359" s="25">
        <v>0</v>
      </c>
      <c r="H359" s="25">
        <v>0</v>
      </c>
      <c r="I359" s="25">
        <v>0</v>
      </c>
      <c r="J359" s="25">
        <v>0</v>
      </c>
      <c r="K359" s="26"/>
    </row>
    <row r="360" spans="1:11">
      <c r="A360" s="1">
        <v>350</v>
      </c>
      <c r="B360" s="7" t="s">
        <v>11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6"/>
    </row>
    <row r="361" spans="1:11">
      <c r="A361" s="1">
        <v>351</v>
      </c>
      <c r="B361" s="28" t="s">
        <v>118</v>
      </c>
      <c r="C361" s="25"/>
      <c r="D361" s="25"/>
      <c r="E361" s="25"/>
      <c r="F361" s="25"/>
      <c r="G361" s="25"/>
      <c r="H361" s="25"/>
      <c r="I361" s="25"/>
      <c r="J361" s="25"/>
      <c r="K361" s="26"/>
    </row>
    <row r="362" spans="1:11" ht="59.25" customHeight="1">
      <c r="A362" s="1">
        <v>352</v>
      </c>
      <c r="B362" s="7" t="s">
        <v>166</v>
      </c>
      <c r="C362" s="25">
        <f>C363</f>
        <v>3699491</v>
      </c>
      <c r="D362" s="25">
        <f t="shared" ref="D362:J362" si="134">D363</f>
        <v>0</v>
      </c>
      <c r="E362" s="25">
        <f>E363</f>
        <v>1444372</v>
      </c>
      <c r="F362" s="25">
        <f t="shared" si="134"/>
        <v>905119</v>
      </c>
      <c r="G362" s="25">
        <f t="shared" si="134"/>
        <v>200000</v>
      </c>
      <c r="H362" s="25">
        <f t="shared" si="134"/>
        <v>100000</v>
      </c>
      <c r="I362" s="25">
        <f t="shared" si="134"/>
        <v>100000</v>
      </c>
      <c r="J362" s="25">
        <f t="shared" si="134"/>
        <v>950000</v>
      </c>
      <c r="K362" s="26" t="s">
        <v>38</v>
      </c>
    </row>
    <row r="363" spans="1:11">
      <c r="A363" s="1">
        <v>353</v>
      </c>
      <c r="B363" s="7" t="s">
        <v>11</v>
      </c>
      <c r="C363" s="25">
        <f>SUM(D363:J363)</f>
        <v>3699491</v>
      </c>
      <c r="D363" s="25">
        <v>0</v>
      </c>
      <c r="E363" s="25">
        <v>1444372</v>
      </c>
      <c r="F363" s="25">
        <v>905119</v>
      </c>
      <c r="G363" s="25">
        <v>200000</v>
      </c>
      <c r="H363" s="25">
        <v>100000</v>
      </c>
      <c r="I363" s="25">
        <v>100000</v>
      </c>
      <c r="J363" s="25">
        <v>950000</v>
      </c>
      <c r="K363" s="26" t="s">
        <v>7</v>
      </c>
    </row>
    <row r="364" spans="1:11">
      <c r="A364" s="1">
        <v>354</v>
      </c>
      <c r="B364" s="28" t="s">
        <v>120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62.25" customHeight="1">
      <c r="A365" s="1">
        <v>355</v>
      </c>
      <c r="B365" s="8" t="s">
        <v>39</v>
      </c>
      <c r="C365" s="25">
        <f>C367</f>
        <v>26463636.34</v>
      </c>
      <c r="D365" s="25">
        <f t="shared" ref="D365:J365" si="135">D367</f>
        <v>1197734.0900000001</v>
      </c>
      <c r="E365" s="25">
        <v>2475561.25</v>
      </c>
      <c r="F365" s="25">
        <v>1164941</v>
      </c>
      <c r="G365" s="25">
        <v>4825400</v>
      </c>
      <c r="H365" s="25">
        <f t="shared" si="135"/>
        <v>5500000</v>
      </c>
      <c r="I365" s="25">
        <f t="shared" si="135"/>
        <v>5500000</v>
      </c>
      <c r="J365" s="25">
        <f t="shared" si="135"/>
        <v>5800000</v>
      </c>
      <c r="K365" s="26">
        <v>5</v>
      </c>
    </row>
    <row r="366" spans="1:11">
      <c r="A366" s="1">
        <v>356</v>
      </c>
      <c r="B366" s="7" t="s">
        <v>37</v>
      </c>
      <c r="C366" s="25"/>
      <c r="D366" s="25"/>
      <c r="E366" s="25"/>
      <c r="F366" s="25"/>
      <c r="G366" s="25"/>
      <c r="H366" s="25"/>
      <c r="I366" s="25"/>
      <c r="J366" s="25"/>
      <c r="K366" s="26"/>
    </row>
    <row r="367" spans="1:11">
      <c r="A367" s="1">
        <v>357</v>
      </c>
      <c r="B367" s="7" t="s">
        <v>11</v>
      </c>
      <c r="C367" s="25">
        <f>D367+E367+F367+G367+H367+I367+J367</f>
        <v>26463636.34</v>
      </c>
      <c r="D367" s="25">
        <v>1197734.0900000001</v>
      </c>
      <c r="E367" s="25">
        <v>2475561.25</v>
      </c>
      <c r="F367" s="25">
        <v>1164941</v>
      </c>
      <c r="G367" s="25">
        <v>4825400</v>
      </c>
      <c r="H367" s="25">
        <v>5500000</v>
      </c>
      <c r="I367" s="25">
        <v>5500000</v>
      </c>
      <c r="J367" s="25">
        <v>5800000</v>
      </c>
      <c r="K367" s="26" t="s">
        <v>40</v>
      </c>
    </row>
    <row r="368" spans="1:11" ht="28.5" customHeight="1">
      <c r="A368" s="1">
        <v>358</v>
      </c>
      <c r="B368" s="79" t="s">
        <v>211</v>
      </c>
      <c r="C368" s="75"/>
      <c r="D368" s="75"/>
      <c r="E368" s="75"/>
      <c r="F368" s="75"/>
      <c r="G368" s="75"/>
      <c r="H368" s="75"/>
      <c r="I368" s="75"/>
      <c r="J368" s="75"/>
      <c r="K368" s="75"/>
    </row>
    <row r="369" spans="1:11" ht="29.25" customHeight="1">
      <c r="A369" s="1">
        <v>359</v>
      </c>
      <c r="B369" s="24" t="s">
        <v>41</v>
      </c>
      <c r="C369" s="18">
        <f>C374</f>
        <v>212555863.39999998</v>
      </c>
      <c r="D369" s="18">
        <f t="shared" ref="D369:F369" si="136">D374</f>
        <v>201388765.07999998</v>
      </c>
      <c r="E369" s="18">
        <f t="shared" si="136"/>
        <v>10610243.41</v>
      </c>
      <c r="F369" s="18">
        <f t="shared" si="136"/>
        <v>556854.91</v>
      </c>
      <c r="G369" s="18">
        <f t="shared" ref="G369:J369" si="137">G371+G372</f>
        <v>0</v>
      </c>
      <c r="H369" s="18">
        <f t="shared" si="137"/>
        <v>0</v>
      </c>
      <c r="I369" s="18">
        <f t="shared" si="137"/>
        <v>0</v>
      </c>
      <c r="J369" s="18">
        <f t="shared" si="137"/>
        <v>0</v>
      </c>
      <c r="K369" s="14" t="s">
        <v>22</v>
      </c>
    </row>
    <row r="370" spans="1:11">
      <c r="A370" s="1">
        <v>360</v>
      </c>
      <c r="B370" s="8" t="s">
        <v>26</v>
      </c>
      <c r="C370" s="18">
        <f>C375</f>
        <v>0</v>
      </c>
      <c r="D370" s="18">
        <f t="shared" ref="D370:F370" si="138">D375</f>
        <v>0</v>
      </c>
      <c r="E370" s="18">
        <f t="shared" si="138"/>
        <v>0</v>
      </c>
      <c r="F370" s="18">
        <f t="shared" si="138"/>
        <v>0</v>
      </c>
      <c r="G370" s="18">
        <v>0</v>
      </c>
      <c r="H370" s="18">
        <v>0</v>
      </c>
      <c r="I370" s="18">
        <v>0</v>
      </c>
      <c r="J370" s="18">
        <v>0</v>
      </c>
      <c r="K370" s="14" t="s">
        <v>7</v>
      </c>
    </row>
    <row r="371" spans="1:11">
      <c r="A371" s="1">
        <v>361</v>
      </c>
      <c r="B371" s="8" t="s">
        <v>10</v>
      </c>
      <c r="C371" s="18">
        <f>C376</f>
        <v>128353279.55</v>
      </c>
      <c r="D371" s="18">
        <f t="shared" ref="D371:I371" si="139">D376</f>
        <v>128353279.55</v>
      </c>
      <c r="E371" s="18">
        <f t="shared" si="139"/>
        <v>0</v>
      </c>
      <c r="F371" s="18">
        <f t="shared" si="139"/>
        <v>0</v>
      </c>
      <c r="G371" s="18">
        <f t="shared" si="139"/>
        <v>0</v>
      </c>
      <c r="H371" s="18">
        <f t="shared" si="139"/>
        <v>0</v>
      </c>
      <c r="I371" s="18">
        <f t="shared" si="139"/>
        <v>0</v>
      </c>
      <c r="J371" s="18">
        <v>0</v>
      </c>
      <c r="K371" s="14" t="s">
        <v>22</v>
      </c>
    </row>
    <row r="372" spans="1:11">
      <c r="A372" s="1">
        <v>362</v>
      </c>
      <c r="B372" s="8" t="s">
        <v>11</v>
      </c>
      <c r="C372" s="18">
        <f>C377</f>
        <v>84202583.849999994</v>
      </c>
      <c r="D372" s="18">
        <f t="shared" ref="D372:J372" si="140">D377</f>
        <v>73035485.530000001</v>
      </c>
      <c r="E372" s="18">
        <f t="shared" si="140"/>
        <v>10610243.41</v>
      </c>
      <c r="F372" s="18">
        <f t="shared" si="140"/>
        <v>556854.91</v>
      </c>
      <c r="G372" s="18">
        <f t="shared" si="140"/>
        <v>0</v>
      </c>
      <c r="H372" s="18">
        <f t="shared" si="140"/>
        <v>0</v>
      </c>
      <c r="I372" s="18">
        <f t="shared" si="140"/>
        <v>0</v>
      </c>
      <c r="J372" s="18">
        <f t="shared" si="140"/>
        <v>0</v>
      </c>
      <c r="K372" s="14" t="s">
        <v>22</v>
      </c>
    </row>
    <row r="373" spans="1:11">
      <c r="A373" s="1">
        <v>363</v>
      </c>
      <c r="B373" s="74" t="s">
        <v>42</v>
      </c>
      <c r="C373" s="88"/>
      <c r="D373" s="88"/>
      <c r="E373" s="88"/>
      <c r="F373" s="88"/>
      <c r="G373" s="88"/>
      <c r="H373" s="88"/>
      <c r="I373" s="88"/>
      <c r="J373" s="88"/>
      <c r="K373" s="88"/>
    </row>
    <row r="374" spans="1:11" ht="30" customHeight="1">
      <c r="A374" s="1">
        <v>364</v>
      </c>
      <c r="B374" s="8" t="s">
        <v>167</v>
      </c>
      <c r="C374" s="18">
        <f>C379</f>
        <v>212555863.39999998</v>
      </c>
      <c r="D374" s="18">
        <f t="shared" ref="D374:J374" si="141">D379</f>
        <v>201388765.07999998</v>
      </c>
      <c r="E374" s="18">
        <f t="shared" si="141"/>
        <v>10610243.41</v>
      </c>
      <c r="F374" s="18">
        <f t="shared" si="141"/>
        <v>556854.91</v>
      </c>
      <c r="G374" s="18">
        <f t="shared" si="141"/>
        <v>0</v>
      </c>
      <c r="H374" s="18">
        <f t="shared" si="141"/>
        <v>0</v>
      </c>
      <c r="I374" s="18">
        <f t="shared" si="141"/>
        <v>0</v>
      </c>
      <c r="J374" s="18">
        <f t="shared" si="141"/>
        <v>0</v>
      </c>
      <c r="K374" s="14" t="s">
        <v>22</v>
      </c>
    </row>
    <row r="375" spans="1:11">
      <c r="A375" s="1">
        <v>365</v>
      </c>
      <c r="B375" s="8" t="s">
        <v>26</v>
      </c>
      <c r="C375" s="18">
        <f>C380</f>
        <v>0</v>
      </c>
      <c r="D375" s="18">
        <f t="shared" ref="D375:G375" si="142">D380</f>
        <v>0</v>
      </c>
      <c r="E375" s="18">
        <f t="shared" si="142"/>
        <v>0</v>
      </c>
      <c r="F375" s="18">
        <f t="shared" si="142"/>
        <v>0</v>
      </c>
      <c r="G375" s="18">
        <f t="shared" si="142"/>
        <v>0</v>
      </c>
      <c r="H375" s="18">
        <v>0</v>
      </c>
      <c r="I375" s="18">
        <v>0</v>
      </c>
      <c r="J375" s="18">
        <v>0</v>
      </c>
      <c r="K375" s="14" t="s">
        <v>7</v>
      </c>
    </row>
    <row r="376" spans="1:11">
      <c r="A376" s="1">
        <v>366</v>
      </c>
      <c r="B376" s="8" t="s">
        <v>10</v>
      </c>
      <c r="C376" s="18">
        <f>C381</f>
        <v>128353279.55</v>
      </c>
      <c r="D376" s="18">
        <f t="shared" ref="D376:G376" si="143">D381</f>
        <v>128353279.55</v>
      </c>
      <c r="E376" s="18">
        <f t="shared" si="143"/>
        <v>0</v>
      </c>
      <c r="F376" s="18">
        <f t="shared" si="143"/>
        <v>0</v>
      </c>
      <c r="G376" s="18">
        <f t="shared" si="143"/>
        <v>0</v>
      </c>
      <c r="H376" s="18">
        <f t="shared" ref="H376:I376" si="144">H381</f>
        <v>0</v>
      </c>
      <c r="I376" s="18">
        <f t="shared" si="144"/>
        <v>0</v>
      </c>
      <c r="J376" s="18">
        <f t="shared" ref="J376:J377" si="145">J381</f>
        <v>0</v>
      </c>
      <c r="K376" s="14" t="s">
        <v>22</v>
      </c>
    </row>
    <row r="377" spans="1:11">
      <c r="A377" s="1">
        <v>367</v>
      </c>
      <c r="B377" s="8" t="s">
        <v>11</v>
      </c>
      <c r="C377" s="18">
        <f>C382</f>
        <v>84202583.849999994</v>
      </c>
      <c r="D377" s="18">
        <f t="shared" ref="D377:I377" si="146">D382</f>
        <v>73035485.530000001</v>
      </c>
      <c r="E377" s="18">
        <f t="shared" si="146"/>
        <v>10610243.41</v>
      </c>
      <c r="F377" s="18">
        <f t="shared" si="146"/>
        <v>556854.91</v>
      </c>
      <c r="G377" s="18">
        <f t="shared" si="146"/>
        <v>0</v>
      </c>
      <c r="H377" s="18">
        <f t="shared" si="146"/>
        <v>0</v>
      </c>
      <c r="I377" s="18">
        <f t="shared" si="146"/>
        <v>0</v>
      </c>
      <c r="J377" s="18">
        <f t="shared" si="145"/>
        <v>0</v>
      </c>
      <c r="K377" s="14" t="s">
        <v>22</v>
      </c>
    </row>
    <row r="378" spans="1:11">
      <c r="A378" s="1">
        <v>368</v>
      </c>
      <c r="B378" s="74" t="s">
        <v>44</v>
      </c>
      <c r="C378" s="88"/>
      <c r="D378" s="88"/>
      <c r="E378" s="88"/>
      <c r="F378" s="88"/>
      <c r="G378" s="88"/>
      <c r="H378" s="88"/>
      <c r="I378" s="88"/>
      <c r="J378" s="88"/>
      <c r="K378" s="88"/>
    </row>
    <row r="379" spans="1:11" ht="46.5" customHeight="1">
      <c r="A379" s="1">
        <v>369</v>
      </c>
      <c r="B379" s="40" t="s">
        <v>168</v>
      </c>
      <c r="C379" s="18">
        <f>C380+C381+C382</f>
        <v>212555863.39999998</v>
      </c>
      <c r="D379" s="18">
        <f t="shared" ref="D379:J379" si="147">D380+D381+D382</f>
        <v>201388765.07999998</v>
      </c>
      <c r="E379" s="18">
        <f t="shared" si="147"/>
        <v>10610243.41</v>
      </c>
      <c r="F379" s="18">
        <f t="shared" si="147"/>
        <v>556854.91</v>
      </c>
      <c r="G379" s="18">
        <f t="shared" si="147"/>
        <v>0</v>
      </c>
      <c r="H379" s="18">
        <f t="shared" si="147"/>
        <v>0</v>
      </c>
      <c r="I379" s="18">
        <f t="shared" si="147"/>
        <v>0</v>
      </c>
      <c r="J379" s="18">
        <f t="shared" si="147"/>
        <v>0</v>
      </c>
      <c r="K379" s="14" t="s">
        <v>14</v>
      </c>
    </row>
    <row r="380" spans="1:11">
      <c r="A380" s="1">
        <v>370</v>
      </c>
      <c r="B380" s="8" t="s">
        <v>26</v>
      </c>
      <c r="C380" s="18">
        <f>C412+C417</f>
        <v>0</v>
      </c>
      <c r="D380" s="18">
        <f t="shared" ref="D380:F380" si="148">D412+D417</f>
        <v>0</v>
      </c>
      <c r="E380" s="18">
        <f t="shared" si="148"/>
        <v>0</v>
      </c>
      <c r="F380" s="18">
        <f t="shared" si="148"/>
        <v>0</v>
      </c>
      <c r="G380" s="18">
        <f t="shared" ref="G380:J380" si="149">G400</f>
        <v>0</v>
      </c>
      <c r="H380" s="18">
        <f t="shared" si="149"/>
        <v>0</v>
      </c>
      <c r="I380" s="18">
        <f t="shared" si="149"/>
        <v>0</v>
      </c>
      <c r="J380" s="18">
        <f t="shared" si="149"/>
        <v>0</v>
      </c>
      <c r="K380" s="14" t="s">
        <v>14</v>
      </c>
    </row>
    <row r="381" spans="1:11">
      <c r="A381" s="1">
        <v>371</v>
      </c>
      <c r="B381" s="8" t="s">
        <v>10</v>
      </c>
      <c r="C381" s="18">
        <f>D381+E381+F381+G381+H381+I381+J381</f>
        <v>128353279.55</v>
      </c>
      <c r="D381" s="18">
        <v>128353279.55</v>
      </c>
      <c r="E381" s="18">
        <f>E405+E413+E418</f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4" t="s">
        <v>14</v>
      </c>
    </row>
    <row r="382" spans="1:11">
      <c r="A382" s="1">
        <v>372</v>
      </c>
      <c r="B382" s="8" t="s">
        <v>11</v>
      </c>
      <c r="C382" s="18">
        <f>C387+C392+C392+C397+C402+C406+C409+C414+C419+C424</f>
        <v>84202583.849999994</v>
      </c>
      <c r="D382" s="18">
        <f t="shared" ref="D382:J382" si="150">D387+D392+D392+D397+D402+D406+D409+D414+D419+D424</f>
        <v>73035485.530000001</v>
      </c>
      <c r="E382" s="18">
        <f t="shared" si="150"/>
        <v>10610243.41</v>
      </c>
      <c r="F382" s="18">
        <f t="shared" si="150"/>
        <v>556854.91</v>
      </c>
      <c r="G382" s="18">
        <f t="shared" si="150"/>
        <v>0</v>
      </c>
      <c r="H382" s="18">
        <f t="shared" si="150"/>
        <v>0</v>
      </c>
      <c r="I382" s="18">
        <f t="shared" si="150"/>
        <v>0</v>
      </c>
      <c r="J382" s="18">
        <f t="shared" si="150"/>
        <v>0</v>
      </c>
      <c r="K382" s="14" t="s">
        <v>14</v>
      </c>
    </row>
    <row r="383" spans="1:11">
      <c r="A383" s="1">
        <v>373</v>
      </c>
      <c r="B383" s="24" t="s">
        <v>115</v>
      </c>
      <c r="C383" s="18"/>
      <c r="D383" s="18"/>
      <c r="E383" s="18"/>
      <c r="F383" s="18"/>
      <c r="G383" s="18"/>
      <c r="H383" s="18"/>
      <c r="I383" s="18"/>
      <c r="J383" s="18"/>
      <c r="K383" s="14"/>
    </row>
    <row r="384" spans="1:11" ht="51" customHeight="1">
      <c r="A384" s="1">
        <v>374</v>
      </c>
      <c r="B384" s="8" t="s">
        <v>142</v>
      </c>
      <c r="C384" s="18">
        <f>C387</f>
        <v>20308397.050000001</v>
      </c>
      <c r="D384" s="18">
        <f t="shared" ref="D384:J384" si="151">D387</f>
        <v>20308397.050000001</v>
      </c>
      <c r="E384" s="18">
        <f t="shared" si="151"/>
        <v>0</v>
      </c>
      <c r="F384" s="18">
        <f t="shared" si="151"/>
        <v>0</v>
      </c>
      <c r="G384" s="18">
        <f t="shared" si="151"/>
        <v>0</v>
      </c>
      <c r="H384" s="18">
        <f t="shared" si="151"/>
        <v>0</v>
      </c>
      <c r="I384" s="18">
        <f t="shared" si="151"/>
        <v>0</v>
      </c>
      <c r="J384" s="18">
        <f t="shared" si="151"/>
        <v>0</v>
      </c>
      <c r="K384" s="14"/>
    </row>
    <row r="385" spans="1:11">
      <c r="A385" s="1">
        <v>375</v>
      </c>
      <c r="B385" s="8" t="s">
        <v>26</v>
      </c>
      <c r="C385" s="18"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4"/>
    </row>
    <row r="386" spans="1:11">
      <c r="A386" s="1">
        <v>376</v>
      </c>
      <c r="B386" s="8" t="s">
        <v>10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4"/>
    </row>
    <row r="387" spans="1:11">
      <c r="A387" s="1">
        <v>377</v>
      </c>
      <c r="B387" s="8" t="s">
        <v>11</v>
      </c>
      <c r="C387" s="18">
        <f>D387</f>
        <v>20308397.050000001</v>
      </c>
      <c r="D387" s="18">
        <v>20308397.050000001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4"/>
    </row>
    <row r="388" spans="1:11">
      <c r="A388" s="1">
        <v>378</v>
      </c>
      <c r="B388" s="24" t="s">
        <v>116</v>
      </c>
      <c r="C388" s="18"/>
      <c r="D388" s="18"/>
      <c r="E388" s="18"/>
      <c r="F388" s="18"/>
      <c r="G388" s="18"/>
      <c r="H388" s="18"/>
      <c r="I388" s="18"/>
      <c r="J388" s="18"/>
      <c r="K388" s="14"/>
    </row>
    <row r="389" spans="1:11" ht="155.25" customHeight="1">
      <c r="A389" s="1">
        <v>379</v>
      </c>
      <c r="B389" s="8" t="s">
        <v>143</v>
      </c>
      <c r="C389" s="18">
        <f>C391</f>
        <v>45592375.380000003</v>
      </c>
      <c r="D389" s="18">
        <v>45592375.380000003</v>
      </c>
      <c r="E389" s="18">
        <f t="shared" ref="E389:F389" si="152">E391</f>
        <v>0</v>
      </c>
      <c r="F389" s="18">
        <f t="shared" si="152"/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26</v>
      </c>
      <c r="C390" s="18"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8" t="s">
        <v>10</v>
      </c>
      <c r="C391" s="18">
        <f>SUM(D391:F391)</f>
        <v>45592375.380000003</v>
      </c>
      <c r="D391" s="18">
        <v>45592375.380000003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4"/>
    </row>
    <row r="392" spans="1:11">
      <c r="A392" s="1">
        <v>382</v>
      </c>
      <c r="B392" s="8" t="s">
        <v>11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383</v>
      </c>
      <c r="B393" s="24" t="s">
        <v>118</v>
      </c>
      <c r="C393" s="18"/>
      <c r="D393" s="18"/>
      <c r="E393" s="18"/>
      <c r="F393" s="18"/>
      <c r="G393" s="18"/>
      <c r="H393" s="18"/>
      <c r="I393" s="18"/>
      <c r="J393" s="18"/>
      <c r="K393" s="14"/>
    </row>
    <row r="394" spans="1:11" ht="89.25" customHeight="1">
      <c r="A394" s="1">
        <v>384</v>
      </c>
      <c r="B394" s="8" t="s">
        <v>144</v>
      </c>
      <c r="C394" s="18">
        <f>C396</f>
        <v>53609551.729999997</v>
      </c>
      <c r="D394" s="18">
        <v>53609551.729999997</v>
      </c>
      <c r="E394" s="18">
        <f t="shared" ref="E394:F394" si="153">E396</f>
        <v>0</v>
      </c>
      <c r="F394" s="18">
        <f t="shared" si="153"/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26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8" t="s">
        <v>10</v>
      </c>
      <c r="C396" s="18">
        <f>SUM(D396:F396)</f>
        <v>53609551.729999997</v>
      </c>
      <c r="D396" s="18">
        <v>53609551.729999997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>
      <c r="A397" s="1">
        <v>387</v>
      </c>
      <c r="B397" s="8" t="s">
        <v>11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388</v>
      </c>
      <c r="B398" s="24" t="s">
        <v>120</v>
      </c>
      <c r="C398" s="18"/>
      <c r="D398" s="18"/>
      <c r="E398" s="18"/>
      <c r="F398" s="18"/>
      <c r="G398" s="18"/>
      <c r="H398" s="18"/>
      <c r="I398" s="18"/>
      <c r="J398" s="18"/>
      <c r="K398" s="14"/>
    </row>
    <row r="399" spans="1:11" ht="50.25" customHeight="1">
      <c r="A399" s="1">
        <v>389</v>
      </c>
      <c r="B399" s="8" t="s">
        <v>221</v>
      </c>
      <c r="C399" s="18">
        <f>C400+C401+C402</f>
        <v>51372077.659999996</v>
      </c>
      <c r="D399" s="18">
        <f t="shared" ref="D399:J399" si="154">D400+D401+D402</f>
        <v>40747100.719999999</v>
      </c>
      <c r="E399" s="18">
        <f t="shared" si="154"/>
        <v>10122949.550000001</v>
      </c>
      <c r="F399" s="18">
        <f t="shared" si="154"/>
        <v>502027.39</v>
      </c>
      <c r="G399" s="18">
        <f t="shared" si="154"/>
        <v>0</v>
      </c>
      <c r="H399" s="18">
        <f t="shared" si="154"/>
        <v>0</v>
      </c>
      <c r="I399" s="18">
        <f t="shared" si="154"/>
        <v>0</v>
      </c>
      <c r="J399" s="18">
        <f t="shared" si="154"/>
        <v>0</v>
      </c>
      <c r="K399" s="14"/>
    </row>
    <row r="400" spans="1:11">
      <c r="A400" s="1">
        <v>390</v>
      </c>
      <c r="B400" s="8" t="s">
        <v>26</v>
      </c>
      <c r="C400" s="18">
        <f>D400+E400+F400</f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391</v>
      </c>
      <c r="B401" s="8" t="s">
        <v>10</v>
      </c>
      <c r="C401" s="18">
        <f>D401+E401+F401</f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>
      <c r="A402" s="1">
        <v>392</v>
      </c>
      <c r="B402" s="8" t="s">
        <v>11</v>
      </c>
      <c r="C402" s="18">
        <f>SUM(D402:F402)</f>
        <v>51372077.659999996</v>
      </c>
      <c r="D402" s="18">
        <v>40747100.719999999</v>
      </c>
      <c r="E402" s="18">
        <v>10122949.550000001</v>
      </c>
      <c r="F402" s="18">
        <v>502027.39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>
      <c r="A403" s="1">
        <v>393</v>
      </c>
      <c r="B403" s="41" t="s">
        <v>122</v>
      </c>
      <c r="C403" s="42"/>
      <c r="D403" s="42"/>
      <c r="E403" s="42"/>
      <c r="F403" s="42"/>
      <c r="G403" s="42"/>
      <c r="H403" s="42"/>
      <c r="I403" s="42"/>
      <c r="J403" s="42"/>
      <c r="K403" s="43"/>
    </row>
    <row r="404" spans="1:11" ht="60">
      <c r="A404" s="1">
        <v>394</v>
      </c>
      <c r="B404" s="8" t="s">
        <v>245</v>
      </c>
      <c r="C404" s="18">
        <f t="shared" ref="C404:J404" si="155">C406+C405</f>
        <v>40128281.200000003</v>
      </c>
      <c r="D404" s="18">
        <f t="shared" si="155"/>
        <v>40128281.200000003</v>
      </c>
      <c r="E404" s="18">
        <f t="shared" si="155"/>
        <v>0</v>
      </c>
      <c r="F404" s="18">
        <f t="shared" si="155"/>
        <v>0</v>
      </c>
      <c r="G404" s="18">
        <f t="shared" si="155"/>
        <v>0</v>
      </c>
      <c r="H404" s="18">
        <f t="shared" si="155"/>
        <v>0</v>
      </c>
      <c r="I404" s="18">
        <f t="shared" si="155"/>
        <v>0</v>
      </c>
      <c r="J404" s="18">
        <f t="shared" si="155"/>
        <v>0</v>
      </c>
      <c r="K404" s="43"/>
    </row>
    <row r="405" spans="1:11">
      <c r="A405" s="1">
        <v>395</v>
      </c>
      <c r="B405" s="8" t="s">
        <v>2</v>
      </c>
      <c r="C405" s="18">
        <f>SUM(D405:E405)</f>
        <v>29151352.440000001</v>
      </c>
      <c r="D405" s="18">
        <v>29151352.440000001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43"/>
    </row>
    <row r="406" spans="1:11">
      <c r="A406" s="1">
        <v>396</v>
      </c>
      <c r="B406" s="8" t="s">
        <v>3</v>
      </c>
      <c r="C406" s="18">
        <f>SUM(D406:E406)</f>
        <v>10976928.76</v>
      </c>
      <c r="D406" s="18">
        <v>10976928.76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43"/>
    </row>
    <row r="407" spans="1:11">
      <c r="A407" s="1">
        <v>397</v>
      </c>
      <c r="B407" s="24" t="s">
        <v>123</v>
      </c>
      <c r="C407" s="18"/>
      <c r="D407" s="18"/>
      <c r="E407" s="18"/>
      <c r="F407" s="18"/>
      <c r="G407" s="18"/>
      <c r="H407" s="18"/>
      <c r="I407" s="18"/>
      <c r="J407" s="18"/>
      <c r="K407" s="43"/>
    </row>
    <row r="408" spans="1:11" ht="74.25" customHeight="1">
      <c r="A408" s="1">
        <v>398</v>
      </c>
      <c r="B408" s="8" t="s">
        <v>224</v>
      </c>
      <c r="C408" s="18">
        <f>C409</f>
        <v>1401380.38</v>
      </c>
      <c r="D408" s="18">
        <f t="shared" ref="D408:J408" si="156">D409</f>
        <v>1003059</v>
      </c>
      <c r="E408" s="18">
        <f t="shared" si="156"/>
        <v>343493.86</v>
      </c>
      <c r="F408" s="18">
        <f t="shared" si="156"/>
        <v>54827.519999999997</v>
      </c>
      <c r="G408" s="18">
        <f t="shared" si="156"/>
        <v>0</v>
      </c>
      <c r="H408" s="18">
        <f t="shared" si="156"/>
        <v>0</v>
      </c>
      <c r="I408" s="18">
        <f t="shared" si="156"/>
        <v>0</v>
      </c>
      <c r="J408" s="18">
        <f t="shared" si="156"/>
        <v>0</v>
      </c>
      <c r="K408" s="43"/>
    </row>
    <row r="409" spans="1:11">
      <c r="A409" s="1">
        <v>399</v>
      </c>
      <c r="B409" s="8" t="s">
        <v>3</v>
      </c>
      <c r="C409" s="18">
        <f>D409+E409+F409+G409+H409+I409+J409</f>
        <v>1401380.38</v>
      </c>
      <c r="D409" s="18">
        <v>1003059</v>
      </c>
      <c r="E409" s="18">
        <v>343493.86</v>
      </c>
      <c r="F409" s="18">
        <v>54827.519999999997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400</v>
      </c>
      <c r="B410" s="24" t="s">
        <v>246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45">
      <c r="A411" s="1">
        <v>401</v>
      </c>
      <c r="B411" s="8" t="s">
        <v>247</v>
      </c>
      <c r="C411" s="18">
        <f>E411</f>
        <v>0</v>
      </c>
      <c r="D411" s="18">
        <v>0</v>
      </c>
      <c r="E411" s="18">
        <f>E412+E413+E414</f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43"/>
    </row>
    <row r="412" spans="1:11">
      <c r="A412" s="1">
        <v>402</v>
      </c>
      <c r="B412" s="8" t="s">
        <v>1</v>
      </c>
      <c r="C412" s="18">
        <f>E412</f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8" t="s">
        <v>2</v>
      </c>
      <c r="C413" s="18">
        <f>E413</f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43"/>
    </row>
    <row r="414" spans="1:11">
      <c r="A414" s="1">
        <v>404</v>
      </c>
      <c r="B414" s="8" t="s">
        <v>3</v>
      </c>
      <c r="C414" s="18">
        <f>E414</f>
        <v>0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>
      <c r="A415" s="1">
        <v>405</v>
      </c>
      <c r="B415" s="24" t="s">
        <v>140</v>
      </c>
      <c r="C415" s="18"/>
      <c r="D415" s="18"/>
      <c r="E415" s="18"/>
      <c r="F415" s="18"/>
      <c r="G415" s="18"/>
      <c r="H415" s="18"/>
      <c r="I415" s="18"/>
      <c r="J415" s="18"/>
      <c r="K415" s="43"/>
    </row>
    <row r="416" spans="1:11" ht="75">
      <c r="A416" s="1">
        <v>406</v>
      </c>
      <c r="B416" s="8" t="s">
        <v>248</v>
      </c>
      <c r="C416" s="18">
        <f>E416</f>
        <v>0</v>
      </c>
      <c r="D416" s="18">
        <v>0</v>
      </c>
      <c r="E416" s="18">
        <f>E417+E418+E419</f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1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8" t="s">
        <v>2</v>
      </c>
      <c r="C418" s="18">
        <f>E418</f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>
      <c r="A419" s="1">
        <v>409</v>
      </c>
      <c r="B419" s="8" t="s">
        <v>3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410</v>
      </c>
      <c r="B420" s="24" t="s">
        <v>141</v>
      </c>
      <c r="C420" s="18"/>
      <c r="D420" s="18"/>
      <c r="E420" s="18"/>
      <c r="F420" s="18"/>
      <c r="G420" s="18"/>
      <c r="H420" s="18"/>
      <c r="I420" s="18"/>
      <c r="J420" s="18"/>
      <c r="K420" s="43"/>
    </row>
    <row r="421" spans="1:11" ht="45">
      <c r="A421" s="1">
        <v>411</v>
      </c>
      <c r="B421" s="8" t="s">
        <v>251</v>
      </c>
      <c r="C421" s="18">
        <f>C422+C423+C424</f>
        <v>143800</v>
      </c>
      <c r="D421" s="18">
        <f t="shared" ref="D421:J421" si="157">D422+D423+D424</f>
        <v>0</v>
      </c>
      <c r="E421" s="18">
        <f t="shared" si="157"/>
        <v>143800</v>
      </c>
      <c r="F421" s="18">
        <f t="shared" si="157"/>
        <v>0</v>
      </c>
      <c r="G421" s="18">
        <f t="shared" si="157"/>
        <v>0</v>
      </c>
      <c r="H421" s="18">
        <f t="shared" si="157"/>
        <v>0</v>
      </c>
      <c r="I421" s="18">
        <f t="shared" si="157"/>
        <v>0</v>
      </c>
      <c r="J421" s="18">
        <f t="shared" si="157"/>
        <v>0</v>
      </c>
      <c r="K421" s="43"/>
    </row>
    <row r="422" spans="1:11">
      <c r="A422" s="1">
        <v>412</v>
      </c>
      <c r="B422" s="8" t="s">
        <v>1</v>
      </c>
      <c r="C422" s="18"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413</v>
      </c>
      <c r="B423" s="8" t="s">
        <v>2</v>
      </c>
      <c r="C423" s="18"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>
      <c r="A424" s="1">
        <v>414</v>
      </c>
      <c r="B424" s="8" t="s">
        <v>3</v>
      </c>
      <c r="C424" s="18">
        <f>D424+E424+F424+G424+H424+I424+J424</f>
        <v>143800</v>
      </c>
      <c r="D424" s="18">
        <v>0</v>
      </c>
      <c r="E424" s="18">
        <v>143800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>
      <c r="A425" s="1">
        <v>415</v>
      </c>
      <c r="B425" s="74" t="s">
        <v>184</v>
      </c>
      <c r="C425" s="75"/>
      <c r="D425" s="75"/>
      <c r="E425" s="75"/>
      <c r="F425" s="75"/>
      <c r="G425" s="75"/>
      <c r="H425" s="75"/>
      <c r="I425" s="75"/>
      <c r="J425" s="75"/>
      <c r="K425" s="75"/>
    </row>
    <row r="426" spans="1:11" ht="33" customHeight="1">
      <c r="A426" s="1">
        <v>416</v>
      </c>
      <c r="B426" s="24" t="s">
        <v>186</v>
      </c>
      <c r="C426" s="18">
        <f t="shared" ref="C426:J426" si="158">C430+C461</f>
        <v>55919500.079999998</v>
      </c>
      <c r="D426" s="18">
        <f t="shared" si="158"/>
        <v>33092359.079999998</v>
      </c>
      <c r="E426" s="18">
        <f t="shared" si="158"/>
        <v>884641</v>
      </c>
      <c r="F426" s="18">
        <f t="shared" si="158"/>
        <v>3537500</v>
      </c>
      <c r="G426" s="18">
        <f t="shared" si="158"/>
        <v>18405000</v>
      </c>
      <c r="H426" s="18">
        <f t="shared" si="158"/>
        <v>3575500</v>
      </c>
      <c r="I426" s="18">
        <f t="shared" si="158"/>
        <v>3575500</v>
      </c>
      <c r="J426" s="18">
        <f t="shared" si="158"/>
        <v>0</v>
      </c>
      <c r="K426" s="14" t="s">
        <v>47</v>
      </c>
    </row>
    <row r="427" spans="1:11" ht="28.5" customHeight="1">
      <c r="A427" s="1">
        <v>417</v>
      </c>
      <c r="B427" s="8" t="s">
        <v>48</v>
      </c>
      <c r="C427" s="18">
        <f>C431+C463</f>
        <v>29065341.399999999</v>
      </c>
      <c r="D427" s="18">
        <f t="shared" ref="D427:J427" si="159">D431+D463</f>
        <v>29065341.399999999</v>
      </c>
      <c r="E427" s="18">
        <f t="shared" si="159"/>
        <v>0</v>
      </c>
      <c r="F427" s="18">
        <f t="shared" si="159"/>
        <v>0</v>
      </c>
      <c r="G427" s="18">
        <f t="shared" si="159"/>
        <v>0</v>
      </c>
      <c r="H427" s="18">
        <f t="shared" si="159"/>
        <v>0</v>
      </c>
      <c r="I427" s="18">
        <f t="shared" si="159"/>
        <v>0</v>
      </c>
      <c r="J427" s="18">
        <f t="shared" si="159"/>
        <v>0</v>
      </c>
      <c r="K427" s="14" t="s">
        <v>47</v>
      </c>
    </row>
    <row r="428" spans="1:11" ht="28.5" customHeight="1">
      <c r="A428" s="1">
        <v>418</v>
      </c>
      <c r="B428" s="8" t="s">
        <v>49</v>
      </c>
      <c r="C428" s="18">
        <f>C432+C464</f>
        <v>26854158.68</v>
      </c>
      <c r="D428" s="18">
        <f t="shared" ref="D428:J428" si="160">D432+D464</f>
        <v>4027017.6799999997</v>
      </c>
      <c r="E428" s="18">
        <f t="shared" si="160"/>
        <v>884641</v>
      </c>
      <c r="F428" s="18">
        <f t="shared" si="160"/>
        <v>3537500</v>
      </c>
      <c r="G428" s="18">
        <f t="shared" si="160"/>
        <v>18405000</v>
      </c>
      <c r="H428" s="18">
        <f t="shared" si="160"/>
        <v>3575500</v>
      </c>
      <c r="I428" s="18">
        <f t="shared" si="160"/>
        <v>3575500</v>
      </c>
      <c r="J428" s="18">
        <f t="shared" si="160"/>
        <v>0</v>
      </c>
      <c r="K428" s="14" t="s">
        <v>47</v>
      </c>
    </row>
    <row r="429" spans="1:11" ht="15" customHeight="1">
      <c r="A429" s="1">
        <v>419</v>
      </c>
      <c r="B429" s="91" t="s">
        <v>50</v>
      </c>
      <c r="C429" s="81"/>
      <c r="D429" s="81"/>
      <c r="E429" s="81"/>
      <c r="F429" s="81"/>
      <c r="G429" s="81"/>
      <c r="H429" s="81"/>
      <c r="I429" s="81"/>
      <c r="J429" s="81"/>
      <c r="K429" s="82"/>
    </row>
    <row r="430" spans="1:11" ht="30" customHeight="1">
      <c r="A430" s="1">
        <v>420</v>
      </c>
      <c r="B430" s="8" t="s">
        <v>187</v>
      </c>
      <c r="C430" s="18">
        <f>C434</f>
        <v>38519500.079999998</v>
      </c>
      <c r="D430" s="18">
        <f t="shared" ref="D430:J430" si="161">D434</f>
        <v>33092359.079999998</v>
      </c>
      <c r="E430" s="18">
        <f t="shared" si="161"/>
        <v>884641</v>
      </c>
      <c r="F430" s="18">
        <f t="shared" si="161"/>
        <v>3537500</v>
      </c>
      <c r="G430" s="18">
        <f t="shared" si="161"/>
        <v>1005000</v>
      </c>
      <c r="H430" s="18">
        <f t="shared" si="161"/>
        <v>3575500</v>
      </c>
      <c r="I430" s="18">
        <f t="shared" si="161"/>
        <v>3575500</v>
      </c>
      <c r="J430" s="18">
        <f t="shared" si="161"/>
        <v>0</v>
      </c>
      <c r="K430" s="14" t="s">
        <v>47</v>
      </c>
    </row>
    <row r="431" spans="1:11" ht="27" customHeight="1">
      <c r="A431" s="1">
        <v>421</v>
      </c>
      <c r="B431" s="8" t="s">
        <v>10</v>
      </c>
      <c r="C431" s="18">
        <f>C435</f>
        <v>29065341.399999999</v>
      </c>
      <c r="D431" s="18">
        <f t="shared" ref="D431:J431" si="162">D435</f>
        <v>29065341.399999999</v>
      </c>
      <c r="E431" s="18">
        <f t="shared" si="162"/>
        <v>0</v>
      </c>
      <c r="F431" s="18">
        <f t="shared" si="162"/>
        <v>0</v>
      </c>
      <c r="G431" s="18">
        <f t="shared" si="162"/>
        <v>0</v>
      </c>
      <c r="H431" s="18">
        <f t="shared" si="162"/>
        <v>0</v>
      </c>
      <c r="I431" s="18">
        <f t="shared" si="162"/>
        <v>0</v>
      </c>
      <c r="J431" s="18">
        <f t="shared" si="162"/>
        <v>0</v>
      </c>
      <c r="K431" s="14" t="s">
        <v>47</v>
      </c>
    </row>
    <row r="432" spans="1:11" ht="25.5" customHeight="1">
      <c r="A432" s="1">
        <v>422</v>
      </c>
      <c r="B432" s="8" t="s">
        <v>11</v>
      </c>
      <c r="C432" s="18">
        <f>C436</f>
        <v>9454158.6799999997</v>
      </c>
      <c r="D432" s="18">
        <f t="shared" ref="D432:J432" si="163">D436</f>
        <v>4027017.6799999997</v>
      </c>
      <c r="E432" s="18">
        <f t="shared" si="163"/>
        <v>884641</v>
      </c>
      <c r="F432" s="18">
        <v>3537500</v>
      </c>
      <c r="G432" s="18">
        <f t="shared" si="163"/>
        <v>1005000</v>
      </c>
      <c r="H432" s="18">
        <f t="shared" si="163"/>
        <v>3575500</v>
      </c>
      <c r="I432" s="18">
        <f t="shared" si="163"/>
        <v>3575500</v>
      </c>
      <c r="J432" s="18">
        <f t="shared" si="163"/>
        <v>0</v>
      </c>
      <c r="K432" s="14" t="s">
        <v>47</v>
      </c>
    </row>
    <row r="433" spans="1:11">
      <c r="A433" s="1">
        <v>423</v>
      </c>
      <c r="B433" s="74" t="s">
        <v>44</v>
      </c>
      <c r="C433" s="88"/>
      <c r="D433" s="88"/>
      <c r="E433" s="88"/>
      <c r="F433" s="88"/>
      <c r="G433" s="88"/>
      <c r="H433" s="88"/>
      <c r="I433" s="88"/>
      <c r="J433" s="88"/>
      <c r="K433" s="88"/>
    </row>
    <row r="434" spans="1:11" ht="44.25" customHeight="1">
      <c r="A434" s="1">
        <v>424</v>
      </c>
      <c r="B434" s="40" t="s">
        <v>236</v>
      </c>
      <c r="C434" s="18">
        <f>C435+C436</f>
        <v>38519500.079999998</v>
      </c>
      <c r="D434" s="18">
        <f t="shared" ref="D434:H434" si="164">D435+D436</f>
        <v>33092359.079999998</v>
      </c>
      <c r="E434" s="18">
        <f t="shared" si="164"/>
        <v>884641</v>
      </c>
      <c r="F434" s="18">
        <f t="shared" si="164"/>
        <v>3537500</v>
      </c>
      <c r="G434" s="18">
        <f t="shared" si="164"/>
        <v>1005000</v>
      </c>
      <c r="H434" s="18">
        <f t="shared" si="164"/>
        <v>3575500</v>
      </c>
      <c r="I434" s="18">
        <f t="shared" ref="I434:J434" si="165">I435+I436</f>
        <v>3575500</v>
      </c>
      <c r="J434" s="18">
        <f t="shared" si="165"/>
        <v>0</v>
      </c>
      <c r="K434" s="14" t="s">
        <v>47</v>
      </c>
    </row>
    <row r="435" spans="1:11" ht="29.25" customHeight="1">
      <c r="A435" s="1">
        <v>425</v>
      </c>
      <c r="B435" s="8" t="s">
        <v>10</v>
      </c>
      <c r="C435" s="18">
        <f>C439+C443+C447+C451+C455</f>
        <v>29065341.399999999</v>
      </c>
      <c r="D435" s="18">
        <f t="shared" ref="D435:J435" si="166">D439+D443+D447+D451+D455+D466</f>
        <v>29065341.399999999</v>
      </c>
      <c r="E435" s="18">
        <f t="shared" si="166"/>
        <v>0</v>
      </c>
      <c r="F435" s="18">
        <f t="shared" si="166"/>
        <v>0</v>
      </c>
      <c r="G435" s="18">
        <f t="shared" si="166"/>
        <v>0</v>
      </c>
      <c r="H435" s="18">
        <f t="shared" si="166"/>
        <v>0</v>
      </c>
      <c r="I435" s="18">
        <f t="shared" si="166"/>
        <v>0</v>
      </c>
      <c r="J435" s="18">
        <f t="shared" si="166"/>
        <v>0</v>
      </c>
      <c r="K435" s="14" t="s">
        <v>47</v>
      </c>
    </row>
    <row r="436" spans="1:11" ht="30" customHeight="1">
      <c r="A436" s="1">
        <v>426</v>
      </c>
      <c r="B436" s="8" t="s">
        <v>11</v>
      </c>
      <c r="C436" s="18">
        <f>C440+C444+C448+C452+C456+C459</f>
        <v>9454158.6799999997</v>
      </c>
      <c r="D436" s="18">
        <f t="shared" ref="D436:I436" si="167">D440+D444+D448+D452+D456+D459</f>
        <v>4027017.6799999997</v>
      </c>
      <c r="E436" s="18">
        <f t="shared" si="167"/>
        <v>884641</v>
      </c>
      <c r="F436" s="18">
        <v>3537500</v>
      </c>
      <c r="G436" s="18">
        <f t="shared" si="167"/>
        <v>1005000</v>
      </c>
      <c r="H436" s="18">
        <f t="shared" si="167"/>
        <v>3575500</v>
      </c>
      <c r="I436" s="18">
        <f t="shared" si="167"/>
        <v>3575500</v>
      </c>
      <c r="J436" s="18">
        <f t="shared" ref="J436" si="168">J440+J444+J448+J452+J456+J459</f>
        <v>0</v>
      </c>
      <c r="K436" s="14" t="s">
        <v>47</v>
      </c>
    </row>
    <row r="437" spans="1:11" ht="21" customHeight="1">
      <c r="A437" s="1">
        <v>427</v>
      </c>
      <c r="B437" s="24" t="s">
        <v>115</v>
      </c>
      <c r="C437" s="18"/>
      <c r="D437" s="18"/>
      <c r="E437" s="18"/>
      <c r="F437" s="18"/>
      <c r="G437" s="18"/>
      <c r="H437" s="18"/>
      <c r="I437" s="18"/>
      <c r="J437" s="18"/>
      <c r="K437" s="14"/>
    </row>
    <row r="438" spans="1:11" ht="48" customHeight="1">
      <c r="A438" s="1">
        <v>428</v>
      </c>
      <c r="B438" s="8" t="s">
        <v>189</v>
      </c>
      <c r="C438" s="45">
        <f>C439+C440</f>
        <v>23339508.759999998</v>
      </c>
      <c r="D438" s="45">
        <f>D439+D440</f>
        <v>23339508.759999998</v>
      </c>
      <c r="E438" s="45">
        <f t="shared" ref="E438:J438" si="169">E440</f>
        <v>0</v>
      </c>
      <c r="F438" s="45">
        <f t="shared" si="169"/>
        <v>0</v>
      </c>
      <c r="G438" s="45">
        <f t="shared" si="169"/>
        <v>0</v>
      </c>
      <c r="H438" s="45">
        <f t="shared" si="169"/>
        <v>0</v>
      </c>
      <c r="I438" s="45">
        <f t="shared" si="169"/>
        <v>0</v>
      </c>
      <c r="J438" s="45">
        <f t="shared" si="169"/>
        <v>0</v>
      </c>
      <c r="K438" s="14"/>
    </row>
    <row r="439" spans="1:11" ht="21.75" customHeight="1">
      <c r="A439" s="1">
        <v>429</v>
      </c>
      <c r="B439" s="8" t="s">
        <v>2</v>
      </c>
      <c r="C439" s="45">
        <f>D439</f>
        <v>21152149</v>
      </c>
      <c r="D439" s="45">
        <v>21152149</v>
      </c>
      <c r="E439" s="45">
        <v>0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14"/>
    </row>
    <row r="440" spans="1:11" ht="21.75" customHeight="1">
      <c r="A440" s="1">
        <v>430</v>
      </c>
      <c r="B440" s="8" t="s">
        <v>3</v>
      </c>
      <c r="C440" s="45">
        <f>D440</f>
        <v>2187359.7599999998</v>
      </c>
      <c r="D440" s="45">
        <v>2187359.7599999998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14"/>
    </row>
    <row r="441" spans="1:11" ht="21.75" customHeight="1">
      <c r="A441" s="1">
        <v>431</v>
      </c>
      <c r="B441" s="24" t="s">
        <v>116</v>
      </c>
      <c r="C441" s="45"/>
      <c r="D441" s="45"/>
      <c r="E441" s="45"/>
      <c r="F441" s="45"/>
      <c r="G441" s="45"/>
      <c r="H441" s="45"/>
      <c r="I441" s="45"/>
      <c r="J441" s="45"/>
      <c r="K441" s="14"/>
    </row>
    <row r="442" spans="1:11" ht="59.25" customHeight="1">
      <c r="A442" s="1">
        <v>432</v>
      </c>
      <c r="B442" s="8" t="s">
        <v>190</v>
      </c>
      <c r="C442" s="45">
        <f>C443+C444</f>
        <v>7591906</v>
      </c>
      <c r="D442" s="45">
        <f>D443+D444</f>
        <v>7591906</v>
      </c>
      <c r="E442" s="45">
        <f t="shared" ref="E442:J442" si="170">E444</f>
        <v>0</v>
      </c>
      <c r="F442" s="45">
        <f t="shared" si="170"/>
        <v>0</v>
      </c>
      <c r="G442" s="45">
        <f t="shared" si="170"/>
        <v>0</v>
      </c>
      <c r="H442" s="45">
        <f t="shared" si="170"/>
        <v>0</v>
      </c>
      <c r="I442" s="45">
        <f t="shared" si="170"/>
        <v>0</v>
      </c>
      <c r="J442" s="45">
        <f t="shared" si="170"/>
        <v>0</v>
      </c>
      <c r="K442" s="14"/>
    </row>
    <row r="443" spans="1:11" ht="21" customHeight="1">
      <c r="A443" s="1">
        <v>433</v>
      </c>
      <c r="B443" s="8" t="s">
        <v>2</v>
      </c>
      <c r="C443" s="45">
        <f>D443</f>
        <v>6832715.4000000004</v>
      </c>
      <c r="D443" s="45">
        <v>6832715.4000000004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19.5" customHeight="1">
      <c r="A444" s="1">
        <v>434</v>
      </c>
      <c r="B444" s="8" t="s">
        <v>3</v>
      </c>
      <c r="C444" s="45">
        <f>D444</f>
        <v>759190.6</v>
      </c>
      <c r="D444" s="45">
        <v>759190.6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14"/>
    </row>
    <row r="445" spans="1:11" ht="24" customHeight="1">
      <c r="A445" s="1">
        <v>435</v>
      </c>
      <c r="B445" s="24" t="s">
        <v>118</v>
      </c>
      <c r="C445" s="45"/>
      <c r="D445" s="45"/>
      <c r="E445" s="45"/>
      <c r="F445" s="45"/>
      <c r="G445" s="45"/>
      <c r="H445" s="45"/>
      <c r="I445" s="45"/>
      <c r="J445" s="45"/>
      <c r="K445" s="14"/>
    </row>
    <row r="446" spans="1:11" ht="45.75" customHeight="1">
      <c r="A446" s="1">
        <v>436</v>
      </c>
      <c r="B446" s="8" t="s">
        <v>188</v>
      </c>
      <c r="C446" s="45">
        <f>C447+C448</f>
        <v>1200530</v>
      </c>
      <c r="D446" s="45">
        <f>D447+D448</f>
        <v>1200530</v>
      </c>
      <c r="E446" s="45">
        <f t="shared" ref="E446:J446" si="171">E448</f>
        <v>0</v>
      </c>
      <c r="F446" s="45">
        <f t="shared" si="171"/>
        <v>0</v>
      </c>
      <c r="G446" s="45">
        <f t="shared" si="171"/>
        <v>0</v>
      </c>
      <c r="H446" s="45">
        <f t="shared" si="171"/>
        <v>0</v>
      </c>
      <c r="I446" s="45">
        <f t="shared" si="171"/>
        <v>0</v>
      </c>
      <c r="J446" s="45">
        <f t="shared" si="171"/>
        <v>0</v>
      </c>
      <c r="K446" s="14"/>
    </row>
    <row r="447" spans="1:11" ht="18" customHeight="1">
      <c r="A447" s="1">
        <v>437</v>
      </c>
      <c r="B447" s="8" t="s">
        <v>2</v>
      </c>
      <c r="C447" s="45">
        <f>D447</f>
        <v>1080477</v>
      </c>
      <c r="D447" s="45">
        <v>1080477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16.5" customHeight="1">
      <c r="A448" s="1">
        <v>438</v>
      </c>
      <c r="B448" s="8" t="s">
        <v>3</v>
      </c>
      <c r="C448" s="45">
        <f>D448</f>
        <v>120053</v>
      </c>
      <c r="D448" s="45">
        <v>120053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14"/>
    </row>
    <row r="449" spans="1:11" ht="21" customHeight="1">
      <c r="A449" s="1">
        <v>439</v>
      </c>
      <c r="B449" s="24" t="s">
        <v>120</v>
      </c>
      <c r="C449" s="45"/>
      <c r="D449" s="45"/>
      <c r="E449" s="45"/>
      <c r="F449" s="45"/>
      <c r="G449" s="45"/>
      <c r="H449" s="45"/>
      <c r="I449" s="45"/>
      <c r="J449" s="45"/>
      <c r="K449" s="14"/>
    </row>
    <row r="450" spans="1:11" ht="33" customHeight="1">
      <c r="A450" s="1">
        <v>440</v>
      </c>
      <c r="B450" s="8" t="s">
        <v>191</v>
      </c>
      <c r="C450" s="45">
        <f>C452</f>
        <v>5192913.32</v>
      </c>
      <c r="D450" s="45">
        <v>550414.31999999995</v>
      </c>
      <c r="E450" s="45">
        <f t="shared" ref="E450:J450" si="172">E452</f>
        <v>99999</v>
      </c>
      <c r="F450" s="45">
        <f t="shared" si="172"/>
        <v>3537500</v>
      </c>
      <c r="G450" s="45">
        <f t="shared" si="172"/>
        <v>1005000</v>
      </c>
      <c r="H450" s="45">
        <f t="shared" si="172"/>
        <v>3575500</v>
      </c>
      <c r="I450" s="45">
        <f t="shared" si="172"/>
        <v>3575500</v>
      </c>
      <c r="J450" s="45">
        <f t="shared" si="172"/>
        <v>0</v>
      </c>
      <c r="K450" s="14"/>
    </row>
    <row r="451" spans="1:11" ht="15.75" customHeight="1">
      <c r="A451" s="1">
        <v>441</v>
      </c>
      <c r="B451" s="8" t="s">
        <v>2</v>
      </c>
      <c r="C451" s="45">
        <v>0</v>
      </c>
      <c r="D451" s="45">
        <v>0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17.25" customHeight="1">
      <c r="A452" s="1">
        <v>442</v>
      </c>
      <c r="B452" s="8" t="s">
        <v>3</v>
      </c>
      <c r="C452" s="45">
        <f>D452+E452+F452+G452</f>
        <v>5192913.32</v>
      </c>
      <c r="D452" s="45">
        <v>550414.31999999995</v>
      </c>
      <c r="E452" s="45">
        <v>99999</v>
      </c>
      <c r="F452" s="45">
        <v>3537500</v>
      </c>
      <c r="G452" s="45">
        <v>1005000</v>
      </c>
      <c r="H452" s="45">
        <v>3575500</v>
      </c>
      <c r="I452" s="45">
        <v>3575500</v>
      </c>
      <c r="J452" s="45">
        <v>0</v>
      </c>
      <c r="K452" s="14"/>
    </row>
    <row r="453" spans="1:11" ht="21" customHeight="1">
      <c r="A453" s="1">
        <v>443</v>
      </c>
      <c r="B453" s="24" t="s">
        <v>122</v>
      </c>
      <c r="C453" s="45"/>
      <c r="D453" s="45"/>
      <c r="E453" s="45"/>
      <c r="F453" s="45"/>
      <c r="G453" s="45"/>
      <c r="H453" s="45"/>
      <c r="I453" s="45"/>
      <c r="J453" s="45"/>
      <c r="K453" s="14"/>
    </row>
    <row r="454" spans="1:11" ht="78.75" customHeight="1">
      <c r="A454" s="1">
        <v>444</v>
      </c>
      <c r="B454" s="8" t="s">
        <v>192</v>
      </c>
      <c r="C454" s="45">
        <f>C456</f>
        <v>410000</v>
      </c>
      <c r="D454" s="45">
        <f t="shared" ref="D454:I454" si="173">D456</f>
        <v>410000</v>
      </c>
      <c r="E454" s="45">
        <f t="shared" si="173"/>
        <v>0</v>
      </c>
      <c r="F454" s="45">
        <f t="shared" si="173"/>
        <v>0</v>
      </c>
      <c r="G454" s="45">
        <f t="shared" si="173"/>
        <v>0</v>
      </c>
      <c r="H454" s="45">
        <f t="shared" si="173"/>
        <v>0</v>
      </c>
      <c r="I454" s="45">
        <f t="shared" si="173"/>
        <v>0</v>
      </c>
      <c r="J454" s="45">
        <f t="shared" ref="J454" si="174">J456</f>
        <v>0</v>
      </c>
      <c r="K454" s="14"/>
    </row>
    <row r="455" spans="1:11" ht="19.5" customHeight="1">
      <c r="A455" s="1">
        <v>445</v>
      </c>
      <c r="B455" s="8" t="s">
        <v>2</v>
      </c>
      <c r="C455" s="45">
        <v>0</v>
      </c>
      <c r="D455" s="45">
        <v>0</v>
      </c>
      <c r="E455" s="45">
        <v>0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14"/>
    </row>
    <row r="456" spans="1:11" ht="18" customHeight="1">
      <c r="A456" s="1">
        <v>446</v>
      </c>
      <c r="B456" s="8" t="s">
        <v>3</v>
      </c>
      <c r="C456" s="46">
        <f>D456</f>
        <v>410000</v>
      </c>
      <c r="D456" s="46">
        <v>410000</v>
      </c>
      <c r="E456" s="46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14"/>
    </row>
    <row r="457" spans="1:11" ht="18" customHeight="1">
      <c r="A457" s="1">
        <v>447</v>
      </c>
      <c r="B457" s="41" t="s">
        <v>123</v>
      </c>
      <c r="C457" s="55"/>
      <c r="D457" s="55"/>
      <c r="E457" s="55"/>
      <c r="F457" s="56"/>
      <c r="G457" s="56"/>
      <c r="H457" s="56"/>
      <c r="I457" s="56"/>
      <c r="J457" s="56"/>
      <c r="K457" s="43"/>
    </row>
    <row r="458" spans="1:11" ht="72.75" customHeight="1">
      <c r="A458" s="1">
        <v>448</v>
      </c>
      <c r="B458" s="8" t="s">
        <v>240</v>
      </c>
      <c r="C458" s="46">
        <f>C459</f>
        <v>784642</v>
      </c>
      <c r="D458" s="46">
        <f t="shared" ref="D458:J458" si="175">D459</f>
        <v>0</v>
      </c>
      <c r="E458" s="46">
        <f t="shared" si="175"/>
        <v>784642</v>
      </c>
      <c r="F458" s="46">
        <f t="shared" si="175"/>
        <v>0</v>
      </c>
      <c r="G458" s="46">
        <f t="shared" si="175"/>
        <v>0</v>
      </c>
      <c r="H458" s="46">
        <f t="shared" si="175"/>
        <v>0</v>
      </c>
      <c r="I458" s="46">
        <f t="shared" si="175"/>
        <v>0</v>
      </c>
      <c r="J458" s="46">
        <f t="shared" si="175"/>
        <v>0</v>
      </c>
      <c r="K458" s="14"/>
    </row>
    <row r="459" spans="1:11" ht="18" customHeight="1">
      <c r="A459" s="1">
        <v>449</v>
      </c>
      <c r="B459" s="8" t="s">
        <v>3</v>
      </c>
      <c r="C459" s="46">
        <f>E459</f>
        <v>784642</v>
      </c>
      <c r="D459" s="46">
        <v>0</v>
      </c>
      <c r="E459" s="46">
        <v>784642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>
      <c r="A460" s="1">
        <v>450</v>
      </c>
      <c r="B460" s="91" t="s">
        <v>12</v>
      </c>
      <c r="C460" s="92"/>
      <c r="D460" s="92"/>
      <c r="E460" s="92"/>
      <c r="F460" s="92"/>
      <c r="G460" s="92"/>
      <c r="H460" s="92"/>
      <c r="I460" s="92"/>
      <c r="J460" s="92"/>
      <c r="K460" s="93"/>
    </row>
    <row r="461" spans="1:11" ht="33.75" customHeight="1">
      <c r="A461" s="1">
        <v>451</v>
      </c>
      <c r="B461" s="7" t="s">
        <v>45</v>
      </c>
      <c r="C461" s="18">
        <f>C465</f>
        <v>17400000</v>
      </c>
      <c r="D461" s="18">
        <f t="shared" ref="D461:J461" si="176">D465</f>
        <v>0</v>
      </c>
      <c r="E461" s="18">
        <f t="shared" si="176"/>
        <v>0</v>
      </c>
      <c r="F461" s="18">
        <f t="shared" si="176"/>
        <v>0</v>
      </c>
      <c r="G461" s="18">
        <f t="shared" si="176"/>
        <v>17400000</v>
      </c>
      <c r="H461" s="18">
        <f t="shared" si="176"/>
        <v>0</v>
      </c>
      <c r="I461" s="18">
        <f t="shared" si="176"/>
        <v>0</v>
      </c>
      <c r="J461" s="18">
        <f t="shared" si="176"/>
        <v>0</v>
      </c>
      <c r="K461" s="14"/>
    </row>
    <row r="462" spans="1:11">
      <c r="A462" s="1">
        <v>452</v>
      </c>
      <c r="B462" s="7" t="s">
        <v>46</v>
      </c>
      <c r="C462" s="18"/>
      <c r="D462" s="18"/>
      <c r="E462" s="18"/>
      <c r="F462" s="18"/>
      <c r="G462" s="18"/>
      <c r="H462" s="18"/>
      <c r="I462" s="18"/>
      <c r="J462" s="18"/>
      <c r="K462" s="14"/>
    </row>
    <row r="463" spans="1:11">
      <c r="A463" s="1">
        <v>453</v>
      </c>
      <c r="B463" s="8" t="s">
        <v>10</v>
      </c>
      <c r="C463" s="18">
        <v>0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4"/>
    </row>
    <row r="464" spans="1:11">
      <c r="A464" s="1">
        <v>454</v>
      </c>
      <c r="B464" s="8" t="s">
        <v>11</v>
      </c>
      <c r="C464" s="18">
        <f>C467</f>
        <v>17400000</v>
      </c>
      <c r="D464" s="18">
        <f t="shared" ref="D464:J464" si="177">D467</f>
        <v>0</v>
      </c>
      <c r="E464" s="18">
        <f t="shared" si="177"/>
        <v>0</v>
      </c>
      <c r="F464" s="18">
        <f t="shared" si="177"/>
        <v>0</v>
      </c>
      <c r="G464" s="18">
        <f t="shared" si="177"/>
        <v>17400000</v>
      </c>
      <c r="H464" s="18">
        <f t="shared" si="177"/>
        <v>0</v>
      </c>
      <c r="I464" s="18">
        <f t="shared" si="177"/>
        <v>0</v>
      </c>
      <c r="J464" s="18">
        <f t="shared" si="177"/>
        <v>0</v>
      </c>
      <c r="K464" s="14"/>
    </row>
    <row r="465" spans="1:12" ht="47.25" customHeight="1">
      <c r="A465" s="1">
        <v>455</v>
      </c>
      <c r="B465" s="8" t="s">
        <v>268</v>
      </c>
      <c r="C465" s="18">
        <f>C467</f>
        <v>17400000</v>
      </c>
      <c r="D465" s="18">
        <f t="shared" ref="D465:J465" si="178">D467</f>
        <v>0</v>
      </c>
      <c r="E465" s="18">
        <f t="shared" si="178"/>
        <v>0</v>
      </c>
      <c r="F465" s="18">
        <f t="shared" si="178"/>
        <v>0</v>
      </c>
      <c r="G465" s="18">
        <f t="shared" si="178"/>
        <v>17400000</v>
      </c>
      <c r="H465" s="18">
        <f t="shared" si="178"/>
        <v>0</v>
      </c>
      <c r="I465" s="18">
        <f t="shared" si="178"/>
        <v>0</v>
      </c>
      <c r="J465" s="18">
        <f t="shared" si="178"/>
        <v>0</v>
      </c>
      <c r="K465" s="14" t="s">
        <v>14</v>
      </c>
    </row>
    <row r="466" spans="1:12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 t="s">
        <v>14</v>
      </c>
    </row>
    <row r="467" spans="1:12">
      <c r="A467" s="1">
        <v>457</v>
      </c>
      <c r="B467" s="8" t="s">
        <v>11</v>
      </c>
      <c r="C467" s="18">
        <f>SUM(E467:J467)</f>
        <v>17400000</v>
      </c>
      <c r="D467" s="18">
        <v>0</v>
      </c>
      <c r="E467" s="18">
        <v>0</v>
      </c>
      <c r="F467" s="18">
        <v>0</v>
      </c>
      <c r="G467" s="18">
        <v>17400000</v>
      </c>
      <c r="H467" s="18">
        <v>0</v>
      </c>
      <c r="I467" s="18">
        <v>0</v>
      </c>
      <c r="J467" s="18">
        <v>0</v>
      </c>
      <c r="K467" s="14" t="s">
        <v>14</v>
      </c>
    </row>
    <row r="468" spans="1:12" ht="23.25" customHeight="1">
      <c r="A468" s="1">
        <v>458</v>
      </c>
      <c r="B468" s="79" t="s">
        <v>214</v>
      </c>
      <c r="C468" s="75"/>
      <c r="D468" s="75"/>
      <c r="E468" s="75"/>
      <c r="F468" s="75"/>
      <c r="G468" s="75"/>
      <c r="H468" s="75"/>
      <c r="I468" s="75"/>
      <c r="J468" s="75"/>
      <c r="K468" s="75"/>
    </row>
    <row r="469" spans="1:12" ht="21" customHeight="1">
      <c r="A469" s="1">
        <v>459</v>
      </c>
      <c r="B469" s="79" t="s">
        <v>51</v>
      </c>
      <c r="C469" s="75"/>
      <c r="D469" s="75"/>
      <c r="E469" s="75"/>
      <c r="F469" s="75"/>
      <c r="G469" s="75"/>
      <c r="H469" s="75"/>
      <c r="I469" s="75"/>
      <c r="J469" s="75"/>
      <c r="K469" s="75"/>
    </row>
    <row r="470" spans="1:12" ht="29.25" customHeight="1">
      <c r="A470" s="1">
        <v>460</v>
      </c>
      <c r="B470" s="28" t="s">
        <v>169</v>
      </c>
      <c r="C470" s="25">
        <f>C476</f>
        <v>79414826.560000002</v>
      </c>
      <c r="D470" s="25">
        <f t="shared" ref="D470:J470" si="179">D476</f>
        <v>16152982</v>
      </c>
      <c r="E470" s="25">
        <f t="shared" si="179"/>
        <v>10399040.6</v>
      </c>
      <c r="F470" s="25">
        <f t="shared" si="179"/>
        <v>8072109.959999999</v>
      </c>
      <c r="G470" s="25">
        <f t="shared" si="179"/>
        <v>10646300</v>
      </c>
      <c r="H470" s="25">
        <f t="shared" si="179"/>
        <v>12051200</v>
      </c>
      <c r="I470" s="25">
        <f t="shared" si="179"/>
        <v>12266594</v>
      </c>
      <c r="J470" s="25">
        <f t="shared" si="179"/>
        <v>9826600</v>
      </c>
      <c r="K470" s="26" t="s">
        <v>14</v>
      </c>
    </row>
    <row r="471" spans="1:12">
      <c r="A471" s="1">
        <v>461</v>
      </c>
      <c r="B471" s="7" t="s">
        <v>1</v>
      </c>
      <c r="C471" s="25">
        <f>C477</f>
        <v>14800</v>
      </c>
      <c r="D471" s="25">
        <f t="shared" ref="D471:J471" si="180">D477</f>
        <v>0</v>
      </c>
      <c r="E471" s="25">
        <f t="shared" si="180"/>
        <v>0</v>
      </c>
      <c r="F471" s="25">
        <f t="shared" si="180"/>
        <v>14800</v>
      </c>
      <c r="G471" s="25">
        <f t="shared" si="180"/>
        <v>0</v>
      </c>
      <c r="H471" s="25">
        <f t="shared" si="180"/>
        <v>0</v>
      </c>
      <c r="I471" s="25">
        <f t="shared" si="180"/>
        <v>0</v>
      </c>
      <c r="J471" s="25">
        <f t="shared" si="180"/>
        <v>0</v>
      </c>
      <c r="K471" s="26"/>
    </row>
    <row r="472" spans="1:12">
      <c r="A472" s="1">
        <v>462</v>
      </c>
      <c r="B472" s="7" t="s">
        <v>2</v>
      </c>
      <c r="C472" s="25">
        <f>C478</f>
        <v>702800</v>
      </c>
      <c r="D472" s="25">
        <f t="shared" ref="D472:J472" si="181">D478</f>
        <v>87600</v>
      </c>
      <c r="E472" s="25">
        <f t="shared" si="181"/>
        <v>92000</v>
      </c>
      <c r="F472" s="25">
        <f t="shared" si="181"/>
        <v>98400</v>
      </c>
      <c r="G472" s="25">
        <f t="shared" si="181"/>
        <v>102400</v>
      </c>
      <c r="H472" s="25">
        <f t="shared" si="181"/>
        <v>102400</v>
      </c>
      <c r="I472" s="25">
        <f t="shared" si="181"/>
        <v>102400</v>
      </c>
      <c r="J472" s="25">
        <f t="shared" si="181"/>
        <v>117600</v>
      </c>
      <c r="K472" s="26"/>
    </row>
    <row r="473" spans="1:12">
      <c r="A473" s="1">
        <v>463</v>
      </c>
      <c r="B473" s="7" t="s">
        <v>3</v>
      </c>
      <c r="C473" s="25">
        <f>C479</f>
        <v>71997226.560000002</v>
      </c>
      <c r="D473" s="25">
        <f t="shared" ref="D473:J473" si="182">D479</f>
        <v>9365382</v>
      </c>
      <c r="E473" s="25">
        <f t="shared" si="182"/>
        <v>10307040.6</v>
      </c>
      <c r="F473" s="25">
        <f t="shared" si="182"/>
        <v>7958909.959999999</v>
      </c>
      <c r="G473" s="25">
        <f t="shared" si="182"/>
        <v>10543900</v>
      </c>
      <c r="H473" s="25">
        <f t="shared" si="182"/>
        <v>11948800</v>
      </c>
      <c r="I473" s="25">
        <f t="shared" si="182"/>
        <v>12164194</v>
      </c>
      <c r="J473" s="25">
        <f t="shared" si="182"/>
        <v>9709000</v>
      </c>
      <c r="K473" s="26" t="s">
        <v>14</v>
      </c>
    </row>
    <row r="474" spans="1:12">
      <c r="A474" s="1">
        <v>464</v>
      </c>
      <c r="B474" s="7" t="s">
        <v>52</v>
      </c>
      <c r="C474" s="25">
        <f>C480</f>
        <v>6700000</v>
      </c>
      <c r="D474" s="25">
        <f t="shared" ref="D474:J474" si="183">D480</f>
        <v>6700000</v>
      </c>
      <c r="E474" s="25">
        <f t="shared" si="183"/>
        <v>0</v>
      </c>
      <c r="F474" s="25">
        <f t="shared" si="183"/>
        <v>0</v>
      </c>
      <c r="G474" s="25">
        <f t="shared" si="183"/>
        <v>0</v>
      </c>
      <c r="H474" s="25">
        <f t="shared" si="183"/>
        <v>0</v>
      </c>
      <c r="I474" s="25">
        <f t="shared" si="183"/>
        <v>0</v>
      </c>
      <c r="J474" s="25">
        <f t="shared" si="183"/>
        <v>0</v>
      </c>
      <c r="K474" s="26" t="s">
        <v>53</v>
      </c>
      <c r="L474" s="27"/>
    </row>
    <row r="475" spans="1:12">
      <c r="A475" s="1">
        <v>465</v>
      </c>
      <c r="B475" s="87" t="s">
        <v>24</v>
      </c>
      <c r="C475" s="81"/>
      <c r="D475" s="81"/>
      <c r="E475" s="81"/>
      <c r="F475" s="81"/>
      <c r="G475" s="81"/>
      <c r="H475" s="81"/>
      <c r="I475" s="81"/>
      <c r="J475" s="81"/>
      <c r="K475" s="82"/>
      <c r="L475" s="27"/>
    </row>
    <row r="476" spans="1:12" ht="29.25" customHeight="1">
      <c r="A476" s="1">
        <v>466</v>
      </c>
      <c r="B476" s="28" t="s">
        <v>153</v>
      </c>
      <c r="C476" s="25">
        <f>C477+C478+C479+C480</f>
        <v>79414826.560000002</v>
      </c>
      <c r="D476" s="25">
        <f t="shared" ref="D476:J476" si="184">D477+D478+D479+D480</f>
        <v>16152982</v>
      </c>
      <c r="E476" s="25">
        <f t="shared" si="184"/>
        <v>10399040.6</v>
      </c>
      <c r="F476" s="25">
        <f t="shared" si="184"/>
        <v>8072109.959999999</v>
      </c>
      <c r="G476" s="25">
        <f t="shared" si="184"/>
        <v>10646300</v>
      </c>
      <c r="H476" s="25">
        <f t="shared" si="184"/>
        <v>12051200</v>
      </c>
      <c r="I476" s="25">
        <f t="shared" si="184"/>
        <v>12266594</v>
      </c>
      <c r="J476" s="25">
        <f t="shared" si="184"/>
        <v>9826600</v>
      </c>
      <c r="K476" s="26" t="s">
        <v>14</v>
      </c>
    </row>
    <row r="477" spans="1:12">
      <c r="A477" s="1">
        <v>467</v>
      </c>
      <c r="B477" s="7" t="s">
        <v>1</v>
      </c>
      <c r="C477" s="25">
        <f>C553</f>
        <v>14800</v>
      </c>
      <c r="D477" s="25">
        <f t="shared" ref="D477:J477" si="185">D553</f>
        <v>0</v>
      </c>
      <c r="E477" s="25">
        <f t="shared" si="185"/>
        <v>0</v>
      </c>
      <c r="F477" s="25">
        <f t="shared" si="185"/>
        <v>14800</v>
      </c>
      <c r="G477" s="25">
        <f t="shared" si="185"/>
        <v>0</v>
      </c>
      <c r="H477" s="25">
        <f t="shared" si="185"/>
        <v>0</v>
      </c>
      <c r="I477" s="25">
        <f t="shared" si="185"/>
        <v>0</v>
      </c>
      <c r="J477" s="25">
        <f t="shared" si="185"/>
        <v>0</v>
      </c>
      <c r="K477" s="26"/>
    </row>
    <row r="478" spans="1:12">
      <c r="A478" s="1">
        <v>468</v>
      </c>
      <c r="B478" s="7" t="s">
        <v>2</v>
      </c>
      <c r="C478" s="25">
        <f>C543+C548</f>
        <v>702800</v>
      </c>
      <c r="D478" s="25">
        <f t="shared" ref="D478:J478" si="186">D543+D548</f>
        <v>87600</v>
      </c>
      <c r="E478" s="25">
        <f t="shared" si="186"/>
        <v>92000</v>
      </c>
      <c r="F478" s="25">
        <f t="shared" si="186"/>
        <v>98400</v>
      </c>
      <c r="G478" s="25">
        <f t="shared" si="186"/>
        <v>102400</v>
      </c>
      <c r="H478" s="25">
        <f t="shared" si="186"/>
        <v>102400</v>
      </c>
      <c r="I478" s="25">
        <f t="shared" si="186"/>
        <v>102400</v>
      </c>
      <c r="J478" s="25">
        <f t="shared" si="186"/>
        <v>117600</v>
      </c>
      <c r="K478" s="26"/>
    </row>
    <row r="479" spans="1:12">
      <c r="A479" s="1">
        <v>469</v>
      </c>
      <c r="B479" s="7" t="s">
        <v>3</v>
      </c>
      <c r="C479" s="25">
        <f>C485+C491+C497+C503+C509+C514+C519+C524+C534+C539+C544+C549+C555+C561+C566+C571+C574+C577</f>
        <v>71997226.560000002</v>
      </c>
      <c r="D479" s="25">
        <f t="shared" ref="D479:J479" si="187">D485+D491+D497+D503+D509+D514+D519+D524+D534+D539+D544+D549+D555+D561+D566+D571+D574+D577</f>
        <v>9365382</v>
      </c>
      <c r="E479" s="25">
        <f t="shared" si="187"/>
        <v>10307040.6</v>
      </c>
      <c r="F479" s="25">
        <f t="shared" si="187"/>
        <v>7958909.959999999</v>
      </c>
      <c r="G479" s="25">
        <f t="shared" si="187"/>
        <v>10543900</v>
      </c>
      <c r="H479" s="25">
        <f t="shared" si="187"/>
        <v>11948800</v>
      </c>
      <c r="I479" s="25">
        <f t="shared" si="187"/>
        <v>12164194</v>
      </c>
      <c r="J479" s="25">
        <f t="shared" si="187"/>
        <v>9709000</v>
      </c>
      <c r="K479" s="26"/>
    </row>
    <row r="480" spans="1:12">
      <c r="A480" s="1">
        <v>470</v>
      </c>
      <c r="B480" s="7" t="s">
        <v>52</v>
      </c>
      <c r="C480" s="25">
        <f>C486+C492+C498+C504+C510+C515+C520+C525+C530+C535+C540+C545+C550</f>
        <v>6700000</v>
      </c>
      <c r="D480" s="25">
        <f t="shared" ref="D480:J480" si="188">D486+D492+D498+D504+D510+D515+D520+D525+D530+D535+D540+D545+D550</f>
        <v>6700000</v>
      </c>
      <c r="E480" s="25">
        <f t="shared" si="188"/>
        <v>0</v>
      </c>
      <c r="F480" s="25">
        <f t="shared" si="188"/>
        <v>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/>
    </row>
    <row r="481" spans="1:11">
      <c r="A481" s="1">
        <v>471</v>
      </c>
      <c r="B481" s="28" t="s">
        <v>115</v>
      </c>
      <c r="C481" s="25"/>
      <c r="D481" s="25"/>
      <c r="E481" s="25"/>
      <c r="F481" s="25"/>
      <c r="G481" s="25"/>
      <c r="H481" s="25"/>
      <c r="I481" s="25"/>
      <c r="J481" s="25"/>
      <c r="K481" s="26"/>
    </row>
    <row r="482" spans="1:11" ht="88.5" customHeight="1">
      <c r="A482" s="1">
        <v>472</v>
      </c>
      <c r="B482" s="8" t="s">
        <v>54</v>
      </c>
      <c r="C482" s="25">
        <f>C485+C486</f>
        <v>9865083.5999999996</v>
      </c>
      <c r="D482" s="25">
        <f t="shared" ref="D482:J482" si="189">D485+D486</f>
        <v>6119534</v>
      </c>
      <c r="E482" s="25">
        <f t="shared" si="189"/>
        <v>2045549.6</v>
      </c>
      <c r="F482" s="25">
        <f t="shared" si="189"/>
        <v>0</v>
      </c>
      <c r="G482" s="25">
        <f t="shared" si="189"/>
        <v>0</v>
      </c>
      <c r="H482" s="25">
        <f t="shared" si="189"/>
        <v>0</v>
      </c>
      <c r="I482" s="25">
        <f t="shared" si="189"/>
        <v>0</v>
      </c>
      <c r="J482" s="25">
        <f t="shared" si="189"/>
        <v>1700000</v>
      </c>
      <c r="K482" s="26"/>
    </row>
    <row r="483" spans="1:11">
      <c r="A483" s="1">
        <v>473</v>
      </c>
      <c r="B483" s="7" t="s">
        <v>1</v>
      </c>
      <c r="C483" s="25">
        <v>0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6"/>
    </row>
    <row r="484" spans="1:11">
      <c r="A484" s="1">
        <v>474</v>
      </c>
      <c r="B484" s="7" t="s">
        <v>2</v>
      </c>
      <c r="C484" s="25">
        <v>0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6"/>
    </row>
    <row r="485" spans="1:11">
      <c r="A485" s="1">
        <v>475</v>
      </c>
      <c r="B485" s="8" t="s">
        <v>3</v>
      </c>
      <c r="C485" s="25">
        <f>SUM(D485:J485)</f>
        <v>6365083.5999999996</v>
      </c>
      <c r="D485" s="25">
        <v>2619534</v>
      </c>
      <c r="E485" s="25">
        <v>2045549.6</v>
      </c>
      <c r="F485" s="25">
        <v>0</v>
      </c>
      <c r="G485" s="25">
        <v>0</v>
      </c>
      <c r="H485" s="25">
        <v>0</v>
      </c>
      <c r="I485" s="25">
        <v>0</v>
      </c>
      <c r="J485" s="25">
        <v>1700000</v>
      </c>
      <c r="K485" s="26"/>
    </row>
    <row r="486" spans="1:11">
      <c r="A486" s="1">
        <v>476</v>
      </c>
      <c r="B486" s="8" t="s">
        <v>52</v>
      </c>
      <c r="C486" s="25">
        <f>D486+E486+F486+G486+H486+I486+J486</f>
        <v>3500000</v>
      </c>
      <c r="D486" s="25">
        <v>3500000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24" t="s">
        <v>116</v>
      </c>
      <c r="C487" s="25"/>
      <c r="D487" s="25"/>
      <c r="E487" s="25"/>
      <c r="F487" s="25"/>
      <c r="G487" s="25"/>
      <c r="H487" s="25"/>
      <c r="I487" s="25"/>
      <c r="J487" s="25"/>
      <c r="K487" s="26"/>
    </row>
    <row r="488" spans="1:11" ht="62.25" customHeight="1">
      <c r="A488" s="1">
        <v>478</v>
      </c>
      <c r="B488" s="8" t="s">
        <v>55</v>
      </c>
      <c r="C488" s="25">
        <f>C491</f>
        <v>6661950.9199999999</v>
      </c>
      <c r="D488" s="25">
        <f t="shared" ref="D488:J488" si="190">D491</f>
        <v>1200000</v>
      </c>
      <c r="E488" s="25">
        <v>1300000</v>
      </c>
      <c r="F488" s="25">
        <v>2154950.92</v>
      </c>
      <c r="G488" s="25">
        <v>1300000</v>
      </c>
      <c r="H488" s="25">
        <f t="shared" si="190"/>
        <v>0</v>
      </c>
      <c r="I488" s="25">
        <f t="shared" si="190"/>
        <v>0</v>
      </c>
      <c r="J488" s="25">
        <f t="shared" si="190"/>
        <v>2007000</v>
      </c>
      <c r="K488" s="26" t="s">
        <v>14</v>
      </c>
    </row>
    <row r="489" spans="1:11">
      <c r="A489" s="1">
        <v>479</v>
      </c>
      <c r="B489" s="7" t="s">
        <v>1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8" t="s">
        <v>2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1">
      <c r="A491" s="1">
        <v>481</v>
      </c>
      <c r="B491" s="8" t="s">
        <v>3</v>
      </c>
      <c r="C491" s="25">
        <f>SUM(D491:J491)</f>
        <v>6661950.9199999999</v>
      </c>
      <c r="D491" s="25">
        <v>1200000</v>
      </c>
      <c r="E491" s="25">
        <v>1300000</v>
      </c>
      <c r="F491" s="25">
        <v>2154950.92</v>
      </c>
      <c r="G491" s="25">
        <v>0</v>
      </c>
      <c r="H491" s="25">
        <v>0</v>
      </c>
      <c r="I491" s="25">
        <v>0</v>
      </c>
      <c r="J491" s="25">
        <v>2007000</v>
      </c>
      <c r="K491" s="26"/>
    </row>
    <row r="492" spans="1:11">
      <c r="A492" s="1">
        <v>482</v>
      </c>
      <c r="B492" s="8" t="s">
        <v>52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24" t="s">
        <v>118</v>
      </c>
      <c r="C493" s="25"/>
      <c r="D493" s="25"/>
      <c r="E493" s="25"/>
      <c r="F493" s="25"/>
      <c r="G493" s="25"/>
      <c r="H493" s="25"/>
      <c r="I493" s="25"/>
      <c r="J493" s="25"/>
      <c r="K493" s="26"/>
    </row>
    <row r="494" spans="1:11" ht="43.5" customHeight="1">
      <c r="A494" s="1">
        <v>484</v>
      </c>
      <c r="B494" s="8" t="s">
        <v>56</v>
      </c>
      <c r="C494" s="25">
        <f>C497</f>
        <v>7165778.5199999996</v>
      </c>
      <c r="D494" s="25">
        <f t="shared" ref="D494:J494" si="191">D497</f>
        <v>827000</v>
      </c>
      <c r="E494" s="25">
        <v>1777491</v>
      </c>
      <c r="F494" s="25">
        <v>2918287.52</v>
      </c>
      <c r="G494" s="25">
        <v>5609569</v>
      </c>
      <c r="H494" s="25">
        <f t="shared" si="191"/>
        <v>0</v>
      </c>
      <c r="I494" s="25">
        <f t="shared" si="191"/>
        <v>0</v>
      </c>
      <c r="J494" s="25">
        <f t="shared" si="191"/>
        <v>1643000</v>
      </c>
      <c r="K494" s="26"/>
    </row>
    <row r="495" spans="1:11">
      <c r="A495" s="1">
        <v>485</v>
      </c>
      <c r="B495" s="7" t="s">
        <v>1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7" t="s">
        <v>2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>
      <c r="A497" s="1">
        <v>487</v>
      </c>
      <c r="B497" s="8" t="s">
        <v>3</v>
      </c>
      <c r="C497" s="25">
        <f>SUM(D497:J497)</f>
        <v>7165778.5199999996</v>
      </c>
      <c r="D497" s="25">
        <v>827000</v>
      </c>
      <c r="E497" s="25">
        <v>1777491</v>
      </c>
      <c r="F497" s="25">
        <v>2918287.52</v>
      </c>
      <c r="G497" s="25">
        <v>0</v>
      </c>
      <c r="H497" s="25">
        <v>0</v>
      </c>
      <c r="I497" s="25">
        <v>0</v>
      </c>
      <c r="J497" s="25">
        <v>1643000</v>
      </c>
      <c r="K497" s="26"/>
    </row>
    <row r="498" spans="1:11">
      <c r="A498" s="1">
        <v>488</v>
      </c>
      <c r="B498" s="8" t="s">
        <v>52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24" t="s">
        <v>120</v>
      </c>
      <c r="C499" s="25"/>
      <c r="D499" s="25"/>
      <c r="E499" s="25"/>
      <c r="F499" s="25"/>
      <c r="G499" s="25"/>
      <c r="H499" s="25"/>
      <c r="I499" s="25"/>
      <c r="J499" s="25"/>
      <c r="K499" s="26"/>
    </row>
    <row r="500" spans="1:11" ht="51.75" customHeight="1">
      <c r="A500" s="1">
        <v>490</v>
      </c>
      <c r="B500" s="8" t="s">
        <v>57</v>
      </c>
      <c r="C500" s="25">
        <f>C503</f>
        <v>1581745.22</v>
      </c>
      <c r="D500" s="25">
        <f t="shared" ref="D500:J500" si="192">D503</f>
        <v>1239745.22</v>
      </c>
      <c r="E500" s="25">
        <v>0</v>
      </c>
      <c r="F500" s="25">
        <v>0</v>
      </c>
      <c r="G500" s="25">
        <v>0</v>
      </c>
      <c r="H500" s="25">
        <f t="shared" si="192"/>
        <v>0</v>
      </c>
      <c r="I500" s="25">
        <f t="shared" si="192"/>
        <v>0</v>
      </c>
      <c r="J500" s="25">
        <f t="shared" si="192"/>
        <v>342000</v>
      </c>
      <c r="K500" s="26" t="s">
        <v>53</v>
      </c>
    </row>
    <row r="501" spans="1:11">
      <c r="A501" s="1">
        <v>491</v>
      </c>
      <c r="B501" s="7" t="s">
        <v>1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7" t="s">
        <v>2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>
      <c r="A503" s="1">
        <v>493</v>
      </c>
      <c r="B503" s="8" t="s">
        <v>3</v>
      </c>
      <c r="C503" s="25">
        <f>SUM(D503:J503)</f>
        <v>1581745.22</v>
      </c>
      <c r="D503" s="25">
        <v>1239745.22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342000</v>
      </c>
      <c r="K503" s="26"/>
    </row>
    <row r="504" spans="1:11">
      <c r="A504" s="1">
        <v>494</v>
      </c>
      <c r="B504" s="8" t="s">
        <v>52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24" t="s">
        <v>122</v>
      </c>
      <c r="C505" s="25"/>
      <c r="D505" s="25"/>
      <c r="E505" s="25"/>
      <c r="F505" s="25"/>
      <c r="G505" s="25"/>
      <c r="H505" s="25"/>
      <c r="I505" s="25"/>
      <c r="J505" s="25"/>
      <c r="K505" s="26"/>
    </row>
    <row r="506" spans="1:11" ht="30" customHeight="1">
      <c r="A506" s="1">
        <v>496</v>
      </c>
      <c r="B506" s="8" t="s">
        <v>58</v>
      </c>
      <c r="C506" s="25">
        <f>C509+C510</f>
        <v>949720.78</v>
      </c>
      <c r="D506" s="25">
        <f t="shared" ref="D506:J506" si="193">D509+D510</f>
        <v>241720.78</v>
      </c>
      <c r="E506" s="25">
        <f t="shared" si="193"/>
        <v>0</v>
      </c>
      <c r="F506" s="25">
        <f t="shared" si="193"/>
        <v>0</v>
      </c>
      <c r="G506" s="25">
        <f t="shared" si="193"/>
        <v>0</v>
      </c>
      <c r="H506" s="25">
        <f t="shared" si="193"/>
        <v>0</v>
      </c>
      <c r="I506" s="25">
        <f t="shared" si="193"/>
        <v>0</v>
      </c>
      <c r="J506" s="25">
        <f t="shared" si="193"/>
        <v>708000</v>
      </c>
      <c r="K506" s="26" t="s">
        <v>14</v>
      </c>
    </row>
    <row r="507" spans="1:11">
      <c r="A507" s="1">
        <v>497</v>
      </c>
      <c r="B507" s="7" t="s">
        <v>1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7" t="s">
        <v>2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>
      <c r="A509" s="1">
        <v>499</v>
      </c>
      <c r="B509" s="8" t="s">
        <v>3</v>
      </c>
      <c r="C509" s="25">
        <f>SUM(D509:J509)</f>
        <v>849720.78</v>
      </c>
      <c r="D509" s="25">
        <v>141720.78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708000</v>
      </c>
      <c r="K509" s="26"/>
    </row>
    <row r="510" spans="1:11">
      <c r="A510" s="1">
        <v>500</v>
      </c>
      <c r="B510" s="8" t="s">
        <v>52</v>
      </c>
      <c r="C510" s="25">
        <f>SUM(D510:J510)</f>
        <v>100000</v>
      </c>
      <c r="D510" s="25">
        <v>100000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501</v>
      </c>
      <c r="B511" s="24" t="s">
        <v>123</v>
      </c>
      <c r="C511" s="25"/>
      <c r="D511" s="25"/>
      <c r="E511" s="25"/>
      <c r="F511" s="25"/>
      <c r="G511" s="25"/>
      <c r="H511" s="25"/>
      <c r="I511" s="25"/>
      <c r="J511" s="25"/>
      <c r="K511" s="26"/>
    </row>
    <row r="512" spans="1:11" ht="138" customHeight="1">
      <c r="A512" s="1">
        <v>502</v>
      </c>
      <c r="B512" s="8" t="s">
        <v>59</v>
      </c>
      <c r="C512" s="25">
        <f>C514+C515</f>
        <v>10336757.279999999</v>
      </c>
      <c r="D512" s="25">
        <f t="shared" ref="D512:J512" si="194">D514+D515</f>
        <v>2950000</v>
      </c>
      <c r="E512" s="25">
        <f t="shared" si="194"/>
        <v>2430000</v>
      </c>
      <c r="F512" s="25">
        <f t="shared" si="194"/>
        <v>2278757.2799999998</v>
      </c>
      <c r="G512" s="25">
        <f t="shared" si="194"/>
        <v>0</v>
      </c>
      <c r="H512" s="25">
        <f t="shared" si="194"/>
        <v>0</v>
      </c>
      <c r="I512" s="25">
        <f t="shared" si="194"/>
        <v>0</v>
      </c>
      <c r="J512" s="25">
        <f t="shared" si="194"/>
        <v>2678000</v>
      </c>
      <c r="K512" s="26" t="s">
        <v>14</v>
      </c>
    </row>
    <row r="513" spans="1:11">
      <c r="A513" s="1">
        <v>503</v>
      </c>
      <c r="B513" s="7" t="s">
        <v>2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504</v>
      </c>
      <c r="B514" s="8" t="s">
        <v>3</v>
      </c>
      <c r="C514" s="25">
        <f>SUM(D514:J514)</f>
        <v>9536757.2799999993</v>
      </c>
      <c r="D514" s="25">
        <v>2150000</v>
      </c>
      <c r="E514" s="25">
        <v>2430000</v>
      </c>
      <c r="F514" s="25">
        <v>2278757.2799999998</v>
      </c>
      <c r="G514" s="25">
        <v>0</v>
      </c>
      <c r="H514" s="25">
        <v>0</v>
      </c>
      <c r="I514" s="25">
        <v>0</v>
      </c>
      <c r="J514" s="25">
        <v>2678000</v>
      </c>
      <c r="K514" s="26"/>
    </row>
    <row r="515" spans="1:11">
      <c r="A515" s="1">
        <v>505</v>
      </c>
      <c r="B515" s="8" t="s">
        <v>52</v>
      </c>
      <c r="C515" s="25">
        <f>D515+E515+F515+G515+H515+I515+J515</f>
        <v>800000</v>
      </c>
      <c r="D515" s="25">
        <v>800000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>
      <c r="A516" s="1">
        <v>506</v>
      </c>
      <c r="B516" s="24" t="s">
        <v>139</v>
      </c>
      <c r="C516" s="25"/>
      <c r="D516" s="25"/>
      <c r="E516" s="25"/>
      <c r="F516" s="25"/>
      <c r="G516" s="25"/>
      <c r="H516" s="25"/>
      <c r="I516" s="25"/>
      <c r="J516" s="25"/>
      <c r="K516" s="26"/>
    </row>
    <row r="517" spans="1:11" ht="30" customHeight="1">
      <c r="A517" s="1">
        <v>507</v>
      </c>
      <c r="B517" s="7" t="s">
        <v>145</v>
      </c>
      <c r="C517" s="25">
        <f>C519</f>
        <v>1103000</v>
      </c>
      <c r="D517" s="25">
        <f t="shared" ref="D517:J517" si="195">D519</f>
        <v>472000</v>
      </c>
      <c r="E517" s="25">
        <f t="shared" si="195"/>
        <v>0</v>
      </c>
      <c r="F517" s="25">
        <f t="shared" si="195"/>
        <v>0</v>
      </c>
      <c r="G517" s="25">
        <f t="shared" si="195"/>
        <v>0</v>
      </c>
      <c r="H517" s="25">
        <f t="shared" si="195"/>
        <v>0</v>
      </c>
      <c r="I517" s="25">
        <f t="shared" si="195"/>
        <v>0</v>
      </c>
      <c r="J517" s="25">
        <f t="shared" si="195"/>
        <v>631000</v>
      </c>
      <c r="K517" s="26" t="s">
        <v>14</v>
      </c>
    </row>
    <row r="518" spans="1:11">
      <c r="A518" s="1">
        <v>508</v>
      </c>
      <c r="B518" s="7" t="s">
        <v>2</v>
      </c>
      <c r="C518" s="25">
        <v>0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8" t="s">
        <v>3</v>
      </c>
      <c r="C519" s="25">
        <f>SUM(D519:J519)</f>
        <v>1103000</v>
      </c>
      <c r="D519" s="25">
        <v>472000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631000</v>
      </c>
      <c r="K519" s="26"/>
    </row>
    <row r="520" spans="1:11">
      <c r="A520" s="1">
        <v>510</v>
      </c>
      <c r="B520" s="7" t="s">
        <v>52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>
      <c r="A521" s="1">
        <v>511</v>
      </c>
      <c r="B521" s="24" t="s">
        <v>140</v>
      </c>
      <c r="C521" s="25"/>
      <c r="D521" s="25"/>
      <c r="E521" s="25"/>
      <c r="F521" s="25"/>
      <c r="G521" s="25"/>
      <c r="H521" s="25"/>
      <c r="I521" s="25"/>
      <c r="J521" s="25"/>
      <c r="K521" s="26"/>
    </row>
    <row r="522" spans="1:11" ht="30">
      <c r="A522" s="1">
        <v>512</v>
      </c>
      <c r="B522" s="7" t="s">
        <v>60</v>
      </c>
      <c r="C522" s="25">
        <f>C525</f>
        <v>1000000</v>
      </c>
      <c r="D522" s="25">
        <f t="shared" ref="D522:J522" si="196">D525</f>
        <v>1000000</v>
      </c>
      <c r="E522" s="25">
        <f t="shared" si="196"/>
        <v>0</v>
      </c>
      <c r="F522" s="25">
        <f t="shared" si="196"/>
        <v>0</v>
      </c>
      <c r="G522" s="25">
        <f t="shared" si="196"/>
        <v>0</v>
      </c>
      <c r="H522" s="25">
        <f t="shared" si="196"/>
        <v>0</v>
      </c>
      <c r="I522" s="25">
        <f t="shared" si="196"/>
        <v>0</v>
      </c>
      <c r="J522" s="25">
        <f t="shared" si="196"/>
        <v>0</v>
      </c>
      <c r="K522" s="26" t="s">
        <v>14</v>
      </c>
    </row>
    <row r="523" spans="1:11">
      <c r="A523" s="1">
        <v>513</v>
      </c>
      <c r="B523" s="7" t="s">
        <v>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8" t="s">
        <v>3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6"/>
    </row>
    <row r="525" spans="1:11">
      <c r="A525" s="1">
        <v>515</v>
      </c>
      <c r="B525" s="8" t="s">
        <v>52</v>
      </c>
      <c r="C525" s="25">
        <f>D525+E525+F525+G525+H525+I525+J525</f>
        <v>1000000</v>
      </c>
      <c r="D525" s="25">
        <v>1000000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>
      <c r="A526" s="1">
        <v>516</v>
      </c>
      <c r="B526" s="24" t="s">
        <v>141</v>
      </c>
      <c r="C526" s="25"/>
      <c r="D526" s="25"/>
      <c r="E526" s="25"/>
      <c r="F526" s="25"/>
      <c r="G526" s="25"/>
      <c r="H526" s="25"/>
      <c r="I526" s="25"/>
      <c r="J526" s="25"/>
      <c r="K526" s="26"/>
    </row>
    <row r="527" spans="1:11" ht="60.75" customHeight="1">
      <c r="A527" s="1">
        <v>517</v>
      </c>
      <c r="B527" s="7" t="s">
        <v>61</v>
      </c>
      <c r="C527" s="25">
        <f>C530</f>
        <v>600000</v>
      </c>
      <c r="D527" s="25">
        <f t="shared" ref="D527:J527" si="197">D530</f>
        <v>600000</v>
      </c>
      <c r="E527" s="25">
        <f t="shared" si="197"/>
        <v>0</v>
      </c>
      <c r="F527" s="25">
        <f t="shared" si="197"/>
        <v>0</v>
      </c>
      <c r="G527" s="25">
        <f t="shared" si="197"/>
        <v>0</v>
      </c>
      <c r="H527" s="25">
        <f t="shared" si="197"/>
        <v>0</v>
      </c>
      <c r="I527" s="25">
        <f t="shared" si="197"/>
        <v>0</v>
      </c>
      <c r="J527" s="25">
        <f t="shared" si="197"/>
        <v>0</v>
      </c>
      <c r="K527" s="26" t="s">
        <v>14</v>
      </c>
    </row>
    <row r="528" spans="1:11">
      <c r="A528" s="1">
        <v>518</v>
      </c>
      <c r="B528" s="7" t="s">
        <v>2</v>
      </c>
      <c r="C528" s="25">
        <v>0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8" t="s">
        <v>3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6"/>
    </row>
    <row r="530" spans="1:11">
      <c r="A530" s="1">
        <v>520</v>
      </c>
      <c r="B530" s="8" t="s">
        <v>52</v>
      </c>
      <c r="C530" s="25">
        <f>D530+E530+F530+G530+H530+I530+J530</f>
        <v>600000</v>
      </c>
      <c r="D530" s="25">
        <v>600000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>
      <c r="A531" s="1">
        <v>521</v>
      </c>
      <c r="B531" s="24" t="s">
        <v>146</v>
      </c>
      <c r="C531" s="25"/>
      <c r="D531" s="25"/>
      <c r="E531" s="25"/>
      <c r="F531" s="25"/>
      <c r="G531" s="25"/>
      <c r="H531" s="25"/>
      <c r="I531" s="25"/>
      <c r="J531" s="25"/>
      <c r="K531" s="26"/>
    </row>
    <row r="532" spans="1:11" ht="18" customHeight="1">
      <c r="A532" s="1">
        <v>522</v>
      </c>
      <c r="B532" s="7" t="s">
        <v>62</v>
      </c>
      <c r="C532" s="25">
        <f>C535</f>
        <v>100000</v>
      </c>
      <c r="D532" s="25">
        <f t="shared" ref="D532:J532" si="198">D535</f>
        <v>100000</v>
      </c>
      <c r="E532" s="25">
        <f t="shared" si="198"/>
        <v>0</v>
      </c>
      <c r="F532" s="25">
        <f t="shared" si="198"/>
        <v>0</v>
      </c>
      <c r="G532" s="25">
        <f t="shared" si="198"/>
        <v>0</v>
      </c>
      <c r="H532" s="25">
        <f t="shared" si="198"/>
        <v>0</v>
      </c>
      <c r="I532" s="25">
        <f t="shared" si="198"/>
        <v>0</v>
      </c>
      <c r="J532" s="25">
        <f t="shared" si="198"/>
        <v>0</v>
      </c>
      <c r="K532" s="26" t="s">
        <v>14</v>
      </c>
    </row>
    <row r="533" spans="1:11">
      <c r="A533" s="1">
        <v>523</v>
      </c>
      <c r="B533" s="7" t="s">
        <v>2</v>
      </c>
      <c r="C533" s="25">
        <v>0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8" t="s">
        <v>3</v>
      </c>
      <c r="C534" s="25">
        <v>0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6"/>
    </row>
    <row r="535" spans="1:11">
      <c r="A535" s="1">
        <v>525</v>
      </c>
      <c r="B535" s="8" t="s">
        <v>52</v>
      </c>
      <c r="C535" s="25">
        <f>SUM(D535:J535)</f>
        <v>100000</v>
      </c>
      <c r="D535" s="25">
        <v>100000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>
      <c r="A536" s="1">
        <v>526</v>
      </c>
      <c r="B536" s="24" t="s">
        <v>147</v>
      </c>
      <c r="C536" s="25"/>
      <c r="D536" s="25"/>
      <c r="E536" s="25"/>
      <c r="F536" s="25"/>
      <c r="G536" s="25"/>
      <c r="H536" s="25"/>
      <c r="I536" s="25"/>
      <c r="J536" s="25"/>
      <c r="K536" s="26"/>
    </row>
    <row r="537" spans="1:11" ht="29.25" customHeight="1">
      <c r="A537" s="1">
        <v>527</v>
      </c>
      <c r="B537" s="7" t="s">
        <v>63</v>
      </c>
      <c r="C537" s="25">
        <f>C540</f>
        <v>600000</v>
      </c>
      <c r="D537" s="25">
        <f t="shared" ref="D537:J537" si="199">D540</f>
        <v>600000</v>
      </c>
      <c r="E537" s="25">
        <f t="shared" si="199"/>
        <v>0</v>
      </c>
      <c r="F537" s="25">
        <f t="shared" si="199"/>
        <v>0</v>
      </c>
      <c r="G537" s="25">
        <f t="shared" si="199"/>
        <v>0</v>
      </c>
      <c r="H537" s="25">
        <f t="shared" si="199"/>
        <v>0</v>
      </c>
      <c r="I537" s="25">
        <f t="shared" si="199"/>
        <v>0</v>
      </c>
      <c r="J537" s="25">
        <f t="shared" si="199"/>
        <v>0</v>
      </c>
      <c r="K537" s="26" t="s">
        <v>14</v>
      </c>
    </row>
    <row r="538" spans="1:11">
      <c r="A538" s="1">
        <v>528</v>
      </c>
      <c r="B538" s="7" t="s">
        <v>2</v>
      </c>
      <c r="C538" s="25">
        <v>0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8" t="s">
        <v>3</v>
      </c>
      <c r="C539" s="25">
        <v>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6"/>
    </row>
    <row r="540" spans="1:11">
      <c r="A540" s="1">
        <v>530</v>
      </c>
      <c r="B540" s="8" t="s">
        <v>52</v>
      </c>
      <c r="C540" s="25">
        <f>D540+E540+F540+G540+H540+I540+J540</f>
        <v>600000</v>
      </c>
      <c r="D540" s="25">
        <v>600000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>
      <c r="A541" s="1">
        <v>531</v>
      </c>
      <c r="B541" s="24" t="s">
        <v>148</v>
      </c>
      <c r="C541" s="25"/>
      <c r="D541" s="25"/>
      <c r="E541" s="25"/>
      <c r="F541" s="25"/>
      <c r="G541" s="25"/>
      <c r="H541" s="25"/>
      <c r="I541" s="25"/>
      <c r="J541" s="25"/>
      <c r="K541" s="26"/>
    </row>
    <row r="542" spans="1:11" ht="60.75" customHeight="1">
      <c r="A542" s="1">
        <v>532</v>
      </c>
      <c r="B542" s="8" t="s">
        <v>64</v>
      </c>
      <c r="C542" s="25">
        <f>C543</f>
        <v>702100</v>
      </c>
      <c r="D542" s="25">
        <f t="shared" ref="D542:J542" si="200">D543</f>
        <v>87500</v>
      </c>
      <c r="E542" s="25">
        <f t="shared" si="200"/>
        <v>91900</v>
      </c>
      <c r="F542" s="25">
        <f t="shared" si="200"/>
        <v>98300</v>
      </c>
      <c r="G542" s="25">
        <f t="shared" si="200"/>
        <v>102300</v>
      </c>
      <c r="H542" s="25">
        <f t="shared" si="200"/>
        <v>102300</v>
      </c>
      <c r="I542" s="25">
        <f t="shared" si="200"/>
        <v>102300</v>
      </c>
      <c r="J542" s="25">
        <f t="shared" si="200"/>
        <v>117500</v>
      </c>
      <c r="K542" s="26"/>
    </row>
    <row r="543" spans="1:11">
      <c r="A543" s="1">
        <v>533</v>
      </c>
      <c r="B543" s="7" t="s">
        <v>2</v>
      </c>
      <c r="C543" s="25">
        <f>SUM(D543:J543)</f>
        <v>702100</v>
      </c>
      <c r="D543" s="25">
        <v>87500</v>
      </c>
      <c r="E543" s="25">
        <v>91900</v>
      </c>
      <c r="F543" s="25">
        <v>98300</v>
      </c>
      <c r="G543" s="25">
        <v>102300</v>
      </c>
      <c r="H543" s="25">
        <v>102300</v>
      </c>
      <c r="I543" s="25">
        <v>102300</v>
      </c>
      <c r="J543" s="25">
        <v>117500</v>
      </c>
      <c r="K543" s="26" t="s">
        <v>14</v>
      </c>
    </row>
    <row r="544" spans="1:11">
      <c r="A544" s="1">
        <v>534</v>
      </c>
      <c r="B544" s="8" t="s">
        <v>3</v>
      </c>
      <c r="C544" s="25">
        <v>0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6"/>
    </row>
    <row r="545" spans="1:11">
      <c r="A545" s="1">
        <v>535</v>
      </c>
      <c r="B545" s="8" t="s">
        <v>52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>
      <c r="A546" s="1">
        <v>536</v>
      </c>
      <c r="B546" s="24" t="s">
        <v>149</v>
      </c>
      <c r="C546" s="25"/>
      <c r="D546" s="25"/>
      <c r="E546" s="25"/>
      <c r="F546" s="25"/>
      <c r="G546" s="25"/>
      <c r="H546" s="25"/>
      <c r="I546" s="25"/>
      <c r="J546" s="25"/>
      <c r="K546" s="26"/>
    </row>
    <row r="547" spans="1:11" ht="111" customHeight="1">
      <c r="A547" s="1">
        <v>537</v>
      </c>
      <c r="B547" s="7" t="s">
        <v>65</v>
      </c>
      <c r="C547" s="25">
        <f>C548</f>
        <v>700</v>
      </c>
      <c r="D547" s="25">
        <f t="shared" ref="D547:J547" si="201">D548</f>
        <v>100</v>
      </c>
      <c r="E547" s="25">
        <f t="shared" si="201"/>
        <v>100</v>
      </c>
      <c r="F547" s="25">
        <f t="shared" si="201"/>
        <v>100</v>
      </c>
      <c r="G547" s="25">
        <f t="shared" si="201"/>
        <v>100</v>
      </c>
      <c r="H547" s="25">
        <f t="shared" si="201"/>
        <v>100</v>
      </c>
      <c r="I547" s="25">
        <f t="shared" si="201"/>
        <v>100</v>
      </c>
      <c r="J547" s="25">
        <f t="shared" si="201"/>
        <v>100</v>
      </c>
      <c r="K547" s="26" t="s">
        <v>14</v>
      </c>
    </row>
    <row r="548" spans="1:11">
      <c r="A548" s="1">
        <v>538</v>
      </c>
      <c r="B548" s="7" t="s">
        <v>2</v>
      </c>
      <c r="C548" s="25">
        <f>SUM(D548:J548)</f>
        <v>700</v>
      </c>
      <c r="D548" s="25">
        <v>100</v>
      </c>
      <c r="E548" s="25">
        <v>100</v>
      </c>
      <c r="F548" s="25">
        <v>100</v>
      </c>
      <c r="G548" s="25">
        <v>100</v>
      </c>
      <c r="H548" s="25">
        <v>100</v>
      </c>
      <c r="I548" s="25">
        <v>100</v>
      </c>
      <c r="J548" s="25">
        <v>100</v>
      </c>
      <c r="K548" s="26"/>
    </row>
    <row r="549" spans="1:11">
      <c r="A549" s="1">
        <v>539</v>
      </c>
      <c r="B549" s="8" t="s">
        <v>3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6"/>
    </row>
    <row r="550" spans="1:11">
      <c r="A550" s="1">
        <v>540</v>
      </c>
      <c r="B550" s="8" t="s">
        <v>52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6"/>
    </row>
    <row r="551" spans="1:11">
      <c r="A551" s="1">
        <v>541</v>
      </c>
      <c r="B551" s="24" t="s">
        <v>150</v>
      </c>
      <c r="C551" s="25"/>
      <c r="D551" s="25"/>
      <c r="E551" s="25"/>
      <c r="F551" s="25"/>
      <c r="G551" s="25"/>
      <c r="H551" s="25"/>
      <c r="I551" s="25"/>
      <c r="J551" s="25"/>
      <c r="K551" s="26"/>
    </row>
    <row r="552" spans="1:11" ht="168" customHeight="1">
      <c r="A552" s="1">
        <v>542</v>
      </c>
      <c r="B552" s="8" t="s">
        <v>66</v>
      </c>
      <c r="C552" s="25">
        <f>C553</f>
        <v>14800</v>
      </c>
      <c r="D552" s="25">
        <f t="shared" ref="D552:J552" si="202">D553</f>
        <v>0</v>
      </c>
      <c r="E552" s="25">
        <f t="shared" si="202"/>
        <v>0</v>
      </c>
      <c r="F552" s="25">
        <f t="shared" si="202"/>
        <v>14800</v>
      </c>
      <c r="G552" s="25">
        <f t="shared" si="202"/>
        <v>0</v>
      </c>
      <c r="H552" s="25">
        <f t="shared" si="202"/>
        <v>0</v>
      </c>
      <c r="I552" s="25">
        <f t="shared" si="202"/>
        <v>0</v>
      </c>
      <c r="J552" s="25">
        <f t="shared" si="202"/>
        <v>0</v>
      </c>
      <c r="K552" s="26"/>
    </row>
    <row r="553" spans="1:11">
      <c r="A553" s="1">
        <v>543</v>
      </c>
      <c r="B553" s="8" t="s">
        <v>1</v>
      </c>
      <c r="C553" s="25">
        <f>D553+E553+F553+G553+H553+I553+J553</f>
        <v>14800</v>
      </c>
      <c r="D553" s="25">
        <v>0</v>
      </c>
      <c r="E553" s="25">
        <v>0</v>
      </c>
      <c r="F553" s="25">
        <v>14800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544</v>
      </c>
      <c r="B554" s="7" t="s">
        <v>2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6"/>
    </row>
    <row r="555" spans="1:11">
      <c r="A555" s="1">
        <v>545</v>
      </c>
      <c r="B555" s="8" t="s">
        <v>3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6"/>
    </row>
    <row r="556" spans="1:11">
      <c r="A556" s="1">
        <v>546</v>
      </c>
      <c r="B556" s="8" t="s">
        <v>52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547</v>
      </c>
      <c r="B557" s="24" t="s">
        <v>151</v>
      </c>
      <c r="C557" s="25"/>
      <c r="D557" s="25"/>
      <c r="E557" s="25"/>
      <c r="F557" s="25"/>
      <c r="G557" s="25"/>
      <c r="H557" s="25"/>
      <c r="I557" s="25"/>
      <c r="J557" s="25"/>
      <c r="K557" s="26"/>
    </row>
    <row r="558" spans="1:11" ht="121.5" customHeight="1">
      <c r="A558" s="1">
        <v>548</v>
      </c>
      <c r="B558" s="8" t="s">
        <v>152</v>
      </c>
      <c r="C558" s="25">
        <f>C561</f>
        <v>75000</v>
      </c>
      <c r="D558" s="25">
        <f t="shared" ref="D558:J558" si="203">D561</f>
        <v>75000</v>
      </c>
      <c r="E558" s="25">
        <f t="shared" si="203"/>
        <v>0</v>
      </c>
      <c r="F558" s="25">
        <f t="shared" si="203"/>
        <v>0</v>
      </c>
      <c r="G558" s="25">
        <f t="shared" si="203"/>
        <v>0</v>
      </c>
      <c r="H558" s="25">
        <f t="shared" si="203"/>
        <v>0</v>
      </c>
      <c r="I558" s="25">
        <f t="shared" si="203"/>
        <v>0</v>
      </c>
      <c r="J558" s="25">
        <f t="shared" si="203"/>
        <v>0</v>
      </c>
      <c r="K558" s="26" t="s">
        <v>14</v>
      </c>
    </row>
    <row r="559" spans="1:11">
      <c r="A559" s="1">
        <v>549</v>
      </c>
      <c r="B559" s="7" t="s">
        <v>1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 t="s">
        <v>14</v>
      </c>
    </row>
    <row r="560" spans="1:11">
      <c r="A560" s="1">
        <v>550</v>
      </c>
      <c r="B560" s="7" t="s">
        <v>2</v>
      </c>
      <c r="C560" s="25">
        <v>0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6" t="s">
        <v>14</v>
      </c>
    </row>
    <row r="561" spans="1:11">
      <c r="A561" s="1">
        <v>551</v>
      </c>
      <c r="B561" s="8" t="s">
        <v>3</v>
      </c>
      <c r="C561" s="25">
        <f>D561+E561+F561+G561+H561+I561+J561</f>
        <v>75000</v>
      </c>
      <c r="D561" s="25">
        <v>75000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 t="s">
        <v>14</v>
      </c>
    </row>
    <row r="562" spans="1:11">
      <c r="A562" s="1">
        <v>552</v>
      </c>
      <c r="B562" s="24" t="s">
        <v>170</v>
      </c>
      <c r="C562" s="25"/>
      <c r="D562" s="25"/>
      <c r="E562" s="25"/>
      <c r="F562" s="25"/>
      <c r="G562" s="25"/>
      <c r="H562" s="25"/>
      <c r="I562" s="25"/>
      <c r="J562" s="25"/>
      <c r="K562" s="26"/>
    </row>
    <row r="563" spans="1:11" ht="81" customHeight="1">
      <c r="A563" s="1">
        <v>553</v>
      </c>
      <c r="B563" s="8" t="s">
        <v>67</v>
      </c>
      <c r="C563" s="25">
        <f>C566</f>
        <v>1326382</v>
      </c>
      <c r="D563" s="25">
        <f t="shared" ref="D563:J563" si="204">D566</f>
        <v>640382</v>
      </c>
      <c r="E563" s="25">
        <f t="shared" si="204"/>
        <v>686000</v>
      </c>
      <c r="F563" s="25">
        <f t="shared" si="204"/>
        <v>0</v>
      </c>
      <c r="G563" s="25">
        <f t="shared" si="204"/>
        <v>0</v>
      </c>
      <c r="H563" s="25">
        <f t="shared" si="204"/>
        <v>0</v>
      </c>
      <c r="I563" s="25">
        <f t="shared" si="204"/>
        <v>0</v>
      </c>
      <c r="J563" s="25">
        <f t="shared" si="204"/>
        <v>0</v>
      </c>
      <c r="K563" s="26"/>
    </row>
    <row r="564" spans="1:11">
      <c r="A564" s="1">
        <v>554</v>
      </c>
      <c r="B564" s="7" t="s">
        <v>1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/>
    </row>
    <row r="565" spans="1:11">
      <c r="A565" s="1">
        <v>555</v>
      </c>
      <c r="B565" s="7" t="s">
        <v>2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6"/>
    </row>
    <row r="566" spans="1:11">
      <c r="A566" s="1">
        <v>556</v>
      </c>
      <c r="B566" s="8" t="s">
        <v>3</v>
      </c>
      <c r="C566" s="25">
        <f>D566+E566+F566+G566</f>
        <v>1326382</v>
      </c>
      <c r="D566" s="25">
        <v>640382</v>
      </c>
      <c r="E566" s="25">
        <v>686000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/>
    </row>
    <row r="567" spans="1:11">
      <c r="A567" s="1">
        <v>557</v>
      </c>
      <c r="B567" s="24" t="s">
        <v>228</v>
      </c>
      <c r="C567" s="25"/>
      <c r="D567" s="25"/>
      <c r="E567" s="25"/>
      <c r="F567" s="25"/>
      <c r="G567" s="25"/>
      <c r="H567" s="25"/>
      <c r="I567" s="25"/>
      <c r="J567" s="25"/>
      <c r="K567" s="26"/>
    </row>
    <row r="568" spans="1:11" ht="75">
      <c r="A568" s="1">
        <v>558</v>
      </c>
      <c r="B568" s="8" t="s">
        <v>229</v>
      </c>
      <c r="C568" s="25">
        <f>C571</f>
        <v>2256700</v>
      </c>
      <c r="D568" s="25">
        <f t="shared" ref="D568:J568" si="205">D571</f>
        <v>0</v>
      </c>
      <c r="E568" s="25">
        <f t="shared" si="205"/>
        <v>1880000</v>
      </c>
      <c r="F568" s="25">
        <f t="shared" si="205"/>
        <v>376700</v>
      </c>
      <c r="G568" s="25">
        <f t="shared" si="205"/>
        <v>0</v>
      </c>
      <c r="H568" s="25">
        <f t="shared" si="205"/>
        <v>0</v>
      </c>
      <c r="I568" s="25">
        <f t="shared" si="205"/>
        <v>0</v>
      </c>
      <c r="J568" s="25">
        <f t="shared" si="205"/>
        <v>0</v>
      </c>
      <c r="K568" s="26"/>
    </row>
    <row r="569" spans="1:11">
      <c r="A569" s="1">
        <v>559</v>
      </c>
      <c r="B569" s="7" t="s">
        <v>1</v>
      </c>
      <c r="C569" s="25">
        <v>0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>
      <c r="A570" s="1">
        <v>560</v>
      </c>
      <c r="B570" s="7" t="s">
        <v>2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6"/>
    </row>
    <row r="571" spans="1:11">
      <c r="A571" s="1">
        <v>561</v>
      </c>
      <c r="B571" s="8" t="s">
        <v>3</v>
      </c>
      <c r="C571" s="25">
        <f>D571+E571+F571+G571+H571+I571+J571</f>
        <v>2256700</v>
      </c>
      <c r="D571" s="25">
        <v>0</v>
      </c>
      <c r="E571" s="25">
        <v>1880000</v>
      </c>
      <c r="F571" s="25">
        <v>376700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>
      <c r="A572" s="1">
        <v>562</v>
      </c>
      <c r="B572" s="24" t="s">
        <v>238</v>
      </c>
      <c r="C572" s="25"/>
      <c r="D572" s="25"/>
      <c r="E572" s="25"/>
      <c r="F572" s="25"/>
      <c r="G572" s="25"/>
      <c r="H572" s="25"/>
      <c r="I572" s="25"/>
      <c r="J572" s="25"/>
      <c r="K572" s="26"/>
    </row>
    <row r="573" spans="1:11" ht="105">
      <c r="A573" s="1">
        <v>563</v>
      </c>
      <c r="B573" s="8" t="s">
        <v>239</v>
      </c>
      <c r="C573" s="25">
        <f>C574</f>
        <v>418214.24</v>
      </c>
      <c r="D573" s="25">
        <f t="shared" ref="D573:J573" si="206">D574</f>
        <v>0</v>
      </c>
      <c r="E573" s="25">
        <f t="shared" si="206"/>
        <v>188000</v>
      </c>
      <c r="F573" s="25">
        <f t="shared" si="206"/>
        <v>230214.24</v>
      </c>
      <c r="G573" s="25">
        <f t="shared" si="206"/>
        <v>0</v>
      </c>
      <c r="H573" s="25">
        <f t="shared" si="206"/>
        <v>0</v>
      </c>
      <c r="I573" s="25">
        <f t="shared" si="206"/>
        <v>0</v>
      </c>
      <c r="J573" s="25">
        <f t="shared" si="206"/>
        <v>0</v>
      </c>
      <c r="K573" s="26"/>
    </row>
    <row r="574" spans="1:11">
      <c r="A574" s="1">
        <v>564</v>
      </c>
      <c r="B574" s="8" t="s">
        <v>3</v>
      </c>
      <c r="C574" s="25">
        <f>D574+E574+F574+G574+H574+I574+J574</f>
        <v>418214.24</v>
      </c>
      <c r="D574" s="25">
        <v>0</v>
      </c>
      <c r="E574" s="25">
        <v>188000</v>
      </c>
      <c r="F574" s="25">
        <v>230214.24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>
      <c r="A575" s="1">
        <v>565</v>
      </c>
      <c r="B575" s="24" t="s">
        <v>271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30">
      <c r="A576" s="1">
        <v>566</v>
      </c>
      <c r="B576" s="8" t="s">
        <v>272</v>
      </c>
      <c r="C576" s="25">
        <f>C577</f>
        <v>34656894</v>
      </c>
      <c r="D576" s="25">
        <f t="shared" ref="D576:J576" si="207">D577</f>
        <v>0</v>
      </c>
      <c r="E576" s="25">
        <f t="shared" si="207"/>
        <v>0</v>
      </c>
      <c r="F576" s="25">
        <f t="shared" si="207"/>
        <v>0</v>
      </c>
      <c r="G576" s="25">
        <f t="shared" si="207"/>
        <v>10543900</v>
      </c>
      <c r="H576" s="25">
        <f t="shared" si="207"/>
        <v>11948800</v>
      </c>
      <c r="I576" s="25">
        <f t="shared" si="207"/>
        <v>12164194</v>
      </c>
      <c r="J576" s="25">
        <f t="shared" si="207"/>
        <v>0</v>
      </c>
      <c r="K576" s="26"/>
    </row>
    <row r="577" spans="1:11">
      <c r="A577" s="1">
        <v>567</v>
      </c>
      <c r="B577" s="8" t="s">
        <v>3</v>
      </c>
      <c r="C577" s="25">
        <f>SUM(D577:J577)</f>
        <v>34656894</v>
      </c>
      <c r="D577" s="25">
        <v>0</v>
      </c>
      <c r="E577" s="25">
        <v>0</v>
      </c>
      <c r="F577" s="25">
        <v>0</v>
      </c>
      <c r="G577" s="25">
        <v>10543900</v>
      </c>
      <c r="H577" s="25">
        <v>11948800</v>
      </c>
      <c r="I577" s="25">
        <v>12164194</v>
      </c>
      <c r="J577" s="25">
        <v>0</v>
      </c>
      <c r="K577" s="26"/>
    </row>
    <row r="578" spans="1:11">
      <c r="A578" s="1">
        <v>568</v>
      </c>
      <c r="B578" s="79" t="s">
        <v>213</v>
      </c>
      <c r="C578" s="75"/>
      <c r="D578" s="75"/>
      <c r="E578" s="75"/>
      <c r="F578" s="75"/>
      <c r="G578" s="75"/>
      <c r="H578" s="75"/>
      <c r="I578" s="75"/>
      <c r="J578" s="75"/>
      <c r="K578" s="75"/>
    </row>
    <row r="579" spans="1:11" ht="47.25" customHeight="1">
      <c r="A579" s="1">
        <v>569</v>
      </c>
      <c r="B579" s="28" t="s">
        <v>171</v>
      </c>
      <c r="C579" s="25">
        <f>C584</f>
        <v>23180800</v>
      </c>
      <c r="D579" s="25">
        <f t="shared" ref="D579:J579" si="208">D584</f>
        <v>3234000</v>
      </c>
      <c r="E579" s="25">
        <f t="shared" si="208"/>
        <v>3238600</v>
      </c>
      <c r="F579" s="25">
        <f t="shared" si="208"/>
        <v>3075700</v>
      </c>
      <c r="G579" s="25">
        <f t="shared" si="208"/>
        <v>3141600</v>
      </c>
      <c r="H579" s="25">
        <f t="shared" si="208"/>
        <v>3145600</v>
      </c>
      <c r="I579" s="25">
        <f t="shared" si="208"/>
        <v>3145600</v>
      </c>
      <c r="J579" s="25">
        <f t="shared" si="208"/>
        <v>4199700</v>
      </c>
      <c r="K579" s="29" t="s">
        <v>13</v>
      </c>
    </row>
    <row r="580" spans="1:11">
      <c r="A580" s="1">
        <v>570</v>
      </c>
      <c r="B580" s="7" t="s">
        <v>10</v>
      </c>
      <c r="C580" s="25">
        <f>C585</f>
        <v>2860700</v>
      </c>
      <c r="D580" s="25">
        <f t="shared" ref="D580:J580" si="209">D585</f>
        <v>294000</v>
      </c>
      <c r="E580" s="25">
        <f t="shared" si="209"/>
        <v>311000</v>
      </c>
      <c r="F580" s="25">
        <f t="shared" si="209"/>
        <v>427000</v>
      </c>
      <c r="G580" s="25">
        <f t="shared" si="209"/>
        <v>471000</v>
      </c>
      <c r="H580" s="25">
        <f t="shared" si="209"/>
        <v>475000</v>
      </c>
      <c r="I580" s="25">
        <f t="shared" si="209"/>
        <v>475000</v>
      </c>
      <c r="J580" s="25">
        <f t="shared" si="209"/>
        <v>407700</v>
      </c>
      <c r="K580" s="29" t="s">
        <v>13</v>
      </c>
    </row>
    <row r="581" spans="1:11">
      <c r="A581" s="1">
        <v>571</v>
      </c>
      <c r="B581" s="7" t="s">
        <v>11</v>
      </c>
      <c r="C581" s="25">
        <f>C586</f>
        <v>20143200</v>
      </c>
      <c r="D581" s="25">
        <f t="shared" ref="D581:J581" si="210">D586</f>
        <v>2788100</v>
      </c>
      <c r="E581" s="25">
        <f t="shared" si="210"/>
        <v>2902600</v>
      </c>
      <c r="F581" s="25">
        <f t="shared" si="210"/>
        <v>2648700</v>
      </c>
      <c r="G581" s="25">
        <f t="shared" si="210"/>
        <v>2670600</v>
      </c>
      <c r="H581" s="25">
        <f t="shared" si="210"/>
        <v>2670600</v>
      </c>
      <c r="I581" s="25">
        <f t="shared" si="210"/>
        <v>2670600</v>
      </c>
      <c r="J581" s="25">
        <f t="shared" si="210"/>
        <v>3792000</v>
      </c>
      <c r="K581" s="29" t="s">
        <v>13</v>
      </c>
    </row>
    <row r="582" spans="1:11">
      <c r="A582" s="1">
        <v>572</v>
      </c>
      <c r="B582" s="7" t="s">
        <v>52</v>
      </c>
      <c r="C582" s="25">
        <f>C587</f>
        <v>176900</v>
      </c>
      <c r="D582" s="25">
        <f t="shared" ref="D582:J582" si="211">D587</f>
        <v>151900</v>
      </c>
      <c r="E582" s="25">
        <f t="shared" si="211"/>
        <v>25000</v>
      </c>
      <c r="F582" s="25">
        <f t="shared" si="211"/>
        <v>0</v>
      </c>
      <c r="G582" s="25">
        <f t="shared" si="211"/>
        <v>0</v>
      </c>
      <c r="H582" s="25">
        <f t="shared" si="211"/>
        <v>0</v>
      </c>
      <c r="I582" s="25">
        <f t="shared" si="211"/>
        <v>0</v>
      </c>
      <c r="J582" s="25">
        <f t="shared" si="211"/>
        <v>0</v>
      </c>
      <c r="K582" s="29"/>
    </row>
    <row r="583" spans="1:11">
      <c r="A583" s="1">
        <v>573</v>
      </c>
      <c r="B583" s="87" t="s">
        <v>12</v>
      </c>
      <c r="C583" s="81"/>
      <c r="D583" s="81"/>
      <c r="E583" s="81"/>
      <c r="F583" s="81"/>
      <c r="G583" s="81"/>
      <c r="H583" s="81"/>
      <c r="I583" s="81"/>
      <c r="J583" s="81"/>
      <c r="K583" s="82"/>
    </row>
    <row r="584" spans="1:11" ht="39.6" customHeight="1">
      <c r="A584" s="1">
        <v>574</v>
      </c>
      <c r="B584" s="28" t="s">
        <v>177</v>
      </c>
      <c r="C584" s="25">
        <f>C585+C586+C587</f>
        <v>23180800</v>
      </c>
      <c r="D584" s="25">
        <f t="shared" ref="D584:J584" si="212">D585+D586+D587</f>
        <v>3234000</v>
      </c>
      <c r="E584" s="25">
        <f t="shared" si="212"/>
        <v>3238600</v>
      </c>
      <c r="F584" s="25">
        <f t="shared" si="212"/>
        <v>3075700</v>
      </c>
      <c r="G584" s="25">
        <f t="shared" si="212"/>
        <v>3141600</v>
      </c>
      <c r="H584" s="25">
        <f t="shared" si="212"/>
        <v>3145600</v>
      </c>
      <c r="I584" s="25">
        <f t="shared" si="212"/>
        <v>3145600</v>
      </c>
      <c r="J584" s="25">
        <f t="shared" si="212"/>
        <v>4199700</v>
      </c>
      <c r="K584" s="29" t="s">
        <v>13</v>
      </c>
    </row>
    <row r="585" spans="1:11">
      <c r="A585" s="1">
        <v>575</v>
      </c>
      <c r="B585" s="7" t="s">
        <v>10</v>
      </c>
      <c r="C585" s="25">
        <f>C591</f>
        <v>2860700</v>
      </c>
      <c r="D585" s="25">
        <f t="shared" ref="D585:J585" si="213">D591</f>
        <v>294000</v>
      </c>
      <c r="E585" s="25">
        <f t="shared" si="213"/>
        <v>311000</v>
      </c>
      <c r="F585" s="25">
        <f t="shared" si="213"/>
        <v>427000</v>
      </c>
      <c r="G585" s="25">
        <f t="shared" si="213"/>
        <v>471000</v>
      </c>
      <c r="H585" s="25">
        <f t="shared" si="213"/>
        <v>475000</v>
      </c>
      <c r="I585" s="25">
        <f t="shared" si="213"/>
        <v>475000</v>
      </c>
      <c r="J585" s="25">
        <f t="shared" si="213"/>
        <v>407700</v>
      </c>
      <c r="K585" s="29" t="s">
        <v>13</v>
      </c>
    </row>
    <row r="586" spans="1:11">
      <c r="A586" s="1">
        <v>576</v>
      </c>
      <c r="B586" s="7" t="s">
        <v>11</v>
      </c>
      <c r="C586" s="25">
        <f>C595+C599+C608+C604+C612+C615+C619+C622+C625</f>
        <v>20143200</v>
      </c>
      <c r="D586" s="25">
        <f t="shared" ref="D586:J586" si="214">D595+D599+D608+D604+D612+D615+D619+D622+D625</f>
        <v>2788100</v>
      </c>
      <c r="E586" s="25">
        <f t="shared" si="214"/>
        <v>2902600</v>
      </c>
      <c r="F586" s="25">
        <f t="shared" si="214"/>
        <v>2648700</v>
      </c>
      <c r="G586" s="25">
        <f t="shared" si="214"/>
        <v>2670600</v>
      </c>
      <c r="H586" s="25">
        <f t="shared" si="214"/>
        <v>2670600</v>
      </c>
      <c r="I586" s="25">
        <f t="shared" si="214"/>
        <v>2670600</v>
      </c>
      <c r="J586" s="25">
        <f t="shared" si="214"/>
        <v>3792000</v>
      </c>
      <c r="K586" s="29" t="s">
        <v>13</v>
      </c>
    </row>
    <row r="587" spans="1:11">
      <c r="A587" s="1">
        <v>577</v>
      </c>
      <c r="B587" s="7" t="s">
        <v>52</v>
      </c>
      <c r="C587" s="25">
        <f>C600+C616</f>
        <v>176900</v>
      </c>
      <c r="D587" s="25">
        <f t="shared" ref="D587:J587" si="215">D600+D616</f>
        <v>151900</v>
      </c>
      <c r="E587" s="25">
        <f t="shared" si="215"/>
        <v>25000</v>
      </c>
      <c r="F587" s="25">
        <f t="shared" si="215"/>
        <v>0</v>
      </c>
      <c r="G587" s="25">
        <f t="shared" si="215"/>
        <v>0</v>
      </c>
      <c r="H587" s="25">
        <f t="shared" si="215"/>
        <v>0</v>
      </c>
      <c r="I587" s="25">
        <f t="shared" si="215"/>
        <v>0</v>
      </c>
      <c r="J587" s="25">
        <f t="shared" si="215"/>
        <v>0</v>
      </c>
      <c r="K587" s="29"/>
    </row>
    <row r="588" spans="1:11">
      <c r="A588" s="1">
        <v>578</v>
      </c>
      <c r="B588" s="24" t="s">
        <v>115</v>
      </c>
      <c r="C588" s="25"/>
      <c r="D588" s="25"/>
      <c r="E588" s="25"/>
      <c r="F588" s="25"/>
      <c r="G588" s="25"/>
      <c r="H588" s="25"/>
      <c r="I588" s="25"/>
      <c r="J588" s="25"/>
      <c r="K588" s="29"/>
    </row>
    <row r="589" spans="1:11" ht="106.5" customHeight="1">
      <c r="A589" s="1">
        <v>579</v>
      </c>
      <c r="B589" s="7" t="s">
        <v>68</v>
      </c>
      <c r="C589" s="25">
        <f>C591</f>
        <v>2860700</v>
      </c>
      <c r="D589" s="25">
        <f t="shared" ref="D589:J589" si="216">D591</f>
        <v>294000</v>
      </c>
      <c r="E589" s="25">
        <f t="shared" si="216"/>
        <v>311000</v>
      </c>
      <c r="F589" s="25">
        <f t="shared" si="216"/>
        <v>427000</v>
      </c>
      <c r="G589" s="25">
        <f t="shared" si="216"/>
        <v>471000</v>
      </c>
      <c r="H589" s="25">
        <f t="shared" si="216"/>
        <v>475000</v>
      </c>
      <c r="I589" s="25">
        <f t="shared" si="216"/>
        <v>475000</v>
      </c>
      <c r="J589" s="25">
        <f t="shared" si="216"/>
        <v>407700</v>
      </c>
      <c r="K589" s="26"/>
    </row>
    <row r="590" spans="1:11" ht="15" customHeight="1">
      <c r="A590" s="1">
        <v>580</v>
      </c>
      <c r="B590" s="7" t="s">
        <v>69</v>
      </c>
      <c r="C590" s="25"/>
      <c r="D590" s="25"/>
      <c r="E590" s="25"/>
      <c r="F590" s="25"/>
      <c r="G590" s="25"/>
      <c r="H590" s="25"/>
      <c r="I590" s="25"/>
      <c r="J590" s="25"/>
      <c r="K590" s="26"/>
    </row>
    <row r="591" spans="1:11">
      <c r="A591" s="1">
        <v>581</v>
      </c>
      <c r="B591" s="7" t="s">
        <v>10</v>
      </c>
      <c r="C591" s="25">
        <f>SUM(D591:J592)</f>
        <v>2860700</v>
      </c>
      <c r="D591" s="25">
        <v>294000</v>
      </c>
      <c r="E591" s="25">
        <v>311000</v>
      </c>
      <c r="F591" s="25">
        <v>427000</v>
      </c>
      <c r="G591" s="25">
        <v>471000</v>
      </c>
      <c r="H591" s="25">
        <v>475000</v>
      </c>
      <c r="I591" s="25">
        <v>475000</v>
      </c>
      <c r="J591" s="25">
        <v>407700</v>
      </c>
      <c r="K591" s="26" t="s">
        <v>114</v>
      </c>
    </row>
    <row r="592" spans="1:11">
      <c r="A592" s="1">
        <v>582</v>
      </c>
      <c r="B592" s="24" t="s">
        <v>116</v>
      </c>
      <c r="C592" s="25"/>
      <c r="D592" s="25"/>
      <c r="E592" s="25"/>
      <c r="F592" s="25"/>
      <c r="G592" s="25"/>
      <c r="H592" s="25"/>
      <c r="I592" s="25"/>
      <c r="J592" s="25"/>
      <c r="K592" s="26"/>
    </row>
    <row r="593" spans="1:11" ht="138.75" customHeight="1">
      <c r="A593" s="1">
        <v>583</v>
      </c>
      <c r="B593" s="7" t="s">
        <v>225</v>
      </c>
      <c r="C593" s="25">
        <f>C595</f>
        <v>6871900</v>
      </c>
      <c r="D593" s="25">
        <f t="shared" ref="D593:J593" si="217">D595</f>
        <v>1533000</v>
      </c>
      <c r="E593" s="25">
        <v>1595900</v>
      </c>
      <c r="F593" s="25">
        <v>0</v>
      </c>
      <c r="G593" s="25">
        <v>1739445</v>
      </c>
      <c r="H593" s="25">
        <f t="shared" si="217"/>
        <v>0</v>
      </c>
      <c r="I593" s="25">
        <f t="shared" si="217"/>
        <v>0</v>
      </c>
      <c r="J593" s="25">
        <f t="shared" si="217"/>
        <v>3743000</v>
      </c>
      <c r="K593" s="26" t="s">
        <v>70</v>
      </c>
    </row>
    <row r="594" spans="1:11">
      <c r="A594" s="1">
        <v>584</v>
      </c>
      <c r="B594" s="7" t="s">
        <v>69</v>
      </c>
      <c r="C594" s="25"/>
      <c r="D594" s="25"/>
      <c r="E594" s="25"/>
      <c r="F594" s="25"/>
      <c r="G594" s="25"/>
      <c r="H594" s="25"/>
      <c r="I594" s="25"/>
      <c r="J594" s="25"/>
      <c r="K594" s="26"/>
    </row>
    <row r="595" spans="1:11">
      <c r="A595" s="1">
        <v>585</v>
      </c>
      <c r="B595" s="7" t="s">
        <v>71</v>
      </c>
      <c r="C595" s="25">
        <f>SUM(D595:J595)</f>
        <v>6871900</v>
      </c>
      <c r="D595" s="25">
        <v>1533000</v>
      </c>
      <c r="E595" s="25">
        <v>1595900</v>
      </c>
      <c r="F595" s="25">
        <v>0</v>
      </c>
      <c r="G595" s="25">
        <v>0</v>
      </c>
      <c r="H595" s="25">
        <v>0</v>
      </c>
      <c r="I595" s="25">
        <v>0</v>
      </c>
      <c r="J595" s="25">
        <v>3743000</v>
      </c>
      <c r="K595" s="26" t="s">
        <v>70</v>
      </c>
    </row>
    <row r="596" spans="1:11">
      <c r="A596" s="1">
        <v>586</v>
      </c>
      <c r="B596" s="24" t="s">
        <v>118</v>
      </c>
      <c r="C596" s="25"/>
      <c r="D596" s="25"/>
      <c r="E596" s="25"/>
      <c r="F596" s="25"/>
      <c r="G596" s="25"/>
      <c r="H596" s="25"/>
      <c r="I596" s="25"/>
      <c r="J596" s="25"/>
      <c r="K596" s="26"/>
    </row>
    <row r="597" spans="1:11" ht="108" customHeight="1">
      <c r="A597" s="1">
        <v>587</v>
      </c>
      <c r="B597" s="7" t="s">
        <v>72</v>
      </c>
      <c r="C597" s="25">
        <f>C599+C600</f>
        <v>1334000</v>
      </c>
      <c r="D597" s="25">
        <f t="shared" ref="D597:J597" si="218">D599+D600</f>
        <v>1334000</v>
      </c>
      <c r="E597" s="25">
        <f t="shared" si="218"/>
        <v>0</v>
      </c>
      <c r="F597" s="25">
        <f t="shared" si="218"/>
        <v>0</v>
      </c>
      <c r="G597" s="25">
        <f t="shared" si="218"/>
        <v>0</v>
      </c>
      <c r="H597" s="25">
        <f t="shared" si="218"/>
        <v>0</v>
      </c>
      <c r="I597" s="25">
        <f t="shared" si="218"/>
        <v>0</v>
      </c>
      <c r="J597" s="25">
        <f t="shared" si="218"/>
        <v>0</v>
      </c>
      <c r="K597" s="26" t="s">
        <v>73</v>
      </c>
    </row>
    <row r="598" spans="1:11">
      <c r="A598" s="1">
        <v>588</v>
      </c>
      <c r="B598" s="7" t="s">
        <v>69</v>
      </c>
      <c r="C598" s="25"/>
      <c r="D598" s="25"/>
      <c r="E598" s="25"/>
      <c r="F598" s="25"/>
      <c r="G598" s="25"/>
      <c r="H598" s="25"/>
      <c r="I598" s="25"/>
      <c r="J598" s="25"/>
      <c r="K598" s="26"/>
    </row>
    <row r="599" spans="1:11">
      <c r="A599" s="1">
        <v>589</v>
      </c>
      <c r="B599" s="7" t="s">
        <v>11</v>
      </c>
      <c r="C599" s="25">
        <f>D599+E599+F599+G599+H599+I599+J599</f>
        <v>1182100</v>
      </c>
      <c r="D599" s="25">
        <v>1182100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6" t="s">
        <v>73</v>
      </c>
    </row>
    <row r="600" spans="1:11">
      <c r="A600" s="1">
        <v>590</v>
      </c>
      <c r="B600" s="7" t="s">
        <v>52</v>
      </c>
      <c r="C600" s="25">
        <f>D600</f>
        <v>151900</v>
      </c>
      <c r="D600" s="25">
        <v>151900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6"/>
    </row>
    <row r="601" spans="1:11">
      <c r="A601" s="1">
        <v>591</v>
      </c>
      <c r="B601" s="28" t="s">
        <v>120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ht="105.75" customHeight="1">
      <c r="A602" s="1">
        <v>592</v>
      </c>
      <c r="B602" s="7" t="s">
        <v>74</v>
      </c>
      <c r="C602" s="25">
        <f>C604</f>
        <v>31000</v>
      </c>
      <c r="D602" s="25">
        <f t="shared" ref="D602:J602" si="219">D604</f>
        <v>31000</v>
      </c>
      <c r="E602" s="25">
        <f t="shared" si="219"/>
        <v>0</v>
      </c>
      <c r="F602" s="25">
        <f t="shared" si="219"/>
        <v>0</v>
      </c>
      <c r="G602" s="25">
        <f t="shared" si="219"/>
        <v>0</v>
      </c>
      <c r="H602" s="25">
        <f t="shared" si="219"/>
        <v>0</v>
      </c>
      <c r="I602" s="25">
        <f t="shared" si="219"/>
        <v>0</v>
      </c>
      <c r="J602" s="25">
        <f t="shared" si="219"/>
        <v>0</v>
      </c>
      <c r="K602" s="47"/>
    </row>
    <row r="603" spans="1:11">
      <c r="A603" s="1">
        <v>593</v>
      </c>
      <c r="B603" s="7" t="s">
        <v>69</v>
      </c>
      <c r="C603" s="25"/>
      <c r="D603" s="25"/>
      <c r="E603" s="25"/>
      <c r="F603" s="25"/>
      <c r="G603" s="25"/>
      <c r="H603" s="25"/>
      <c r="I603" s="25"/>
      <c r="J603" s="25"/>
      <c r="K603" s="47"/>
    </row>
    <row r="604" spans="1:11">
      <c r="A604" s="1">
        <v>594</v>
      </c>
      <c r="B604" s="7" t="s">
        <v>11</v>
      </c>
      <c r="C604" s="25">
        <f>SUM(D604:J604)</f>
        <v>31000</v>
      </c>
      <c r="D604" s="25">
        <v>31000</v>
      </c>
      <c r="E604" s="25">
        <v>0</v>
      </c>
      <c r="F604" s="25">
        <v>0</v>
      </c>
      <c r="G604" s="25">
        <v>0</v>
      </c>
      <c r="H604" s="25">
        <v>0</v>
      </c>
      <c r="I604" s="25">
        <v>0</v>
      </c>
      <c r="J604" s="25">
        <v>0</v>
      </c>
      <c r="K604" s="38" t="s">
        <v>193</v>
      </c>
    </row>
    <row r="605" spans="1:11">
      <c r="A605" s="1">
        <v>595</v>
      </c>
      <c r="B605" s="24" t="s">
        <v>122</v>
      </c>
      <c r="C605" s="25"/>
      <c r="D605" s="25"/>
      <c r="E605" s="25"/>
      <c r="F605" s="25"/>
      <c r="G605" s="25"/>
      <c r="H605" s="25"/>
      <c r="I605" s="25"/>
      <c r="J605" s="25"/>
      <c r="K605" s="47"/>
    </row>
    <row r="606" spans="1:11" ht="48" customHeight="1">
      <c r="A606" s="1">
        <v>596</v>
      </c>
      <c r="B606" s="7" t="s">
        <v>75</v>
      </c>
      <c r="C606" s="25">
        <f>C608</f>
        <v>123000</v>
      </c>
      <c r="D606" s="25">
        <f t="shared" ref="D606:J606" si="220">D608</f>
        <v>37000</v>
      </c>
      <c r="E606" s="25">
        <f t="shared" si="220"/>
        <v>37000</v>
      </c>
      <c r="F606" s="25">
        <f t="shared" si="220"/>
        <v>0</v>
      </c>
      <c r="G606" s="25">
        <f t="shared" si="220"/>
        <v>0</v>
      </c>
      <c r="H606" s="25">
        <f t="shared" si="220"/>
        <v>0</v>
      </c>
      <c r="I606" s="25">
        <f t="shared" si="220"/>
        <v>0</v>
      </c>
      <c r="J606" s="25">
        <f t="shared" si="220"/>
        <v>49000</v>
      </c>
      <c r="K606" s="26" t="s">
        <v>76</v>
      </c>
    </row>
    <row r="607" spans="1:11">
      <c r="A607" s="1">
        <v>597</v>
      </c>
      <c r="B607" s="7" t="s">
        <v>69</v>
      </c>
      <c r="C607" s="25"/>
      <c r="D607" s="25"/>
      <c r="E607" s="25"/>
      <c r="F607" s="25"/>
      <c r="G607" s="25"/>
      <c r="H607" s="25"/>
      <c r="I607" s="25"/>
      <c r="J607" s="25"/>
      <c r="K607" s="26"/>
    </row>
    <row r="608" spans="1:11">
      <c r="A608" s="1">
        <v>598</v>
      </c>
      <c r="B608" s="7" t="s">
        <v>11</v>
      </c>
      <c r="C608" s="25">
        <f>SUM(D608:J608)</f>
        <v>123000</v>
      </c>
      <c r="D608" s="25">
        <v>37000</v>
      </c>
      <c r="E608" s="25">
        <v>37000</v>
      </c>
      <c r="F608" s="25">
        <v>0</v>
      </c>
      <c r="G608" s="25">
        <v>0</v>
      </c>
      <c r="H608" s="25">
        <v>0</v>
      </c>
      <c r="I608" s="25">
        <v>0</v>
      </c>
      <c r="J608" s="25">
        <v>49000</v>
      </c>
      <c r="K608" s="26" t="s">
        <v>76</v>
      </c>
    </row>
    <row r="609" spans="1:11">
      <c r="A609" s="1">
        <v>599</v>
      </c>
      <c r="B609" s="24" t="s">
        <v>123</v>
      </c>
      <c r="C609" s="25"/>
      <c r="D609" s="25"/>
      <c r="E609" s="25"/>
      <c r="F609" s="25"/>
      <c r="G609" s="25"/>
      <c r="H609" s="25"/>
      <c r="I609" s="25"/>
      <c r="J609" s="25"/>
      <c r="K609" s="26"/>
    </row>
    <row r="610" spans="1:11" ht="73.150000000000006" customHeight="1">
      <c r="A610" s="1">
        <v>600</v>
      </c>
      <c r="B610" s="7" t="s">
        <v>77</v>
      </c>
      <c r="C610" s="25">
        <f>C612</f>
        <v>5000</v>
      </c>
      <c r="D610" s="25">
        <f t="shared" ref="D610" si="221">D612</f>
        <v>5000</v>
      </c>
      <c r="E610" s="2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26" t="s">
        <v>78</v>
      </c>
    </row>
    <row r="611" spans="1:11">
      <c r="A611" s="1">
        <v>601</v>
      </c>
      <c r="B611" s="7" t="s">
        <v>69</v>
      </c>
      <c r="C611" s="25"/>
      <c r="D611" s="25"/>
      <c r="E611" s="25"/>
      <c r="F611" s="25"/>
      <c r="G611" s="25"/>
      <c r="H611" s="25"/>
      <c r="I611" s="25"/>
      <c r="J611" s="25"/>
      <c r="K611" s="26"/>
    </row>
    <row r="612" spans="1:11">
      <c r="A612" s="1">
        <v>602</v>
      </c>
      <c r="B612" s="7" t="s">
        <v>11</v>
      </c>
      <c r="C612" s="25">
        <f>SUM(D612:J612)</f>
        <v>5000</v>
      </c>
      <c r="D612" s="25">
        <v>5000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6" t="s">
        <v>78</v>
      </c>
    </row>
    <row r="613" spans="1:11">
      <c r="A613" s="1">
        <v>603</v>
      </c>
      <c r="B613" s="24" t="s">
        <v>139</v>
      </c>
      <c r="C613" s="25"/>
      <c r="D613" s="25"/>
      <c r="E613" s="25"/>
      <c r="F613" s="25"/>
      <c r="G613" s="25"/>
      <c r="H613" s="25"/>
      <c r="I613" s="25"/>
      <c r="J613" s="25"/>
      <c r="K613" s="26"/>
    </row>
    <row r="614" spans="1:11" ht="45">
      <c r="A614" s="1">
        <v>604</v>
      </c>
      <c r="B614" s="7" t="s">
        <v>231</v>
      </c>
      <c r="C614" s="25">
        <f>C615+C616</f>
        <v>1263800</v>
      </c>
      <c r="D614" s="25">
        <f t="shared" ref="D614:J614" si="222">D615+D616</f>
        <v>0</v>
      </c>
      <c r="E614" s="25">
        <f t="shared" si="222"/>
        <v>1263800</v>
      </c>
      <c r="F614" s="25">
        <f t="shared" si="222"/>
        <v>0</v>
      </c>
      <c r="G614" s="25">
        <f t="shared" si="222"/>
        <v>0</v>
      </c>
      <c r="H614" s="25">
        <f t="shared" si="222"/>
        <v>0</v>
      </c>
      <c r="I614" s="25">
        <f t="shared" si="222"/>
        <v>0</v>
      </c>
      <c r="J614" s="25">
        <f t="shared" si="222"/>
        <v>0</v>
      </c>
      <c r="K614" s="26"/>
    </row>
    <row r="615" spans="1:11">
      <c r="A615" s="1">
        <v>605</v>
      </c>
      <c r="B615" s="7" t="s">
        <v>3</v>
      </c>
      <c r="C615" s="25">
        <f>D615+E615+F615+G615+H615+I615+J615</f>
        <v>1238800</v>
      </c>
      <c r="D615" s="25">
        <v>0</v>
      </c>
      <c r="E615" s="25">
        <v>1238800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/>
    </row>
    <row r="616" spans="1:11">
      <c r="A616" s="1">
        <v>606</v>
      </c>
      <c r="B616" s="7" t="s">
        <v>52</v>
      </c>
      <c r="C616" s="25">
        <f>D616+E616+F616+G616</f>
        <v>25000</v>
      </c>
      <c r="D616" s="25">
        <v>0</v>
      </c>
      <c r="E616" s="25">
        <v>25000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6"/>
    </row>
    <row r="617" spans="1:11">
      <c r="A617" s="1">
        <v>607</v>
      </c>
      <c r="B617" s="24" t="s">
        <v>140</v>
      </c>
      <c r="C617" s="25"/>
      <c r="D617" s="25"/>
      <c r="E617" s="25"/>
      <c r="F617" s="25"/>
      <c r="G617" s="25"/>
      <c r="H617" s="25"/>
      <c r="I617" s="25"/>
      <c r="J617" s="25"/>
      <c r="K617" s="26"/>
    </row>
    <row r="618" spans="1:11" ht="45">
      <c r="A618" s="1">
        <v>608</v>
      </c>
      <c r="B618" s="7" t="s">
        <v>232</v>
      </c>
      <c r="C618" s="25">
        <f>C619</f>
        <v>28900</v>
      </c>
      <c r="D618" s="25">
        <f t="shared" ref="D618:J618" si="223">D619</f>
        <v>0</v>
      </c>
      <c r="E618" s="25">
        <f t="shared" si="223"/>
        <v>28900</v>
      </c>
      <c r="F618" s="25">
        <f t="shared" si="223"/>
        <v>0</v>
      </c>
      <c r="G618" s="25">
        <f t="shared" si="223"/>
        <v>0</v>
      </c>
      <c r="H618" s="25">
        <f t="shared" si="223"/>
        <v>0</v>
      </c>
      <c r="I618" s="25">
        <f t="shared" si="223"/>
        <v>0</v>
      </c>
      <c r="J618" s="25">
        <f t="shared" si="223"/>
        <v>0</v>
      </c>
      <c r="K618" s="26"/>
    </row>
    <row r="619" spans="1:11">
      <c r="A619" s="1">
        <v>609</v>
      </c>
      <c r="B619" s="7" t="s">
        <v>3</v>
      </c>
      <c r="C619" s="25">
        <f>D619+E619+F619+G619+H619+I619+J619</f>
        <v>28900</v>
      </c>
      <c r="D619" s="25">
        <v>0</v>
      </c>
      <c r="E619" s="25">
        <v>28900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>
      <c r="A620" s="1">
        <v>610</v>
      </c>
      <c r="B620" s="24" t="s">
        <v>141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233</v>
      </c>
      <c r="C621" s="25">
        <f>C622</f>
        <v>2000</v>
      </c>
      <c r="D621" s="25">
        <f t="shared" ref="D621:J621" si="224">D622</f>
        <v>0</v>
      </c>
      <c r="E621" s="25">
        <f t="shared" si="224"/>
        <v>2000</v>
      </c>
      <c r="F621" s="25">
        <f t="shared" si="224"/>
        <v>0</v>
      </c>
      <c r="G621" s="25">
        <f t="shared" si="224"/>
        <v>0</v>
      </c>
      <c r="H621" s="25">
        <f t="shared" si="224"/>
        <v>0</v>
      </c>
      <c r="I621" s="25">
        <f t="shared" si="224"/>
        <v>0</v>
      </c>
      <c r="J621" s="25">
        <f t="shared" si="224"/>
        <v>0</v>
      </c>
      <c r="K621" s="26"/>
    </row>
    <row r="622" spans="1:11">
      <c r="A622" s="1">
        <v>612</v>
      </c>
      <c r="B622" s="7" t="s">
        <v>3</v>
      </c>
      <c r="C622" s="25">
        <f>D622+E622+F622+G622+H622</f>
        <v>2000</v>
      </c>
      <c r="D622" s="25">
        <v>0</v>
      </c>
      <c r="E622" s="25">
        <v>2000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613</v>
      </c>
      <c r="B623" s="28" t="s">
        <v>146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30">
      <c r="A624" s="1">
        <v>614</v>
      </c>
      <c r="B624" s="7" t="s">
        <v>260</v>
      </c>
      <c r="C624" s="25">
        <f>C625</f>
        <v>10660500</v>
      </c>
      <c r="D624" s="25">
        <f t="shared" ref="D624:J624" si="225">D625</f>
        <v>0</v>
      </c>
      <c r="E624" s="25">
        <f t="shared" si="225"/>
        <v>0</v>
      </c>
      <c r="F624" s="25">
        <f t="shared" si="225"/>
        <v>2648700</v>
      </c>
      <c r="G624" s="25">
        <f t="shared" si="225"/>
        <v>2670600</v>
      </c>
      <c r="H624" s="25">
        <f t="shared" si="225"/>
        <v>2670600</v>
      </c>
      <c r="I624" s="25">
        <f t="shared" si="225"/>
        <v>2670600</v>
      </c>
      <c r="J624" s="25">
        <f t="shared" si="225"/>
        <v>0</v>
      </c>
      <c r="K624" s="26"/>
    </row>
    <row r="625" spans="1:11">
      <c r="A625" s="1">
        <v>615</v>
      </c>
      <c r="B625" s="7" t="s">
        <v>3</v>
      </c>
      <c r="C625" s="25">
        <f>D625+E625+F625+G625+H625+I625+J625</f>
        <v>10660500</v>
      </c>
      <c r="D625" s="25">
        <v>0</v>
      </c>
      <c r="E625" s="25">
        <v>0</v>
      </c>
      <c r="F625" s="25">
        <v>2648700</v>
      </c>
      <c r="G625" s="25">
        <v>2670600</v>
      </c>
      <c r="H625" s="25">
        <v>2670600</v>
      </c>
      <c r="I625" s="25">
        <v>2670600</v>
      </c>
      <c r="J625" s="25">
        <v>0</v>
      </c>
      <c r="K625" s="26"/>
    </row>
    <row r="626" spans="1:11">
      <c r="A626" s="1">
        <v>616</v>
      </c>
      <c r="B626" s="79" t="s">
        <v>212</v>
      </c>
      <c r="C626" s="75"/>
      <c r="D626" s="75"/>
      <c r="E626" s="75"/>
      <c r="F626" s="75"/>
      <c r="G626" s="75"/>
      <c r="H626" s="75"/>
      <c r="I626" s="75"/>
      <c r="J626" s="75"/>
      <c r="K626" s="75"/>
    </row>
    <row r="627" spans="1:11" ht="28.5" customHeight="1">
      <c r="A627" s="1">
        <v>617</v>
      </c>
      <c r="B627" s="28" t="s">
        <v>154</v>
      </c>
      <c r="C627" s="25">
        <f>C628+C629+C630</f>
        <v>636086960</v>
      </c>
      <c r="D627" s="25">
        <f t="shared" ref="D627:J627" si="226">D628+D629+D630</f>
        <v>82554100</v>
      </c>
      <c r="E627" s="25">
        <f t="shared" si="226"/>
        <v>89756660</v>
      </c>
      <c r="F627" s="25">
        <f t="shared" si="226"/>
        <v>97693900</v>
      </c>
      <c r="G627" s="25">
        <f t="shared" si="226"/>
        <v>89154900</v>
      </c>
      <c r="H627" s="25">
        <f t="shared" si="226"/>
        <v>89147900</v>
      </c>
      <c r="I627" s="25">
        <f t="shared" si="226"/>
        <v>84522900</v>
      </c>
      <c r="J627" s="25">
        <f t="shared" si="226"/>
        <v>105503000</v>
      </c>
      <c r="K627" s="26" t="s">
        <v>40</v>
      </c>
    </row>
    <row r="628" spans="1:11">
      <c r="A628" s="1">
        <v>618</v>
      </c>
      <c r="B628" s="7" t="s">
        <v>79</v>
      </c>
      <c r="C628" s="25">
        <f>C661+C664</f>
        <v>140927000</v>
      </c>
      <c r="D628" s="25">
        <f t="shared" ref="D628:J628" si="227">D661+D664</f>
        <v>18592000</v>
      </c>
      <c r="E628" s="25">
        <f t="shared" si="227"/>
        <v>21049000</v>
      </c>
      <c r="F628" s="25">
        <f t="shared" si="227"/>
        <v>25808000</v>
      </c>
      <c r="G628" s="25">
        <f>G661+G664+G669</f>
        <v>17862000</v>
      </c>
      <c r="H628" s="25">
        <f t="shared" si="227"/>
        <v>17855000</v>
      </c>
      <c r="I628" s="25">
        <f t="shared" si="227"/>
        <v>17848000</v>
      </c>
      <c r="J628" s="25">
        <f t="shared" si="227"/>
        <v>21913000</v>
      </c>
      <c r="K628" s="48" t="s">
        <v>40</v>
      </c>
    </row>
    <row r="629" spans="1:11">
      <c r="A629" s="1">
        <v>619</v>
      </c>
      <c r="B629" s="7" t="s">
        <v>80</v>
      </c>
      <c r="C629" s="25">
        <f>C654+C658+C665</f>
        <v>480445400</v>
      </c>
      <c r="D629" s="25">
        <f t="shared" ref="D629:J629" si="228">D654+D658+D665</f>
        <v>61063800</v>
      </c>
      <c r="E629" s="25">
        <f t="shared" si="228"/>
        <v>66576700</v>
      </c>
      <c r="F629" s="25">
        <f t="shared" si="228"/>
        <v>69305900</v>
      </c>
      <c r="G629" s="25">
        <f t="shared" si="228"/>
        <v>68964000</v>
      </c>
      <c r="H629" s="25">
        <f t="shared" si="228"/>
        <v>68964000</v>
      </c>
      <c r="I629" s="25">
        <f t="shared" si="228"/>
        <v>64346000</v>
      </c>
      <c r="J629" s="25">
        <f t="shared" si="228"/>
        <v>81225000</v>
      </c>
      <c r="K629" s="48"/>
    </row>
    <row r="630" spans="1:11">
      <c r="A630" s="1">
        <v>620</v>
      </c>
      <c r="B630" s="7" t="s">
        <v>81</v>
      </c>
      <c r="C630" s="25">
        <f>C633+C636+C639+C642+C645+C648+C651+C671+C674+C677+C680</f>
        <v>14714560</v>
      </c>
      <c r="D630" s="25">
        <f t="shared" ref="D630:J630" si="229">D633+D636+D639+D642+D645+D648+D651+D671+D674+D677+D680</f>
        <v>2898300</v>
      </c>
      <c r="E630" s="25">
        <f t="shared" si="229"/>
        <v>2130960</v>
      </c>
      <c r="F630" s="25">
        <f t="shared" si="229"/>
        <v>2580000</v>
      </c>
      <c r="G630" s="25">
        <f t="shared" si="229"/>
        <v>2328900</v>
      </c>
      <c r="H630" s="25">
        <f t="shared" si="229"/>
        <v>2328900</v>
      </c>
      <c r="I630" s="25">
        <f t="shared" si="229"/>
        <v>2328900</v>
      </c>
      <c r="J630" s="25">
        <f t="shared" si="229"/>
        <v>2365000</v>
      </c>
      <c r="K630" s="48" t="s">
        <v>40</v>
      </c>
    </row>
    <row r="631" spans="1:11">
      <c r="A631" s="1">
        <v>621</v>
      </c>
      <c r="B631" s="28" t="s">
        <v>115</v>
      </c>
      <c r="C631" s="25"/>
      <c r="D631" s="25"/>
      <c r="E631" s="25"/>
      <c r="F631" s="25"/>
      <c r="G631" s="25"/>
      <c r="H631" s="25"/>
      <c r="I631" s="25"/>
      <c r="J631" s="25"/>
      <c r="K631" s="48"/>
    </row>
    <row r="632" spans="1:11" ht="52.5" customHeight="1">
      <c r="A632" s="1">
        <v>622</v>
      </c>
      <c r="B632" s="8" t="s">
        <v>155</v>
      </c>
      <c r="C632" s="25">
        <f>C633</f>
        <v>227000</v>
      </c>
      <c r="D632" s="25">
        <f t="shared" ref="D632:J632" si="230">D633</f>
        <v>0</v>
      </c>
      <c r="E632" s="25">
        <f t="shared" si="230"/>
        <v>0</v>
      </c>
      <c r="F632" s="25">
        <f t="shared" si="230"/>
        <v>0</v>
      </c>
      <c r="G632" s="25">
        <f t="shared" si="230"/>
        <v>0</v>
      </c>
      <c r="H632" s="25">
        <f t="shared" si="230"/>
        <v>0</v>
      </c>
      <c r="I632" s="25">
        <f t="shared" si="230"/>
        <v>0</v>
      </c>
      <c r="J632" s="25">
        <f t="shared" si="230"/>
        <v>227000</v>
      </c>
      <c r="K632" s="26"/>
    </row>
    <row r="633" spans="1:11">
      <c r="A633" s="1">
        <v>623</v>
      </c>
      <c r="B633" s="8" t="s">
        <v>81</v>
      </c>
      <c r="C633" s="25">
        <f>SUM(D633:J633)</f>
        <v>227000</v>
      </c>
      <c r="D633" s="25">
        <v>0</v>
      </c>
      <c r="E633" s="2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227000</v>
      </c>
      <c r="K633" s="26" t="s">
        <v>40</v>
      </c>
    </row>
    <row r="634" spans="1:11">
      <c r="A634" s="1">
        <v>624</v>
      </c>
      <c r="B634" s="28" t="s">
        <v>116</v>
      </c>
      <c r="C634" s="25"/>
      <c r="D634" s="25"/>
      <c r="E634" s="25"/>
      <c r="F634" s="25"/>
      <c r="G634" s="25"/>
      <c r="H634" s="25"/>
      <c r="I634" s="25"/>
      <c r="J634" s="25"/>
      <c r="K634" s="26"/>
    </row>
    <row r="635" spans="1:11" ht="48" customHeight="1">
      <c r="A635" s="1">
        <v>625</v>
      </c>
      <c r="B635" s="7" t="s">
        <v>156</v>
      </c>
      <c r="C635" s="25">
        <f>C636</f>
        <v>4604232.2</v>
      </c>
      <c r="D635" s="25">
        <f t="shared" ref="D635:J635" si="231">D636</f>
        <v>719200</v>
      </c>
      <c r="E635" s="25">
        <f t="shared" si="231"/>
        <v>628032.19999999995</v>
      </c>
      <c r="F635" s="25">
        <f t="shared" si="231"/>
        <v>600000</v>
      </c>
      <c r="G635" s="25">
        <f t="shared" si="231"/>
        <v>600000</v>
      </c>
      <c r="H635" s="25">
        <f t="shared" si="231"/>
        <v>600000</v>
      </c>
      <c r="I635" s="25">
        <f t="shared" si="231"/>
        <v>600000</v>
      </c>
      <c r="J635" s="25">
        <f t="shared" si="231"/>
        <v>857000</v>
      </c>
      <c r="K635" s="26"/>
    </row>
    <row r="636" spans="1:11">
      <c r="A636" s="1">
        <v>626</v>
      </c>
      <c r="B636" s="8" t="s">
        <v>81</v>
      </c>
      <c r="C636" s="25">
        <f>SUM(D636:J636)</f>
        <v>4604232.2</v>
      </c>
      <c r="D636" s="25">
        <v>719200</v>
      </c>
      <c r="E636" s="25">
        <v>628032.19999999995</v>
      </c>
      <c r="F636" s="25">
        <v>600000</v>
      </c>
      <c r="G636" s="25">
        <v>600000</v>
      </c>
      <c r="H636" s="25">
        <v>600000</v>
      </c>
      <c r="I636" s="25">
        <v>600000</v>
      </c>
      <c r="J636" s="25">
        <v>857000</v>
      </c>
      <c r="K636" s="26" t="s">
        <v>40</v>
      </c>
    </row>
    <row r="637" spans="1:11">
      <c r="A637" s="1">
        <v>627</v>
      </c>
      <c r="B637" s="28" t="s">
        <v>118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60.75" customHeight="1">
      <c r="A638" s="1">
        <v>628</v>
      </c>
      <c r="B638" s="7" t="s">
        <v>172</v>
      </c>
      <c r="C638" s="25">
        <f>C639</f>
        <v>865000</v>
      </c>
      <c r="D638" s="25">
        <f t="shared" ref="D638:J638" si="232">D639</f>
        <v>0</v>
      </c>
      <c r="E638" s="25">
        <f t="shared" si="232"/>
        <v>0</v>
      </c>
      <c r="F638" s="25">
        <f t="shared" si="232"/>
        <v>0</v>
      </c>
      <c r="G638" s="25">
        <f t="shared" si="232"/>
        <v>0</v>
      </c>
      <c r="H638" s="25">
        <f t="shared" si="232"/>
        <v>0</v>
      </c>
      <c r="I638" s="25">
        <f t="shared" si="232"/>
        <v>0</v>
      </c>
      <c r="J638" s="25">
        <f t="shared" si="232"/>
        <v>865000</v>
      </c>
      <c r="K638" s="26"/>
    </row>
    <row r="639" spans="1:11">
      <c r="A639" s="1">
        <v>629</v>
      </c>
      <c r="B639" s="8" t="s">
        <v>81</v>
      </c>
      <c r="C639" s="25">
        <f>SUM(D639:J639)</f>
        <v>865000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865000</v>
      </c>
      <c r="K639" s="26" t="s">
        <v>40</v>
      </c>
    </row>
    <row r="640" spans="1:11">
      <c r="A640" s="1">
        <v>630</v>
      </c>
      <c r="B640" s="28" t="s">
        <v>120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5.25" customHeight="1">
      <c r="A641" s="1">
        <v>631</v>
      </c>
      <c r="B641" s="7" t="s">
        <v>82</v>
      </c>
      <c r="C641" s="25">
        <f>C642</f>
        <v>396750</v>
      </c>
      <c r="D641" s="25">
        <f t="shared" ref="D641:J641" si="233">D642</f>
        <v>46000</v>
      </c>
      <c r="E641" s="25">
        <f t="shared" si="233"/>
        <v>28750</v>
      </c>
      <c r="F641" s="25">
        <f t="shared" si="233"/>
        <v>69000</v>
      </c>
      <c r="G641" s="25">
        <f t="shared" si="233"/>
        <v>69000</v>
      </c>
      <c r="H641" s="25">
        <f t="shared" si="233"/>
        <v>69000</v>
      </c>
      <c r="I641" s="25">
        <f t="shared" si="233"/>
        <v>69000</v>
      </c>
      <c r="J641" s="25">
        <f t="shared" si="233"/>
        <v>46000</v>
      </c>
      <c r="K641" s="26"/>
    </row>
    <row r="642" spans="1:11">
      <c r="A642" s="1">
        <v>632</v>
      </c>
      <c r="B642" s="8" t="s">
        <v>81</v>
      </c>
      <c r="C642" s="25">
        <f>SUM(D642:J642)</f>
        <v>396750</v>
      </c>
      <c r="D642" s="25">
        <v>46000</v>
      </c>
      <c r="E642" s="25">
        <v>28750</v>
      </c>
      <c r="F642" s="25">
        <v>69000</v>
      </c>
      <c r="G642" s="25">
        <v>69000</v>
      </c>
      <c r="H642" s="25">
        <v>69000</v>
      </c>
      <c r="I642" s="25">
        <v>69000</v>
      </c>
      <c r="J642" s="25">
        <v>46000</v>
      </c>
      <c r="K642" s="26" t="s">
        <v>40</v>
      </c>
    </row>
    <row r="643" spans="1:11">
      <c r="A643" s="1">
        <v>633</v>
      </c>
      <c r="B643" s="28" t="s">
        <v>122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45" customHeight="1">
      <c r="A644" s="1">
        <v>634</v>
      </c>
      <c r="B644" s="7" t="s">
        <v>83</v>
      </c>
      <c r="C644" s="25">
        <f>C645</f>
        <v>544500</v>
      </c>
      <c r="D644" s="25">
        <f t="shared" ref="D644:J644" si="234">D645</f>
        <v>82000</v>
      </c>
      <c r="E644" s="25">
        <f t="shared" si="234"/>
        <v>52500</v>
      </c>
      <c r="F644" s="25">
        <f t="shared" si="234"/>
        <v>82000</v>
      </c>
      <c r="G644" s="25">
        <f t="shared" si="234"/>
        <v>82000</v>
      </c>
      <c r="H644" s="25">
        <f t="shared" si="234"/>
        <v>82000</v>
      </c>
      <c r="I644" s="25">
        <f t="shared" si="234"/>
        <v>82000</v>
      </c>
      <c r="J644" s="25">
        <f t="shared" si="234"/>
        <v>82000</v>
      </c>
      <c r="K644" s="26"/>
    </row>
    <row r="645" spans="1:11">
      <c r="A645" s="1">
        <v>635</v>
      </c>
      <c r="B645" s="8" t="s">
        <v>81</v>
      </c>
      <c r="C645" s="25">
        <f>SUM(D645:J645)</f>
        <v>544500</v>
      </c>
      <c r="D645" s="25">
        <v>82000</v>
      </c>
      <c r="E645" s="25">
        <v>52500</v>
      </c>
      <c r="F645" s="25">
        <v>82000</v>
      </c>
      <c r="G645" s="25">
        <v>82000</v>
      </c>
      <c r="H645" s="25">
        <v>82000</v>
      </c>
      <c r="I645" s="25">
        <v>82000</v>
      </c>
      <c r="J645" s="25">
        <v>82000</v>
      </c>
      <c r="K645" s="26" t="s">
        <v>40</v>
      </c>
    </row>
    <row r="646" spans="1:11">
      <c r="A646" s="1">
        <v>636</v>
      </c>
      <c r="B646" s="28" t="s">
        <v>123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8.75" customHeight="1">
      <c r="A647" s="1">
        <v>637</v>
      </c>
      <c r="B647" s="7" t="s">
        <v>173</v>
      </c>
      <c r="C647" s="25">
        <f>C648</f>
        <v>2948250</v>
      </c>
      <c r="D647" s="25">
        <f t="shared" ref="D647:J647" si="235">D648</f>
        <v>414500</v>
      </c>
      <c r="E647" s="25">
        <v>181650</v>
      </c>
      <c r="F647" s="25">
        <v>700000</v>
      </c>
      <c r="G647" s="25">
        <v>454700</v>
      </c>
      <c r="H647" s="25">
        <f t="shared" si="235"/>
        <v>454700</v>
      </c>
      <c r="I647" s="25">
        <f t="shared" si="235"/>
        <v>454700</v>
      </c>
      <c r="J647" s="25">
        <f t="shared" si="235"/>
        <v>288000</v>
      </c>
      <c r="K647" s="26"/>
    </row>
    <row r="648" spans="1:11">
      <c r="A648" s="1">
        <v>638</v>
      </c>
      <c r="B648" s="8" t="s">
        <v>81</v>
      </c>
      <c r="C648" s="25">
        <f>D648+E648+F648+G648+H648+I648+J648</f>
        <v>2948250</v>
      </c>
      <c r="D648" s="25">
        <v>414500</v>
      </c>
      <c r="E648" s="25">
        <v>181650</v>
      </c>
      <c r="F648" s="25">
        <v>700000</v>
      </c>
      <c r="G648" s="25">
        <v>454700</v>
      </c>
      <c r="H648" s="25">
        <v>454700</v>
      </c>
      <c r="I648" s="25">
        <v>454700</v>
      </c>
      <c r="J648" s="25">
        <v>288000</v>
      </c>
      <c r="K648" s="26" t="s">
        <v>40</v>
      </c>
    </row>
    <row r="649" spans="1:11">
      <c r="A649" s="1">
        <v>639</v>
      </c>
      <c r="B649" s="28" t="s">
        <v>139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33.75" customHeight="1">
      <c r="A650" s="1">
        <v>640</v>
      </c>
      <c r="B650" s="8" t="s">
        <v>84</v>
      </c>
      <c r="C650" s="25">
        <f>C651</f>
        <v>20200</v>
      </c>
      <c r="D650" s="25">
        <f t="shared" ref="D650:I650" si="236">D651</f>
        <v>20200</v>
      </c>
      <c r="E650" s="25">
        <f t="shared" si="236"/>
        <v>0</v>
      </c>
      <c r="F650" s="25">
        <f t="shared" si="236"/>
        <v>0</v>
      </c>
      <c r="G650" s="25">
        <f t="shared" si="236"/>
        <v>0</v>
      </c>
      <c r="H650" s="25">
        <f t="shared" si="236"/>
        <v>0</v>
      </c>
      <c r="I650" s="25">
        <f t="shared" si="236"/>
        <v>0</v>
      </c>
      <c r="J650" s="25">
        <v>0</v>
      </c>
      <c r="K650" s="26"/>
    </row>
    <row r="651" spans="1:11">
      <c r="A651" s="1">
        <v>641</v>
      </c>
      <c r="B651" s="8" t="s">
        <v>81</v>
      </c>
      <c r="C651" s="25">
        <f>D651</f>
        <v>20200</v>
      </c>
      <c r="D651" s="25">
        <v>20200</v>
      </c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6"/>
    </row>
    <row r="652" spans="1:11">
      <c r="A652" s="1">
        <v>642</v>
      </c>
      <c r="B652" s="28" t="s">
        <v>140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215.45" customHeight="1">
      <c r="A653" s="1">
        <v>643</v>
      </c>
      <c r="B653" s="7" t="s">
        <v>85</v>
      </c>
      <c r="C653" s="25">
        <f>C654</f>
        <v>178176000</v>
      </c>
      <c r="D653" s="25">
        <f t="shared" ref="D653:J653" si="237">D654</f>
        <v>23474000</v>
      </c>
      <c r="E653" s="25">
        <v>24952000</v>
      </c>
      <c r="F653" s="25">
        <v>24296000</v>
      </c>
      <c r="G653" s="25">
        <v>25374000</v>
      </c>
      <c r="H653" s="25">
        <f t="shared" si="237"/>
        <v>25374000</v>
      </c>
      <c r="I653" s="25">
        <f t="shared" si="237"/>
        <v>23413000</v>
      </c>
      <c r="J653" s="25">
        <f t="shared" si="237"/>
        <v>31293000</v>
      </c>
      <c r="K653" s="26"/>
    </row>
    <row r="654" spans="1:11">
      <c r="A654" s="1">
        <v>644</v>
      </c>
      <c r="B654" s="7" t="s">
        <v>80</v>
      </c>
      <c r="C654" s="25">
        <f>SUM(D654:J654)</f>
        <v>178176000</v>
      </c>
      <c r="D654" s="25">
        <v>23474000</v>
      </c>
      <c r="E654" s="25">
        <v>24952000</v>
      </c>
      <c r="F654" s="25">
        <v>24296000</v>
      </c>
      <c r="G654" s="25">
        <v>25374000</v>
      </c>
      <c r="H654" s="25">
        <v>25374000</v>
      </c>
      <c r="I654" s="25">
        <v>23413000</v>
      </c>
      <c r="J654" s="25">
        <v>31293000</v>
      </c>
      <c r="K654" s="26" t="s">
        <v>40</v>
      </c>
    </row>
    <row r="655" spans="1:11">
      <c r="A655" s="1">
        <v>645</v>
      </c>
      <c r="B655" s="28" t="s">
        <v>141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44.5" customHeight="1">
      <c r="A656" s="1">
        <v>646</v>
      </c>
      <c r="B656" s="7" t="s">
        <v>86</v>
      </c>
      <c r="C656" s="25">
        <f>C658</f>
        <v>293487000</v>
      </c>
      <c r="D656" s="25">
        <f t="shared" ref="D656:J656" si="238">D658</f>
        <v>37360000</v>
      </c>
      <c r="E656" s="25">
        <f t="shared" si="238"/>
        <v>40472000</v>
      </c>
      <c r="F656" s="25">
        <f t="shared" si="238"/>
        <v>43322000</v>
      </c>
      <c r="G656" s="25">
        <f t="shared" si="238"/>
        <v>41686000</v>
      </c>
      <c r="H656" s="25">
        <f t="shared" si="238"/>
        <v>41686000</v>
      </c>
      <c r="I656" s="25">
        <f t="shared" si="238"/>
        <v>39029000</v>
      </c>
      <c r="J656" s="25">
        <f t="shared" si="238"/>
        <v>49932000</v>
      </c>
      <c r="K656" s="26"/>
    </row>
    <row r="657" spans="1:11">
      <c r="A657" s="1">
        <v>647</v>
      </c>
      <c r="B657" s="8" t="s">
        <v>87</v>
      </c>
      <c r="C657" s="25"/>
      <c r="D657" s="25"/>
      <c r="E657" s="25"/>
      <c r="F657" s="25"/>
      <c r="G657" s="25"/>
      <c r="H657" s="25"/>
      <c r="I657" s="25"/>
      <c r="J657" s="25"/>
      <c r="K657" s="26"/>
    </row>
    <row r="658" spans="1:11">
      <c r="A658" s="1">
        <v>648</v>
      </c>
      <c r="B658" s="7" t="s">
        <v>80</v>
      </c>
      <c r="C658" s="25">
        <f>SUM(D658:J658)</f>
        <v>293487000</v>
      </c>
      <c r="D658" s="25">
        <v>37360000</v>
      </c>
      <c r="E658" s="25">
        <v>40472000</v>
      </c>
      <c r="F658" s="25">
        <v>43322000</v>
      </c>
      <c r="G658" s="25">
        <v>41686000</v>
      </c>
      <c r="H658" s="25">
        <v>41686000</v>
      </c>
      <c r="I658" s="25">
        <v>39029000</v>
      </c>
      <c r="J658" s="25">
        <v>49932000</v>
      </c>
      <c r="K658" s="26" t="s">
        <v>40</v>
      </c>
    </row>
    <row r="659" spans="1:11">
      <c r="A659" s="1">
        <v>649</v>
      </c>
      <c r="B659" s="28" t="s">
        <v>146</v>
      </c>
      <c r="C659" s="25"/>
      <c r="D659" s="25"/>
      <c r="E659" s="25"/>
      <c r="F659" s="25"/>
      <c r="G659" s="25"/>
      <c r="H659" s="25"/>
      <c r="I659" s="25"/>
      <c r="J659" s="25"/>
      <c r="K659" s="26"/>
    </row>
    <row r="660" spans="1:11" ht="231" customHeight="1">
      <c r="A660" s="1">
        <v>650</v>
      </c>
      <c r="B660" s="7" t="s">
        <v>174</v>
      </c>
      <c r="C660" s="25">
        <f>C661</f>
        <v>140927000</v>
      </c>
      <c r="D660" s="25">
        <f t="shared" ref="D660:J660" si="239">D661</f>
        <v>18592000</v>
      </c>
      <c r="E660" s="25">
        <f t="shared" si="239"/>
        <v>21049000</v>
      </c>
      <c r="F660" s="25">
        <f t="shared" si="239"/>
        <v>25808000</v>
      </c>
      <c r="G660" s="25">
        <f t="shared" si="239"/>
        <v>17862000</v>
      </c>
      <c r="H660" s="25">
        <f t="shared" si="239"/>
        <v>17855000</v>
      </c>
      <c r="I660" s="25">
        <f t="shared" si="239"/>
        <v>17848000</v>
      </c>
      <c r="J660" s="25">
        <f t="shared" si="239"/>
        <v>21913000</v>
      </c>
      <c r="K660" s="26">
        <v>9</v>
      </c>
    </row>
    <row r="661" spans="1:11">
      <c r="A661" s="1">
        <v>651</v>
      </c>
      <c r="B661" s="7" t="s">
        <v>79</v>
      </c>
      <c r="C661" s="25">
        <f>SUM(D661:J661)</f>
        <v>140927000</v>
      </c>
      <c r="D661" s="25">
        <v>18592000</v>
      </c>
      <c r="E661" s="25">
        <v>21049000</v>
      </c>
      <c r="F661" s="25">
        <v>25808000</v>
      </c>
      <c r="G661" s="25">
        <v>17862000</v>
      </c>
      <c r="H661" s="25">
        <v>17855000</v>
      </c>
      <c r="I661" s="25">
        <v>17848000</v>
      </c>
      <c r="J661" s="25">
        <v>21913000</v>
      </c>
      <c r="K661" s="26" t="s">
        <v>40</v>
      </c>
    </row>
    <row r="662" spans="1:11">
      <c r="A662" s="1">
        <v>652</v>
      </c>
      <c r="B662" s="28" t="s">
        <v>147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141.75" customHeight="1">
      <c r="A663" s="1">
        <v>653</v>
      </c>
      <c r="B663" s="7" t="s">
        <v>175</v>
      </c>
      <c r="C663" s="25">
        <f>C665</f>
        <v>8782400</v>
      </c>
      <c r="D663" s="25">
        <f t="shared" ref="D663:I663" si="240">D665</f>
        <v>229800</v>
      </c>
      <c r="E663" s="25">
        <f t="shared" si="240"/>
        <v>1152700</v>
      </c>
      <c r="F663" s="25">
        <f t="shared" si="240"/>
        <v>1687900</v>
      </c>
      <c r="G663" s="25">
        <f t="shared" si="240"/>
        <v>1904000</v>
      </c>
      <c r="H663" s="25">
        <f t="shared" si="240"/>
        <v>1904000</v>
      </c>
      <c r="I663" s="25">
        <f t="shared" si="240"/>
        <v>1904000</v>
      </c>
      <c r="J663" s="25">
        <v>0</v>
      </c>
      <c r="K663" s="26" t="s">
        <v>53</v>
      </c>
    </row>
    <row r="664" spans="1:11">
      <c r="A664" s="1">
        <v>654</v>
      </c>
      <c r="B664" s="7" t="s">
        <v>1</v>
      </c>
      <c r="C664" s="25">
        <v>0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6" t="s">
        <v>14</v>
      </c>
    </row>
    <row r="665" spans="1:11">
      <c r="A665" s="1">
        <v>655</v>
      </c>
      <c r="B665" s="7" t="s">
        <v>80</v>
      </c>
      <c r="C665" s="25">
        <f>D665+E665+F665+G665+H665+I665+J665</f>
        <v>8782400</v>
      </c>
      <c r="D665" s="25">
        <v>229800</v>
      </c>
      <c r="E665" s="25">
        <v>1152700</v>
      </c>
      <c r="F665" s="25">
        <v>1687900</v>
      </c>
      <c r="G665" s="25">
        <v>1904000</v>
      </c>
      <c r="H665" s="25">
        <v>1904000</v>
      </c>
      <c r="I665" s="25">
        <v>1904000</v>
      </c>
      <c r="J665" s="25">
        <v>0</v>
      </c>
      <c r="K665" s="26" t="s">
        <v>53</v>
      </c>
    </row>
    <row r="666" spans="1:11">
      <c r="A666" s="1">
        <v>656</v>
      </c>
      <c r="B666" s="7" t="s">
        <v>3</v>
      </c>
      <c r="C666" s="25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6" t="s">
        <v>14</v>
      </c>
    </row>
    <row r="667" spans="1:11">
      <c r="A667" s="1">
        <v>657</v>
      </c>
      <c r="B667" s="28" t="s">
        <v>148</v>
      </c>
      <c r="C667" s="25"/>
      <c r="D667" s="25"/>
      <c r="E667" s="25"/>
      <c r="F667" s="25"/>
      <c r="G667" s="25"/>
      <c r="H667" s="25"/>
      <c r="I667" s="25"/>
      <c r="J667" s="25"/>
      <c r="K667" s="26"/>
    </row>
    <row r="668" spans="1:11" ht="95.25" customHeight="1">
      <c r="A668" s="1">
        <v>658</v>
      </c>
      <c r="B668" s="7" t="s">
        <v>88</v>
      </c>
      <c r="C668" s="25">
        <f>C671</f>
        <v>600000</v>
      </c>
      <c r="D668" s="25">
        <f t="shared" ref="D668:J668" si="241">D671</f>
        <v>600000</v>
      </c>
      <c r="E668" s="25">
        <f t="shared" si="241"/>
        <v>0</v>
      </c>
      <c r="F668" s="25">
        <f t="shared" si="241"/>
        <v>0</v>
      </c>
      <c r="G668" s="25">
        <f t="shared" si="241"/>
        <v>0</v>
      </c>
      <c r="H668" s="25">
        <f t="shared" si="241"/>
        <v>0</v>
      </c>
      <c r="I668" s="25">
        <f t="shared" si="241"/>
        <v>0</v>
      </c>
      <c r="J668" s="25">
        <f t="shared" si="241"/>
        <v>0</v>
      </c>
      <c r="K668" s="26"/>
    </row>
    <row r="669" spans="1:11">
      <c r="A669" s="1">
        <v>659</v>
      </c>
      <c r="B669" s="7" t="s">
        <v>1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/>
    </row>
    <row r="670" spans="1:11">
      <c r="A670" s="1">
        <v>660</v>
      </c>
      <c r="B670" s="7" t="s">
        <v>80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6"/>
    </row>
    <row r="671" spans="1:11">
      <c r="A671" s="1">
        <v>661</v>
      </c>
      <c r="B671" s="7" t="s">
        <v>3</v>
      </c>
      <c r="C671" s="25">
        <f>D671</f>
        <v>600000</v>
      </c>
      <c r="D671" s="25">
        <v>600000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6"/>
    </row>
    <row r="672" spans="1:11">
      <c r="A672" s="1">
        <v>662</v>
      </c>
      <c r="B672" s="28" t="s">
        <v>149</v>
      </c>
      <c r="C672" s="25"/>
      <c r="D672" s="25"/>
      <c r="E672" s="25"/>
      <c r="F672" s="25"/>
      <c r="G672" s="25"/>
      <c r="H672" s="25"/>
      <c r="I672" s="25"/>
      <c r="J672" s="25"/>
      <c r="K672" s="26"/>
    </row>
    <row r="673" spans="1:11" ht="45">
      <c r="A673" s="1">
        <v>663</v>
      </c>
      <c r="B673" s="7" t="s">
        <v>206</v>
      </c>
      <c r="C673" s="25">
        <f>C674</f>
        <v>4321164</v>
      </c>
      <c r="D673" s="25">
        <f t="shared" ref="D673:J673" si="242">D674</f>
        <v>1016400</v>
      </c>
      <c r="E673" s="25">
        <f t="shared" si="242"/>
        <v>1052564</v>
      </c>
      <c r="F673" s="25">
        <f t="shared" si="242"/>
        <v>1129000</v>
      </c>
      <c r="G673" s="25">
        <f t="shared" si="242"/>
        <v>1123200</v>
      </c>
      <c r="H673" s="25">
        <f t="shared" si="242"/>
        <v>1123200</v>
      </c>
      <c r="I673" s="25">
        <f t="shared" si="242"/>
        <v>1123200</v>
      </c>
      <c r="J673" s="25">
        <f t="shared" si="242"/>
        <v>0</v>
      </c>
      <c r="K673" s="26"/>
    </row>
    <row r="674" spans="1:11">
      <c r="A674" s="1">
        <v>664</v>
      </c>
      <c r="B674" s="7" t="s">
        <v>3</v>
      </c>
      <c r="C674" s="25">
        <f>D674+E674+F674+G674</f>
        <v>4321164</v>
      </c>
      <c r="D674" s="25">
        <v>1016400</v>
      </c>
      <c r="E674" s="25">
        <v>1052564</v>
      </c>
      <c r="F674" s="25">
        <v>1129000</v>
      </c>
      <c r="G674" s="25">
        <v>1123200</v>
      </c>
      <c r="H674" s="25">
        <v>1123200</v>
      </c>
      <c r="I674" s="25">
        <v>1123200</v>
      </c>
      <c r="J674" s="25">
        <v>0</v>
      </c>
      <c r="K674" s="26"/>
    </row>
    <row r="675" spans="1:11">
      <c r="A675" s="1">
        <v>665</v>
      </c>
      <c r="B675" s="28" t="s">
        <v>150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237</v>
      </c>
      <c r="C676" s="25">
        <f>C677</f>
        <v>90200</v>
      </c>
      <c r="D676" s="25">
        <f t="shared" ref="D676:K676" si="243">D677</f>
        <v>0</v>
      </c>
      <c r="E676" s="25">
        <f t="shared" si="243"/>
        <v>90200</v>
      </c>
      <c r="F676" s="25">
        <f t="shared" si="243"/>
        <v>0</v>
      </c>
      <c r="G676" s="25">
        <f t="shared" si="243"/>
        <v>0</v>
      </c>
      <c r="H676" s="25">
        <f t="shared" si="243"/>
        <v>0</v>
      </c>
      <c r="I676" s="25">
        <f t="shared" si="243"/>
        <v>0</v>
      </c>
      <c r="J676" s="25">
        <f t="shared" si="243"/>
        <v>0</v>
      </c>
      <c r="K676" s="25">
        <f t="shared" si="243"/>
        <v>0</v>
      </c>
    </row>
    <row r="677" spans="1:11">
      <c r="A677" s="1">
        <v>667</v>
      </c>
      <c r="B677" s="7" t="s">
        <v>3</v>
      </c>
      <c r="C677" s="25">
        <f>E677</f>
        <v>90200</v>
      </c>
      <c r="D677" s="25">
        <v>0</v>
      </c>
      <c r="E677" s="25">
        <v>90200</v>
      </c>
      <c r="F677" s="25">
        <v>0</v>
      </c>
      <c r="G677" s="25">
        <v>0</v>
      </c>
      <c r="H677" s="25">
        <v>0</v>
      </c>
      <c r="I677" s="25">
        <v>0</v>
      </c>
      <c r="J677" s="25"/>
      <c r="K677" s="26"/>
    </row>
    <row r="678" spans="1:11">
      <c r="A678" s="1">
        <v>668</v>
      </c>
      <c r="B678" s="28" t="s">
        <v>151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60">
      <c r="A679" s="1">
        <v>669</v>
      </c>
      <c r="B679" s="7" t="s">
        <v>243</v>
      </c>
      <c r="C679" s="25">
        <f>C680</f>
        <v>97263.8</v>
      </c>
      <c r="D679" s="25">
        <f t="shared" ref="D679:J679" si="244">D680</f>
        <v>0</v>
      </c>
      <c r="E679" s="25">
        <f t="shared" si="244"/>
        <v>97263.8</v>
      </c>
      <c r="F679" s="25">
        <f t="shared" si="244"/>
        <v>0</v>
      </c>
      <c r="G679" s="25">
        <f t="shared" si="244"/>
        <v>0</v>
      </c>
      <c r="H679" s="25">
        <f t="shared" si="244"/>
        <v>0</v>
      </c>
      <c r="I679" s="25">
        <f t="shared" si="244"/>
        <v>0</v>
      </c>
      <c r="J679" s="25">
        <f t="shared" si="244"/>
        <v>0</v>
      </c>
      <c r="K679" s="26"/>
    </row>
    <row r="680" spans="1:11">
      <c r="A680" s="1">
        <v>670</v>
      </c>
      <c r="B680" s="7" t="s">
        <v>3</v>
      </c>
      <c r="C680" s="25">
        <f>E680</f>
        <v>97263.8</v>
      </c>
      <c r="D680" s="25">
        <v>0</v>
      </c>
      <c r="E680" s="25">
        <v>97263.8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 ht="34.5" customHeight="1">
      <c r="A681" s="1">
        <v>671</v>
      </c>
      <c r="B681" s="96" t="s">
        <v>215</v>
      </c>
      <c r="C681" s="98"/>
      <c r="D681" s="98"/>
      <c r="E681" s="98"/>
      <c r="F681" s="98"/>
      <c r="G681" s="98"/>
      <c r="H681" s="98"/>
      <c r="I681" s="98"/>
      <c r="J681" s="98"/>
      <c r="K681" s="98"/>
    </row>
    <row r="682" spans="1:11" ht="28.5" customHeight="1">
      <c r="A682" s="1">
        <v>672</v>
      </c>
      <c r="B682" s="28" t="s">
        <v>157</v>
      </c>
      <c r="C682" s="25">
        <f>C683</f>
        <v>7334937</v>
      </c>
      <c r="D682" s="25">
        <f t="shared" ref="D682:J682" si="245">D683</f>
        <v>7334937</v>
      </c>
      <c r="E682" s="25">
        <f t="shared" si="245"/>
        <v>0</v>
      </c>
      <c r="F682" s="25">
        <f t="shared" si="245"/>
        <v>0</v>
      </c>
      <c r="G682" s="25">
        <f t="shared" si="245"/>
        <v>0</v>
      </c>
      <c r="H682" s="25">
        <f t="shared" si="245"/>
        <v>0</v>
      </c>
      <c r="I682" s="25">
        <f t="shared" si="245"/>
        <v>0</v>
      </c>
      <c r="J682" s="25">
        <f t="shared" si="245"/>
        <v>0</v>
      </c>
      <c r="K682" s="26"/>
    </row>
    <row r="683" spans="1:11">
      <c r="A683" s="1">
        <v>673</v>
      </c>
      <c r="B683" s="7" t="s">
        <v>80</v>
      </c>
      <c r="C683" s="25">
        <f>C687</f>
        <v>7334937</v>
      </c>
      <c r="D683" s="25">
        <f t="shared" ref="D683:J683" si="246">D687</f>
        <v>7334937</v>
      </c>
      <c r="E683" s="25">
        <f t="shared" si="246"/>
        <v>0</v>
      </c>
      <c r="F683" s="25">
        <f t="shared" si="246"/>
        <v>0</v>
      </c>
      <c r="G683" s="25">
        <f t="shared" si="246"/>
        <v>0</v>
      </c>
      <c r="H683" s="25">
        <f t="shared" si="246"/>
        <v>0</v>
      </c>
      <c r="I683" s="25">
        <f t="shared" si="246"/>
        <v>0</v>
      </c>
      <c r="J683" s="25">
        <f t="shared" si="246"/>
        <v>0</v>
      </c>
      <c r="K683" s="26"/>
    </row>
    <row r="684" spans="1:11">
      <c r="A684" s="1">
        <v>674</v>
      </c>
      <c r="B684" s="7" t="s">
        <v>81</v>
      </c>
      <c r="C684" s="25">
        <v>0</v>
      </c>
      <c r="D684" s="25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6"/>
    </row>
    <row r="685" spans="1:11">
      <c r="A685" s="1">
        <v>675</v>
      </c>
      <c r="B685" s="79" t="s">
        <v>50</v>
      </c>
      <c r="C685" s="88"/>
      <c r="D685" s="88"/>
      <c r="E685" s="88"/>
      <c r="F685" s="88"/>
      <c r="G685" s="88"/>
      <c r="H685" s="88"/>
      <c r="I685" s="88"/>
      <c r="J685" s="88"/>
      <c r="K685" s="88"/>
    </row>
    <row r="686" spans="1:11" ht="32.25" customHeight="1">
      <c r="A686" s="1">
        <v>676</v>
      </c>
      <c r="B686" s="8" t="s">
        <v>43</v>
      </c>
      <c r="C686" s="25">
        <f>C687</f>
        <v>7334937</v>
      </c>
      <c r="D686" s="25">
        <f t="shared" ref="D686:J686" si="247">D687</f>
        <v>7334937</v>
      </c>
      <c r="E686" s="25">
        <f t="shared" si="247"/>
        <v>0</v>
      </c>
      <c r="F686" s="25">
        <f t="shared" si="247"/>
        <v>0</v>
      </c>
      <c r="G686" s="25">
        <f t="shared" si="247"/>
        <v>0</v>
      </c>
      <c r="H686" s="25">
        <f t="shared" si="247"/>
        <v>0</v>
      </c>
      <c r="I686" s="25">
        <f t="shared" si="247"/>
        <v>0</v>
      </c>
      <c r="J686" s="25">
        <f t="shared" si="247"/>
        <v>0</v>
      </c>
      <c r="K686" s="26"/>
    </row>
    <row r="687" spans="1:11">
      <c r="A687" s="1">
        <v>677</v>
      </c>
      <c r="B687" s="7" t="s">
        <v>10</v>
      </c>
      <c r="C687" s="25">
        <f>C691</f>
        <v>7334937</v>
      </c>
      <c r="D687" s="25">
        <f>D691</f>
        <v>7334937</v>
      </c>
      <c r="E687" s="25">
        <f t="shared" ref="E687:J687" si="248">E691+E695</f>
        <v>0</v>
      </c>
      <c r="F687" s="25">
        <f t="shared" si="248"/>
        <v>0</v>
      </c>
      <c r="G687" s="25">
        <f t="shared" si="248"/>
        <v>0</v>
      </c>
      <c r="H687" s="25">
        <f t="shared" si="248"/>
        <v>0</v>
      </c>
      <c r="I687" s="25">
        <f t="shared" si="248"/>
        <v>0</v>
      </c>
      <c r="J687" s="25">
        <f t="shared" si="248"/>
        <v>0</v>
      </c>
      <c r="K687" s="26"/>
    </row>
    <row r="688" spans="1:11">
      <c r="A688" s="1">
        <v>678</v>
      </c>
      <c r="B688" s="7" t="s">
        <v>11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6"/>
    </row>
    <row r="689" spans="1:11">
      <c r="A689" s="1">
        <v>679</v>
      </c>
      <c r="B689" s="79" t="s">
        <v>89</v>
      </c>
      <c r="C689" s="88"/>
      <c r="D689" s="88"/>
      <c r="E689" s="88"/>
      <c r="F689" s="88"/>
      <c r="G689" s="88"/>
      <c r="H689" s="88"/>
      <c r="I689" s="88"/>
      <c r="J689" s="88"/>
      <c r="K689" s="88"/>
    </row>
    <row r="690" spans="1:11" ht="49.5" customHeight="1">
      <c r="A690" s="1">
        <v>680</v>
      </c>
      <c r="B690" s="8" t="s">
        <v>176</v>
      </c>
      <c r="C690" s="25">
        <f>C691</f>
        <v>7334937</v>
      </c>
      <c r="D690" s="25">
        <f t="shared" ref="D690:J690" si="249">D691</f>
        <v>7334937</v>
      </c>
      <c r="E690" s="25">
        <f t="shared" si="249"/>
        <v>0</v>
      </c>
      <c r="F690" s="25">
        <f t="shared" si="249"/>
        <v>0</v>
      </c>
      <c r="G690" s="25">
        <f t="shared" si="249"/>
        <v>0</v>
      </c>
      <c r="H690" s="25">
        <f t="shared" si="249"/>
        <v>0</v>
      </c>
      <c r="I690" s="25">
        <f t="shared" si="249"/>
        <v>0</v>
      </c>
      <c r="J690" s="25">
        <f t="shared" si="249"/>
        <v>0</v>
      </c>
      <c r="K690" s="26"/>
    </row>
    <row r="691" spans="1:11">
      <c r="A691" s="1">
        <v>681</v>
      </c>
      <c r="B691" s="7" t="s">
        <v>10</v>
      </c>
      <c r="C691" s="25">
        <f>C695</f>
        <v>7334937</v>
      </c>
      <c r="D691" s="25">
        <f t="shared" ref="D691:I691" si="250">D695</f>
        <v>7334937</v>
      </c>
      <c r="E691" s="25">
        <f t="shared" si="250"/>
        <v>0</v>
      </c>
      <c r="F691" s="25">
        <f t="shared" si="250"/>
        <v>0</v>
      </c>
      <c r="G691" s="25">
        <f t="shared" si="250"/>
        <v>0</v>
      </c>
      <c r="H691" s="25">
        <f t="shared" si="250"/>
        <v>0</v>
      </c>
      <c r="I691" s="25">
        <f t="shared" si="250"/>
        <v>0</v>
      </c>
      <c r="J691" s="25">
        <v>0</v>
      </c>
      <c r="K691" s="26"/>
    </row>
    <row r="692" spans="1:11">
      <c r="A692" s="1">
        <v>682</v>
      </c>
      <c r="B692" s="7" t="s">
        <v>11</v>
      </c>
      <c r="C692" s="25">
        <v>0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6"/>
    </row>
    <row r="693" spans="1:11">
      <c r="A693" s="1">
        <v>683</v>
      </c>
      <c r="B693" s="28" t="s">
        <v>115</v>
      </c>
      <c r="C693" s="25"/>
      <c r="D693" s="25"/>
      <c r="E693" s="25"/>
      <c r="F693" s="25"/>
      <c r="G693" s="25"/>
      <c r="H693" s="25"/>
      <c r="I693" s="25"/>
      <c r="J693" s="25"/>
      <c r="K693" s="26"/>
    </row>
    <row r="694" spans="1:11" ht="46.5" customHeight="1">
      <c r="A694" s="1">
        <v>684</v>
      </c>
      <c r="B694" s="7" t="s">
        <v>90</v>
      </c>
      <c r="C694" s="25">
        <f>C695</f>
        <v>7334937</v>
      </c>
      <c r="D694" s="25">
        <f t="shared" ref="D694:I694" si="251">D695</f>
        <v>7334937</v>
      </c>
      <c r="E694" s="25">
        <f t="shared" si="251"/>
        <v>0</v>
      </c>
      <c r="F694" s="25">
        <f t="shared" si="251"/>
        <v>0</v>
      </c>
      <c r="G694" s="25">
        <f t="shared" si="251"/>
        <v>0</v>
      </c>
      <c r="H694" s="25">
        <f t="shared" si="251"/>
        <v>0</v>
      </c>
      <c r="I694" s="25">
        <f t="shared" si="251"/>
        <v>0</v>
      </c>
      <c r="J694" s="25">
        <v>0</v>
      </c>
      <c r="K694" s="26"/>
    </row>
    <row r="695" spans="1:11">
      <c r="A695" s="1">
        <v>685</v>
      </c>
      <c r="B695" s="7" t="s">
        <v>10</v>
      </c>
      <c r="C695" s="25">
        <f>D695</f>
        <v>7334937</v>
      </c>
      <c r="D695" s="25">
        <v>7334937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6"/>
    </row>
    <row r="696" spans="1:11">
      <c r="A696" s="1">
        <v>686</v>
      </c>
      <c r="B696" s="7" t="s">
        <v>11</v>
      </c>
      <c r="C696" s="25">
        <v>0</v>
      </c>
      <c r="D696" s="25">
        <v>0</v>
      </c>
      <c r="E696" s="25">
        <v>0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6"/>
    </row>
    <row r="697" spans="1:11">
      <c r="A697" s="1">
        <v>687</v>
      </c>
      <c r="B697" s="96" t="s">
        <v>216</v>
      </c>
      <c r="C697" s="98"/>
      <c r="D697" s="98"/>
      <c r="E697" s="98"/>
      <c r="F697" s="98"/>
      <c r="G697" s="98"/>
      <c r="H697" s="98"/>
      <c r="I697" s="98"/>
      <c r="J697" s="98"/>
      <c r="K697" s="98"/>
    </row>
    <row r="698" spans="1:11" ht="28.5">
      <c r="A698" s="1">
        <v>688</v>
      </c>
      <c r="B698" s="28" t="s">
        <v>207</v>
      </c>
      <c r="C698" s="49">
        <f>C702+C704</f>
        <v>12290514</v>
      </c>
      <c r="D698" s="49">
        <f t="shared" ref="D698:J698" si="252">D702+D704</f>
        <v>67982</v>
      </c>
      <c r="E698" s="49">
        <f t="shared" si="252"/>
        <v>3118800</v>
      </c>
      <c r="F698" s="49">
        <f t="shared" si="252"/>
        <v>2240432</v>
      </c>
      <c r="G698" s="49">
        <f t="shared" si="252"/>
        <v>2385300</v>
      </c>
      <c r="H698" s="49">
        <f t="shared" si="252"/>
        <v>2285100</v>
      </c>
      <c r="I698" s="49">
        <f t="shared" si="252"/>
        <v>2285100</v>
      </c>
      <c r="J698" s="49">
        <f t="shared" si="252"/>
        <v>0</v>
      </c>
      <c r="K698" s="51"/>
    </row>
    <row r="699" spans="1:11">
      <c r="A699" s="1">
        <v>689</v>
      </c>
      <c r="B699" s="7" t="s">
        <v>3</v>
      </c>
      <c r="C699" s="49">
        <f>C702+C705</f>
        <v>12290514</v>
      </c>
      <c r="D699" s="49">
        <f t="shared" ref="D699:J699" si="253">D702+D705</f>
        <v>67982</v>
      </c>
      <c r="E699" s="49">
        <f t="shared" si="253"/>
        <v>3118800</v>
      </c>
      <c r="F699" s="49">
        <f t="shared" si="253"/>
        <v>2240432</v>
      </c>
      <c r="G699" s="49">
        <f t="shared" si="253"/>
        <v>2385300</v>
      </c>
      <c r="H699" s="49">
        <f t="shared" si="253"/>
        <v>2285100</v>
      </c>
      <c r="I699" s="49">
        <f t="shared" si="253"/>
        <v>2285100</v>
      </c>
      <c r="J699" s="49">
        <f t="shared" si="253"/>
        <v>0</v>
      </c>
      <c r="K699" s="51"/>
    </row>
    <row r="700" spans="1:11">
      <c r="A700" s="1">
        <v>690</v>
      </c>
      <c r="B700" s="28" t="s">
        <v>115</v>
      </c>
      <c r="C700" s="49"/>
      <c r="D700" s="49"/>
      <c r="E700" s="49"/>
      <c r="F700" s="49"/>
      <c r="G700" s="49"/>
      <c r="H700" s="49"/>
      <c r="I700" s="49"/>
      <c r="J700" s="49"/>
      <c r="K700" s="51"/>
    </row>
    <row r="701" spans="1:11">
      <c r="A701" s="1">
        <v>691</v>
      </c>
      <c r="B701" s="7" t="s">
        <v>234</v>
      </c>
      <c r="C701" s="49">
        <f>C702</f>
        <v>820514</v>
      </c>
      <c r="D701" s="49">
        <f t="shared" ref="D701:I701" si="254">D702</f>
        <v>67982</v>
      </c>
      <c r="E701" s="49">
        <f t="shared" si="254"/>
        <v>376800</v>
      </c>
      <c r="F701" s="49">
        <f t="shared" si="254"/>
        <v>90432</v>
      </c>
      <c r="G701" s="49">
        <f t="shared" si="254"/>
        <v>285300</v>
      </c>
      <c r="H701" s="49">
        <f t="shared" si="254"/>
        <v>46100</v>
      </c>
      <c r="I701" s="49">
        <f t="shared" si="254"/>
        <v>46100</v>
      </c>
      <c r="J701" s="50">
        <v>0</v>
      </c>
      <c r="K701" s="51"/>
    </row>
    <row r="702" spans="1:11">
      <c r="A702" s="1">
        <v>692</v>
      </c>
      <c r="B702" s="7" t="s">
        <v>81</v>
      </c>
      <c r="C702" s="49">
        <f>D702+E702+F702+G702</f>
        <v>820514</v>
      </c>
      <c r="D702" s="49">
        <v>67982</v>
      </c>
      <c r="E702" s="49">
        <v>376800</v>
      </c>
      <c r="F702" s="49">
        <v>90432</v>
      </c>
      <c r="G702" s="49">
        <v>285300</v>
      </c>
      <c r="H702" s="49">
        <v>46100</v>
      </c>
      <c r="I702" s="49">
        <v>46100</v>
      </c>
      <c r="J702" s="49">
        <v>0</v>
      </c>
      <c r="K702" s="51"/>
    </row>
    <row r="703" spans="1:11">
      <c r="A703" s="1">
        <v>693</v>
      </c>
      <c r="B703" s="53" t="s">
        <v>116</v>
      </c>
      <c r="C703" s="44"/>
      <c r="D703" s="44"/>
      <c r="E703" s="44"/>
      <c r="F703" s="44"/>
      <c r="G703" s="44"/>
      <c r="H703" s="44"/>
      <c r="I703" s="44"/>
      <c r="J703" s="44"/>
      <c r="K703" s="52"/>
    </row>
    <row r="704" spans="1:11" ht="45">
      <c r="A704" s="1">
        <v>694</v>
      </c>
      <c r="B704" s="7" t="s">
        <v>235</v>
      </c>
      <c r="C704" s="49">
        <f>C705</f>
        <v>11470000</v>
      </c>
      <c r="D704" s="49">
        <f t="shared" ref="D704:J704" si="255">D705</f>
        <v>0</v>
      </c>
      <c r="E704" s="49">
        <f t="shared" si="255"/>
        <v>2742000</v>
      </c>
      <c r="F704" s="49">
        <f t="shared" si="255"/>
        <v>2150000</v>
      </c>
      <c r="G704" s="49">
        <f t="shared" si="255"/>
        <v>2100000</v>
      </c>
      <c r="H704" s="49">
        <f t="shared" si="255"/>
        <v>2239000</v>
      </c>
      <c r="I704" s="49">
        <f t="shared" si="255"/>
        <v>2239000</v>
      </c>
      <c r="J704" s="49">
        <f t="shared" si="255"/>
        <v>0</v>
      </c>
      <c r="K704" s="70"/>
    </row>
    <row r="705" spans="1:11">
      <c r="A705" s="1">
        <v>695</v>
      </c>
      <c r="B705" s="7" t="s">
        <v>3</v>
      </c>
      <c r="C705" s="49">
        <f>D705+E705+F705+G705+H705+I705+J705</f>
        <v>11470000</v>
      </c>
      <c r="D705" s="49">
        <v>0</v>
      </c>
      <c r="E705" s="49">
        <v>2742000</v>
      </c>
      <c r="F705" s="49">
        <v>2150000</v>
      </c>
      <c r="G705" s="49">
        <v>2100000</v>
      </c>
      <c r="H705" s="49">
        <v>2239000</v>
      </c>
      <c r="I705" s="49">
        <v>2239000</v>
      </c>
      <c r="J705" s="49">
        <v>0</v>
      </c>
      <c r="K705" s="70"/>
    </row>
    <row r="706" spans="1:11">
      <c r="A706" s="1">
        <v>696</v>
      </c>
      <c r="B706" s="96" t="s">
        <v>252</v>
      </c>
      <c r="C706" s="97"/>
      <c r="D706" s="97"/>
      <c r="E706" s="97"/>
      <c r="F706" s="97"/>
      <c r="G706" s="97"/>
      <c r="H706" s="97"/>
      <c r="I706" s="97"/>
      <c r="J706" s="97"/>
      <c r="K706" s="97"/>
    </row>
    <row r="707" spans="1:11">
      <c r="A707" s="1">
        <v>697</v>
      </c>
      <c r="B707" s="79" t="s">
        <v>50</v>
      </c>
      <c r="C707" s="88"/>
      <c r="D707" s="88"/>
      <c r="E707" s="88"/>
      <c r="F707" s="88"/>
      <c r="G707" s="88"/>
      <c r="H707" s="88"/>
      <c r="I707" s="88"/>
      <c r="J707" s="88"/>
      <c r="K707" s="88"/>
    </row>
    <row r="708" spans="1:11" ht="30">
      <c r="A708" s="1">
        <v>698</v>
      </c>
      <c r="B708" s="8" t="s">
        <v>43</v>
      </c>
      <c r="C708" s="25">
        <f>C709+C710+C711</f>
        <v>535970056.68000007</v>
      </c>
      <c r="D708" s="25">
        <f t="shared" ref="D708:J708" si="256">D709+D710+D711</f>
        <v>0</v>
      </c>
      <c r="E708" s="25">
        <f t="shared" si="256"/>
        <v>194139265.94999999</v>
      </c>
      <c r="F708" s="25">
        <f t="shared" si="256"/>
        <v>302097090.73000002</v>
      </c>
      <c r="G708" s="25">
        <f t="shared" si="256"/>
        <v>39733700</v>
      </c>
      <c r="H708" s="25">
        <f t="shared" si="256"/>
        <v>0</v>
      </c>
      <c r="I708" s="25">
        <f t="shared" si="256"/>
        <v>0</v>
      </c>
      <c r="J708" s="25">
        <f t="shared" si="256"/>
        <v>0</v>
      </c>
      <c r="K708" s="26"/>
    </row>
    <row r="709" spans="1:11">
      <c r="A709" s="1">
        <v>699</v>
      </c>
      <c r="B709" s="8" t="s">
        <v>1</v>
      </c>
      <c r="C709" s="25">
        <f>C718+C723</f>
        <v>86866535.340000004</v>
      </c>
      <c r="D709" s="25">
        <f t="shared" ref="D709:J709" si="257">D718+D723</f>
        <v>0</v>
      </c>
      <c r="E709" s="25">
        <f t="shared" si="257"/>
        <v>22619727.09</v>
      </c>
      <c r="F709" s="25">
        <f t="shared" si="257"/>
        <v>64246808.25</v>
      </c>
      <c r="G709" s="25">
        <f t="shared" si="257"/>
        <v>0</v>
      </c>
      <c r="H709" s="25">
        <f t="shared" si="257"/>
        <v>0</v>
      </c>
      <c r="I709" s="25">
        <f t="shared" si="257"/>
        <v>0</v>
      </c>
      <c r="J709" s="25">
        <f t="shared" si="257"/>
        <v>0</v>
      </c>
      <c r="K709" s="26"/>
    </row>
    <row r="710" spans="1:11">
      <c r="A710" s="1">
        <v>700</v>
      </c>
      <c r="B710" s="7" t="s">
        <v>10</v>
      </c>
      <c r="C710" s="25">
        <f>C714+C719</f>
        <v>253061423.63999999</v>
      </c>
      <c r="D710" s="25">
        <f t="shared" ref="D710:J710" si="258">D714+D719</f>
        <v>0</v>
      </c>
      <c r="E710" s="25">
        <f t="shared" si="258"/>
        <v>116093018.33</v>
      </c>
      <c r="F710" s="25">
        <f t="shared" si="258"/>
        <v>136968405.31</v>
      </c>
      <c r="G710" s="25">
        <f t="shared" si="258"/>
        <v>0</v>
      </c>
      <c r="H710" s="25">
        <f t="shared" si="258"/>
        <v>0</v>
      </c>
      <c r="I710" s="25">
        <f t="shared" si="258"/>
        <v>0</v>
      </c>
      <c r="J710" s="25">
        <f t="shared" si="258"/>
        <v>0</v>
      </c>
      <c r="K710" s="26"/>
    </row>
    <row r="711" spans="1:11">
      <c r="A711" s="1">
        <v>701</v>
      </c>
      <c r="B711" s="7" t="s">
        <v>11</v>
      </c>
      <c r="C711" s="25">
        <f>C715+C720+C726</f>
        <v>196042097.70000002</v>
      </c>
      <c r="D711" s="25">
        <f t="shared" ref="D711:J711" si="259">D715+D720+D726</f>
        <v>0</v>
      </c>
      <c r="E711" s="25">
        <f t="shared" si="259"/>
        <v>55426520.530000001</v>
      </c>
      <c r="F711" s="25">
        <f t="shared" si="259"/>
        <v>100881877.17</v>
      </c>
      <c r="G711" s="25">
        <f t="shared" si="259"/>
        <v>39733700</v>
      </c>
      <c r="H711" s="25">
        <f t="shared" si="259"/>
        <v>0</v>
      </c>
      <c r="I711" s="25">
        <f t="shared" si="259"/>
        <v>0</v>
      </c>
      <c r="J711" s="25">
        <f t="shared" si="259"/>
        <v>0</v>
      </c>
      <c r="K711" s="26"/>
    </row>
    <row r="712" spans="1:11">
      <c r="A712" s="1">
        <v>702</v>
      </c>
      <c r="B712" s="28" t="s">
        <v>115</v>
      </c>
      <c r="C712" s="50"/>
      <c r="D712" s="50"/>
      <c r="E712" s="50"/>
      <c r="F712" s="50"/>
      <c r="G712" s="50"/>
      <c r="H712" s="50"/>
      <c r="I712" s="50"/>
      <c r="J712" s="50"/>
      <c r="K712" s="51"/>
    </row>
    <row r="713" spans="1:11" ht="60">
      <c r="A713" s="1">
        <v>703</v>
      </c>
      <c r="B713" s="7" t="s">
        <v>245</v>
      </c>
      <c r="C713" s="50">
        <f t="shared" ref="C713:J713" si="260">C715+C714</f>
        <v>246341977.03</v>
      </c>
      <c r="D713" s="50">
        <f t="shared" si="260"/>
        <v>0</v>
      </c>
      <c r="E713" s="49">
        <f t="shared" si="260"/>
        <v>94170470</v>
      </c>
      <c r="F713" s="71">
        <f t="shared" si="260"/>
        <v>113686310.8</v>
      </c>
      <c r="G713" s="49">
        <f t="shared" si="260"/>
        <v>38485196.229999997</v>
      </c>
      <c r="H713" s="49">
        <f t="shared" si="260"/>
        <v>0</v>
      </c>
      <c r="I713" s="49">
        <f t="shared" si="260"/>
        <v>0</v>
      </c>
      <c r="J713" s="49">
        <f t="shared" si="260"/>
        <v>0</v>
      </c>
      <c r="K713" s="51"/>
    </row>
    <row r="714" spans="1:11">
      <c r="A714" s="1">
        <v>704</v>
      </c>
      <c r="B714" s="7" t="s">
        <v>2</v>
      </c>
      <c r="C714" s="61">
        <f>D714+E714+F714+G714+H714+I714+J714</f>
        <v>165600427.16</v>
      </c>
      <c r="D714" s="61">
        <v>0</v>
      </c>
      <c r="E714" s="61">
        <v>82800200</v>
      </c>
      <c r="F714" s="61">
        <v>82800227.159999996</v>
      </c>
      <c r="G714" s="61">
        <v>0</v>
      </c>
      <c r="H714" s="61">
        <v>0</v>
      </c>
      <c r="I714" s="61">
        <v>0</v>
      </c>
      <c r="J714" s="61">
        <v>0</v>
      </c>
      <c r="K714" s="51"/>
    </row>
    <row r="715" spans="1:11">
      <c r="A715" s="1">
        <v>705</v>
      </c>
      <c r="B715" s="7" t="s">
        <v>3</v>
      </c>
      <c r="C715" s="49">
        <f>D715+E715+F715+G715+H715+I715+J715</f>
        <v>80741549.870000005</v>
      </c>
      <c r="D715" s="49">
        <v>0</v>
      </c>
      <c r="E715" s="49">
        <v>11370270</v>
      </c>
      <c r="F715" s="49">
        <v>30886083.640000001</v>
      </c>
      <c r="G715" s="49">
        <v>38485196.229999997</v>
      </c>
      <c r="H715" s="49">
        <v>0</v>
      </c>
      <c r="I715" s="49">
        <v>0</v>
      </c>
      <c r="J715" s="49">
        <v>0</v>
      </c>
      <c r="K715" s="51"/>
    </row>
    <row r="716" spans="1:11">
      <c r="A716" s="1">
        <v>706</v>
      </c>
      <c r="B716" s="28" t="s">
        <v>116</v>
      </c>
      <c r="C716" s="49"/>
      <c r="D716" s="49"/>
      <c r="E716" s="49"/>
      <c r="F716" s="49"/>
      <c r="G716" s="50"/>
      <c r="H716" s="50"/>
      <c r="I716" s="50"/>
      <c r="J716" s="50"/>
      <c r="K716" s="51"/>
    </row>
    <row r="717" spans="1:11" ht="45">
      <c r="A717" s="1">
        <v>707</v>
      </c>
      <c r="B717" s="7" t="s">
        <v>253</v>
      </c>
      <c r="C717" s="61">
        <f>C718+C719+C720</f>
        <v>224132767.63</v>
      </c>
      <c r="D717" s="61">
        <f t="shared" ref="D717:J717" si="261">D718+D719+D720</f>
        <v>0</v>
      </c>
      <c r="E717" s="61">
        <f t="shared" si="261"/>
        <v>99968795.950000003</v>
      </c>
      <c r="F717" s="61">
        <f t="shared" si="261"/>
        <v>124163971.68000001</v>
      </c>
      <c r="G717" s="61">
        <f t="shared" si="261"/>
        <v>0</v>
      </c>
      <c r="H717" s="61">
        <f t="shared" si="261"/>
        <v>0</v>
      </c>
      <c r="I717" s="61">
        <f t="shared" si="261"/>
        <v>0</v>
      </c>
      <c r="J717" s="61">
        <f t="shared" si="261"/>
        <v>0</v>
      </c>
      <c r="K717" s="62"/>
    </row>
    <row r="718" spans="1:11">
      <c r="A718" s="1">
        <v>708</v>
      </c>
      <c r="B718" s="59" t="s">
        <v>1</v>
      </c>
      <c r="C718" s="61">
        <f>D718+E718+F718+G718+H718+I718+J718</f>
        <v>22619727.09</v>
      </c>
      <c r="D718" s="61">
        <v>0</v>
      </c>
      <c r="E718" s="49">
        <v>22619727.09</v>
      </c>
      <c r="F718" s="49">
        <v>0</v>
      </c>
      <c r="G718" s="61">
        <v>0</v>
      </c>
      <c r="H718" s="61">
        <v>0</v>
      </c>
      <c r="I718" s="61">
        <v>0</v>
      </c>
      <c r="J718" s="61">
        <v>0</v>
      </c>
      <c r="K718" s="62"/>
    </row>
    <row r="719" spans="1:11">
      <c r="A719" s="1">
        <v>709</v>
      </c>
      <c r="B719" s="59" t="s">
        <v>2</v>
      </c>
      <c r="C719" s="61">
        <f>D719+E719+F719+G719+H719+I719+J719</f>
        <v>87460996.479999989</v>
      </c>
      <c r="D719" s="61">
        <v>0</v>
      </c>
      <c r="E719" s="49">
        <v>33292818.329999998</v>
      </c>
      <c r="F719" s="49">
        <v>54168178.149999999</v>
      </c>
      <c r="G719" s="61">
        <v>0</v>
      </c>
      <c r="H719" s="61">
        <v>0</v>
      </c>
      <c r="I719" s="61">
        <v>0</v>
      </c>
      <c r="J719" s="61">
        <v>0</v>
      </c>
      <c r="K719" s="62"/>
    </row>
    <row r="720" spans="1:11">
      <c r="A720" s="1">
        <v>710</v>
      </c>
      <c r="B720" s="59" t="s">
        <v>3</v>
      </c>
      <c r="C720" s="61">
        <f>D720+E720+F720+G720+H720+I720+J720</f>
        <v>114052044.06</v>
      </c>
      <c r="D720" s="61">
        <v>0</v>
      </c>
      <c r="E720" s="49">
        <v>44056250.530000001</v>
      </c>
      <c r="F720" s="49">
        <v>69995793.530000001</v>
      </c>
      <c r="G720" s="61">
        <v>0</v>
      </c>
      <c r="H720" s="61">
        <v>0</v>
      </c>
      <c r="I720" s="61">
        <v>0</v>
      </c>
      <c r="J720" s="61">
        <v>0</v>
      </c>
      <c r="K720" s="62"/>
    </row>
    <row r="721" spans="1:11">
      <c r="A721" s="1">
        <v>711</v>
      </c>
      <c r="B721" s="68" t="s">
        <v>118</v>
      </c>
      <c r="C721" s="61"/>
      <c r="D721" s="61"/>
      <c r="E721" s="49"/>
      <c r="F721" s="49"/>
      <c r="G721" s="61"/>
      <c r="H721" s="61"/>
      <c r="I721" s="61"/>
      <c r="J721" s="61"/>
      <c r="K721" s="62"/>
    </row>
    <row r="722" spans="1:11" ht="105">
      <c r="A722" s="1">
        <v>712</v>
      </c>
      <c r="B722" s="69" t="s">
        <v>262</v>
      </c>
      <c r="C722" s="61">
        <f>C723</f>
        <v>64246808.25</v>
      </c>
      <c r="D722" s="61">
        <f t="shared" ref="D722:J722" si="262">D723</f>
        <v>0</v>
      </c>
      <c r="E722" s="61">
        <f t="shared" si="262"/>
        <v>0</v>
      </c>
      <c r="F722" s="61">
        <f t="shared" si="262"/>
        <v>64246808.25</v>
      </c>
      <c r="G722" s="61">
        <f t="shared" si="262"/>
        <v>0</v>
      </c>
      <c r="H722" s="61">
        <f t="shared" si="262"/>
        <v>0</v>
      </c>
      <c r="I722" s="61">
        <f t="shared" si="262"/>
        <v>0</v>
      </c>
      <c r="J722" s="61">
        <f t="shared" si="262"/>
        <v>0</v>
      </c>
      <c r="K722" s="62"/>
    </row>
    <row r="723" spans="1:11">
      <c r="A723" s="1">
        <v>713</v>
      </c>
      <c r="B723" s="59" t="s">
        <v>1</v>
      </c>
      <c r="C723" s="61">
        <f>D723+E723+F723+G723+H723+I723+J723</f>
        <v>64246808.25</v>
      </c>
      <c r="D723" s="61">
        <v>0</v>
      </c>
      <c r="E723" s="49">
        <v>0</v>
      </c>
      <c r="F723" s="49">
        <v>64246808.25</v>
      </c>
      <c r="G723" s="61">
        <v>0</v>
      </c>
      <c r="H723" s="61">
        <v>0</v>
      </c>
      <c r="I723" s="61">
        <v>0</v>
      </c>
      <c r="J723" s="61">
        <v>0</v>
      </c>
      <c r="K723" s="62"/>
    </row>
    <row r="724" spans="1:11">
      <c r="A724" s="1">
        <v>714</v>
      </c>
      <c r="B724" s="68" t="s">
        <v>120</v>
      </c>
      <c r="C724" s="61"/>
      <c r="D724" s="61"/>
      <c r="E724" s="49"/>
      <c r="F724" s="49"/>
      <c r="G724" s="61"/>
      <c r="H724" s="61"/>
      <c r="I724" s="61"/>
      <c r="J724" s="61"/>
      <c r="K724" s="62"/>
    </row>
    <row r="725" spans="1:11" ht="45">
      <c r="A725" s="1">
        <v>715</v>
      </c>
      <c r="B725" s="59" t="s">
        <v>273</v>
      </c>
      <c r="C725" s="61">
        <f>C726</f>
        <v>1248503.77</v>
      </c>
      <c r="D725" s="61">
        <f t="shared" ref="D725:J725" si="263">D726</f>
        <v>0</v>
      </c>
      <c r="E725" s="61">
        <f t="shared" si="263"/>
        <v>0</v>
      </c>
      <c r="F725" s="61">
        <f t="shared" si="263"/>
        <v>0</v>
      </c>
      <c r="G725" s="61">
        <f t="shared" si="263"/>
        <v>1248503.77</v>
      </c>
      <c r="H725" s="61">
        <f t="shared" si="263"/>
        <v>0</v>
      </c>
      <c r="I725" s="61">
        <f t="shared" si="263"/>
        <v>0</v>
      </c>
      <c r="J725" s="61">
        <f t="shared" si="263"/>
        <v>0</v>
      </c>
      <c r="K725" s="62"/>
    </row>
    <row r="726" spans="1:11">
      <c r="A726" s="1">
        <v>716</v>
      </c>
      <c r="B726" s="59" t="s">
        <v>3</v>
      </c>
      <c r="C726" s="61">
        <f>D726+E726+F726+G726+H726+I726+J726</f>
        <v>1248503.77</v>
      </c>
      <c r="D726" s="61">
        <v>0</v>
      </c>
      <c r="E726" s="49">
        <v>0</v>
      </c>
      <c r="F726" s="49">
        <v>0</v>
      </c>
      <c r="G726" s="61">
        <v>1248503.77</v>
      </c>
      <c r="H726" s="61">
        <v>0</v>
      </c>
      <c r="I726" s="61">
        <v>0</v>
      </c>
      <c r="J726" s="61">
        <v>0</v>
      </c>
      <c r="K726" s="62"/>
    </row>
    <row r="727" spans="1:11" ht="34.5" customHeight="1">
      <c r="A727" s="1">
        <v>717</v>
      </c>
      <c r="B727" s="79" t="s">
        <v>254</v>
      </c>
      <c r="C727" s="97"/>
      <c r="D727" s="97"/>
      <c r="E727" s="97"/>
      <c r="F727" s="97"/>
      <c r="G727" s="97"/>
      <c r="H727" s="97"/>
      <c r="I727" s="97"/>
      <c r="J727" s="97"/>
      <c r="K727" s="97"/>
    </row>
    <row r="728" spans="1:11" ht="15" customHeight="1">
      <c r="A728" s="1">
        <v>718</v>
      </c>
      <c r="B728" s="79" t="s">
        <v>50</v>
      </c>
      <c r="C728" s="79"/>
      <c r="D728" s="79"/>
      <c r="E728" s="79"/>
      <c r="F728" s="79"/>
      <c r="G728" s="79"/>
      <c r="H728" s="79"/>
      <c r="I728" s="79"/>
      <c r="J728" s="79"/>
      <c r="K728" s="79"/>
    </row>
    <row r="729" spans="1:11" ht="30">
      <c r="A729" s="1">
        <v>719</v>
      </c>
      <c r="B729" s="8" t="s">
        <v>43</v>
      </c>
      <c r="C729" s="61">
        <f>C732</f>
        <v>15311495</v>
      </c>
      <c r="D729" s="61">
        <f t="shared" ref="D729:J729" si="264">D732</f>
        <v>0</v>
      </c>
      <c r="E729" s="61">
        <f t="shared" si="264"/>
        <v>14444495</v>
      </c>
      <c r="F729" s="61">
        <f t="shared" si="264"/>
        <v>867000</v>
      </c>
      <c r="G729" s="61">
        <f t="shared" si="264"/>
        <v>0</v>
      </c>
      <c r="H729" s="61">
        <f t="shared" si="264"/>
        <v>0</v>
      </c>
      <c r="I729" s="61">
        <f t="shared" si="264"/>
        <v>0</v>
      </c>
      <c r="J729" s="61">
        <f t="shared" si="264"/>
        <v>0</v>
      </c>
      <c r="K729" s="62"/>
    </row>
    <row r="730" spans="1:11">
      <c r="A730" s="1">
        <v>720</v>
      </c>
      <c r="B730" s="8" t="s">
        <v>1</v>
      </c>
      <c r="C730" s="61">
        <v>0</v>
      </c>
      <c r="D730" s="61">
        <v>0</v>
      </c>
      <c r="E730" s="61">
        <v>0</v>
      </c>
      <c r="F730" s="61">
        <v>0</v>
      </c>
      <c r="G730" s="61">
        <v>0</v>
      </c>
      <c r="H730" s="61">
        <v>0</v>
      </c>
      <c r="I730" s="61">
        <v>0</v>
      </c>
      <c r="J730" s="61">
        <v>0</v>
      </c>
      <c r="K730" s="62"/>
    </row>
    <row r="731" spans="1:11">
      <c r="A731" s="1">
        <v>721</v>
      </c>
      <c r="B731" s="7" t="s">
        <v>10</v>
      </c>
      <c r="C731" s="61">
        <v>0</v>
      </c>
      <c r="D731" s="61">
        <v>0</v>
      </c>
      <c r="E731" s="61">
        <v>0</v>
      </c>
      <c r="F731" s="61">
        <v>0</v>
      </c>
      <c r="G731" s="61">
        <v>0</v>
      </c>
      <c r="H731" s="61">
        <v>0</v>
      </c>
      <c r="I731" s="61">
        <v>0</v>
      </c>
      <c r="J731" s="61">
        <v>0</v>
      </c>
      <c r="K731" s="62"/>
    </row>
    <row r="732" spans="1:11">
      <c r="A732" s="1">
        <v>722</v>
      </c>
      <c r="B732" s="7" t="s">
        <v>11</v>
      </c>
      <c r="C732" s="63">
        <f>C735</f>
        <v>15311495</v>
      </c>
      <c r="D732" s="63">
        <f t="shared" ref="D732:J732" si="265">D735</f>
        <v>0</v>
      </c>
      <c r="E732" s="63">
        <f t="shared" si="265"/>
        <v>14444495</v>
      </c>
      <c r="F732" s="63">
        <f t="shared" si="265"/>
        <v>867000</v>
      </c>
      <c r="G732" s="63">
        <f t="shared" si="265"/>
        <v>0</v>
      </c>
      <c r="H732" s="63">
        <f t="shared" si="265"/>
        <v>0</v>
      </c>
      <c r="I732" s="63">
        <f t="shared" si="265"/>
        <v>0</v>
      </c>
      <c r="J732" s="63">
        <f t="shared" si="265"/>
        <v>0</v>
      </c>
      <c r="K732" s="64"/>
    </row>
    <row r="733" spans="1:11">
      <c r="A733" s="1">
        <v>723</v>
      </c>
      <c r="B733" s="28" t="s">
        <v>115</v>
      </c>
      <c r="C733" s="63"/>
      <c r="D733" s="63"/>
      <c r="E733" s="63"/>
      <c r="F733" s="63"/>
      <c r="G733" s="63"/>
      <c r="H733" s="63"/>
      <c r="I733" s="63"/>
      <c r="J733" s="63"/>
      <c r="K733" s="64"/>
    </row>
    <row r="734" spans="1:11" ht="30">
      <c r="A734" s="1">
        <v>724</v>
      </c>
      <c r="B734" s="7" t="s">
        <v>255</v>
      </c>
      <c r="C734" s="63">
        <f>C735</f>
        <v>15311495</v>
      </c>
      <c r="D734" s="63">
        <f t="shared" ref="D734:J734" si="266">D735</f>
        <v>0</v>
      </c>
      <c r="E734" s="63">
        <f t="shared" si="266"/>
        <v>14444495</v>
      </c>
      <c r="F734" s="63">
        <f t="shared" si="266"/>
        <v>867000</v>
      </c>
      <c r="G734" s="63">
        <f t="shared" si="266"/>
        <v>0</v>
      </c>
      <c r="H734" s="63">
        <f t="shared" si="266"/>
        <v>0</v>
      </c>
      <c r="I734" s="63">
        <f t="shared" si="266"/>
        <v>0</v>
      </c>
      <c r="J734" s="63">
        <f t="shared" si="266"/>
        <v>0</v>
      </c>
      <c r="K734" s="64"/>
    </row>
    <row r="735" spans="1:11">
      <c r="A735" s="1">
        <v>725</v>
      </c>
      <c r="B735" s="7" t="s">
        <v>3</v>
      </c>
      <c r="C735" s="63">
        <f>D735+E735+F735+G735+H735+I735+J735</f>
        <v>15311495</v>
      </c>
      <c r="D735" s="63">
        <v>0</v>
      </c>
      <c r="E735" s="63">
        <v>14444495</v>
      </c>
      <c r="F735" s="63">
        <v>867000</v>
      </c>
      <c r="G735" s="63">
        <v>0</v>
      </c>
      <c r="H735" s="63">
        <v>0</v>
      </c>
      <c r="I735" s="63">
        <v>0</v>
      </c>
      <c r="J735" s="63">
        <v>0</v>
      </c>
      <c r="K735" s="64"/>
    </row>
    <row r="736" spans="1:11">
      <c r="B736" s="60"/>
      <c r="C736" s="65"/>
      <c r="D736" s="65"/>
      <c r="E736" s="65"/>
      <c r="F736" s="65"/>
      <c r="G736" s="65"/>
      <c r="H736" s="65"/>
      <c r="I736" s="65"/>
      <c r="J736" s="65"/>
      <c r="K736" s="66"/>
    </row>
    <row r="737" spans="2:11">
      <c r="B737" s="60"/>
      <c r="C737" s="65"/>
      <c r="D737" s="65"/>
      <c r="E737" s="65"/>
      <c r="F737" s="65"/>
      <c r="G737" s="65"/>
      <c r="H737" s="65"/>
      <c r="I737" s="65"/>
      <c r="J737" s="65"/>
      <c r="K737" s="66"/>
    </row>
  </sheetData>
  <mergeCells count="47">
    <mergeCell ref="B425:K425"/>
    <mergeCell ref="B706:K706"/>
    <mergeCell ref="B707:K707"/>
    <mergeCell ref="B727:K727"/>
    <mergeCell ref="B728:K728"/>
    <mergeCell ref="B697:K697"/>
    <mergeCell ref="B689:K689"/>
    <mergeCell ref="B685:K685"/>
    <mergeCell ref="B681:K681"/>
    <mergeCell ref="B626:K626"/>
    <mergeCell ref="B433:K433"/>
    <mergeCell ref="B583:K583"/>
    <mergeCell ref="B468:K468"/>
    <mergeCell ref="B469:K469"/>
    <mergeCell ref="B578:K578"/>
    <mergeCell ref="B140:K140"/>
    <mergeCell ref="B146:K146"/>
    <mergeCell ref="B345:K345"/>
    <mergeCell ref="B475:K475"/>
    <mergeCell ref="B319:K319"/>
    <mergeCell ref="B169:K169"/>
    <mergeCell ref="B227:K227"/>
    <mergeCell ref="B242:K242"/>
    <mergeCell ref="B460:K460"/>
    <mergeCell ref="B284:K284"/>
    <mergeCell ref="B232:K232"/>
    <mergeCell ref="B429:K429"/>
    <mergeCell ref="B368:K368"/>
    <mergeCell ref="B349:K349"/>
    <mergeCell ref="B378:K378"/>
    <mergeCell ref="B373:K373"/>
    <mergeCell ref="A7:K7"/>
    <mergeCell ref="B290:K290"/>
    <mergeCell ref="B314:K314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1 C391 C396 C402 C467 C405:C406" formulaRange="1"/>
    <ignoredError sqref="G628 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2017-01-12T06:08:45Z</cp:lastPrinted>
  <dcterms:created xsi:type="dcterms:W3CDTF">2014-11-11T06:52:36Z</dcterms:created>
  <dcterms:modified xsi:type="dcterms:W3CDTF">2017-01-31T11:33:13Z</dcterms:modified>
</cp:coreProperties>
</file>