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<sst xmlns="http://schemas.openxmlformats.org/spreadsheetml/2006/main" count="422" uniqueCount="361">
  <si>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</si>
  <si>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</si>
  <si>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</si>
  <si>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</si>
  <si>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</si>
  <si>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</si>
  <si>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</si>
  <si>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</si>
  <si>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</si>
  <si>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</si>
  <si>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</si>
  <si>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</si>
  <si>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</si>
  <si>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</si>
  <si>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</si>
  <si>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</si>
  <si>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</si>
  <si>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</si>
  <si>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</si>
  <si>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</si>
  <si>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</si>
  <si>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</si>
  <si>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</si>
  <si>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</si>
  <si>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</si>
  <si>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</si>
  <si>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</si>
  <si>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</si>
  <si>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</si>
  <si>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</si>
  <si>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</si>
  <si>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</si>
  <si>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</si>
  <si>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Плата за выбросы загрязняющих веществ в атмосферный воздух стацианарными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</si>
  <si>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</si>
  <si>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</si>
  <si>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</si>
  <si>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</si>
  <si>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</si>
  <si>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</si>
  <si>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</si>
  <si>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</si>
  <si>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</si>
  <si>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</si>
  <si>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</si>
  <si>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</si>
  <si>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</si>
  <si>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</si>
  <si>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</si>
  <si>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</si>
  <si>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</si>
  <si>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</si>
  <si>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</si>
  <si>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</si>
  <si>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</si>
  <si>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</si>
  <si>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</si>
  <si>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</si>
  <si>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</si>
  <si>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</si>
  <si>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</si>
  <si>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</si>
  <si>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</si>
  <si>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</si>
  <si>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</si>
  <si>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</si>
  <si>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</si>
  <si>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</si>
  <si>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</si>
  <si>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</si>
  <si>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</si>
  <si>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</si>
  <si>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</si>
  <si>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</si>
  <si>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</si>
  <si>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в области охраны окружающей среды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</si>
  <si>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</si>
  <si>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</si>
  <si>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на реализацию проектов капитального строительства муниципального значения по развитию газификации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</si>
  <si>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</si>
  <si>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ИТОГО доходов по 908 администратору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</si>
  <si>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</si>
  <si>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081</t>
  </si>
  <si>
    <t>ИТОГО доходов по 081 администратору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</si>
  <si>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</si>
  <si>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111 05034 04 0001 120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</si>
  <si>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находящегося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 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</si>
  <si>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</si>
  <si>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наем) муниципального жилищного фонда, находящегося в казне городских округов)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</si>
  <si>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</si>
  <si>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</si>
  <si>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</si>
  <si>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</si>
  <si>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</si>
  <si>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</si>
  <si>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</si>
  <si>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</si>
  <si>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</si>
  <si>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</si>
  <si>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</si>
  <si>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</si>
  <si>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</si>
  <si>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</si>
  <si>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</si>
  <si>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</si>
  <si>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</si>
  <si>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</si>
  <si>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</si>
  <si>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</si>
  <si>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</si>
  <si>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</si>
  <si>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</si>
  <si>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</si>
  <si>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</si>
  <si>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</si>
  <si>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</si>
  <si>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</si>
  <si>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</si>
  <si>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</si>
  <si>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</si>
  <si>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</si>
  <si>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</si>
  <si>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</si>
  <si>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</si>
  <si>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</si>
  <si>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</si>
  <si>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</si>
  <si>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</si>
  <si>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</si>
  <si>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</si>
  <si>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</si>
  <si>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</si>
  <si>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</si>
  <si>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</si>
  <si>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</si>
  <si>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</si>
  <si>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</si>
  <si>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</si>
  <si>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</si>
  <si>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</si>
  <si>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</si>
  <si>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</si>
  <si>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</si>
  <si>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</si>
  <si>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</si>
  <si>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</si>
  <si>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</si>
  <si>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</si>
  <si>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</si>
  <si>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</si>
  <si>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</si>
  <si>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</si>
  <si>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</si>
  <si>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</si>
  <si>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</si>
  <si>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</si>
  <si>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</si>
  <si>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</si>
  <si>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</si>
  <si>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</si>
  <si>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</si>
  <si>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</si>
  <si>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</si>
  <si>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</si>
  <si>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</si>
  <si>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</si>
  <si>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</si>
  <si>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</si>
  <si>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</si>
  <si>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</si>
  <si>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</si>
  <si>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</si>
  <si>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</si>
  <si>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</si>
  <si>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</si>
  <si>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</si>
  <si>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</si>
  <si>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</si>
  <si>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</si>
  <si>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</si>
  <si>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</si>
  <si>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</si>
  <si>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</si>
  <si>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</si>
  <si>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</si>
  <si>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</si>
  <si>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</si>
  <si>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</si>
  <si>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</si>
  <si>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</si>
  <si>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</si>
  <si>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</si>
  <si>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</si>
  <si>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</si>
  <si>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</si>
  <si>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</si>
  <si>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</si>
  <si>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</si>
  <si>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</si>
  <si>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</si>
  <si>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Приложение  2</t>
  </si>
  <si>
    <t>Прочие доходы от компенсации затрат бюджетов городских округов (в части возврата дебиторской задолженности прошлых лет)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</si>
  <si>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</si>
  <si>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</si>
  <si>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039 – Администрация Северного управленческого округа Свердловской области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</si>
  <si>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  </t>
  </si>
  <si>
    <t>Субсидии на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</si>
  <si>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</si>
  <si>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на поддержку муниципальных программ формирования современной городской среды </t>
  </si>
  <si>
    <t>Субсидии на организацию мероприятий по охране окружающей среды и природопользованию в 2018 году</t>
  </si>
  <si>
    <t>Субсидии на проведение кадастровых работ по образованию земельных участков из земель сельскохозяйственного значения, оформляемых в муниципальную собственность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</si>
  <si>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</si>
  <si>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</si>
  <si>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Прочие межбюджетные трансферты (из резервного фонда Правительства СО для МБСОУ «СК«Олимп» на приобретение спортивного оборудования, учебной мебели, оргтехники и экипировки и на приобретение газонокосилки, снегоуборочной машины, нетбука и музыкальной аппаратуры) </t>
  </si>
  <si>
    <t xml:space="preserve">Прочие межбюджетные трансферты (из резервного фонда Правительства СО на ремонт автомобильных дорог общего пользования местного значения по улицам Кирова, Васильевской, Советской, Воинской, Карла Маркса, Клубной и Куйбышева в городе Верхотурье) </t>
  </si>
  <si>
    <t xml:space="preserve">Прочие межбюджетные трансферты (из резервного фонда Правительства СО на благоустройство объектов на территории городского округа Верхотурский) </t>
  </si>
  <si>
    <t xml:space="preserve">Прочие межбюджетные трансферты (из резервного фонда Правительства СО на капитальный ремонт трех насосных станций 1-го подъема скважин с блочно-модульными станциями водоподготовки) </t>
  </si>
  <si>
    <t xml:space="preserve">Прочие межбюджетные трансферты (из резервного фонда Правительства СО на ремонт тепловых и водопроводных сетей, установку новых сетевых и подпиточных насосов)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</si>
  <si>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</si>
  <si>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</si>
  <si>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</si>
  <si>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</si>
  <si>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</si>
  <si>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</si>
  <si>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</si>
  <si>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</si>
  <si>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подготовку молодых граждан к военной службе в 2018 году </t>
  </si>
  <si>
    <t xml:space="preserve">Прочие межбюджетные трансферты (из резервного фонда Правительства СО на приобретение будо-матов с креплением для МБУДО "ДЮСШ") </t>
  </si>
  <si>
    <t>908 - Управление культуры, туризма и молодежной политики Администрации городского округа Верхотурский</t>
  </si>
  <si>
    <t>908</t>
  </si>
  <si>
    <t>Субсидия бюджетам городских округов на поддержку отрасли культуры</t>
  </si>
  <si>
    <t>Субсиди на проведениеремонтных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</si>
  <si>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Субсидии на реализацию мер по обеспечению целевых показателей, установленных указами Президента РФ по повышению оплаты труда работников бюджетной сферы, в муниципальных учреждениях культуры</t>
  </si>
  <si>
    <t>Иные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муниипальными районами (городскими округами), расположенными на территории Свердловской области, в 2018 году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</si>
  <si>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</si>
  <si>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</si>
  <si>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 отдельных расходных обязательств</t>
  </si>
  <si>
    <t>Прочие межбюджетные трансферты (на обеспечение оплаты труда работников муниципальных учреждений в размере не ниже минимального размера оплаты труда)</t>
  </si>
  <si>
    <t>Прочие межбюджетные трансферты (на стимулирование муниципальных образований, расположенных на территории Свердловской области)</t>
  </si>
  <si>
    <t>Уточненные бюджетные назначения 2018 г.</t>
  </si>
  <si>
    <t>Фактическое исполнение за 2018 года</t>
  </si>
  <si>
    <t>Отклонение от уточненных бюджетных назначений 2018 г.</t>
  </si>
  <si>
    <t>% исполнение от уточненных бюджетных назначений 2018 г.</t>
  </si>
  <si>
    <t>081 - Управление Федеральной службы по ветеринарному и фитосанитарному надзору по Свердловской области</t>
  </si>
  <si>
    <t>Прочие поступления от денежных взысканий (штрафов) и иных сумм в возмещении ущерба, зачисляемые в бюджет городского округа</t>
  </si>
  <si>
    <t>116 90040 04 6000 140</t>
  </si>
  <si>
    <t>116 90040 04 0000 140</t>
  </si>
  <si>
    <t xml:space="preserve">103 02230 01 0000 110 </t>
  </si>
  <si>
    <t>116 25050 01 6000 140</t>
  </si>
  <si>
    <t>116 28000 01 6000 140</t>
  </si>
  <si>
    <t>101 02010 01 0000 110</t>
  </si>
  <si>
    <t>101 02020 01 0000 110</t>
  </si>
  <si>
    <t>101 02030 01 0000 110</t>
  </si>
  <si>
    <t>101 02040 01 0000 110</t>
  </si>
  <si>
    <t>105 01011 01 0000 110</t>
  </si>
  <si>
    <t>105 01021 01 0000 110</t>
  </si>
  <si>
    <t>105 01012 01 0000 110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</si>
  <si>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</si>
  <si>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105 01022 01 0000 110</t>
  </si>
  <si>
    <t>105 01050 01 0000 110</t>
  </si>
  <si>
    <t xml:space="preserve">Минимальный налог, зачисляемый в бюджеты субъектов Российской Федерации 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</si>
  <si>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</si>
  <si>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105 02010 02 0000 110</t>
  </si>
  <si>
    <t>105 03010 01 0000 110</t>
  </si>
  <si>
    <t>105 04010 02 0000 110</t>
  </si>
  <si>
    <t>106 01020 04 0000 110</t>
  </si>
  <si>
    <t>106 06032 04 0000 110</t>
  </si>
  <si>
    <t>106 06042 04 0000 110</t>
  </si>
  <si>
    <t>108 03010 01 1000 110</t>
  </si>
  <si>
    <t>116 03010 01 6000 140</t>
  </si>
  <si>
    <t>116 03030 01 6000 140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</si>
  <si>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</si>
  <si>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</si>
  <si>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116 30030 01 6000 140</t>
  </si>
  <si>
    <t>116 43000 01 6000 140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</si>
  <si>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</si>
  <si>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</si>
  <si>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</si>
  <si>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111 05012 04 0001 120</t>
  </si>
  <si>
    <t>111 05074 04 0003 120</t>
  </si>
  <si>
    <t>111 05074 04 0004 120</t>
  </si>
  <si>
    <t>113 02994 04 0001 130</t>
  </si>
  <si>
    <t>114 02043 04 0001 410</t>
  </si>
  <si>
    <t>114 02043 04 0002 410</t>
  </si>
  <si>
    <t>114 06012 04 0000 430</t>
  </si>
  <si>
    <t>114 06024 04 0000 430</t>
  </si>
  <si>
    <t>322 - Управление Федеральной службы судебных приставов по Свердловской области</t>
  </si>
  <si>
    <t>322</t>
  </si>
  <si>
    <t>ИТОГО доходов по 322 администратору</t>
  </si>
  <si>
    <t>114 06312 04 0000 430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</si>
  <si>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</si>
  <si>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городского округа</t>
  </si>
  <si>
    <t>116 32000 04 0000 140</t>
  </si>
  <si>
    <t>117 01040 04 0000 180</t>
  </si>
  <si>
    <t>Невыясненные поступления, зачисляемые в бюджеты городских округов</t>
  </si>
  <si>
    <t>202 20077 04 0000 151</t>
  </si>
  <si>
    <t>202 25127 04 0000 151</t>
  </si>
  <si>
    <t>202 25527 04 0000 151</t>
  </si>
  <si>
    <t>202 25555 04 0000 151</t>
  </si>
  <si>
    <t>202 25567 04 0000 151</t>
  </si>
  <si>
    <t>202 29999 04 0000 151</t>
  </si>
  <si>
    <t>202 30022 04 0000 151</t>
  </si>
  <si>
    <t>202 30024 04 0000 151</t>
  </si>
  <si>
    <t>202 35118 04 0000 151</t>
  </si>
  <si>
    <t>202 35120 04 0000 151</t>
  </si>
  <si>
    <t>202 35250 04 0000 151</t>
  </si>
  <si>
    <t>202 35462 04 0000 151</t>
  </si>
  <si>
    <t>к Решению Думы городского округа Верхотурский</t>
  </si>
  <si>
    <t>от _______________2019 г. № ___</t>
  </si>
  <si>
    <t xml:space="preserve">"Об исполнении бюджета городского округа Верхотурский за 2018 год" 
</t>
  </si>
  <si>
    <t>207 04050 04 0000 180</t>
  </si>
  <si>
    <t>113 01994 04 0001 130</t>
  </si>
  <si>
    <t>219 60010 04 0000 151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</si>
  <si>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</si>
  <si>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113 01994 04 0004 130</t>
  </si>
  <si>
    <t>113 01994 04 0003 130</t>
  </si>
  <si>
    <t>202 25027 04 0000 151</t>
  </si>
  <si>
    <t>218 04020 04 0000 180</t>
  </si>
  <si>
    <t>Доходы от бюджетов городских округов от возврата автономными учреждениями остатков субсидий прошлых лет</t>
  </si>
  <si>
    <t>202 49999 04 0000 151</t>
  </si>
  <si>
    <t>202 25519 04 0000 151</t>
  </si>
  <si>
    <t>202 15001 04 0000 151</t>
  </si>
  <si>
    <t>202 39999 04 0000 151</t>
  </si>
  <si>
    <t xml:space="preserve">Прочие межбюджетные трансферты (на ноутбуки для МКОУ "Кордюковская СОШ") </t>
  </si>
  <si>
    <t xml:space="preserve">Прочие межбюджетные трансферты (на приобретение спортивного оборудования для МБУДО "ДЮСШ") </t>
  </si>
  <si>
    <t xml:space="preserve">103 02240 01 0000 110 </t>
  </si>
  <si>
    <t xml:space="preserve">103 02250 01 0000 110 </t>
  </si>
  <si>
    <t xml:space="preserve">103 02260 01 0000 110 </t>
  </si>
  <si>
    <t>112 01010 01 6000 120</t>
  </si>
  <si>
    <t>112 01030 01 6000 120</t>
  </si>
  <si>
    <t>112 01040 01 6000 120</t>
  </si>
  <si>
    <t>Субсидии на предоставление региональных социальных выплат молодым семьям на улучшение жилищных условий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</si>
  <si>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</si>
  <si>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</si>
  <si>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</si>
  <si>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</si>
  <si>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</si>
  <si>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</si>
  <si>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</si>
  <si>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</si>
  <si>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</si>
  <si>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</si>
  <si>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</si>
  <si>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</si>
  <si>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</si>
  <si>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</si>
  <si>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</si>
  <si>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</si>
  <si>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</si>
  <si>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</si>
  <si>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</si>
  <si>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</si>
  <si>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</si>
  <si>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</si>
  <si>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</si>
  <si>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</si>
  <si>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</si>
  <si>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</si>
  <si>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</si>
  <si>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</si>
  <si>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за 2018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</si>
</sst>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167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167" fontId="4" fillId="0" borderId="10" xfId="0" applyNumberFormat="1" applyFont="1" applyBorder="1" applyAlignment="1">
      <alignment horizontal="right"/>
    </xf>
    <xf numFmtId="167" fontId="4" fillId="0" borderId="11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right"/>
    </xf>
    <xf numFmtId="168" fontId="4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right"/>
    </xf>
    <xf numFmtId="167" fontId="4" fillId="0" borderId="10" xfId="0" applyNumberFormat="1" applyFont="1" applyFill="1" applyBorder="1" applyAlignment="1">
      <alignment horizontal="right"/>
    </xf>
    <xf numFmtId="167" fontId="3" fillId="0" borderId="11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left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left" vertical="top"/>
    </xf>
    <xf numFmtId="167" fontId="3" fillId="0" borderId="10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6" fillId="0" borderId="10" xfId="0" applyNumberFormat="1" applyFont="1" applyBorder="1" applyAlignment="1">
      <alignment/>
    </xf>
    <xf numFmtId="49" fontId="0" fillId="0" borderId="14" xfId="0" applyNumberFormat="1" applyBorder="1" applyAlignment="1">
      <alignment wrapText="1"/>
    </xf>
    <xf numFmtId="167" fontId="0" fillId="0" borderId="10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right" wrapText="1"/>
    </xf>
    <xf numFmtId="167" fontId="4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7" fontId="6" fillId="0" borderId="14" xfId="0" applyNumberFormat="1" applyFont="1" applyBorder="1" applyAlignment="1">
      <alignment horizontal="center"/>
    </xf>
    <xf numFmtId="167" fontId="6" fillId="0" borderId="15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6" xfId="0" applyFont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0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5.375" style="0" customWidth="1"/>
    <col min="2" max="2" width="5.625" style="0" customWidth="1"/>
    <col min="3" max="3" width="19.75390625" style="0" customWidth="1"/>
    <col min="4" max="4" width="35.125" style="6" customWidth="1"/>
    <col min="5" max="5" width="13.625" style="6" customWidth="1"/>
    <col min="6" max="6" width="13.375" style="0" customWidth="1"/>
    <col min="7" max="7" width="14.00390625" style="0" customWidth="1"/>
    <col min="8" max="8" width="13.125" style="0" customWidth="1"/>
  </cols>
  <sheetData>
    <row r="1" spans="1:8" ht="15.75">
      <c r="A1" s="78" t="s">
        <v>200</v>
      </c>
      <c r="B1" s="78"/>
      <c r="C1" s="78"/>
      <c r="D1" s="78"/>
      <c r="E1" s="78"/>
      <c r="F1" s="78"/>
      <c r="G1" s="78"/>
      <c r="H1" s="78"/>
    </row>
    <row r="2" spans="3:8" ht="15.75">
      <c r="C2" s="79" t="s">
        <v>307</v>
      </c>
      <c r="D2" s="79"/>
      <c r="E2" s="79"/>
      <c r="F2" s="79"/>
      <c r="G2" s="79"/>
      <c r="H2" s="79"/>
    </row>
    <row r="3" spans="1:8" ht="15.75">
      <c r="A3" s="79" t="s">
        <v>308</v>
      </c>
      <c r="B3" s="79"/>
      <c r="C3" s="79"/>
      <c r="D3" s="79"/>
      <c r="E3" s="79"/>
      <c r="F3" s="79"/>
      <c r="G3" s="79"/>
      <c r="H3" s="79"/>
    </row>
    <row r="4" spans="1:8" ht="15.75" customHeight="1">
      <c r="A4" s="109" t="s">
        <v>309</v>
      </c>
      <c r="B4" s="109"/>
      <c r="C4" s="109"/>
      <c r="D4" s="109"/>
      <c r="E4" s="109"/>
      <c r="F4" s="109"/>
      <c r="G4" s="109"/>
      <c r="H4" s="109"/>
    </row>
    <row r="5" spans="1:22" ht="15.75" customHeight="1">
      <c r="A5" s="77"/>
      <c r="B5" s="77"/>
      <c r="C5" s="77"/>
      <c r="D5" s="77"/>
      <c r="E5" s="77"/>
      <c r="F5" s="77"/>
      <c r="G5" s="77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7" ht="1.5" customHeight="1">
      <c r="A6" s="78"/>
      <c r="B6" s="78"/>
      <c r="C6" s="78"/>
      <c r="D6" s="78"/>
      <c r="E6" s="78"/>
      <c r="F6" s="78"/>
      <c r="G6" s="78"/>
    </row>
    <row r="7" spans="1:6" ht="12.75">
      <c r="A7" s="86"/>
      <c r="B7" s="86"/>
      <c r="C7" s="86"/>
      <c r="D7" s="86"/>
      <c r="E7" s="86"/>
      <c r="F7" s="86"/>
    </row>
    <row r="8" spans="1:8" ht="15.75" customHeight="1">
      <c r="A8" s="110" t="s">
        <v>360</v>
      </c>
      <c r="B8" s="110"/>
      <c r="C8" s="110"/>
      <c r="D8" s="110"/>
      <c r="E8" s="110"/>
      <c r="F8" s="110"/>
      <c r="G8" s="110"/>
      <c r="H8" s="110"/>
    </row>
    <row r="9" spans="1:8" ht="23.25" customHeight="1">
      <c r="A9" s="110"/>
      <c r="B9" s="110"/>
      <c r="C9" s="110"/>
      <c r="D9" s="110"/>
      <c r="E9" s="110"/>
      <c r="F9" s="110"/>
      <c r="G9" s="110"/>
      <c r="H9" s="110"/>
    </row>
    <row r="11" spans="6:8" ht="12.75">
      <c r="F11" s="111" t="s">
        <v>6</v>
      </c>
      <c r="G11" s="111"/>
      <c r="H11" s="111"/>
    </row>
    <row r="12" spans="1:8" ht="90" customHeight="1">
      <c r="A12" s="8" t="s">
        <v>4</v>
      </c>
      <c r="B12" s="9" t="s">
        <v>5</v>
      </c>
      <c r="C12" s="9" t="s">
        <v>202</v>
      </c>
      <c r="D12" s="10" t="s">
        <v>203</v>
      </c>
      <c r="E12" s="12" t="s">
        <v>239</v>
      </c>
      <c r="F12" s="52" t="s">
        <v>240</v>
      </c>
      <c r="G12" s="53" t="s">
        <v>241</v>
      </c>
      <c r="H12" s="53" t="s">
        <v>242</v>
      </c>
    </row>
    <row r="13" spans="1:8" ht="12.75">
      <c r="A13" s="11">
        <v>1</v>
      </c>
      <c r="B13" s="11">
        <v>2</v>
      </c>
      <c r="C13" s="11">
        <v>3</v>
      </c>
      <c r="D13" s="12">
        <v>4</v>
      </c>
      <c r="E13" s="12">
        <v>5</v>
      </c>
      <c r="F13" s="13">
        <v>6</v>
      </c>
      <c r="G13" s="54">
        <v>7</v>
      </c>
      <c r="H13" s="54">
        <v>8</v>
      </c>
    </row>
    <row r="14" spans="1:8" ht="12.75">
      <c r="A14" s="40" t="s">
        <v>90</v>
      </c>
      <c r="B14" s="88" t="s">
        <v>46</v>
      </c>
      <c r="C14" s="89"/>
      <c r="D14" s="89"/>
      <c r="E14" s="89"/>
      <c r="F14" s="89"/>
      <c r="G14" s="89"/>
      <c r="H14" s="90"/>
    </row>
    <row r="15" spans="1:8" ht="48" customHeight="1">
      <c r="A15" s="40" t="s">
        <v>91</v>
      </c>
      <c r="B15" s="40" t="s">
        <v>48</v>
      </c>
      <c r="C15" s="56" t="s">
        <v>7</v>
      </c>
      <c r="D15" s="39" t="s">
        <v>8</v>
      </c>
      <c r="E15" s="41">
        <v>260.4</v>
      </c>
      <c r="F15" s="41">
        <v>19</v>
      </c>
      <c r="G15" s="57">
        <f>F15-E15</f>
        <v>-241.39999999999998</v>
      </c>
      <c r="H15" s="67">
        <f>F15/E15*100</f>
        <v>7.29646697388633</v>
      </c>
    </row>
    <row r="16" spans="1:8" ht="12.75">
      <c r="A16" s="40" t="s">
        <v>92</v>
      </c>
      <c r="B16" s="87" t="s">
        <v>47</v>
      </c>
      <c r="C16" s="87"/>
      <c r="D16" s="87"/>
      <c r="E16" s="14">
        <f>SUM(E15)</f>
        <v>260.4</v>
      </c>
      <c r="F16" s="14">
        <f>SUM(F15)</f>
        <v>19</v>
      </c>
      <c r="G16" s="14">
        <f>SUM(G15)</f>
        <v>-241.39999999999998</v>
      </c>
      <c r="H16" s="68">
        <f aca="true" t="shared" si="0" ref="H16:H98">F16/E16*100</f>
        <v>7.29646697388633</v>
      </c>
    </row>
    <row r="17" spans="1:8" ht="16.5" customHeight="1">
      <c r="A17" s="40" t="s">
        <v>93</v>
      </c>
      <c r="B17" s="91" t="s">
        <v>204</v>
      </c>
      <c r="C17" s="92"/>
      <c r="D17" s="92"/>
      <c r="E17" s="92"/>
      <c r="F17" s="92"/>
      <c r="G17" s="92"/>
      <c r="H17" s="93"/>
    </row>
    <row r="18" spans="1:8" ht="49.5" customHeight="1">
      <c r="A18" s="40" t="s">
        <v>94</v>
      </c>
      <c r="B18" s="47" t="s">
        <v>9</v>
      </c>
      <c r="C18" s="43" t="s">
        <v>246</v>
      </c>
      <c r="D18" s="39" t="s">
        <v>8</v>
      </c>
      <c r="E18" s="48">
        <v>36.9</v>
      </c>
      <c r="F18" s="48">
        <v>62.8</v>
      </c>
      <c r="G18" s="57">
        <f>F18-E18</f>
        <v>25.9</v>
      </c>
      <c r="H18" s="67">
        <f t="shared" si="0"/>
        <v>170.18970189701895</v>
      </c>
    </row>
    <row r="19" spans="1:8" ht="12.75">
      <c r="A19" s="40" t="s">
        <v>95</v>
      </c>
      <c r="B19" s="83" t="s">
        <v>10</v>
      </c>
      <c r="C19" s="84"/>
      <c r="D19" s="85"/>
      <c r="E19" s="49">
        <f>E18</f>
        <v>36.9</v>
      </c>
      <c r="F19" s="49">
        <f>F18</f>
        <v>62.8</v>
      </c>
      <c r="G19" s="49">
        <f>G18</f>
        <v>25.9</v>
      </c>
      <c r="H19" s="68">
        <f t="shared" si="0"/>
        <v>170.18970189701895</v>
      </c>
    </row>
    <row r="20" spans="1:8" ht="16.5" customHeight="1">
      <c r="A20" s="40" t="s">
        <v>96</v>
      </c>
      <c r="B20" s="94" t="s">
        <v>68</v>
      </c>
      <c r="C20" s="95"/>
      <c r="D20" s="95"/>
      <c r="E20" s="95"/>
      <c r="F20" s="95"/>
      <c r="G20" s="95"/>
      <c r="H20" s="96"/>
    </row>
    <row r="21" spans="1:8" ht="49.5" customHeight="1">
      <c r="A21" s="40" t="s">
        <v>97</v>
      </c>
      <c r="B21" s="47" t="s">
        <v>44</v>
      </c>
      <c r="C21" s="43" t="s">
        <v>246</v>
      </c>
      <c r="D21" s="39" t="s">
        <v>8</v>
      </c>
      <c r="E21" s="50">
        <v>34.8</v>
      </c>
      <c r="F21" s="50">
        <v>0.6</v>
      </c>
      <c r="G21" s="57">
        <f>F21-E21</f>
        <v>-34.199999999999996</v>
      </c>
      <c r="H21" s="67">
        <f t="shared" si="0"/>
        <v>1.7241379310344827</v>
      </c>
    </row>
    <row r="22" spans="1:8" ht="12.75">
      <c r="A22" s="40" t="s">
        <v>98</v>
      </c>
      <c r="B22" s="83" t="s">
        <v>43</v>
      </c>
      <c r="C22" s="84"/>
      <c r="D22" s="85"/>
      <c r="E22" s="17">
        <f>SUM(E21)</f>
        <v>34.8</v>
      </c>
      <c r="F22" s="49">
        <f>F21</f>
        <v>0.6</v>
      </c>
      <c r="G22" s="58">
        <f>SUM(G21)</f>
        <v>-34.199999999999996</v>
      </c>
      <c r="H22" s="68">
        <f t="shared" si="0"/>
        <v>1.7241379310344827</v>
      </c>
    </row>
    <row r="23" spans="1:8" ht="15" customHeight="1">
      <c r="A23" s="40" t="s">
        <v>99</v>
      </c>
      <c r="B23" s="97" t="s">
        <v>73</v>
      </c>
      <c r="C23" s="98"/>
      <c r="D23" s="98"/>
      <c r="E23" s="98"/>
      <c r="F23" s="98"/>
      <c r="G23" s="98"/>
      <c r="H23" s="99"/>
    </row>
    <row r="24" spans="1:8" ht="38.25" customHeight="1">
      <c r="A24" s="40" t="s">
        <v>100</v>
      </c>
      <c r="B24" s="40" t="s">
        <v>26</v>
      </c>
      <c r="C24" s="40" t="s">
        <v>328</v>
      </c>
      <c r="D24" s="46" t="s">
        <v>33</v>
      </c>
      <c r="E24" s="18">
        <v>54</v>
      </c>
      <c r="F24" s="59">
        <v>18.4</v>
      </c>
      <c r="G24" s="57">
        <f>F24-E24</f>
        <v>-35.6</v>
      </c>
      <c r="H24" s="67">
        <f t="shared" si="0"/>
        <v>34.074074074074076</v>
      </c>
    </row>
    <row r="25" spans="1:8" ht="25.5" customHeight="1">
      <c r="A25" s="40" t="s">
        <v>101</v>
      </c>
      <c r="B25" s="40" t="s">
        <v>26</v>
      </c>
      <c r="C25" s="40" t="s">
        <v>329</v>
      </c>
      <c r="D25" s="46" t="s">
        <v>34</v>
      </c>
      <c r="E25" s="18">
        <v>6</v>
      </c>
      <c r="F25" s="59">
        <v>1.3</v>
      </c>
      <c r="G25" s="57">
        <f>F25-E25</f>
        <v>-4.7</v>
      </c>
      <c r="H25" s="67">
        <f t="shared" si="0"/>
        <v>21.666666666666668</v>
      </c>
    </row>
    <row r="26" spans="1:8" ht="27" customHeight="1">
      <c r="A26" s="40" t="s">
        <v>102</v>
      </c>
      <c r="B26" s="40" t="s">
        <v>26</v>
      </c>
      <c r="C26" s="40" t="s">
        <v>330</v>
      </c>
      <c r="D26" s="46" t="s">
        <v>35</v>
      </c>
      <c r="E26" s="18">
        <v>108</v>
      </c>
      <c r="F26" s="59">
        <v>28.6</v>
      </c>
      <c r="G26" s="57">
        <f>F26-E26</f>
        <v>-79.4</v>
      </c>
      <c r="H26" s="67">
        <f t="shared" si="0"/>
        <v>26.481481481481485</v>
      </c>
    </row>
    <row r="27" spans="1:8" ht="12.75">
      <c r="A27" s="40" t="s">
        <v>103</v>
      </c>
      <c r="B27" s="83" t="s">
        <v>11</v>
      </c>
      <c r="C27" s="84"/>
      <c r="D27" s="85"/>
      <c r="E27" s="16">
        <f>SUM(E24:E26)</f>
        <v>168</v>
      </c>
      <c r="F27" s="49">
        <f>SUM(F24:F26)</f>
        <v>48.3</v>
      </c>
      <c r="G27" s="49">
        <f>SUM(G24:G26)</f>
        <v>-119.70000000000002</v>
      </c>
      <c r="H27" s="68">
        <f t="shared" si="0"/>
        <v>28.749999999999996</v>
      </c>
    </row>
    <row r="28" spans="1:8" ht="12.75">
      <c r="A28" s="40" t="s">
        <v>104</v>
      </c>
      <c r="B28" s="80" t="s">
        <v>243</v>
      </c>
      <c r="C28" s="81"/>
      <c r="D28" s="81"/>
      <c r="E28" s="81"/>
      <c r="F28" s="81"/>
      <c r="G28" s="81"/>
      <c r="H28" s="82"/>
    </row>
    <row r="29" spans="1:8" ht="51">
      <c r="A29" s="40" t="s">
        <v>105</v>
      </c>
      <c r="B29" s="60" t="s">
        <v>82</v>
      </c>
      <c r="C29" s="30" t="s">
        <v>245</v>
      </c>
      <c r="D29" s="69" t="s">
        <v>244</v>
      </c>
      <c r="E29" s="18">
        <v>0</v>
      </c>
      <c r="F29" s="59">
        <v>15</v>
      </c>
      <c r="G29" s="59">
        <f>F29-E29</f>
        <v>15</v>
      </c>
      <c r="H29" s="70">
        <v>0</v>
      </c>
    </row>
    <row r="30" spans="1:8" ht="12.75">
      <c r="A30" s="40" t="s">
        <v>106</v>
      </c>
      <c r="B30" s="83" t="s">
        <v>83</v>
      </c>
      <c r="C30" s="84"/>
      <c r="D30" s="85"/>
      <c r="E30" s="16">
        <f>SUM(E29)</f>
        <v>0</v>
      </c>
      <c r="F30" s="16">
        <f>SUM(F29)</f>
        <v>15</v>
      </c>
      <c r="G30" s="49">
        <f>F30-E30</f>
        <v>15</v>
      </c>
      <c r="H30" s="68">
        <v>0</v>
      </c>
    </row>
    <row r="31" spans="1:8" ht="15.75" customHeight="1">
      <c r="A31" s="40" t="s">
        <v>107</v>
      </c>
      <c r="B31" s="94" t="s">
        <v>69</v>
      </c>
      <c r="C31" s="95"/>
      <c r="D31" s="95"/>
      <c r="E31" s="95"/>
      <c r="F31" s="95"/>
      <c r="G31" s="95"/>
      <c r="H31" s="96"/>
    </row>
    <row r="32" spans="1:8" ht="85.5" customHeight="1">
      <c r="A32" s="40" t="s">
        <v>108</v>
      </c>
      <c r="B32" s="60" t="s">
        <v>41</v>
      </c>
      <c r="C32" s="45" t="s">
        <v>247</v>
      </c>
      <c r="D32" s="31" t="s">
        <v>55</v>
      </c>
      <c r="E32" s="19">
        <v>3679.7</v>
      </c>
      <c r="F32" s="41">
        <v>5788.7</v>
      </c>
      <c r="G32" s="61">
        <f>F32-E32</f>
        <v>2109</v>
      </c>
      <c r="H32" s="67">
        <f t="shared" si="0"/>
        <v>157.31445498274317</v>
      </c>
    </row>
    <row r="33" spans="1:8" ht="111" customHeight="1">
      <c r="A33" s="40" t="s">
        <v>109</v>
      </c>
      <c r="B33" s="60" t="s">
        <v>41</v>
      </c>
      <c r="C33" s="45" t="s">
        <v>325</v>
      </c>
      <c r="D33" s="31" t="s">
        <v>54</v>
      </c>
      <c r="E33" s="19">
        <v>156.3</v>
      </c>
      <c r="F33" s="41">
        <v>55.7</v>
      </c>
      <c r="G33" s="61">
        <f>F33-E33</f>
        <v>-100.60000000000001</v>
      </c>
      <c r="H33" s="67">
        <f t="shared" si="0"/>
        <v>35.63659628918746</v>
      </c>
    </row>
    <row r="34" spans="1:8" ht="96.75" customHeight="1">
      <c r="A34" s="40" t="s">
        <v>110</v>
      </c>
      <c r="B34" s="60" t="s">
        <v>41</v>
      </c>
      <c r="C34" s="45" t="s">
        <v>326</v>
      </c>
      <c r="D34" s="31" t="s">
        <v>56</v>
      </c>
      <c r="E34" s="19">
        <v>8056.7</v>
      </c>
      <c r="F34" s="41">
        <v>8444.3</v>
      </c>
      <c r="G34" s="61">
        <f>F34-E34</f>
        <v>387.59999999999945</v>
      </c>
      <c r="H34" s="67">
        <f t="shared" si="0"/>
        <v>104.81090272692293</v>
      </c>
    </row>
    <row r="35" spans="1:8" ht="97.5" customHeight="1">
      <c r="A35" s="40" t="s">
        <v>111</v>
      </c>
      <c r="B35" s="60" t="s">
        <v>41</v>
      </c>
      <c r="C35" s="45" t="s">
        <v>327</v>
      </c>
      <c r="D35" s="31" t="s">
        <v>57</v>
      </c>
      <c r="E35" s="19">
        <v>132.3</v>
      </c>
      <c r="F35" s="41">
        <v>-1297</v>
      </c>
      <c r="G35" s="61">
        <f>F35-E35</f>
        <v>-1429.3</v>
      </c>
      <c r="H35" s="67">
        <f t="shared" si="0"/>
        <v>-980.3476946334089</v>
      </c>
    </row>
    <row r="36" spans="1:8" ht="12.75">
      <c r="A36" s="40" t="s">
        <v>112</v>
      </c>
      <c r="B36" s="83" t="s">
        <v>42</v>
      </c>
      <c r="C36" s="84"/>
      <c r="D36" s="85"/>
      <c r="E36" s="20">
        <f>SUM(E32:E35)</f>
        <v>12025</v>
      </c>
      <c r="F36" s="44">
        <f>SUM(F32:F35)</f>
        <v>12991.699999999999</v>
      </c>
      <c r="G36" s="44">
        <f>SUM(G32:G35)</f>
        <v>966.6999999999996</v>
      </c>
      <c r="H36" s="68">
        <f t="shared" si="0"/>
        <v>108.03908523908522</v>
      </c>
    </row>
    <row r="37" spans="1:8" ht="27.75" customHeight="1">
      <c r="A37" s="40" t="s">
        <v>113</v>
      </c>
      <c r="B37" s="94" t="s">
        <v>70</v>
      </c>
      <c r="C37" s="95"/>
      <c r="D37" s="95"/>
      <c r="E37" s="95"/>
      <c r="F37" s="95"/>
      <c r="G37" s="95"/>
      <c r="H37" s="96"/>
    </row>
    <row r="38" spans="1:8" ht="36.75" customHeight="1">
      <c r="A38" s="40" t="s">
        <v>114</v>
      </c>
      <c r="B38" s="37">
        <v>141</v>
      </c>
      <c r="C38" s="45" t="s">
        <v>248</v>
      </c>
      <c r="D38" s="31" t="s">
        <v>75</v>
      </c>
      <c r="E38" s="26">
        <v>90.5</v>
      </c>
      <c r="F38" s="26">
        <v>10</v>
      </c>
      <c r="G38" s="61">
        <f>F38-E38</f>
        <v>-80.5</v>
      </c>
      <c r="H38" s="67">
        <f>F38/E38</f>
        <v>0.11049723756906077</v>
      </c>
    </row>
    <row r="39" spans="1:8" ht="73.5" customHeight="1">
      <c r="A39" s="40" t="s">
        <v>115</v>
      </c>
      <c r="B39" s="34">
        <v>141</v>
      </c>
      <c r="C39" s="35" t="s">
        <v>249</v>
      </c>
      <c r="D39" s="36" t="s">
        <v>12</v>
      </c>
      <c r="E39" s="26">
        <v>476.1</v>
      </c>
      <c r="F39" s="26">
        <v>616.5</v>
      </c>
      <c r="G39" s="61">
        <f>F39-E39</f>
        <v>140.39999999999998</v>
      </c>
      <c r="H39" s="67">
        <f t="shared" si="0"/>
        <v>129.48960302457465</v>
      </c>
    </row>
    <row r="40" spans="1:8" ht="51.75" customHeight="1">
      <c r="A40" s="40" t="s">
        <v>116</v>
      </c>
      <c r="B40" s="34">
        <v>141</v>
      </c>
      <c r="C40" s="35" t="s">
        <v>245</v>
      </c>
      <c r="D40" s="36" t="s">
        <v>13</v>
      </c>
      <c r="E40" s="26">
        <v>221.3</v>
      </c>
      <c r="F40" s="26">
        <v>246.2</v>
      </c>
      <c r="G40" s="61">
        <f>F40-E40</f>
        <v>24.899999999999977</v>
      </c>
      <c r="H40" s="67">
        <f t="shared" si="0"/>
        <v>111.25169453230907</v>
      </c>
    </row>
    <row r="41" spans="1:8" ht="12.75">
      <c r="A41" s="40" t="s">
        <v>117</v>
      </c>
      <c r="B41" s="83" t="s">
        <v>14</v>
      </c>
      <c r="C41" s="84"/>
      <c r="D41" s="85"/>
      <c r="E41" s="14">
        <f>SUM(E38:E40)</f>
        <v>787.9000000000001</v>
      </c>
      <c r="F41" s="14">
        <f>SUM(F38:F40)</f>
        <v>872.7</v>
      </c>
      <c r="G41" s="14">
        <f>SUM(G38:G40)</f>
        <v>84.79999999999995</v>
      </c>
      <c r="H41" s="68">
        <f t="shared" si="0"/>
        <v>110.76278715573042</v>
      </c>
    </row>
    <row r="42" spans="1:8" ht="15.75" customHeight="1">
      <c r="A42" s="40" t="s">
        <v>118</v>
      </c>
      <c r="B42" s="97" t="s">
        <v>63</v>
      </c>
      <c r="C42" s="98"/>
      <c r="D42" s="98"/>
      <c r="E42" s="98"/>
      <c r="F42" s="98"/>
      <c r="G42" s="98"/>
      <c r="H42" s="99"/>
    </row>
    <row r="43" spans="1:8" ht="86.25" customHeight="1">
      <c r="A43" s="40" t="s">
        <v>119</v>
      </c>
      <c r="B43" s="40" t="s">
        <v>65</v>
      </c>
      <c r="C43" s="40" t="s">
        <v>66</v>
      </c>
      <c r="D43" s="46" t="s">
        <v>67</v>
      </c>
      <c r="E43" s="41">
        <v>390</v>
      </c>
      <c r="F43" s="41">
        <v>181.7</v>
      </c>
      <c r="G43" s="61">
        <f>F43-E43</f>
        <v>-208.3</v>
      </c>
      <c r="H43" s="67">
        <f t="shared" si="0"/>
        <v>46.589743589743584</v>
      </c>
    </row>
    <row r="44" spans="1:8" ht="12.75">
      <c r="A44" s="40" t="s">
        <v>120</v>
      </c>
      <c r="B44" s="83" t="s">
        <v>64</v>
      </c>
      <c r="C44" s="84"/>
      <c r="D44" s="85"/>
      <c r="E44" s="25">
        <f>SUM(E43)</f>
        <v>390</v>
      </c>
      <c r="F44" s="14">
        <f>SUM(F43)</f>
        <v>181.7</v>
      </c>
      <c r="G44" s="14">
        <f>SUM(G43)</f>
        <v>-208.3</v>
      </c>
      <c r="H44" s="68">
        <f t="shared" si="0"/>
        <v>46.589743589743584</v>
      </c>
    </row>
    <row r="45" spans="1:8" ht="15" customHeight="1">
      <c r="A45" s="40" t="s">
        <v>121</v>
      </c>
      <c r="B45" s="94" t="s">
        <v>71</v>
      </c>
      <c r="C45" s="95"/>
      <c r="D45" s="95"/>
      <c r="E45" s="95"/>
      <c r="F45" s="95"/>
      <c r="G45" s="95"/>
      <c r="H45" s="96"/>
    </row>
    <row r="46" spans="1:8" ht="96.75" customHeight="1">
      <c r="A46" s="40" t="s">
        <v>122</v>
      </c>
      <c r="B46" s="37">
        <v>182</v>
      </c>
      <c r="C46" s="43" t="s">
        <v>250</v>
      </c>
      <c r="D46" s="39" t="s">
        <v>27</v>
      </c>
      <c r="E46" s="22">
        <v>23908.1</v>
      </c>
      <c r="F46" s="26">
        <v>26333.5</v>
      </c>
      <c r="G46" s="61">
        <f>F46-E46</f>
        <v>2425.4000000000015</v>
      </c>
      <c r="H46" s="67">
        <f t="shared" si="0"/>
        <v>110.1446790000042</v>
      </c>
    </row>
    <row r="47" spans="1:8" ht="136.5" customHeight="1">
      <c r="A47" s="40" t="s">
        <v>123</v>
      </c>
      <c r="B47" s="34">
        <v>182</v>
      </c>
      <c r="C47" s="35" t="s">
        <v>251</v>
      </c>
      <c r="D47" s="36" t="s">
        <v>28</v>
      </c>
      <c r="E47" s="22">
        <v>96.3</v>
      </c>
      <c r="F47" s="26">
        <v>219.1</v>
      </c>
      <c r="G47" s="61">
        <f aca="true" t="shared" si="1" ref="G47:G63">F47-E47</f>
        <v>122.8</v>
      </c>
      <c r="H47" s="67">
        <f t="shared" si="0"/>
        <v>227.51817237798545</v>
      </c>
    </row>
    <row r="48" spans="1:8" ht="60.75" customHeight="1">
      <c r="A48" s="40" t="s">
        <v>124</v>
      </c>
      <c r="B48" s="34">
        <v>182</v>
      </c>
      <c r="C48" s="35" t="s">
        <v>252</v>
      </c>
      <c r="D48" s="36" t="s">
        <v>29</v>
      </c>
      <c r="E48" s="22">
        <v>72.2</v>
      </c>
      <c r="F48" s="26">
        <v>114.2</v>
      </c>
      <c r="G48" s="61">
        <f t="shared" si="1"/>
        <v>42</v>
      </c>
      <c r="H48" s="67">
        <f t="shared" si="0"/>
        <v>158.17174515235456</v>
      </c>
    </row>
    <row r="49" spans="1:8" ht="110.25" customHeight="1">
      <c r="A49" s="40" t="s">
        <v>125</v>
      </c>
      <c r="B49" s="34">
        <v>182</v>
      </c>
      <c r="C49" s="35" t="s">
        <v>253</v>
      </c>
      <c r="D49" s="36" t="s">
        <v>30</v>
      </c>
      <c r="E49" s="22">
        <v>11.6</v>
      </c>
      <c r="F49" s="26">
        <v>12.9</v>
      </c>
      <c r="G49" s="61">
        <f t="shared" si="1"/>
        <v>1.3000000000000007</v>
      </c>
      <c r="H49" s="67">
        <f t="shared" si="0"/>
        <v>111.20689655172416</v>
      </c>
    </row>
    <row r="50" spans="1:8" ht="51" customHeight="1">
      <c r="A50" s="40" t="s">
        <v>126</v>
      </c>
      <c r="B50" s="34">
        <v>182</v>
      </c>
      <c r="C50" s="35" t="s">
        <v>254</v>
      </c>
      <c r="D50" s="36" t="s">
        <v>58</v>
      </c>
      <c r="E50" s="22">
        <v>542.7</v>
      </c>
      <c r="F50" s="26">
        <v>847</v>
      </c>
      <c r="G50" s="61">
        <f t="shared" si="1"/>
        <v>304.29999999999995</v>
      </c>
      <c r="H50" s="67">
        <f t="shared" si="0"/>
        <v>156.07149437995207</v>
      </c>
    </row>
    <row r="51" spans="1:8" ht="60.75" customHeight="1">
      <c r="A51" s="40" t="s">
        <v>127</v>
      </c>
      <c r="B51" s="34">
        <v>182</v>
      </c>
      <c r="C51" s="35" t="s">
        <v>256</v>
      </c>
      <c r="D51" s="36" t="s">
        <v>257</v>
      </c>
      <c r="E51" s="22">
        <v>0</v>
      </c>
      <c r="F51" s="26">
        <v>0.1</v>
      </c>
      <c r="G51" s="61">
        <f t="shared" si="1"/>
        <v>0.1</v>
      </c>
      <c r="H51" s="67">
        <v>0</v>
      </c>
    </row>
    <row r="52" spans="1:8" ht="87" customHeight="1">
      <c r="A52" s="40" t="s">
        <v>128</v>
      </c>
      <c r="B52" s="34">
        <v>182</v>
      </c>
      <c r="C52" s="35" t="s">
        <v>255</v>
      </c>
      <c r="D52" s="36" t="s">
        <v>74</v>
      </c>
      <c r="E52" s="22">
        <v>1643.9</v>
      </c>
      <c r="F52" s="26">
        <v>1565.1</v>
      </c>
      <c r="G52" s="61">
        <f t="shared" si="1"/>
        <v>-78.80000000000018</v>
      </c>
      <c r="H52" s="67">
        <f t="shared" si="0"/>
        <v>95.20652107792444</v>
      </c>
    </row>
    <row r="53" spans="1:8" ht="73.5" customHeight="1">
      <c r="A53" s="40" t="s">
        <v>129</v>
      </c>
      <c r="B53" s="34">
        <v>182</v>
      </c>
      <c r="C53" s="35" t="s">
        <v>258</v>
      </c>
      <c r="D53" s="36" t="s">
        <v>261</v>
      </c>
      <c r="E53" s="22">
        <v>0</v>
      </c>
      <c r="F53" s="26">
        <v>3.4</v>
      </c>
      <c r="G53" s="61">
        <f t="shared" si="1"/>
        <v>3.4</v>
      </c>
      <c r="H53" s="67">
        <v>0</v>
      </c>
    </row>
    <row r="54" spans="1:8" ht="39.75" customHeight="1">
      <c r="A54" s="40" t="s">
        <v>130</v>
      </c>
      <c r="B54" s="34">
        <v>182</v>
      </c>
      <c r="C54" s="35" t="s">
        <v>259</v>
      </c>
      <c r="D54" s="36" t="s">
        <v>260</v>
      </c>
      <c r="E54" s="22">
        <v>0</v>
      </c>
      <c r="F54" s="26">
        <v>-0.5</v>
      </c>
      <c r="G54" s="61">
        <f t="shared" si="1"/>
        <v>-0.5</v>
      </c>
      <c r="H54" s="67">
        <v>0</v>
      </c>
    </row>
    <row r="55" spans="1:8" ht="26.25" customHeight="1">
      <c r="A55" s="40" t="s">
        <v>131</v>
      </c>
      <c r="B55" s="34">
        <v>182</v>
      </c>
      <c r="C55" s="35" t="s">
        <v>262</v>
      </c>
      <c r="D55" s="36" t="s">
        <v>0</v>
      </c>
      <c r="E55" s="22">
        <v>8403.2</v>
      </c>
      <c r="F55" s="26">
        <v>7809.5</v>
      </c>
      <c r="G55" s="61">
        <f t="shared" si="1"/>
        <v>-593.7000000000007</v>
      </c>
      <c r="H55" s="67">
        <f t="shared" si="0"/>
        <v>92.93483434881948</v>
      </c>
    </row>
    <row r="56" spans="1:8" ht="14.25" customHeight="1">
      <c r="A56" s="40" t="s">
        <v>132</v>
      </c>
      <c r="B56" s="34">
        <v>182</v>
      </c>
      <c r="C56" s="35" t="s">
        <v>263</v>
      </c>
      <c r="D56" s="36" t="s">
        <v>1</v>
      </c>
      <c r="E56" s="22">
        <v>64.4</v>
      </c>
      <c r="F56" s="26">
        <v>153.9</v>
      </c>
      <c r="G56" s="61">
        <f t="shared" si="1"/>
        <v>89.5</v>
      </c>
      <c r="H56" s="67">
        <f t="shared" si="0"/>
        <v>238.9751552795031</v>
      </c>
    </row>
    <row r="57" spans="1:8" ht="51" customHeight="1">
      <c r="A57" s="40" t="s">
        <v>133</v>
      </c>
      <c r="B57" s="34">
        <v>182</v>
      </c>
      <c r="C57" s="45" t="s">
        <v>264</v>
      </c>
      <c r="D57" s="31" t="s">
        <v>51</v>
      </c>
      <c r="E57" s="22">
        <v>520</v>
      </c>
      <c r="F57" s="26">
        <v>557.6</v>
      </c>
      <c r="G57" s="61">
        <f t="shared" si="1"/>
        <v>37.60000000000002</v>
      </c>
      <c r="H57" s="67">
        <f t="shared" si="0"/>
        <v>107.23076923076924</v>
      </c>
    </row>
    <row r="58" spans="1:8" ht="60.75" customHeight="1">
      <c r="A58" s="40" t="s">
        <v>134</v>
      </c>
      <c r="B58" s="34">
        <v>182</v>
      </c>
      <c r="C58" s="35" t="s">
        <v>265</v>
      </c>
      <c r="D58" s="36" t="s">
        <v>2</v>
      </c>
      <c r="E58" s="22">
        <v>3341</v>
      </c>
      <c r="F58" s="26">
        <v>4343.9</v>
      </c>
      <c r="G58" s="61">
        <f t="shared" si="1"/>
        <v>1002.8999999999996</v>
      </c>
      <c r="H58" s="67">
        <f t="shared" si="0"/>
        <v>130.01795869500148</v>
      </c>
    </row>
    <row r="59" spans="1:8" ht="52.5" customHeight="1">
      <c r="A59" s="40" t="s">
        <v>135</v>
      </c>
      <c r="B59" s="34">
        <v>182</v>
      </c>
      <c r="C59" s="35" t="s">
        <v>266</v>
      </c>
      <c r="D59" s="36" t="s">
        <v>59</v>
      </c>
      <c r="E59" s="22">
        <v>4427</v>
      </c>
      <c r="F59" s="26">
        <v>1454.7</v>
      </c>
      <c r="G59" s="61">
        <f t="shared" si="1"/>
        <v>-2972.3</v>
      </c>
      <c r="H59" s="67">
        <f t="shared" si="0"/>
        <v>32.859724418342</v>
      </c>
    </row>
    <row r="60" spans="1:8" ht="51" customHeight="1">
      <c r="A60" s="40" t="s">
        <v>136</v>
      </c>
      <c r="B60" s="34">
        <v>182</v>
      </c>
      <c r="C60" s="35" t="s">
        <v>267</v>
      </c>
      <c r="D60" s="36" t="s">
        <v>60</v>
      </c>
      <c r="E60" s="22">
        <v>2234</v>
      </c>
      <c r="F60" s="26">
        <v>3084.5</v>
      </c>
      <c r="G60" s="61">
        <f t="shared" si="1"/>
        <v>850.5</v>
      </c>
      <c r="H60" s="67">
        <f t="shared" si="0"/>
        <v>138.07072515666965</v>
      </c>
    </row>
    <row r="61" spans="1:8" ht="61.5" customHeight="1">
      <c r="A61" s="40" t="s">
        <v>137</v>
      </c>
      <c r="B61" s="37">
        <v>182</v>
      </c>
      <c r="C61" s="43" t="s">
        <v>268</v>
      </c>
      <c r="D61" s="39" t="s">
        <v>15</v>
      </c>
      <c r="E61" s="22">
        <v>1416.7</v>
      </c>
      <c r="F61" s="26">
        <v>1688.2</v>
      </c>
      <c r="G61" s="61">
        <f t="shared" si="1"/>
        <v>271.5</v>
      </c>
      <c r="H61" s="67">
        <f t="shared" si="0"/>
        <v>119.16425495870686</v>
      </c>
    </row>
    <row r="62" spans="1:8" ht="94.5" customHeight="1">
      <c r="A62" s="40" t="s">
        <v>138</v>
      </c>
      <c r="B62" s="71">
        <v>182</v>
      </c>
      <c r="C62" s="37" t="s">
        <v>269</v>
      </c>
      <c r="D62" s="38" t="s">
        <v>271</v>
      </c>
      <c r="E62" s="22">
        <v>0</v>
      </c>
      <c r="F62" s="26">
        <v>0.2</v>
      </c>
      <c r="G62" s="61">
        <f t="shared" si="1"/>
        <v>0.2</v>
      </c>
      <c r="H62" s="67">
        <v>0</v>
      </c>
    </row>
    <row r="63" spans="1:8" ht="70.5" customHeight="1">
      <c r="A63" s="40" t="s">
        <v>139</v>
      </c>
      <c r="B63" s="71">
        <v>182</v>
      </c>
      <c r="C63" s="37" t="s">
        <v>270</v>
      </c>
      <c r="D63" s="38" t="s">
        <v>272</v>
      </c>
      <c r="E63" s="22">
        <v>0</v>
      </c>
      <c r="F63" s="26">
        <v>0.6</v>
      </c>
      <c r="G63" s="61">
        <f t="shared" si="1"/>
        <v>0.6</v>
      </c>
      <c r="H63" s="67">
        <v>0</v>
      </c>
    </row>
    <row r="64" spans="1:8" ht="12.75">
      <c r="A64" s="40" t="s">
        <v>140</v>
      </c>
      <c r="B64" s="83" t="s">
        <v>16</v>
      </c>
      <c r="C64" s="84"/>
      <c r="D64" s="85"/>
      <c r="E64" s="25">
        <f>SUM(E46:E63)</f>
        <v>46681.1</v>
      </c>
      <c r="F64" s="14">
        <f>SUM(F46:F63)</f>
        <v>48187.899999999994</v>
      </c>
      <c r="G64" s="72">
        <f>F64-E64</f>
        <v>1506.7999999999956</v>
      </c>
      <c r="H64" s="68">
        <f t="shared" si="0"/>
        <v>103.22785881223876</v>
      </c>
    </row>
    <row r="65" spans="1:8" ht="16.5" customHeight="1">
      <c r="A65" s="40" t="s">
        <v>141</v>
      </c>
      <c r="B65" s="103" t="s">
        <v>72</v>
      </c>
      <c r="C65" s="104"/>
      <c r="D65" s="104"/>
      <c r="E65" s="104"/>
      <c r="F65" s="104"/>
      <c r="G65" s="104"/>
      <c r="H65" s="105"/>
    </row>
    <row r="66" spans="1:8" ht="72">
      <c r="A66" s="40" t="s">
        <v>142</v>
      </c>
      <c r="B66" s="73" t="s">
        <v>49</v>
      </c>
      <c r="C66" s="73" t="s">
        <v>249</v>
      </c>
      <c r="D66" s="46" t="s">
        <v>275</v>
      </c>
      <c r="E66" s="74">
        <v>0</v>
      </c>
      <c r="F66" s="74">
        <v>5.5</v>
      </c>
      <c r="G66" s="74">
        <f>F66-E66</f>
        <v>5.5</v>
      </c>
      <c r="H66" s="67">
        <v>0</v>
      </c>
    </row>
    <row r="67" spans="1:8" ht="36">
      <c r="A67" s="40" t="s">
        <v>143</v>
      </c>
      <c r="B67" s="73" t="s">
        <v>49</v>
      </c>
      <c r="C67" s="73" t="s">
        <v>273</v>
      </c>
      <c r="D67" s="46" t="s">
        <v>276</v>
      </c>
      <c r="E67" s="74">
        <v>0</v>
      </c>
      <c r="F67" s="74">
        <v>20</v>
      </c>
      <c r="G67" s="74">
        <f>F67-E67</f>
        <v>20</v>
      </c>
      <c r="H67" s="67">
        <v>0</v>
      </c>
    </row>
    <row r="68" spans="1:8" ht="84">
      <c r="A68" s="40" t="s">
        <v>144</v>
      </c>
      <c r="B68" s="73" t="s">
        <v>49</v>
      </c>
      <c r="C68" s="73" t="s">
        <v>274</v>
      </c>
      <c r="D68" s="46" t="s">
        <v>277</v>
      </c>
      <c r="E68" s="74">
        <v>0</v>
      </c>
      <c r="F68" s="74">
        <v>21.7</v>
      </c>
      <c r="G68" s="74">
        <f>F68-E68</f>
        <v>21.7</v>
      </c>
      <c r="H68" s="67">
        <v>0</v>
      </c>
    </row>
    <row r="69" spans="1:8" ht="52.5" customHeight="1">
      <c r="A69" s="40" t="s">
        <v>145</v>
      </c>
      <c r="B69" s="40" t="s">
        <v>49</v>
      </c>
      <c r="C69" s="35" t="s">
        <v>245</v>
      </c>
      <c r="D69" s="36" t="s">
        <v>13</v>
      </c>
      <c r="E69" s="59">
        <v>425</v>
      </c>
      <c r="F69" s="59">
        <v>356.8</v>
      </c>
      <c r="G69" s="74">
        <f>F69-E69</f>
        <v>-68.19999999999999</v>
      </c>
      <c r="H69" s="67">
        <f t="shared" si="0"/>
        <v>83.95294117647059</v>
      </c>
    </row>
    <row r="70" spans="1:8" ht="12.75">
      <c r="A70" s="40" t="s">
        <v>146</v>
      </c>
      <c r="B70" s="83" t="s">
        <v>50</v>
      </c>
      <c r="C70" s="84"/>
      <c r="D70" s="85"/>
      <c r="E70" s="42">
        <f>SUM(E66:E69)</f>
        <v>425</v>
      </c>
      <c r="F70" s="42">
        <f>SUM(F66:F69)</f>
        <v>404</v>
      </c>
      <c r="G70" s="75">
        <f>SUM(G66:G69)</f>
        <v>-20.999999999999986</v>
      </c>
      <c r="H70" s="68">
        <f t="shared" si="0"/>
        <v>95.05882352941177</v>
      </c>
    </row>
    <row r="71" spans="1:8" ht="12.75">
      <c r="A71" s="40" t="s">
        <v>147</v>
      </c>
      <c r="B71" s="80" t="s">
        <v>286</v>
      </c>
      <c r="C71" s="81"/>
      <c r="D71" s="81"/>
      <c r="E71" s="81"/>
      <c r="F71" s="81"/>
      <c r="G71" s="81"/>
      <c r="H71" s="82"/>
    </row>
    <row r="72" spans="1:8" ht="84">
      <c r="A72" s="40" t="s">
        <v>148</v>
      </c>
      <c r="B72" s="60" t="s">
        <v>287</v>
      </c>
      <c r="C72" s="73" t="s">
        <v>274</v>
      </c>
      <c r="D72" s="46" t="s">
        <v>277</v>
      </c>
      <c r="E72" s="41">
        <v>0</v>
      </c>
      <c r="F72" s="41">
        <v>4.3</v>
      </c>
      <c r="G72" s="74">
        <f>F72-E72</f>
        <v>4.3</v>
      </c>
      <c r="H72" s="70">
        <v>0</v>
      </c>
    </row>
    <row r="73" spans="1:8" ht="12.75">
      <c r="A73" s="40" t="s">
        <v>149</v>
      </c>
      <c r="B73" s="83" t="s">
        <v>288</v>
      </c>
      <c r="C73" s="84"/>
      <c r="D73" s="85"/>
      <c r="E73" s="14">
        <f>SUM(E72)</f>
        <v>0</v>
      </c>
      <c r="F73" s="14">
        <f>SUM(F72)</f>
        <v>4.3</v>
      </c>
      <c r="G73" s="14">
        <f>SUM(G72)</f>
        <v>4.3</v>
      </c>
      <c r="H73" s="68">
        <v>0</v>
      </c>
    </row>
    <row r="74" spans="1:8" ht="12.75">
      <c r="A74" s="40" t="s">
        <v>150</v>
      </c>
      <c r="B74" s="106" t="s">
        <v>17</v>
      </c>
      <c r="C74" s="107"/>
      <c r="D74" s="107"/>
      <c r="E74" s="107"/>
      <c r="F74" s="107"/>
      <c r="G74" s="107"/>
      <c r="H74" s="108"/>
    </row>
    <row r="75" spans="1:8" ht="122.25" customHeight="1">
      <c r="A75" s="40" t="s">
        <v>151</v>
      </c>
      <c r="B75" s="37">
        <v>901</v>
      </c>
      <c r="C75" s="37" t="s">
        <v>278</v>
      </c>
      <c r="D75" s="38" t="s">
        <v>84</v>
      </c>
      <c r="E75" s="22">
        <v>3350</v>
      </c>
      <c r="F75" s="26">
        <v>3406.2</v>
      </c>
      <c r="G75" s="61">
        <f>F75-E75</f>
        <v>56.19999999999982</v>
      </c>
      <c r="H75" s="67">
        <f t="shared" si="0"/>
        <v>101.67761194029849</v>
      </c>
    </row>
    <row r="76" spans="1:8" ht="166.5" customHeight="1">
      <c r="A76" s="40" t="s">
        <v>152</v>
      </c>
      <c r="B76" s="34">
        <v>901</v>
      </c>
      <c r="C76" s="37" t="s">
        <v>85</v>
      </c>
      <c r="D76" s="38" t="s">
        <v>86</v>
      </c>
      <c r="E76" s="22">
        <v>0</v>
      </c>
      <c r="F76" s="26">
        <v>7.5</v>
      </c>
      <c r="G76" s="61">
        <f aca="true" t="shared" si="2" ref="G76:G116">F76-E76</f>
        <v>7.5</v>
      </c>
      <c r="H76" s="67">
        <v>0</v>
      </c>
    </row>
    <row r="77" spans="1:8" ht="98.25" customHeight="1">
      <c r="A77" s="40" t="s">
        <v>153</v>
      </c>
      <c r="B77" s="34">
        <v>901</v>
      </c>
      <c r="C77" s="37" t="s">
        <v>279</v>
      </c>
      <c r="D77" s="38" t="s">
        <v>87</v>
      </c>
      <c r="E77" s="22">
        <v>2562.5</v>
      </c>
      <c r="F77" s="26">
        <v>3607.4</v>
      </c>
      <c r="G77" s="61">
        <f t="shared" si="2"/>
        <v>1044.9</v>
      </c>
      <c r="H77" s="67">
        <f t="shared" si="0"/>
        <v>140.77658536585366</v>
      </c>
    </row>
    <row r="78" spans="1:8" ht="86.25" customHeight="1">
      <c r="A78" s="40" t="s">
        <v>154</v>
      </c>
      <c r="B78" s="34">
        <v>901</v>
      </c>
      <c r="C78" s="37" t="s">
        <v>280</v>
      </c>
      <c r="D78" s="38" t="s">
        <v>88</v>
      </c>
      <c r="E78" s="26">
        <v>3802</v>
      </c>
      <c r="F78" s="26">
        <v>2056.4</v>
      </c>
      <c r="G78" s="61">
        <f t="shared" si="2"/>
        <v>-1745.6</v>
      </c>
      <c r="H78" s="67">
        <f t="shared" si="0"/>
        <v>54.08732246186217</v>
      </c>
    </row>
    <row r="79" spans="1:8" ht="49.5" customHeight="1">
      <c r="A79" s="40" t="s">
        <v>155</v>
      </c>
      <c r="B79" s="34">
        <v>901</v>
      </c>
      <c r="C79" s="35" t="s">
        <v>281</v>
      </c>
      <c r="D79" s="36" t="s">
        <v>201</v>
      </c>
      <c r="E79" s="26">
        <v>781</v>
      </c>
      <c r="F79" s="26">
        <v>806.9</v>
      </c>
      <c r="G79" s="61">
        <f t="shared" si="2"/>
        <v>25.899999999999977</v>
      </c>
      <c r="H79" s="67">
        <f t="shared" si="0"/>
        <v>103.31626120358514</v>
      </c>
    </row>
    <row r="80" spans="1:8" ht="122.25" customHeight="1">
      <c r="A80" s="40" t="s">
        <v>156</v>
      </c>
      <c r="B80" s="34">
        <v>901</v>
      </c>
      <c r="C80" s="35" t="s">
        <v>282</v>
      </c>
      <c r="D80" s="36" t="s">
        <v>205</v>
      </c>
      <c r="E80" s="26">
        <v>6073</v>
      </c>
      <c r="F80" s="26">
        <v>1266.5</v>
      </c>
      <c r="G80" s="61">
        <f t="shared" si="2"/>
        <v>-4806.5</v>
      </c>
      <c r="H80" s="67">
        <f t="shared" si="0"/>
        <v>20.854602338218346</v>
      </c>
    </row>
    <row r="81" spans="1:8" ht="120.75" customHeight="1">
      <c r="A81" s="40" t="s">
        <v>157</v>
      </c>
      <c r="B81" s="34">
        <v>901</v>
      </c>
      <c r="C81" s="35" t="s">
        <v>283</v>
      </c>
      <c r="D81" s="36" t="s">
        <v>76</v>
      </c>
      <c r="E81" s="26">
        <v>215.9</v>
      </c>
      <c r="F81" s="26">
        <v>298.5</v>
      </c>
      <c r="G81" s="61">
        <f t="shared" si="2"/>
        <v>82.6</v>
      </c>
      <c r="H81" s="67">
        <f t="shared" si="0"/>
        <v>138.2584529874942</v>
      </c>
    </row>
    <row r="82" spans="1:8" ht="63" customHeight="1">
      <c r="A82" s="40" t="s">
        <v>158</v>
      </c>
      <c r="B82" s="34">
        <v>901</v>
      </c>
      <c r="C82" s="35" t="s">
        <v>284</v>
      </c>
      <c r="D82" s="36" t="s">
        <v>3</v>
      </c>
      <c r="E82" s="26">
        <v>424.3</v>
      </c>
      <c r="F82" s="26">
        <v>225.8</v>
      </c>
      <c r="G82" s="61">
        <f t="shared" si="2"/>
        <v>-198.5</v>
      </c>
      <c r="H82" s="67">
        <f t="shared" si="0"/>
        <v>53.21706339853877</v>
      </c>
    </row>
    <row r="83" spans="1:8" ht="63" customHeight="1">
      <c r="A83" s="40" t="s">
        <v>159</v>
      </c>
      <c r="B83" s="34">
        <v>901</v>
      </c>
      <c r="C83" s="35" t="s">
        <v>285</v>
      </c>
      <c r="D83" s="36" t="s">
        <v>89</v>
      </c>
      <c r="E83" s="26">
        <v>3627</v>
      </c>
      <c r="F83" s="26">
        <v>3627</v>
      </c>
      <c r="G83" s="61">
        <f t="shared" si="2"/>
        <v>0</v>
      </c>
      <c r="H83" s="67">
        <f t="shared" si="0"/>
        <v>100</v>
      </c>
    </row>
    <row r="84" spans="1:8" ht="107.25" customHeight="1">
      <c r="A84" s="40" t="s">
        <v>160</v>
      </c>
      <c r="B84" s="34">
        <v>901</v>
      </c>
      <c r="C84" s="35" t="s">
        <v>289</v>
      </c>
      <c r="D84" s="36" t="s">
        <v>77</v>
      </c>
      <c r="E84" s="26">
        <v>0</v>
      </c>
      <c r="F84" s="26">
        <v>61.3</v>
      </c>
      <c r="G84" s="61">
        <f t="shared" si="2"/>
        <v>61.3</v>
      </c>
      <c r="H84" s="67">
        <v>0</v>
      </c>
    </row>
    <row r="85" spans="1:8" ht="60.75" customHeight="1">
      <c r="A85" s="40" t="s">
        <v>161</v>
      </c>
      <c r="B85" s="34">
        <v>901</v>
      </c>
      <c r="C85" s="35" t="s">
        <v>290</v>
      </c>
      <c r="D85" s="36" t="s">
        <v>291</v>
      </c>
      <c r="E85" s="26">
        <v>0</v>
      </c>
      <c r="F85" s="26">
        <v>39.6</v>
      </c>
      <c r="G85" s="61">
        <f t="shared" si="2"/>
        <v>39.6</v>
      </c>
      <c r="H85" s="67">
        <v>0</v>
      </c>
    </row>
    <row r="86" spans="1:8" ht="63.75" customHeight="1">
      <c r="A86" s="40" t="s">
        <v>162</v>
      </c>
      <c r="B86" s="34">
        <v>901</v>
      </c>
      <c r="C86" s="35" t="s">
        <v>292</v>
      </c>
      <c r="D86" s="36" t="s">
        <v>36</v>
      </c>
      <c r="E86" s="26">
        <v>17.4</v>
      </c>
      <c r="F86" s="26">
        <v>15.6</v>
      </c>
      <c r="G86" s="61">
        <f t="shared" si="2"/>
        <v>-1.799999999999999</v>
      </c>
      <c r="H86" s="67">
        <f t="shared" si="0"/>
        <v>89.65517241379311</v>
      </c>
    </row>
    <row r="87" spans="1:8" ht="50.25" customHeight="1">
      <c r="A87" s="40" t="s">
        <v>163</v>
      </c>
      <c r="B87" s="34">
        <v>901</v>
      </c>
      <c r="C87" s="35" t="s">
        <v>246</v>
      </c>
      <c r="D87" s="39" t="s">
        <v>8</v>
      </c>
      <c r="E87" s="26">
        <v>222.6</v>
      </c>
      <c r="F87" s="26">
        <v>170.8</v>
      </c>
      <c r="G87" s="61">
        <f t="shared" si="2"/>
        <v>-51.79999999999998</v>
      </c>
      <c r="H87" s="67">
        <f t="shared" si="0"/>
        <v>76.72955974842768</v>
      </c>
    </row>
    <row r="88" spans="1:8" ht="37.5" customHeight="1">
      <c r="A88" s="40" t="s">
        <v>164</v>
      </c>
      <c r="B88" s="34">
        <v>901</v>
      </c>
      <c r="C88" s="35" t="s">
        <v>293</v>
      </c>
      <c r="D88" s="36" t="s">
        <v>294</v>
      </c>
      <c r="E88" s="26">
        <v>0</v>
      </c>
      <c r="F88" s="26">
        <v>-1.7</v>
      </c>
      <c r="G88" s="61">
        <f t="shared" si="2"/>
        <v>-1.7</v>
      </c>
      <c r="H88" s="67">
        <v>0</v>
      </c>
    </row>
    <row r="89" spans="1:8" ht="50.25" customHeight="1">
      <c r="A89" s="40" t="s">
        <v>165</v>
      </c>
      <c r="B89" s="34">
        <v>901</v>
      </c>
      <c r="C89" s="35" t="s">
        <v>295</v>
      </c>
      <c r="D89" s="36" t="s">
        <v>78</v>
      </c>
      <c r="E89" s="26">
        <v>15394.7</v>
      </c>
      <c r="F89" s="26">
        <v>20235.2</v>
      </c>
      <c r="G89" s="61">
        <f t="shared" si="2"/>
        <v>4840.5</v>
      </c>
      <c r="H89" s="67">
        <f t="shared" si="0"/>
        <v>131.44263934990613</v>
      </c>
    </row>
    <row r="90" spans="1:8" ht="60.75" customHeight="1">
      <c r="A90" s="40" t="s">
        <v>166</v>
      </c>
      <c r="B90" s="34">
        <v>901</v>
      </c>
      <c r="C90" s="35" t="s">
        <v>296</v>
      </c>
      <c r="D90" s="36" t="s">
        <v>81</v>
      </c>
      <c r="E90" s="26">
        <v>95.9</v>
      </c>
      <c r="F90" s="26">
        <v>95.9</v>
      </c>
      <c r="G90" s="61">
        <f t="shared" si="2"/>
        <v>0</v>
      </c>
      <c r="H90" s="67">
        <f t="shared" si="0"/>
        <v>100</v>
      </c>
    </row>
    <row r="91" spans="1:8" ht="62.25" customHeight="1">
      <c r="A91" s="40" t="s">
        <v>167</v>
      </c>
      <c r="B91" s="34">
        <v>901</v>
      </c>
      <c r="C91" s="35" t="s">
        <v>297</v>
      </c>
      <c r="D91" s="36" t="s">
        <v>206</v>
      </c>
      <c r="E91" s="26">
        <v>315</v>
      </c>
      <c r="F91" s="26">
        <v>315</v>
      </c>
      <c r="G91" s="61">
        <f t="shared" si="2"/>
        <v>0</v>
      </c>
      <c r="H91" s="67">
        <f t="shared" si="0"/>
        <v>100</v>
      </c>
    </row>
    <row r="92" spans="1:8" ht="38.25" customHeight="1">
      <c r="A92" s="40" t="s">
        <v>168</v>
      </c>
      <c r="B92" s="34">
        <v>901</v>
      </c>
      <c r="C92" s="35" t="s">
        <v>298</v>
      </c>
      <c r="D92" s="36" t="s">
        <v>208</v>
      </c>
      <c r="E92" s="26">
        <v>9281.6</v>
      </c>
      <c r="F92" s="26">
        <v>9281.6</v>
      </c>
      <c r="G92" s="61">
        <f t="shared" si="2"/>
        <v>0</v>
      </c>
      <c r="H92" s="67">
        <f>F92/E92*100</f>
        <v>100</v>
      </c>
    </row>
    <row r="93" spans="1:8" ht="49.5" customHeight="1">
      <c r="A93" s="40" t="s">
        <v>169</v>
      </c>
      <c r="B93" s="34">
        <v>901</v>
      </c>
      <c r="C93" s="35" t="s">
        <v>299</v>
      </c>
      <c r="D93" s="36" t="s">
        <v>207</v>
      </c>
      <c r="E93" s="26">
        <v>1436</v>
      </c>
      <c r="F93" s="26">
        <v>1436</v>
      </c>
      <c r="G93" s="61">
        <f t="shared" si="2"/>
        <v>0</v>
      </c>
      <c r="H93" s="67">
        <f t="shared" si="0"/>
        <v>100</v>
      </c>
    </row>
    <row r="94" spans="1:8" ht="36" customHeight="1">
      <c r="A94" s="40" t="s">
        <v>170</v>
      </c>
      <c r="B94" s="34">
        <v>901</v>
      </c>
      <c r="C94" s="35" t="s">
        <v>300</v>
      </c>
      <c r="D94" s="36" t="s">
        <v>209</v>
      </c>
      <c r="E94" s="26">
        <v>372</v>
      </c>
      <c r="F94" s="26">
        <v>353.4</v>
      </c>
      <c r="G94" s="61">
        <f t="shared" si="2"/>
        <v>-18.600000000000023</v>
      </c>
      <c r="H94" s="67">
        <f t="shared" si="0"/>
        <v>95</v>
      </c>
    </row>
    <row r="95" spans="1:8" ht="72.75" customHeight="1">
      <c r="A95" s="40" t="s">
        <v>171</v>
      </c>
      <c r="B95" s="34">
        <v>901</v>
      </c>
      <c r="C95" s="35" t="s">
        <v>300</v>
      </c>
      <c r="D95" s="36" t="s">
        <v>210</v>
      </c>
      <c r="E95" s="26">
        <v>388</v>
      </c>
      <c r="F95" s="26">
        <v>200.7</v>
      </c>
      <c r="G95" s="61">
        <f t="shared" si="2"/>
        <v>-187.3</v>
      </c>
      <c r="H95" s="67">
        <f t="shared" si="0"/>
        <v>51.72680412371133</v>
      </c>
    </row>
    <row r="96" spans="1:8" ht="48" customHeight="1">
      <c r="A96" s="40" t="s">
        <v>172</v>
      </c>
      <c r="B96" s="34">
        <v>901</v>
      </c>
      <c r="C96" s="35" t="s">
        <v>300</v>
      </c>
      <c r="D96" s="36" t="s">
        <v>331</v>
      </c>
      <c r="E96" s="26">
        <v>0</v>
      </c>
      <c r="F96" s="26">
        <v>51</v>
      </c>
      <c r="G96" s="61">
        <f t="shared" si="2"/>
        <v>51</v>
      </c>
      <c r="H96" s="67">
        <v>0</v>
      </c>
    </row>
    <row r="97" spans="1:8" ht="120" customHeight="1">
      <c r="A97" s="40" t="s">
        <v>173</v>
      </c>
      <c r="B97" s="34">
        <v>901</v>
      </c>
      <c r="C97" s="35" t="s">
        <v>300</v>
      </c>
      <c r="D97" s="36" t="s">
        <v>211</v>
      </c>
      <c r="E97" s="26">
        <v>309.5</v>
      </c>
      <c r="F97" s="26">
        <v>0</v>
      </c>
      <c r="G97" s="61">
        <f t="shared" si="2"/>
        <v>-309.5</v>
      </c>
      <c r="H97" s="67">
        <f t="shared" si="0"/>
        <v>0</v>
      </c>
    </row>
    <row r="98" spans="1:8" ht="73.5" customHeight="1">
      <c r="A98" s="40" t="s">
        <v>174</v>
      </c>
      <c r="B98" s="34">
        <v>901</v>
      </c>
      <c r="C98" s="35" t="s">
        <v>301</v>
      </c>
      <c r="D98" s="36" t="s">
        <v>19</v>
      </c>
      <c r="E98" s="26">
        <v>2568</v>
      </c>
      <c r="F98" s="26">
        <v>2094.3</v>
      </c>
      <c r="G98" s="61">
        <f t="shared" si="2"/>
        <v>-473.6999999999998</v>
      </c>
      <c r="H98" s="67">
        <f t="shared" si="0"/>
        <v>81.55373831775702</v>
      </c>
    </row>
    <row r="99" spans="1:8" ht="86.25" customHeight="1">
      <c r="A99" s="40" t="s">
        <v>175</v>
      </c>
      <c r="B99" s="34">
        <v>901</v>
      </c>
      <c r="C99" s="35" t="s">
        <v>302</v>
      </c>
      <c r="D99" s="36" t="s">
        <v>20</v>
      </c>
      <c r="E99" s="26">
        <v>277</v>
      </c>
      <c r="F99" s="26">
        <v>277</v>
      </c>
      <c r="G99" s="61">
        <f t="shared" si="2"/>
        <v>0</v>
      </c>
      <c r="H99" s="67">
        <f aca="true" t="shared" si="3" ref="H99:H153">F99/E99*100</f>
        <v>100</v>
      </c>
    </row>
    <row r="100" spans="1:8" ht="74.25" customHeight="1">
      <c r="A100" s="40" t="s">
        <v>176</v>
      </c>
      <c r="B100" s="37">
        <v>901</v>
      </c>
      <c r="C100" s="37" t="s">
        <v>302</v>
      </c>
      <c r="D100" s="38" t="s">
        <v>37</v>
      </c>
      <c r="E100" s="26">
        <v>20773</v>
      </c>
      <c r="F100" s="26">
        <v>22173</v>
      </c>
      <c r="G100" s="61">
        <f t="shared" si="2"/>
        <v>1400</v>
      </c>
      <c r="H100" s="67">
        <f t="shared" si="3"/>
        <v>106.73951764309439</v>
      </c>
    </row>
    <row r="101" spans="1:8" ht="96" customHeight="1">
      <c r="A101" s="40" t="s">
        <v>177</v>
      </c>
      <c r="B101" s="34">
        <v>901</v>
      </c>
      <c r="C101" s="35" t="s">
        <v>302</v>
      </c>
      <c r="D101" s="36" t="s">
        <v>38</v>
      </c>
      <c r="E101" s="26">
        <v>0.1</v>
      </c>
      <c r="F101" s="26">
        <v>0.1</v>
      </c>
      <c r="G101" s="61">
        <f t="shared" si="2"/>
        <v>0</v>
      </c>
      <c r="H101" s="67">
        <f t="shared" si="3"/>
        <v>100</v>
      </c>
    </row>
    <row r="102" spans="1:8" ht="50.25" customHeight="1">
      <c r="A102" s="40" t="s">
        <v>178</v>
      </c>
      <c r="B102" s="34">
        <v>901</v>
      </c>
      <c r="C102" s="35" t="s">
        <v>302</v>
      </c>
      <c r="D102" s="36" t="s">
        <v>31</v>
      </c>
      <c r="E102" s="26">
        <v>106.4</v>
      </c>
      <c r="F102" s="26">
        <v>106.4</v>
      </c>
      <c r="G102" s="61">
        <f t="shared" si="2"/>
        <v>0</v>
      </c>
      <c r="H102" s="67">
        <f t="shared" si="3"/>
        <v>100</v>
      </c>
    </row>
    <row r="103" spans="1:8" ht="98.25" customHeight="1">
      <c r="A103" s="40" t="s">
        <v>179</v>
      </c>
      <c r="B103" s="34">
        <v>901</v>
      </c>
      <c r="C103" s="35" t="s">
        <v>302</v>
      </c>
      <c r="D103" s="36" t="s">
        <v>53</v>
      </c>
      <c r="E103" s="26">
        <v>2158.6</v>
      </c>
      <c r="F103" s="26">
        <v>2158.6</v>
      </c>
      <c r="G103" s="61">
        <f t="shared" si="2"/>
        <v>0</v>
      </c>
      <c r="H103" s="67">
        <f t="shared" si="3"/>
        <v>100</v>
      </c>
    </row>
    <row r="104" spans="1:8" ht="146.25" customHeight="1">
      <c r="A104" s="40" t="s">
        <v>180</v>
      </c>
      <c r="B104" s="34">
        <v>901</v>
      </c>
      <c r="C104" s="35" t="s">
        <v>302</v>
      </c>
      <c r="D104" s="36" t="s">
        <v>61</v>
      </c>
      <c r="E104" s="26">
        <v>0.1</v>
      </c>
      <c r="F104" s="26">
        <v>0.1</v>
      </c>
      <c r="G104" s="61">
        <f t="shared" si="2"/>
        <v>0</v>
      </c>
      <c r="H104" s="67">
        <f t="shared" si="3"/>
        <v>100</v>
      </c>
    </row>
    <row r="105" spans="1:8" ht="63.75" customHeight="1">
      <c r="A105" s="40" t="s">
        <v>181</v>
      </c>
      <c r="B105" s="37">
        <v>901</v>
      </c>
      <c r="C105" s="35" t="s">
        <v>302</v>
      </c>
      <c r="D105" s="38" t="s">
        <v>62</v>
      </c>
      <c r="E105" s="26">
        <v>372.9</v>
      </c>
      <c r="F105" s="26">
        <v>372.9</v>
      </c>
      <c r="G105" s="61">
        <f t="shared" si="2"/>
        <v>0</v>
      </c>
      <c r="H105" s="67">
        <f t="shared" si="3"/>
        <v>100</v>
      </c>
    </row>
    <row r="106" spans="1:8" ht="97.5" customHeight="1">
      <c r="A106" s="40" t="s">
        <v>182</v>
      </c>
      <c r="B106" s="34">
        <v>901</v>
      </c>
      <c r="C106" s="35" t="s">
        <v>303</v>
      </c>
      <c r="D106" s="36" t="s">
        <v>52</v>
      </c>
      <c r="E106" s="26">
        <v>679</v>
      </c>
      <c r="F106" s="26">
        <v>673</v>
      </c>
      <c r="G106" s="61">
        <f t="shared" si="2"/>
        <v>-6</v>
      </c>
      <c r="H106" s="67">
        <f t="shared" si="3"/>
        <v>99.11634756995582</v>
      </c>
    </row>
    <row r="107" spans="1:8" ht="135" customHeight="1">
      <c r="A107" s="40" t="s">
        <v>183</v>
      </c>
      <c r="B107" s="34">
        <v>901</v>
      </c>
      <c r="C107" s="35" t="s">
        <v>304</v>
      </c>
      <c r="D107" s="36" t="s">
        <v>212</v>
      </c>
      <c r="E107" s="26">
        <v>89.6</v>
      </c>
      <c r="F107" s="26">
        <v>89.6</v>
      </c>
      <c r="G107" s="61">
        <f t="shared" si="2"/>
        <v>0</v>
      </c>
      <c r="H107" s="67">
        <f t="shared" si="3"/>
        <v>100</v>
      </c>
    </row>
    <row r="108" spans="1:8" ht="74.25" customHeight="1">
      <c r="A108" s="40" t="s">
        <v>184</v>
      </c>
      <c r="B108" s="34">
        <v>901</v>
      </c>
      <c r="C108" s="35" t="s">
        <v>305</v>
      </c>
      <c r="D108" s="36" t="s">
        <v>18</v>
      </c>
      <c r="E108" s="26">
        <v>7029</v>
      </c>
      <c r="F108" s="26">
        <v>6046.5</v>
      </c>
      <c r="G108" s="61">
        <f t="shared" si="2"/>
        <v>-982.5</v>
      </c>
      <c r="H108" s="67">
        <f t="shared" si="3"/>
        <v>86.02219376867264</v>
      </c>
    </row>
    <row r="109" spans="1:8" ht="61.5" customHeight="1">
      <c r="A109" s="40" t="s">
        <v>185</v>
      </c>
      <c r="B109" s="34">
        <v>901</v>
      </c>
      <c r="C109" s="35" t="s">
        <v>306</v>
      </c>
      <c r="D109" s="36" t="s">
        <v>79</v>
      </c>
      <c r="E109" s="26">
        <v>12.5</v>
      </c>
      <c r="F109" s="26">
        <v>6.7</v>
      </c>
      <c r="G109" s="61">
        <f t="shared" si="2"/>
        <v>-5.8</v>
      </c>
      <c r="H109" s="67">
        <f t="shared" si="3"/>
        <v>53.6</v>
      </c>
    </row>
    <row r="110" spans="1:8" ht="98.25" customHeight="1">
      <c r="A110" s="40" t="s">
        <v>186</v>
      </c>
      <c r="B110" s="34">
        <v>901</v>
      </c>
      <c r="C110" s="35" t="s">
        <v>319</v>
      </c>
      <c r="D110" s="62" t="s">
        <v>213</v>
      </c>
      <c r="E110" s="26">
        <v>582.3</v>
      </c>
      <c r="F110" s="26">
        <v>582.3</v>
      </c>
      <c r="G110" s="61">
        <f t="shared" si="2"/>
        <v>0</v>
      </c>
      <c r="H110" s="67">
        <f t="shared" si="3"/>
        <v>100</v>
      </c>
    </row>
    <row r="111" spans="1:8" ht="97.5" customHeight="1">
      <c r="A111" s="40" t="s">
        <v>187</v>
      </c>
      <c r="B111" s="34">
        <v>901</v>
      </c>
      <c r="C111" s="35" t="s">
        <v>319</v>
      </c>
      <c r="D111" s="62" t="s">
        <v>214</v>
      </c>
      <c r="E111" s="26">
        <v>43920.8</v>
      </c>
      <c r="F111" s="26">
        <v>43920.8</v>
      </c>
      <c r="G111" s="61">
        <f t="shared" si="2"/>
        <v>0</v>
      </c>
      <c r="H111" s="67">
        <f t="shared" si="3"/>
        <v>100</v>
      </c>
    </row>
    <row r="112" spans="1:8" ht="49.5" customHeight="1">
      <c r="A112" s="40" t="s">
        <v>188</v>
      </c>
      <c r="B112" s="34">
        <v>901</v>
      </c>
      <c r="C112" s="35" t="s">
        <v>319</v>
      </c>
      <c r="D112" s="62" t="s">
        <v>215</v>
      </c>
      <c r="E112" s="26">
        <v>6681.5</v>
      </c>
      <c r="F112" s="26">
        <v>6681.5</v>
      </c>
      <c r="G112" s="61">
        <f t="shared" si="2"/>
        <v>0</v>
      </c>
      <c r="H112" s="67">
        <f t="shared" si="3"/>
        <v>100</v>
      </c>
    </row>
    <row r="113" spans="1:8" ht="62.25" customHeight="1">
      <c r="A113" s="40" t="s">
        <v>41</v>
      </c>
      <c r="B113" s="34">
        <v>901</v>
      </c>
      <c r="C113" s="35" t="s">
        <v>319</v>
      </c>
      <c r="D113" s="62" t="s">
        <v>216</v>
      </c>
      <c r="E113" s="26">
        <v>47511.9</v>
      </c>
      <c r="F113" s="26">
        <v>47511.9</v>
      </c>
      <c r="G113" s="61">
        <f t="shared" si="2"/>
        <v>0</v>
      </c>
      <c r="H113" s="67">
        <f t="shared" si="3"/>
        <v>100</v>
      </c>
    </row>
    <row r="114" spans="1:8" ht="62.25" customHeight="1">
      <c r="A114" s="40" t="s">
        <v>189</v>
      </c>
      <c r="B114" s="34">
        <v>901</v>
      </c>
      <c r="C114" s="35" t="s">
        <v>319</v>
      </c>
      <c r="D114" s="62" t="s">
        <v>217</v>
      </c>
      <c r="E114" s="26">
        <v>18972.2</v>
      </c>
      <c r="F114" s="26">
        <v>18972.2</v>
      </c>
      <c r="G114" s="61">
        <f t="shared" si="2"/>
        <v>0</v>
      </c>
      <c r="H114" s="67">
        <f t="shared" si="3"/>
        <v>100</v>
      </c>
    </row>
    <row r="115" spans="1:8" ht="26.25" customHeight="1">
      <c r="A115" s="40" t="s">
        <v>190</v>
      </c>
      <c r="B115" s="37">
        <v>901</v>
      </c>
      <c r="C115" s="37" t="s">
        <v>310</v>
      </c>
      <c r="D115" s="38" t="s">
        <v>218</v>
      </c>
      <c r="E115" s="26">
        <v>90</v>
      </c>
      <c r="F115" s="26">
        <v>36.4</v>
      </c>
      <c r="G115" s="61">
        <f t="shared" si="2"/>
        <v>-53.6</v>
      </c>
      <c r="H115" s="67">
        <f t="shared" si="3"/>
        <v>40.44444444444444</v>
      </c>
    </row>
    <row r="116" spans="1:8" ht="48">
      <c r="A116" s="40" t="s">
        <v>191</v>
      </c>
      <c r="B116" s="37">
        <v>901</v>
      </c>
      <c r="C116" s="37" t="s">
        <v>312</v>
      </c>
      <c r="D116" s="38" t="s">
        <v>313</v>
      </c>
      <c r="E116" s="26">
        <v>0</v>
      </c>
      <c r="F116" s="26">
        <v>-1056.8</v>
      </c>
      <c r="G116" s="61">
        <f t="shared" si="2"/>
        <v>-1056.8</v>
      </c>
      <c r="H116" s="67">
        <v>0</v>
      </c>
    </row>
    <row r="117" spans="1:8" ht="12.75">
      <c r="A117" s="40" t="s">
        <v>192</v>
      </c>
      <c r="B117" s="83" t="s">
        <v>21</v>
      </c>
      <c r="C117" s="84"/>
      <c r="D117" s="85"/>
      <c r="E117" s="25">
        <f>SUM(E75:E116)</f>
        <v>200493.30000000002</v>
      </c>
      <c r="F117" s="14">
        <f>SUM(F75:F116)</f>
        <v>198203.10000000003</v>
      </c>
      <c r="G117" s="14">
        <f>SUM(G75:G116)</f>
        <v>-2290.1999999999994</v>
      </c>
      <c r="H117" s="68">
        <f t="shared" si="3"/>
        <v>98.85771743993442</v>
      </c>
    </row>
    <row r="118" spans="1:8" ht="12.75">
      <c r="A118" s="40" t="s">
        <v>193</v>
      </c>
      <c r="B118" s="106" t="s">
        <v>32</v>
      </c>
      <c r="C118" s="107"/>
      <c r="D118" s="107"/>
      <c r="E118" s="107"/>
      <c r="F118" s="107"/>
      <c r="G118" s="107"/>
      <c r="H118" s="108"/>
    </row>
    <row r="119" spans="1:8" ht="99" customHeight="1">
      <c r="A119" s="40" t="s">
        <v>45</v>
      </c>
      <c r="B119" s="37">
        <v>906</v>
      </c>
      <c r="C119" s="43" t="s">
        <v>311</v>
      </c>
      <c r="D119" s="39" t="s">
        <v>219</v>
      </c>
      <c r="E119" s="22">
        <v>2701.6</v>
      </c>
      <c r="F119" s="26">
        <v>2161.2</v>
      </c>
      <c r="G119" s="61">
        <f>F119-E119</f>
        <v>-540.4000000000001</v>
      </c>
      <c r="H119" s="67">
        <f t="shared" si="3"/>
        <v>79.99703879182705</v>
      </c>
    </row>
    <row r="120" spans="1:8" ht="72.75" customHeight="1">
      <c r="A120" s="40" t="s">
        <v>194</v>
      </c>
      <c r="B120" s="34">
        <v>906</v>
      </c>
      <c r="C120" s="35" t="s">
        <v>315</v>
      </c>
      <c r="D120" s="36" t="s">
        <v>220</v>
      </c>
      <c r="E120" s="22">
        <v>684.8</v>
      </c>
      <c r="F120" s="26">
        <v>588.9</v>
      </c>
      <c r="G120" s="61">
        <f aca="true" t="shared" si="4" ref="G120:G135">F120-E120</f>
        <v>-95.89999999999998</v>
      </c>
      <c r="H120" s="67">
        <f t="shared" si="3"/>
        <v>85.99591121495327</v>
      </c>
    </row>
    <row r="121" spans="1:8" ht="50.25" customHeight="1">
      <c r="A121" s="40" t="s">
        <v>195</v>
      </c>
      <c r="B121" s="34">
        <v>906</v>
      </c>
      <c r="C121" s="35" t="s">
        <v>314</v>
      </c>
      <c r="D121" s="36" t="s">
        <v>221</v>
      </c>
      <c r="E121" s="22">
        <v>336.3</v>
      </c>
      <c r="F121" s="26">
        <v>336.3</v>
      </c>
      <c r="G121" s="61">
        <f t="shared" si="4"/>
        <v>0</v>
      </c>
      <c r="H121" s="67">
        <f t="shared" si="3"/>
        <v>100</v>
      </c>
    </row>
    <row r="122" spans="1:8" ht="50.25" customHeight="1">
      <c r="A122" s="40" t="s">
        <v>196</v>
      </c>
      <c r="B122" s="34">
        <v>906</v>
      </c>
      <c r="C122" s="35" t="s">
        <v>281</v>
      </c>
      <c r="D122" s="36" t="s">
        <v>201</v>
      </c>
      <c r="E122" s="22">
        <v>0</v>
      </c>
      <c r="F122" s="26">
        <v>64.2</v>
      </c>
      <c r="G122" s="61">
        <f t="shared" si="4"/>
        <v>64.2</v>
      </c>
      <c r="H122" s="67">
        <v>0</v>
      </c>
    </row>
    <row r="123" spans="1:8" ht="50.25" customHeight="1">
      <c r="A123" s="40" t="s">
        <v>197</v>
      </c>
      <c r="B123" s="34">
        <v>906</v>
      </c>
      <c r="C123" s="35" t="s">
        <v>246</v>
      </c>
      <c r="D123" s="39" t="s">
        <v>8</v>
      </c>
      <c r="E123" s="22">
        <v>0</v>
      </c>
      <c r="F123" s="26">
        <v>3</v>
      </c>
      <c r="G123" s="61">
        <f t="shared" si="4"/>
        <v>3</v>
      </c>
      <c r="H123" s="67">
        <v>0</v>
      </c>
    </row>
    <row r="124" spans="1:8" ht="50.25" customHeight="1">
      <c r="A124" s="40" t="s">
        <v>198</v>
      </c>
      <c r="B124" s="34">
        <v>906</v>
      </c>
      <c r="C124" s="35" t="s">
        <v>316</v>
      </c>
      <c r="D124" s="36" t="s">
        <v>222</v>
      </c>
      <c r="E124" s="22">
        <v>787.2</v>
      </c>
      <c r="F124" s="26">
        <v>787.2</v>
      </c>
      <c r="G124" s="61">
        <f t="shared" si="4"/>
        <v>0</v>
      </c>
      <c r="H124" s="67">
        <f t="shared" si="3"/>
        <v>100</v>
      </c>
    </row>
    <row r="125" spans="1:8" ht="73.5" customHeight="1">
      <c r="A125" s="40" t="s">
        <v>199</v>
      </c>
      <c r="B125" s="34">
        <v>906</v>
      </c>
      <c r="C125" s="35" t="s">
        <v>300</v>
      </c>
      <c r="D125" s="36" t="s">
        <v>223</v>
      </c>
      <c r="E125" s="22">
        <v>128.2</v>
      </c>
      <c r="F125" s="26">
        <v>128.2</v>
      </c>
      <c r="G125" s="61">
        <f t="shared" si="4"/>
        <v>0</v>
      </c>
      <c r="H125" s="67">
        <f t="shared" si="3"/>
        <v>100</v>
      </c>
    </row>
    <row r="126" spans="1:8" ht="84" customHeight="1">
      <c r="A126" s="40" t="s">
        <v>332</v>
      </c>
      <c r="B126" s="34">
        <v>906</v>
      </c>
      <c r="C126" s="35" t="s">
        <v>300</v>
      </c>
      <c r="D126" s="36" t="s">
        <v>224</v>
      </c>
      <c r="E126" s="26">
        <v>2260.8</v>
      </c>
      <c r="F126" s="26">
        <v>2260.8</v>
      </c>
      <c r="G126" s="61">
        <f t="shared" si="4"/>
        <v>0</v>
      </c>
      <c r="H126" s="67">
        <f t="shared" si="3"/>
        <v>100</v>
      </c>
    </row>
    <row r="127" spans="1:8" ht="49.5" customHeight="1">
      <c r="A127" s="40" t="s">
        <v>333</v>
      </c>
      <c r="B127" s="34">
        <v>906</v>
      </c>
      <c r="C127" s="35" t="s">
        <v>300</v>
      </c>
      <c r="D127" s="36" t="s">
        <v>225</v>
      </c>
      <c r="E127" s="26">
        <v>7728</v>
      </c>
      <c r="F127" s="26">
        <v>7728</v>
      </c>
      <c r="G127" s="61">
        <f t="shared" si="4"/>
        <v>0</v>
      </c>
      <c r="H127" s="67">
        <f t="shared" si="3"/>
        <v>100</v>
      </c>
    </row>
    <row r="128" spans="1:8" ht="25.5" customHeight="1">
      <c r="A128" s="40" t="s">
        <v>334</v>
      </c>
      <c r="B128" s="34">
        <v>906</v>
      </c>
      <c r="C128" s="35" t="s">
        <v>300</v>
      </c>
      <c r="D128" s="36" t="s">
        <v>226</v>
      </c>
      <c r="E128" s="26">
        <v>200.6</v>
      </c>
      <c r="F128" s="26">
        <v>200.6</v>
      </c>
      <c r="G128" s="61">
        <f t="shared" si="4"/>
        <v>0</v>
      </c>
      <c r="H128" s="67">
        <f t="shared" si="3"/>
        <v>100</v>
      </c>
    </row>
    <row r="129" spans="1:8" ht="133.5" customHeight="1">
      <c r="A129" s="40" t="s">
        <v>335</v>
      </c>
      <c r="B129" s="37">
        <v>906</v>
      </c>
      <c r="C129" s="37" t="s">
        <v>322</v>
      </c>
      <c r="D129" s="38" t="s">
        <v>39</v>
      </c>
      <c r="E129" s="26">
        <v>111816.5</v>
      </c>
      <c r="F129" s="26">
        <v>111816.5</v>
      </c>
      <c r="G129" s="61">
        <f t="shared" si="4"/>
        <v>0</v>
      </c>
      <c r="H129" s="67">
        <f t="shared" si="3"/>
        <v>100</v>
      </c>
    </row>
    <row r="130" spans="1:8" ht="75.75" customHeight="1">
      <c r="A130" s="40" t="s">
        <v>336</v>
      </c>
      <c r="B130" s="37">
        <v>906</v>
      </c>
      <c r="C130" s="37" t="s">
        <v>322</v>
      </c>
      <c r="D130" s="38" t="s">
        <v>40</v>
      </c>
      <c r="E130" s="26">
        <v>57162.2</v>
      </c>
      <c r="F130" s="26">
        <v>57162.2</v>
      </c>
      <c r="G130" s="61">
        <f t="shared" si="4"/>
        <v>0</v>
      </c>
      <c r="H130" s="67">
        <f t="shared" si="3"/>
        <v>100</v>
      </c>
    </row>
    <row r="131" spans="1:8" ht="49.5" customHeight="1">
      <c r="A131" s="40" t="s">
        <v>337</v>
      </c>
      <c r="B131" s="37">
        <v>906</v>
      </c>
      <c r="C131" s="37" t="s">
        <v>319</v>
      </c>
      <c r="D131" s="38" t="s">
        <v>227</v>
      </c>
      <c r="E131" s="26">
        <v>188.5</v>
      </c>
      <c r="F131" s="26">
        <v>188.5</v>
      </c>
      <c r="G131" s="61">
        <f t="shared" si="4"/>
        <v>0</v>
      </c>
      <c r="H131" s="67">
        <f t="shared" si="3"/>
        <v>100</v>
      </c>
    </row>
    <row r="132" spans="1:8" ht="24.75" customHeight="1">
      <c r="A132" s="40" t="s">
        <v>338</v>
      </c>
      <c r="B132" s="37">
        <v>906</v>
      </c>
      <c r="C132" s="37" t="s">
        <v>319</v>
      </c>
      <c r="D132" s="38" t="s">
        <v>323</v>
      </c>
      <c r="E132" s="26">
        <v>0</v>
      </c>
      <c r="F132" s="26">
        <v>221.9</v>
      </c>
      <c r="G132" s="61">
        <f t="shared" si="4"/>
        <v>221.9</v>
      </c>
      <c r="H132" s="67">
        <v>0</v>
      </c>
    </row>
    <row r="133" spans="1:8" ht="36">
      <c r="A133" s="40" t="s">
        <v>339</v>
      </c>
      <c r="B133" s="37">
        <v>906</v>
      </c>
      <c r="C133" s="37" t="s">
        <v>319</v>
      </c>
      <c r="D133" s="38" t="s">
        <v>324</v>
      </c>
      <c r="E133" s="26">
        <v>0</v>
      </c>
      <c r="F133" s="26">
        <v>135.1</v>
      </c>
      <c r="G133" s="61">
        <f t="shared" si="4"/>
        <v>135.1</v>
      </c>
      <c r="H133" s="67">
        <v>0</v>
      </c>
    </row>
    <row r="134" spans="1:8" ht="39.75" customHeight="1">
      <c r="A134" s="40" t="s">
        <v>340</v>
      </c>
      <c r="B134" s="37">
        <v>906</v>
      </c>
      <c r="C134" s="37" t="s">
        <v>317</v>
      </c>
      <c r="D134" s="38" t="s">
        <v>318</v>
      </c>
      <c r="E134" s="26">
        <v>0</v>
      </c>
      <c r="F134" s="26">
        <v>91.4</v>
      </c>
      <c r="G134" s="61">
        <f t="shared" si="4"/>
        <v>91.4</v>
      </c>
      <c r="H134" s="67">
        <v>0</v>
      </c>
    </row>
    <row r="135" spans="1:8" ht="49.5" customHeight="1">
      <c r="A135" s="40" t="s">
        <v>341</v>
      </c>
      <c r="B135" s="37">
        <v>906</v>
      </c>
      <c r="C135" s="37" t="s">
        <v>312</v>
      </c>
      <c r="D135" s="38" t="s">
        <v>313</v>
      </c>
      <c r="E135" s="26">
        <v>0</v>
      </c>
      <c r="F135" s="26">
        <v>-1560.6</v>
      </c>
      <c r="G135" s="61">
        <f t="shared" si="4"/>
        <v>-1560.6</v>
      </c>
      <c r="H135" s="67">
        <v>0</v>
      </c>
    </row>
    <row r="136" spans="1:8" ht="12.75">
      <c r="A136" s="40" t="s">
        <v>342</v>
      </c>
      <c r="B136" s="100" t="s">
        <v>22</v>
      </c>
      <c r="C136" s="101"/>
      <c r="D136" s="102"/>
      <c r="E136" s="25">
        <f>SUM(E119:E135)</f>
        <v>183994.7</v>
      </c>
      <c r="F136" s="14">
        <f>SUM(F119:F135)</f>
        <v>182313.39999999997</v>
      </c>
      <c r="G136" s="25">
        <f>SUM(G119:G135)</f>
        <v>-1681.3</v>
      </c>
      <c r="H136" s="68">
        <f t="shared" si="3"/>
        <v>99.086223679269</v>
      </c>
    </row>
    <row r="137" spans="1:8" ht="12.75">
      <c r="A137" s="40" t="s">
        <v>343</v>
      </c>
      <c r="B137" s="112" t="s">
        <v>228</v>
      </c>
      <c r="C137" s="113"/>
      <c r="D137" s="113"/>
      <c r="E137" s="113"/>
      <c r="F137" s="113"/>
      <c r="G137" s="113"/>
      <c r="H137" s="114"/>
    </row>
    <row r="138" spans="1:8" ht="48">
      <c r="A138" s="40" t="s">
        <v>344</v>
      </c>
      <c r="B138" s="76" t="s">
        <v>229</v>
      </c>
      <c r="C138" s="63" t="s">
        <v>246</v>
      </c>
      <c r="D138" s="39" t="s">
        <v>8</v>
      </c>
      <c r="E138" s="18">
        <v>0</v>
      </c>
      <c r="F138" s="19">
        <v>72</v>
      </c>
      <c r="G138" s="19">
        <f>F138-E138</f>
        <v>72</v>
      </c>
      <c r="H138" s="67">
        <v>0</v>
      </c>
    </row>
    <row r="139" spans="1:8" ht="28.5" customHeight="1">
      <c r="A139" s="40" t="s">
        <v>345</v>
      </c>
      <c r="B139" s="76" t="s">
        <v>229</v>
      </c>
      <c r="C139" s="63" t="s">
        <v>320</v>
      </c>
      <c r="D139" s="64" t="s">
        <v>230</v>
      </c>
      <c r="E139" s="65">
        <v>175.2</v>
      </c>
      <c r="F139" s="19">
        <v>175.2</v>
      </c>
      <c r="G139" s="19">
        <f>F139-E139</f>
        <v>0</v>
      </c>
      <c r="H139" s="67">
        <f t="shared" si="3"/>
        <v>100</v>
      </c>
    </row>
    <row r="140" spans="1:8" ht="132">
      <c r="A140" s="40" t="s">
        <v>346</v>
      </c>
      <c r="B140" s="76" t="s">
        <v>229</v>
      </c>
      <c r="C140" s="63" t="s">
        <v>300</v>
      </c>
      <c r="D140" s="51" t="s">
        <v>231</v>
      </c>
      <c r="E140" s="19">
        <v>450</v>
      </c>
      <c r="F140" s="19">
        <v>450</v>
      </c>
      <c r="G140" s="19">
        <f>F140-E140</f>
        <v>0</v>
      </c>
      <c r="H140" s="67">
        <f t="shared" si="3"/>
        <v>100</v>
      </c>
    </row>
    <row r="141" spans="1:8" ht="72" customHeight="1">
      <c r="A141" s="40" t="s">
        <v>347</v>
      </c>
      <c r="B141" s="76" t="s">
        <v>229</v>
      </c>
      <c r="C141" s="63" t="s">
        <v>300</v>
      </c>
      <c r="D141" s="64" t="s">
        <v>232</v>
      </c>
      <c r="E141" s="19">
        <v>2783.1</v>
      </c>
      <c r="F141" s="19">
        <v>2783.1</v>
      </c>
      <c r="G141" s="19">
        <f>F141-E141</f>
        <v>0</v>
      </c>
      <c r="H141" s="67">
        <f t="shared" si="3"/>
        <v>100</v>
      </c>
    </row>
    <row r="142" spans="1:8" ht="180.75" customHeight="1">
      <c r="A142" s="40" t="s">
        <v>348</v>
      </c>
      <c r="B142" s="37">
        <v>908</v>
      </c>
      <c r="C142" s="37" t="s">
        <v>319</v>
      </c>
      <c r="D142" s="51" t="s">
        <v>233</v>
      </c>
      <c r="E142" s="19">
        <v>1200.7</v>
      </c>
      <c r="F142" s="19">
        <v>1200.7</v>
      </c>
      <c r="G142" s="19">
        <f>F142-E142</f>
        <v>0</v>
      </c>
      <c r="H142" s="67">
        <f t="shared" si="3"/>
        <v>100</v>
      </c>
    </row>
    <row r="143" spans="1:8" ht="12.75">
      <c r="A143" s="40" t="s">
        <v>349</v>
      </c>
      <c r="B143" s="100" t="s">
        <v>80</v>
      </c>
      <c r="C143" s="101"/>
      <c r="D143" s="102"/>
      <c r="E143" s="25">
        <f>SUM(E138:E142)</f>
        <v>4609</v>
      </c>
      <c r="F143" s="25">
        <f>SUM(F138:F142)</f>
        <v>4681</v>
      </c>
      <c r="G143" s="25">
        <f>SUM(G138:G142)</f>
        <v>72</v>
      </c>
      <c r="H143" s="68">
        <f t="shared" si="3"/>
        <v>101.56216098936864</v>
      </c>
    </row>
    <row r="144" spans="1:8" ht="12.75">
      <c r="A144" s="40" t="s">
        <v>350</v>
      </c>
      <c r="B144" s="112" t="s">
        <v>23</v>
      </c>
      <c r="C144" s="113"/>
      <c r="D144" s="113"/>
      <c r="E144" s="113"/>
      <c r="F144" s="113"/>
      <c r="G144" s="113"/>
      <c r="H144" s="114"/>
    </row>
    <row r="145" spans="1:8" ht="62.25" customHeight="1">
      <c r="A145" s="40" t="s">
        <v>351</v>
      </c>
      <c r="B145" s="21">
        <v>919</v>
      </c>
      <c r="C145" s="15" t="s">
        <v>292</v>
      </c>
      <c r="D145" s="39" t="s">
        <v>36</v>
      </c>
      <c r="E145" s="22">
        <v>0</v>
      </c>
      <c r="F145" s="26">
        <v>7.9</v>
      </c>
      <c r="G145" s="66">
        <f aca="true" t="shared" si="5" ref="G145:G150">F145-E145</f>
        <v>7.9</v>
      </c>
      <c r="H145" s="67">
        <v>0</v>
      </c>
    </row>
    <row r="146" spans="1:8" ht="87" customHeight="1">
      <c r="A146" s="40" t="s">
        <v>352</v>
      </c>
      <c r="B146" s="23">
        <v>919</v>
      </c>
      <c r="C146" s="15" t="s">
        <v>321</v>
      </c>
      <c r="D146" s="39" t="s">
        <v>234</v>
      </c>
      <c r="E146" s="22">
        <v>88454</v>
      </c>
      <c r="F146" s="26">
        <v>88454</v>
      </c>
      <c r="G146" s="66">
        <f t="shared" si="5"/>
        <v>0</v>
      </c>
      <c r="H146" s="67">
        <f t="shared" si="3"/>
        <v>100</v>
      </c>
    </row>
    <row r="147" spans="1:8" ht="60" customHeight="1">
      <c r="A147" s="40" t="s">
        <v>353</v>
      </c>
      <c r="B147" s="23">
        <v>919</v>
      </c>
      <c r="C147" s="24" t="s">
        <v>321</v>
      </c>
      <c r="D147" s="36" t="s">
        <v>235</v>
      </c>
      <c r="E147" s="22">
        <v>22830</v>
      </c>
      <c r="F147" s="26">
        <v>22830</v>
      </c>
      <c r="G147" s="66">
        <f t="shared" si="5"/>
        <v>0</v>
      </c>
      <c r="H147" s="67">
        <f t="shared" si="3"/>
        <v>100</v>
      </c>
    </row>
    <row r="148" spans="1:8" ht="74.25" customHeight="1">
      <c r="A148" s="40" t="s">
        <v>354</v>
      </c>
      <c r="B148" s="23">
        <v>919</v>
      </c>
      <c r="C148" s="24" t="s">
        <v>300</v>
      </c>
      <c r="D148" s="32" t="s">
        <v>236</v>
      </c>
      <c r="E148" s="22">
        <v>184595</v>
      </c>
      <c r="F148" s="26">
        <v>182453</v>
      </c>
      <c r="G148" s="66">
        <f t="shared" si="5"/>
        <v>-2142</v>
      </c>
      <c r="H148" s="67">
        <f t="shared" si="3"/>
        <v>98.83962187491535</v>
      </c>
    </row>
    <row r="149" spans="1:8" ht="61.5" customHeight="1">
      <c r="A149" s="40" t="s">
        <v>355</v>
      </c>
      <c r="B149" s="23">
        <v>919</v>
      </c>
      <c r="C149" s="24" t="s">
        <v>319</v>
      </c>
      <c r="D149" s="33" t="s">
        <v>237</v>
      </c>
      <c r="E149" s="22">
        <v>10274.8</v>
      </c>
      <c r="F149" s="26">
        <v>10274.8</v>
      </c>
      <c r="G149" s="66">
        <f t="shared" si="5"/>
        <v>0</v>
      </c>
      <c r="H149" s="67">
        <f t="shared" si="3"/>
        <v>100</v>
      </c>
    </row>
    <row r="150" spans="1:8" ht="48.75" customHeight="1">
      <c r="A150" s="40" t="s">
        <v>356</v>
      </c>
      <c r="B150" s="23">
        <v>919</v>
      </c>
      <c r="C150" s="24" t="s">
        <v>319</v>
      </c>
      <c r="D150" s="33" t="s">
        <v>238</v>
      </c>
      <c r="E150" s="22">
        <v>6940</v>
      </c>
      <c r="F150" s="26">
        <v>6940</v>
      </c>
      <c r="G150" s="66">
        <f t="shared" si="5"/>
        <v>0</v>
      </c>
      <c r="H150" s="67">
        <f t="shared" si="3"/>
        <v>100</v>
      </c>
    </row>
    <row r="151" spans="1:8" ht="12.75">
      <c r="A151" s="40" t="s">
        <v>357</v>
      </c>
      <c r="B151" s="100" t="s">
        <v>24</v>
      </c>
      <c r="C151" s="101"/>
      <c r="D151" s="102"/>
      <c r="E151" s="25">
        <f>SUM(E145:E150)</f>
        <v>313093.8</v>
      </c>
      <c r="F151" s="25">
        <f>SUM(F145:F150)</f>
        <v>310959.7</v>
      </c>
      <c r="G151" s="25">
        <f>SUM(G145:G150)</f>
        <v>-2134.1</v>
      </c>
      <c r="H151" s="68">
        <f t="shared" si="3"/>
        <v>99.31838318101477</v>
      </c>
    </row>
    <row r="152" spans="1:8" ht="12.75">
      <c r="A152" s="40" t="s">
        <v>358</v>
      </c>
      <c r="B152" s="27"/>
      <c r="C152" s="28"/>
      <c r="D152" s="29"/>
      <c r="E152" s="29"/>
      <c r="F152" s="22"/>
      <c r="G152" s="66"/>
      <c r="H152" s="67"/>
    </row>
    <row r="153" spans="1:8" ht="12.75">
      <c r="A153" s="40" t="s">
        <v>359</v>
      </c>
      <c r="B153" s="100" t="s">
        <v>25</v>
      </c>
      <c r="C153" s="101"/>
      <c r="D153" s="102"/>
      <c r="E153" s="25">
        <f>E19+E27+E41+E64+E117+E136+E151+E22+E36+E16+E70+E44+E143+E73+E30</f>
        <v>762999.9</v>
      </c>
      <c r="F153" s="25">
        <f>F19+F27+F41+F64+F117+F136+F151+F22+F36+F16+F70+F44+F143+F73+F30</f>
        <v>758945.2</v>
      </c>
      <c r="G153" s="25">
        <f>G19+G27+G41+G64+G117+G136+G151+G22+G36+G16+G70+G44</f>
        <v>-4146.000000000003</v>
      </c>
      <c r="H153" s="68">
        <f t="shared" si="3"/>
        <v>99.46858446508314</v>
      </c>
    </row>
    <row r="154" spans="2:6" ht="12.75">
      <c r="B154" s="3"/>
      <c r="C154" s="4"/>
      <c r="D154" s="7"/>
      <c r="E154" s="7"/>
      <c r="F154" s="5"/>
    </row>
    <row r="155" spans="2:6" ht="12.75">
      <c r="B155" s="3"/>
      <c r="C155" s="4"/>
      <c r="D155" s="7"/>
      <c r="E155" s="7"/>
      <c r="F155" s="5"/>
    </row>
    <row r="156" spans="2:6" ht="12.75">
      <c r="B156" s="3"/>
      <c r="C156" s="4"/>
      <c r="D156" s="7"/>
      <c r="E156" s="7"/>
      <c r="F156" s="5"/>
    </row>
    <row r="157" spans="2:6" ht="12.75">
      <c r="B157" s="3"/>
      <c r="C157" s="4"/>
      <c r="D157" s="7"/>
      <c r="E157" s="7"/>
      <c r="F157" s="5"/>
    </row>
    <row r="158" spans="2:6" ht="12.75">
      <c r="B158" s="3"/>
      <c r="C158" s="4"/>
      <c r="D158" s="7"/>
      <c r="E158" s="7"/>
      <c r="F158" s="5"/>
    </row>
    <row r="159" spans="2:6" ht="12.75">
      <c r="B159" s="3"/>
      <c r="C159" s="4"/>
      <c r="D159" s="7"/>
      <c r="E159" s="7"/>
      <c r="F159" s="5"/>
    </row>
    <row r="160" spans="2:6" ht="12.75">
      <c r="B160" s="3"/>
      <c r="C160" s="4"/>
      <c r="D160" s="7"/>
      <c r="E160" s="7"/>
      <c r="F160" s="5"/>
    </row>
    <row r="161" spans="2:6" ht="12.75">
      <c r="B161" s="3"/>
      <c r="C161" s="4"/>
      <c r="D161" s="7"/>
      <c r="E161" s="7"/>
      <c r="F161" s="5"/>
    </row>
    <row r="162" spans="2:6" ht="12.75">
      <c r="B162" s="3"/>
      <c r="C162" s="4"/>
      <c r="D162" s="7"/>
      <c r="E162" s="7"/>
      <c r="F162" s="5"/>
    </row>
    <row r="163" spans="2:6" ht="12.75">
      <c r="B163" s="3"/>
      <c r="C163" s="4"/>
      <c r="D163" s="7"/>
      <c r="E163" s="7"/>
      <c r="F163" s="5"/>
    </row>
    <row r="164" spans="2:6" ht="12.75">
      <c r="B164" s="3"/>
      <c r="C164" s="4"/>
      <c r="D164" s="7"/>
      <c r="E164" s="7"/>
      <c r="F164" s="5"/>
    </row>
    <row r="165" spans="2:6" ht="12.75">
      <c r="B165" s="2"/>
      <c r="F165" s="1"/>
    </row>
    <row r="166" spans="2:6" ht="12.75">
      <c r="B166" s="2"/>
      <c r="F166" s="1"/>
    </row>
    <row r="167" spans="2:6" ht="12.75">
      <c r="B167" s="2"/>
      <c r="F167" s="1"/>
    </row>
    <row r="168" spans="2:6" ht="12.75">
      <c r="B168" s="2"/>
      <c r="F168" s="1"/>
    </row>
    <row r="169" ht="12.75">
      <c r="B169" s="2"/>
    </row>
    <row r="170" ht="12.75">
      <c r="B170" s="2"/>
    </row>
  </sheetData>
  <sheetProtection/>
  <mergeCells count="40">
    <mergeCell ref="B137:H137"/>
    <mergeCell ref="B144:H144"/>
    <mergeCell ref="B136:D136"/>
    <mergeCell ref="B143:D143"/>
    <mergeCell ref="B36:D36"/>
    <mergeCell ref="B41:D41"/>
    <mergeCell ref="B151:D151"/>
    <mergeCell ref="B153:D153"/>
    <mergeCell ref="B64:D64"/>
    <mergeCell ref="B70:D70"/>
    <mergeCell ref="B117:D117"/>
    <mergeCell ref="B65:H65"/>
    <mergeCell ref="B74:H74"/>
    <mergeCell ref="B71:H71"/>
    <mergeCell ref="B73:D73"/>
    <mergeCell ref="B118:H118"/>
    <mergeCell ref="B45:H45"/>
    <mergeCell ref="B19:D19"/>
    <mergeCell ref="B22:D22"/>
    <mergeCell ref="B27:D27"/>
    <mergeCell ref="B20:H20"/>
    <mergeCell ref="B23:H23"/>
    <mergeCell ref="B31:H31"/>
    <mergeCell ref="B30:D30"/>
    <mergeCell ref="A7:F7"/>
    <mergeCell ref="B16:D16"/>
    <mergeCell ref="B14:H14"/>
    <mergeCell ref="B17:H17"/>
    <mergeCell ref="B44:D44"/>
    <mergeCell ref="B37:H37"/>
    <mergeCell ref="B42:H42"/>
    <mergeCell ref="A8:H9"/>
    <mergeCell ref="F11:H11"/>
    <mergeCell ref="A5:G5"/>
    <mergeCell ref="A6:G6"/>
    <mergeCell ref="A1:H1"/>
    <mergeCell ref="C2:H2"/>
    <mergeCell ref="A3:H3"/>
    <mergeCell ref="B28:H28"/>
    <mergeCell ref="A4:H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2019-03-18T08:03:34Z</cp:lastPrinted>
  <dcterms:created xsi:type="dcterms:W3CDTF">2012-06-06T10:46:21Z</dcterms:created>
  <dcterms:modified xsi:type="dcterms:W3CDTF">2019-04-18T07:01:35Z</dcterms:modified>
  <cp:category/>
  <cp:version/>
  <cp:contentType/>
  <cp:contentStatus/>
</cp:coreProperties>
</file>