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<sst xmlns="http://schemas.openxmlformats.org/spreadsheetml/2006/main" count="151" uniqueCount="151">
  <si>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код КБК</t>
  </si>
  <si>
    <t>наименование показателей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</si>
  <si>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</si>
  <si>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</si>
  <si>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</si>
  <si>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</si>
  <si>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</si>
  <si>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</si>
  <si>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</si>
  <si>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</si>
  <si>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</si>
  <si>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</si>
  <si>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</si>
  <si>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</si>
  <si>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</si>
  <si>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</si>
  <si>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</si>
  <si>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</si>
  <si>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</si>
  <si>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</si>
  <si>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</si>
  <si>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</si>
  <si>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</si>
  <si>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</si>
  <si>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</si>
  <si>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000 2 02 01001 04 0000 151</t>
  </si>
  <si>
    <t>Прочие субвенции бюджетам городских округов</t>
  </si>
  <si>
    <t>000 2 02 04999 04 0000 151</t>
  </si>
  <si>
    <t>000 1 08 03010 01 0000 110</t>
  </si>
  <si>
    <t>000 1 16 25060 01 0000 140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</si>
  <si>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</si>
  <si>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</si>
  <si>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000 2 02 03999 04 0000 151</t>
  </si>
  <si>
    <t>000 2 02 02999 04 0000 151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</si>
  <si>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</si>
  <si>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</si>
  <si>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000 2 02 03022 04 0000 151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</si>
  <si>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</si>
  <si>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</si>
  <si>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</si>
  <si>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городского округа Верхотурский</t>
  </si>
  <si>
    <t>Приложение 1</t>
  </si>
  <si>
    <t>к Постановлению Администрации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</si>
  <si>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</si>
  <si>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</si>
  <si>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</si>
  <si>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</si>
  <si>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</si>
  <si>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</si>
  <si>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ДОХОДЫ бюджета - Всего</t>
  </si>
  <si>
    <t>НАЛОГОВЫЕ И НЕНАЛОГОВЫЕ ДОХОДЫ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</si>
  <si>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</si>
  <si>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</si>
  <si>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</si>
  <si>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000 1 12 01000 01 0000 120</t>
  </si>
  <si>
    <t>Доходы от продажи земельных участков, государственная собсвенность на которые не раграничена и которые  расположены в границах городских округов</t>
  </si>
  <si>
    <t>000 1 14 06012 04 0000 430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</si>
  <si>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</si>
  <si>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</si>
  <si>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</si>
  <si>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000 2 02 01000 00 0000 151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</si>
  <si>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</si>
  <si>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</si>
  <si>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000 2 02 02000 00 0000 151</t>
  </si>
  <si>
    <t>Субсидии бюджетам субъектов РФ и муниципальных образований (межбюджетные субсидии)</t>
  </si>
  <si>
    <t>Прочие субсидии бюджетам городских округов</t>
  </si>
  <si>
    <t>000 2 02 03000 00 0000 151</t>
  </si>
  <si>
    <t>Субвенции бюджетам субъектов РФ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</si>
  <si>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</si>
  <si>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</si>
  <si>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</si>
  <si>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000 2 02 04000 00 0000 151</t>
  </si>
  <si>
    <t>Прочие межбюджетные трансферты, передаваемые бюджетам городских округов</t>
  </si>
  <si>
    <t>000 1 05 02000 00 0000 110</t>
  </si>
  <si>
    <t>000 1 05 03000 00 0000 110</t>
  </si>
  <si>
    <t>000 1 16 32000 04 0000 140</t>
  </si>
  <si>
    <t>000 2 19 00000 00 0000 151</t>
  </si>
  <si>
    <t xml:space="preserve">Возврат, остатков субсидий, субвенций и иных межбюджетных трансфертов, имеющих целевое назначение, прошлых лет </t>
  </si>
  <si>
    <t>000 2 19 04000 04 0000 151</t>
  </si>
  <si>
    <t>Возврат,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</si>
  <si>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</si>
  <si>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000 1 11 05012 04 0000 120</t>
  </si>
  <si>
    <t>000 1 13 01994 04 0000 130</t>
  </si>
  <si>
    <t xml:space="preserve">Прочие доходы от оказания платных услуг (работ) получателями средств бюджетов городских округов </t>
  </si>
  <si>
    <t>000 2 02 00000 00 0000 151</t>
  </si>
  <si>
    <t>БЕЗВОЗМЕЗДНЫЕ ПОСТУПЛЕНИЯ ОТ ДРУГИХ БЮДЖЕТОВ БЮДЖЕТНОЙ СИСТЕМЫ РОССИЙСКОЙ ФЕДЕРАЦИИ</t>
  </si>
  <si>
    <t>отклонение уточненного годового плана</t>
  </si>
  <si>
    <t>% выполнения от уточненного годового плана</t>
  </si>
  <si>
    <t>№ п/п</t>
  </si>
  <si>
    <t xml:space="preserve">"Об исполнении бюджета городского округа </t>
  </si>
  <si>
    <t>Невыясненные поступления.зачисляемые в бюджет городского округа</t>
  </si>
  <si>
    <t>000 1 17 01040 04 0000 180</t>
  </si>
  <si>
    <t>ПРОЧИЕ НЕНАЛОГОВЫЕ ПОСТУПЛЕНИЯ</t>
  </si>
  <si>
    <t>000 1 17 00000 00 0000 000</t>
  </si>
  <si>
    <t>000 1 03 00000 00 0000 000</t>
  </si>
  <si>
    <t>НАЛОГИ НА ТОВАРЫ (РАБОТЫ, УСЛУГИ),РЕАЛИЗУЕМЫЕ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</si>
  <si>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</si>
  <si>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</si>
  <si>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000 1 11 05074 04 0000 120</t>
  </si>
  <si>
    <t>000 1 14 01040 04 0000 410</t>
  </si>
  <si>
    <t>Доходы от продажи квартир, находящихся в собственности городских округов</t>
  </si>
  <si>
    <t>000 1 14 02040 04 0000 410</t>
  </si>
  <si>
    <t>000 1 16 25050 01 0000 140</t>
  </si>
  <si>
    <t xml:space="preserve">Денежные взыскания (штрафы) за нарушение законодательства в области охраны окружающей среды </t>
  </si>
  <si>
    <t>000 1 05 04000 02 0000 110</t>
  </si>
  <si>
    <t>Налог, взимаемый в связи с применением патентной системы налогообложения</t>
  </si>
  <si>
    <t>000 1 06 06032 04 0000 110</t>
  </si>
  <si>
    <t>000 1 06 06042 04 0000 110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</si>
  <si>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</si>
  <si>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</si>
  <si>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000 1 09 07052 04 0000 110</t>
  </si>
  <si>
    <t>Прочие местные налоги и сборы, мобилизуемые на территориях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</si>
  <si>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</si>
  <si>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</si>
  <si>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городских окроугов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</si>
  <si>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 </t>
  </si>
  <si>
    <t>000 1 16 03000 00 0000 140</t>
  </si>
  <si>
    <t>Денежные взыскания, налагаемые в возмещение ущерба, причиненного в результате незаконного или не целевого использования бюджетных средств (в части бюджетов городских округов)</t>
  </si>
  <si>
    <t>от ____________2016 г. № _____</t>
  </si>
  <si>
    <t xml:space="preserve">уточненный годовой план на 2016 год </t>
  </si>
  <si>
    <t>000 1 05 01000 00 0000 110</t>
  </si>
  <si>
    <t>Налог, взимаемый в связи с применением упрощенной системы налогообложения</t>
  </si>
  <si>
    <t>Земельный налог с организаций, обладающих земельным участком,расположенным в границах городских округов</t>
  </si>
  <si>
    <t>Земельный налог с физических лиц, обладающих земельным участком,расположенным в границах городских округов</t>
  </si>
  <si>
    <t>000 1 08 07150 01 0000 110</t>
  </si>
  <si>
    <t>Государственная пошлина за выдачу разрешения на установку рекламной конструкции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</si>
  <si>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</si>
  <si>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</si>
  <si>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</si>
  <si>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округов</t>
  </si>
  <si>
    <t>000 2 02 02009 04 0000 151</t>
  </si>
  <si>
    <t>Субсидии бюджетам городских округов на государственную поддержку  малого и среднего предпринимательства,включая крестьянские (фермерские) хозяйства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</si>
  <si>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</si>
  <si>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</si>
  <si>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</si>
  <si>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</si>
  <si>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000 1 13 02994 04 0000 130</t>
  </si>
  <si>
    <t>Прочие доходы от компенсации затрат бюджетов городских округов</t>
  </si>
  <si>
    <t>000 1 16 23042 04 0000 140</t>
  </si>
  <si>
    <t>Доходы от возникновения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</si>
  <si>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</si>
  <si>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 предусмотренные статьей 20.25 Кодекса Российской Федерации об административных правонарушениях</t>
  </si>
  <si>
    <t>000 2 02 02051 04 0000 151</t>
  </si>
  <si>
    <t>Субсидии бюджетам городских округов на реализацию федеральных целевых программ</t>
  </si>
  <si>
    <t>Верхотурский за 9 месяцев 2016 года"</t>
  </si>
  <si>
    <t>Исполнение доходов бюджета городского округа Верхотурский за 9 месяцев 2016 года</t>
  </si>
  <si>
    <t>фактическое исполнение за 9 месяцев 2016 года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</si>
  <si>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</si>
  <si>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</si>
  <si>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</si>
  <si>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змель (или) земельных участков, государственная собственность на которые не разграничена и которые расположены в границах городских округов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</si>
</sst>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#,##0.0"/>
  </numFmts>
  <fonts count="4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7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7" fontId="3" fillId="32" borderId="10" xfId="0" applyNumberFormat="1" applyFont="1" applyFill="1" applyBorder="1" applyAlignment="1">
      <alignment/>
    </xf>
    <xf numFmtId="164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67" fontId="2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67" fontId="3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7" fontId="5" fillId="32" borderId="10" xfId="0" applyNumberFormat="1" applyFont="1" applyFill="1" applyBorder="1" applyAlignment="1">
      <alignment/>
    </xf>
    <xf numFmtId="167" fontId="5" fillId="32" borderId="10" xfId="0" applyNumberFormat="1" applyFont="1" applyFill="1" applyBorder="1" applyAlignment="1">
      <alignment/>
    </xf>
    <xf numFmtId="164" fontId="5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7" fontId="1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167" fontId="3" fillId="32" borderId="10" xfId="0" applyNumberFormat="1" applyFont="1" applyFill="1" applyBorder="1" applyAlignment="1">
      <alignment horizontal="right"/>
    </xf>
    <xf numFmtId="167" fontId="3" fillId="32" borderId="10" xfId="0" applyNumberFormat="1" applyFont="1" applyFill="1" applyBorder="1" applyAlignment="1">
      <alignment/>
    </xf>
    <xf numFmtId="164" fontId="3" fillId="32" borderId="10" xfId="0" applyNumberFormat="1" applyFont="1" applyFill="1" applyBorder="1" applyAlignment="1">
      <alignment/>
    </xf>
    <xf numFmtId="164" fontId="0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7" fontId="2" fillId="32" borderId="10" xfId="0" applyNumberFormat="1" applyFont="1" applyFill="1" applyBorder="1" applyAlignment="1">
      <alignment horizontal="right"/>
    </xf>
    <xf numFmtId="164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7" fontId="0" fillId="32" borderId="10" xfId="0" applyNumberFormat="1" applyFont="1" applyFill="1" applyBorder="1" applyAlignment="1">
      <alignment horizontal="right"/>
    </xf>
    <xf numFmtId="167" fontId="0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H84" sqref="H84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34.625" style="0" customWidth="1"/>
    <col min="4" max="4" width="11.375" style="0" customWidth="1"/>
    <col min="5" max="5" width="11.625" style="0" customWidth="1"/>
    <col min="6" max="6" width="11.375" style="0" customWidth="1"/>
    <col min="7" max="7" width="10.375" style="0" customWidth="1"/>
  </cols>
  <sheetData>
    <row r="1" ht="12.75">
      <c r="G1" s="4" t="s">
        <v>41</v>
      </c>
    </row>
    <row r="2" spans="5:7" ht="12.75">
      <c r="E2" s="52" t="s">
        <v>42</v>
      </c>
      <c r="F2" s="52"/>
      <c r="G2" s="52"/>
    </row>
    <row r="3" spans="5:7" ht="12.75">
      <c r="E3" s="52" t="s">
        <v>40</v>
      </c>
      <c r="F3" s="52"/>
      <c r="G3" s="52"/>
    </row>
    <row r="4" spans="5:7" ht="12.75">
      <c r="E4" s="52" t="s">
        <v>118</v>
      </c>
      <c r="F4" s="52"/>
      <c r="G4" s="52"/>
    </row>
    <row r="5" spans="4:7" ht="12.75">
      <c r="D5" s="52" t="s">
        <v>89</v>
      </c>
      <c r="E5" s="52"/>
      <c r="F5" s="52"/>
      <c r="G5" s="52"/>
    </row>
    <row r="6" spans="5:7" ht="12.75">
      <c r="E6" s="52" t="s">
        <v>144</v>
      </c>
      <c r="F6" s="52"/>
      <c r="G6" s="52"/>
    </row>
    <row r="7" spans="5:7" ht="12.75">
      <c r="E7" s="4"/>
      <c r="F7" s="4"/>
      <c r="G7" s="4"/>
    </row>
    <row r="8" spans="1:7" ht="12.75">
      <c r="A8" s="55" t="s">
        <v>145</v>
      </c>
      <c r="B8" s="55"/>
      <c r="C8" s="55"/>
      <c r="D8" s="55"/>
      <c r="E8" s="55"/>
      <c r="F8" s="55"/>
      <c r="G8" s="55"/>
    </row>
    <row r="9" spans="1:7" ht="12.75">
      <c r="A9" s="54"/>
      <c r="B9" s="54"/>
      <c r="C9" s="54"/>
      <c r="D9" s="54"/>
      <c r="E9" s="54"/>
      <c r="F9" s="54"/>
      <c r="G9" s="54"/>
    </row>
    <row r="10" spans="2:7" ht="12.75">
      <c r="B10" s="1"/>
      <c r="C10" s="1"/>
      <c r="D10" s="1"/>
      <c r="E10" s="1"/>
      <c r="F10" s="1"/>
      <c r="G10" s="1"/>
    </row>
    <row r="11" spans="1:7" ht="12.75">
      <c r="A11" s="53" t="s">
        <v>88</v>
      </c>
      <c r="B11" s="56" t="s">
        <v>0</v>
      </c>
      <c r="C11" s="56" t="s">
        <v>1</v>
      </c>
      <c r="D11" s="51" t="s">
        <v>119</v>
      </c>
      <c r="E11" s="50" t="s">
        <v>146</v>
      </c>
      <c r="F11" s="51" t="s">
        <v>86</v>
      </c>
      <c r="G11" s="51" t="s">
        <v>87</v>
      </c>
    </row>
    <row r="12" spans="1:7" ht="12.75">
      <c r="A12" s="53"/>
      <c r="B12" s="56"/>
      <c r="C12" s="56"/>
      <c r="D12" s="51"/>
      <c r="E12" s="50"/>
      <c r="F12" s="51"/>
      <c r="G12" s="51"/>
    </row>
    <row r="13" spans="1:7" ht="12.75">
      <c r="A13" s="53"/>
      <c r="B13" s="56"/>
      <c r="C13" s="56"/>
      <c r="D13" s="51"/>
      <c r="E13" s="50"/>
      <c r="F13" s="51"/>
      <c r="G13" s="51"/>
    </row>
    <row r="14" spans="1:7" ht="34.5" customHeight="1">
      <c r="A14" s="53"/>
      <c r="B14" s="56"/>
      <c r="C14" s="56"/>
      <c r="D14" s="51"/>
      <c r="E14" s="50"/>
      <c r="F14" s="51"/>
      <c r="G14" s="51"/>
    </row>
    <row r="15" spans="1:7" ht="12.75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</row>
    <row r="16" spans="1:7" ht="12.75">
      <c r="A16" s="8">
        <v>1</v>
      </c>
      <c r="B16" s="9" t="s">
        <v>2</v>
      </c>
      <c r="C16" s="10" t="s">
        <v>50</v>
      </c>
      <c r="D16" s="11">
        <f>D17+D21+D26+D32+D37+D40+D42+D45+D50+D19+D61+D35</f>
        <v>75673.1</v>
      </c>
      <c r="E16" s="11">
        <f>E17+E21+E26+E32+E37+E40+E42+E45+E50+E19+E61+E35</f>
        <v>51527.9</v>
      </c>
      <c r="F16" s="11">
        <f aca="true" t="shared" si="0" ref="F16:F62">E16-D16</f>
        <v>-24145.200000000004</v>
      </c>
      <c r="G16" s="12">
        <f aca="true" t="shared" si="1" ref="G16:G43">E16/D16</f>
        <v>0.6809275687133208</v>
      </c>
    </row>
    <row r="17" spans="1:7" ht="12.75">
      <c r="A17" s="8">
        <v>2</v>
      </c>
      <c r="B17" s="9" t="s">
        <v>43</v>
      </c>
      <c r="C17" s="10" t="s">
        <v>3</v>
      </c>
      <c r="D17" s="11">
        <f>D18</f>
        <v>24531.5</v>
      </c>
      <c r="E17" s="11">
        <f>E18</f>
        <v>16818.6</v>
      </c>
      <c r="F17" s="11">
        <f t="shared" si="0"/>
        <v>-7712.9000000000015</v>
      </c>
      <c r="G17" s="12">
        <f t="shared" si="1"/>
        <v>0.6855919939669404</v>
      </c>
    </row>
    <row r="18" spans="1:7" ht="12.75">
      <c r="A18" s="8">
        <v>3</v>
      </c>
      <c r="B18" s="13" t="s">
        <v>44</v>
      </c>
      <c r="C18" s="14" t="s">
        <v>4</v>
      </c>
      <c r="D18" s="15">
        <v>24531.5</v>
      </c>
      <c r="E18" s="15">
        <v>16818.6</v>
      </c>
      <c r="F18" s="15">
        <f t="shared" si="0"/>
        <v>-7712.9000000000015</v>
      </c>
      <c r="G18" s="16">
        <f t="shared" si="1"/>
        <v>0.6855919939669404</v>
      </c>
    </row>
    <row r="19" spans="1:7" ht="48">
      <c r="A19" s="8">
        <v>4</v>
      </c>
      <c r="B19" s="9" t="s">
        <v>94</v>
      </c>
      <c r="C19" s="17" t="s">
        <v>95</v>
      </c>
      <c r="D19" s="18">
        <f>SUM(D20)</f>
        <v>13095.4</v>
      </c>
      <c r="E19" s="18">
        <f>SUM(E20)</f>
        <v>11473</v>
      </c>
      <c r="F19" s="18">
        <f t="shared" si="0"/>
        <v>-1622.3999999999996</v>
      </c>
      <c r="G19" s="19">
        <f t="shared" si="1"/>
        <v>0.8761091681048307</v>
      </c>
    </row>
    <row r="20" spans="1:7" ht="36">
      <c r="A20" s="8">
        <v>5</v>
      </c>
      <c r="B20" s="13" t="s">
        <v>96</v>
      </c>
      <c r="C20" s="20" t="s">
        <v>97</v>
      </c>
      <c r="D20" s="15">
        <v>13095.4</v>
      </c>
      <c r="E20" s="15">
        <v>11473</v>
      </c>
      <c r="F20" s="15">
        <f t="shared" si="0"/>
        <v>-1622.3999999999996</v>
      </c>
      <c r="G20" s="16">
        <f t="shared" si="1"/>
        <v>0.8761091681048307</v>
      </c>
    </row>
    <row r="21" spans="1:7" ht="12.75">
      <c r="A21" s="8">
        <v>6</v>
      </c>
      <c r="B21" s="9" t="s">
        <v>45</v>
      </c>
      <c r="C21" s="10" t="s">
        <v>5</v>
      </c>
      <c r="D21" s="11">
        <f>SUM(D22:D25)</f>
        <v>10881.1</v>
      </c>
      <c r="E21" s="11">
        <f>SUM(E22:E25)</f>
        <v>8352.1</v>
      </c>
      <c r="F21" s="11">
        <f t="shared" si="0"/>
        <v>-2529</v>
      </c>
      <c r="G21" s="12">
        <f t="shared" si="1"/>
        <v>0.7675786455413516</v>
      </c>
    </row>
    <row r="22" spans="1:7" ht="36">
      <c r="A22" s="8">
        <v>7</v>
      </c>
      <c r="B22" s="13" t="s">
        <v>120</v>
      </c>
      <c r="C22" s="20" t="s">
        <v>121</v>
      </c>
      <c r="D22" s="43">
        <v>1967.1</v>
      </c>
      <c r="E22" s="43">
        <v>1449.2</v>
      </c>
      <c r="F22" s="15">
        <f t="shared" si="0"/>
        <v>-517.8999999999999</v>
      </c>
      <c r="G22" s="16">
        <f t="shared" si="1"/>
        <v>0.7367190280107774</v>
      </c>
    </row>
    <row r="23" spans="1:7" ht="24" customHeight="1">
      <c r="A23" s="8">
        <v>8</v>
      </c>
      <c r="B23" s="13" t="s">
        <v>73</v>
      </c>
      <c r="C23" s="20" t="s">
        <v>20</v>
      </c>
      <c r="D23" s="21">
        <v>8082</v>
      </c>
      <c r="E23" s="21">
        <v>6385.7</v>
      </c>
      <c r="F23" s="15">
        <f t="shared" si="0"/>
        <v>-1696.3000000000002</v>
      </c>
      <c r="G23" s="16">
        <f t="shared" si="1"/>
        <v>0.7901138332096016</v>
      </c>
    </row>
    <row r="24" spans="1:7" ht="12.75">
      <c r="A24" s="8">
        <v>9</v>
      </c>
      <c r="B24" s="13" t="s">
        <v>74</v>
      </c>
      <c r="C24" s="14" t="s">
        <v>6</v>
      </c>
      <c r="D24" s="15">
        <v>358</v>
      </c>
      <c r="E24" s="15">
        <v>358.1</v>
      </c>
      <c r="F24" s="15">
        <f t="shared" si="0"/>
        <v>0.10000000000002274</v>
      </c>
      <c r="G24" s="16">
        <f t="shared" si="1"/>
        <v>1.0002793296089385</v>
      </c>
    </row>
    <row r="25" spans="1:7" ht="36">
      <c r="A25" s="8">
        <v>10</v>
      </c>
      <c r="B25" s="13" t="s">
        <v>104</v>
      </c>
      <c r="C25" s="20" t="s">
        <v>105</v>
      </c>
      <c r="D25" s="15">
        <v>474</v>
      </c>
      <c r="E25" s="15">
        <v>159.1</v>
      </c>
      <c r="F25" s="15">
        <f t="shared" si="0"/>
        <v>-314.9</v>
      </c>
      <c r="G25" s="16">
        <f t="shared" si="1"/>
        <v>0.33565400843881854</v>
      </c>
    </row>
    <row r="26" spans="1:7" ht="12.75">
      <c r="A26" s="8">
        <v>11</v>
      </c>
      <c r="B26" s="9" t="s">
        <v>46</v>
      </c>
      <c r="C26" s="10" t="s">
        <v>7</v>
      </c>
      <c r="D26" s="11">
        <f>D27+D29</f>
        <v>8153</v>
      </c>
      <c r="E26" s="11">
        <f>E27+E29</f>
        <v>3277.2</v>
      </c>
      <c r="F26" s="11">
        <f t="shared" si="0"/>
        <v>-4875.8</v>
      </c>
      <c r="G26" s="12">
        <f t="shared" si="1"/>
        <v>0.40196246780326256</v>
      </c>
    </row>
    <row r="27" spans="1:7" ht="12.75">
      <c r="A27" s="8">
        <v>12</v>
      </c>
      <c r="B27" s="13" t="s">
        <v>47</v>
      </c>
      <c r="C27" s="14" t="s">
        <v>8</v>
      </c>
      <c r="D27" s="15">
        <f>SUM(D28)</f>
        <v>2115</v>
      </c>
      <c r="E27" s="15">
        <f>SUM(E28)</f>
        <v>51</v>
      </c>
      <c r="F27" s="15">
        <f t="shared" si="0"/>
        <v>-2064</v>
      </c>
      <c r="G27" s="16">
        <f t="shared" si="1"/>
        <v>0.024113475177304965</v>
      </c>
    </row>
    <row r="28" spans="1:7" ht="60">
      <c r="A28" s="8">
        <v>13</v>
      </c>
      <c r="B28" s="13" t="s">
        <v>51</v>
      </c>
      <c r="C28" s="22" t="s">
        <v>52</v>
      </c>
      <c r="D28" s="23">
        <v>2115</v>
      </c>
      <c r="E28" s="23">
        <v>51</v>
      </c>
      <c r="F28" s="24">
        <f t="shared" si="0"/>
        <v>-2064</v>
      </c>
      <c r="G28" s="25">
        <f t="shared" si="1"/>
        <v>0.024113475177304965</v>
      </c>
    </row>
    <row r="29" spans="1:7" ht="12.75">
      <c r="A29" s="8">
        <v>14</v>
      </c>
      <c r="B29" s="13" t="s">
        <v>48</v>
      </c>
      <c r="C29" s="14" t="s">
        <v>9</v>
      </c>
      <c r="D29" s="15">
        <f>SUM(D30:D31)</f>
        <v>6038</v>
      </c>
      <c r="E29" s="15">
        <f>SUM(E30:E31)</f>
        <v>3226.2</v>
      </c>
      <c r="F29" s="15">
        <f t="shared" si="0"/>
        <v>-2811.8</v>
      </c>
      <c r="G29" s="16">
        <f t="shared" si="1"/>
        <v>0.534315998675058</v>
      </c>
    </row>
    <row r="30" spans="1:7" ht="48">
      <c r="A30" s="8">
        <v>15</v>
      </c>
      <c r="B30" s="13" t="s">
        <v>106</v>
      </c>
      <c r="C30" s="22" t="s">
        <v>122</v>
      </c>
      <c r="D30" s="23">
        <v>4675</v>
      </c>
      <c r="E30" s="23">
        <v>3039.5</v>
      </c>
      <c r="F30" s="24">
        <f t="shared" si="0"/>
        <v>-1635.5</v>
      </c>
      <c r="G30" s="25">
        <f t="shared" si="1"/>
        <v>0.6501604278074866</v>
      </c>
    </row>
    <row r="31" spans="1:7" ht="48">
      <c r="A31" s="8">
        <v>16</v>
      </c>
      <c r="B31" s="13" t="s">
        <v>107</v>
      </c>
      <c r="C31" s="22" t="s">
        <v>123</v>
      </c>
      <c r="D31" s="23">
        <v>1363</v>
      </c>
      <c r="E31" s="23">
        <v>186.7</v>
      </c>
      <c r="F31" s="24">
        <f t="shared" si="0"/>
        <v>-1176.3</v>
      </c>
      <c r="G31" s="25">
        <f t="shared" si="1"/>
        <v>0.13697725605282465</v>
      </c>
    </row>
    <row r="32" spans="1:7" ht="12.75">
      <c r="A32" s="8">
        <v>17</v>
      </c>
      <c r="B32" s="9" t="s">
        <v>10</v>
      </c>
      <c r="C32" s="10" t="s">
        <v>11</v>
      </c>
      <c r="D32" s="11">
        <f>SUM(D33:D34)</f>
        <v>1274.3</v>
      </c>
      <c r="E32" s="11">
        <f>SUM(E33:E34)</f>
        <v>1057.5</v>
      </c>
      <c r="F32" s="11">
        <f t="shared" si="0"/>
        <v>-216.79999999999995</v>
      </c>
      <c r="G32" s="12">
        <f t="shared" si="1"/>
        <v>0.8298673781684062</v>
      </c>
    </row>
    <row r="33" spans="1:7" ht="63.75" customHeight="1">
      <c r="A33" s="8">
        <v>18</v>
      </c>
      <c r="B33" s="26" t="s">
        <v>28</v>
      </c>
      <c r="C33" s="27" t="s">
        <v>80</v>
      </c>
      <c r="D33" s="15">
        <v>1249.3</v>
      </c>
      <c r="E33" s="15">
        <v>1057.5</v>
      </c>
      <c r="F33" s="15">
        <f t="shared" si="0"/>
        <v>-191.79999999999995</v>
      </c>
      <c r="G33" s="16">
        <f t="shared" si="1"/>
        <v>0.8464740254542544</v>
      </c>
    </row>
    <row r="34" spans="1:7" ht="36">
      <c r="A34" s="8">
        <v>19</v>
      </c>
      <c r="B34" s="26" t="s">
        <v>124</v>
      </c>
      <c r="C34" s="27" t="s">
        <v>125</v>
      </c>
      <c r="D34" s="15">
        <v>25</v>
      </c>
      <c r="E34" s="15">
        <v>0</v>
      </c>
      <c r="F34" s="15">
        <f t="shared" si="0"/>
        <v>-25</v>
      </c>
      <c r="G34" s="16">
        <f t="shared" si="1"/>
        <v>0</v>
      </c>
    </row>
    <row r="35" spans="1:7" ht="39" customHeight="1">
      <c r="A35" s="8">
        <v>20</v>
      </c>
      <c r="B35" s="9" t="s">
        <v>108</v>
      </c>
      <c r="C35" s="17" t="s">
        <v>109</v>
      </c>
      <c r="D35" s="18">
        <f>SUM(D36)</f>
        <v>0</v>
      </c>
      <c r="E35" s="18">
        <f>SUM(E36)</f>
        <v>0</v>
      </c>
      <c r="F35" s="18">
        <f t="shared" si="0"/>
        <v>0</v>
      </c>
      <c r="G35" s="19">
        <v>0</v>
      </c>
    </row>
    <row r="36" spans="1:7" ht="36">
      <c r="A36" s="8">
        <v>21</v>
      </c>
      <c r="B36" s="26" t="s">
        <v>110</v>
      </c>
      <c r="C36" s="27" t="s">
        <v>111</v>
      </c>
      <c r="D36" s="15">
        <v>0</v>
      </c>
      <c r="E36" s="15">
        <v>0</v>
      </c>
      <c r="F36" s="15">
        <f t="shared" si="0"/>
        <v>0</v>
      </c>
      <c r="G36" s="16">
        <v>0</v>
      </c>
    </row>
    <row r="37" spans="1:7" ht="48">
      <c r="A37" s="8">
        <v>22</v>
      </c>
      <c r="B37" s="9" t="s">
        <v>12</v>
      </c>
      <c r="C37" s="17" t="s">
        <v>21</v>
      </c>
      <c r="D37" s="28">
        <f>SUM(D38:D39)</f>
        <v>11418.900000000001</v>
      </c>
      <c r="E37" s="28">
        <f>SUM(E38:E39)</f>
        <v>5411.9</v>
      </c>
      <c r="F37" s="11">
        <f t="shared" si="0"/>
        <v>-6007.000000000002</v>
      </c>
      <c r="G37" s="12">
        <f t="shared" si="1"/>
        <v>0.47394232369142375</v>
      </c>
    </row>
    <row r="38" spans="1:7" ht="93.75" customHeight="1">
      <c r="A38" s="8">
        <v>23</v>
      </c>
      <c r="B38" s="13" t="s">
        <v>81</v>
      </c>
      <c r="C38" s="20" t="s">
        <v>53</v>
      </c>
      <c r="D38" s="21">
        <v>4300.8</v>
      </c>
      <c r="E38" s="21">
        <v>2571.5</v>
      </c>
      <c r="F38" s="15">
        <f t="shared" si="0"/>
        <v>-1729.3000000000002</v>
      </c>
      <c r="G38" s="16">
        <f t="shared" si="1"/>
        <v>0.5979120163690476</v>
      </c>
    </row>
    <row r="39" spans="1:7" ht="36">
      <c r="A39" s="8">
        <v>24</v>
      </c>
      <c r="B39" s="13" t="s">
        <v>98</v>
      </c>
      <c r="C39" s="20" t="s">
        <v>112</v>
      </c>
      <c r="D39" s="21">
        <v>7118.1</v>
      </c>
      <c r="E39" s="21">
        <v>2840.4</v>
      </c>
      <c r="F39" s="15">
        <f t="shared" si="0"/>
        <v>-4277.700000000001</v>
      </c>
      <c r="G39" s="16">
        <f t="shared" si="1"/>
        <v>0.39903906941459094</v>
      </c>
    </row>
    <row r="40" spans="1:7" ht="24">
      <c r="A40" s="8">
        <v>25</v>
      </c>
      <c r="B40" s="9" t="s">
        <v>13</v>
      </c>
      <c r="C40" s="17" t="s">
        <v>22</v>
      </c>
      <c r="D40" s="28">
        <f>SUM(D41)</f>
        <v>55.5</v>
      </c>
      <c r="E40" s="28">
        <f>SUM(E41)</f>
        <v>46.4</v>
      </c>
      <c r="F40" s="11">
        <f t="shared" si="0"/>
        <v>-9.100000000000001</v>
      </c>
      <c r="G40" s="12">
        <f t="shared" si="1"/>
        <v>0.836036036036036</v>
      </c>
    </row>
    <row r="41" spans="1:7" ht="24" customHeight="1">
      <c r="A41" s="8">
        <v>26</v>
      </c>
      <c r="B41" s="13" t="s">
        <v>54</v>
      </c>
      <c r="C41" s="20" t="s">
        <v>23</v>
      </c>
      <c r="D41" s="21">
        <v>55.5</v>
      </c>
      <c r="E41" s="21">
        <v>46.4</v>
      </c>
      <c r="F41" s="15">
        <f t="shared" si="0"/>
        <v>-9.100000000000001</v>
      </c>
      <c r="G41" s="16">
        <f t="shared" si="1"/>
        <v>0.836036036036036</v>
      </c>
    </row>
    <row r="42" spans="1:7" ht="36">
      <c r="A42" s="8">
        <v>27</v>
      </c>
      <c r="B42" s="9" t="s">
        <v>14</v>
      </c>
      <c r="C42" s="17" t="s">
        <v>113</v>
      </c>
      <c r="D42" s="28">
        <f>SUM(D43:D44)</f>
        <v>2771.9</v>
      </c>
      <c r="E42" s="28">
        <f>SUM(E43:E44)</f>
        <v>1622.3</v>
      </c>
      <c r="F42" s="11">
        <f t="shared" si="0"/>
        <v>-1149.6000000000001</v>
      </c>
      <c r="G42" s="12">
        <f t="shared" si="1"/>
        <v>0.5852664237526606</v>
      </c>
    </row>
    <row r="43" spans="1:7" ht="34.5" customHeight="1">
      <c r="A43" s="8">
        <v>28</v>
      </c>
      <c r="B43" s="26" t="s">
        <v>82</v>
      </c>
      <c r="C43" s="27" t="s">
        <v>83</v>
      </c>
      <c r="D43" s="21">
        <v>2771.9</v>
      </c>
      <c r="E43" s="21">
        <v>1622.3</v>
      </c>
      <c r="F43" s="15">
        <f t="shared" si="0"/>
        <v>-1149.6000000000001</v>
      </c>
      <c r="G43" s="16">
        <f t="shared" si="1"/>
        <v>0.5852664237526606</v>
      </c>
    </row>
    <row r="44" spans="1:7" ht="26.25" customHeight="1">
      <c r="A44" s="8">
        <v>29</v>
      </c>
      <c r="B44" s="26" t="s">
        <v>136</v>
      </c>
      <c r="C44" s="27" t="s">
        <v>137</v>
      </c>
      <c r="D44" s="21">
        <v>0</v>
      </c>
      <c r="E44" s="21">
        <v>0</v>
      </c>
      <c r="F44" s="15">
        <f t="shared" si="0"/>
        <v>0</v>
      </c>
      <c r="G44" s="16">
        <v>0</v>
      </c>
    </row>
    <row r="45" spans="1:7" ht="36">
      <c r="A45" s="8">
        <v>30</v>
      </c>
      <c r="B45" s="9" t="s">
        <v>15</v>
      </c>
      <c r="C45" s="29" t="s">
        <v>24</v>
      </c>
      <c r="D45" s="28">
        <f>SUM(D46:D49)</f>
        <v>815.4</v>
      </c>
      <c r="E45" s="28">
        <f>SUM(E46:E49)</f>
        <v>1244.3999999999999</v>
      </c>
      <c r="F45" s="11">
        <f t="shared" si="0"/>
        <v>428.9999999999999</v>
      </c>
      <c r="G45" s="12">
        <f aca="true" t="shared" si="2" ref="G45:G60">E45/D45</f>
        <v>1.5261221486387049</v>
      </c>
    </row>
    <row r="46" spans="1:7" ht="36">
      <c r="A46" s="8">
        <v>31</v>
      </c>
      <c r="B46" s="13" t="s">
        <v>99</v>
      </c>
      <c r="C46" s="20" t="s">
        <v>100</v>
      </c>
      <c r="D46" s="30">
        <v>36.5</v>
      </c>
      <c r="E46" s="30">
        <v>31.2</v>
      </c>
      <c r="F46" s="31">
        <f t="shared" si="0"/>
        <v>-5.300000000000001</v>
      </c>
      <c r="G46" s="32">
        <f t="shared" si="2"/>
        <v>0.8547945205479451</v>
      </c>
    </row>
    <row r="47" spans="1:7" ht="108" customHeight="1">
      <c r="A47" s="8">
        <v>32</v>
      </c>
      <c r="B47" s="26" t="s">
        <v>101</v>
      </c>
      <c r="C47" s="27" t="s">
        <v>114</v>
      </c>
      <c r="D47" s="21">
        <v>374.5</v>
      </c>
      <c r="E47" s="21">
        <v>380.9</v>
      </c>
      <c r="F47" s="15">
        <f t="shared" si="0"/>
        <v>6.399999999999977</v>
      </c>
      <c r="G47" s="33">
        <f t="shared" si="2"/>
        <v>1.0170894526034713</v>
      </c>
    </row>
    <row r="48" spans="1:7" ht="62.25" customHeight="1">
      <c r="A48" s="8">
        <v>33</v>
      </c>
      <c r="B48" s="26" t="s">
        <v>56</v>
      </c>
      <c r="C48" s="27" t="s">
        <v>55</v>
      </c>
      <c r="D48" s="21">
        <v>404.4</v>
      </c>
      <c r="E48" s="21">
        <v>817.2</v>
      </c>
      <c r="F48" s="15">
        <f t="shared" si="0"/>
        <v>412.80000000000007</v>
      </c>
      <c r="G48" s="16">
        <f t="shared" si="2"/>
        <v>2.020771513353116</v>
      </c>
    </row>
    <row r="49" spans="1:7" ht="109.5" customHeight="1">
      <c r="A49" s="8">
        <v>34</v>
      </c>
      <c r="B49" s="26" t="s">
        <v>149</v>
      </c>
      <c r="C49" s="27" t="s">
        <v>150</v>
      </c>
      <c r="D49" s="21">
        <v>0</v>
      </c>
      <c r="E49" s="21">
        <v>15.1</v>
      </c>
      <c r="F49" s="15">
        <f t="shared" si="0"/>
        <v>15.1</v>
      </c>
      <c r="G49" s="16">
        <v>0</v>
      </c>
    </row>
    <row r="50" spans="1:7" ht="24">
      <c r="A50" s="8">
        <v>35</v>
      </c>
      <c r="B50" s="9" t="s">
        <v>16</v>
      </c>
      <c r="C50" s="17" t="s">
        <v>17</v>
      </c>
      <c r="D50" s="28">
        <f>SUM(D51:D60)</f>
        <v>2676.1</v>
      </c>
      <c r="E50" s="28">
        <f>SUM(E51:E60)</f>
        <v>2210.7</v>
      </c>
      <c r="F50" s="11">
        <f t="shared" si="0"/>
        <v>-465.4000000000001</v>
      </c>
      <c r="G50" s="12">
        <f t="shared" si="2"/>
        <v>0.8260902058966406</v>
      </c>
    </row>
    <row r="51" spans="1:7" ht="36">
      <c r="A51" s="8">
        <v>36</v>
      </c>
      <c r="B51" s="26" t="s">
        <v>116</v>
      </c>
      <c r="C51" s="27" t="s">
        <v>115</v>
      </c>
      <c r="D51" s="21">
        <v>0</v>
      </c>
      <c r="E51" s="21">
        <v>1.2</v>
      </c>
      <c r="F51" s="31">
        <f t="shared" si="0"/>
        <v>1.2</v>
      </c>
      <c r="G51" s="33">
        <v>0</v>
      </c>
    </row>
    <row r="52" spans="1:7" ht="75" customHeight="1">
      <c r="A52" s="8">
        <v>37</v>
      </c>
      <c r="B52" s="26" t="s">
        <v>126</v>
      </c>
      <c r="C52" s="27" t="s">
        <v>127</v>
      </c>
      <c r="D52" s="21">
        <v>13</v>
      </c>
      <c r="E52" s="21">
        <v>50</v>
      </c>
      <c r="F52" s="31">
        <f t="shared" si="0"/>
        <v>37</v>
      </c>
      <c r="G52" s="33">
        <f t="shared" si="2"/>
        <v>3.8461538461538463</v>
      </c>
    </row>
    <row r="53" spans="1:7" ht="65.25" customHeight="1">
      <c r="A53" s="8">
        <v>38</v>
      </c>
      <c r="B53" s="26" t="s">
        <v>138</v>
      </c>
      <c r="C53" s="27" t="s">
        <v>139</v>
      </c>
      <c r="D53" s="21">
        <v>72.8</v>
      </c>
      <c r="E53" s="21">
        <v>72.8</v>
      </c>
      <c r="F53" s="31">
        <f t="shared" si="0"/>
        <v>0</v>
      </c>
      <c r="G53" s="33">
        <f t="shared" si="2"/>
        <v>1</v>
      </c>
    </row>
    <row r="54" spans="1:7" ht="36">
      <c r="A54" s="8">
        <v>39</v>
      </c>
      <c r="B54" s="26" t="s">
        <v>102</v>
      </c>
      <c r="C54" s="27" t="s">
        <v>103</v>
      </c>
      <c r="D54" s="21">
        <v>100</v>
      </c>
      <c r="E54" s="21">
        <v>0</v>
      </c>
      <c r="F54" s="15">
        <f t="shared" si="0"/>
        <v>-100</v>
      </c>
      <c r="G54" s="33">
        <f t="shared" si="2"/>
        <v>0</v>
      </c>
    </row>
    <row r="55" spans="1:7" ht="36">
      <c r="A55" s="8">
        <v>40</v>
      </c>
      <c r="B55" s="26" t="s">
        <v>29</v>
      </c>
      <c r="C55" s="27" t="s">
        <v>57</v>
      </c>
      <c r="D55" s="21">
        <v>170</v>
      </c>
      <c r="E55" s="21">
        <v>46</v>
      </c>
      <c r="F55" s="15">
        <f t="shared" si="0"/>
        <v>-124</v>
      </c>
      <c r="G55" s="16">
        <f t="shared" si="2"/>
        <v>0.27058823529411763</v>
      </c>
    </row>
    <row r="56" spans="1:7" ht="72">
      <c r="A56" s="8">
        <v>41</v>
      </c>
      <c r="B56" s="26" t="s">
        <v>58</v>
      </c>
      <c r="C56" s="27" t="s">
        <v>59</v>
      </c>
      <c r="D56" s="21">
        <v>346.7</v>
      </c>
      <c r="E56" s="21">
        <v>453.5</v>
      </c>
      <c r="F56" s="15">
        <f t="shared" si="0"/>
        <v>106.80000000000001</v>
      </c>
      <c r="G56" s="16">
        <f t="shared" si="2"/>
        <v>1.3080473031439286</v>
      </c>
    </row>
    <row r="57" spans="1:7" ht="62.25" customHeight="1">
      <c r="A57" s="8">
        <v>42</v>
      </c>
      <c r="B57" s="26" t="s">
        <v>75</v>
      </c>
      <c r="C57" s="27" t="s">
        <v>117</v>
      </c>
      <c r="D57" s="21">
        <v>30</v>
      </c>
      <c r="E57" s="21">
        <v>101.4</v>
      </c>
      <c r="F57" s="15">
        <f t="shared" si="0"/>
        <v>71.4</v>
      </c>
      <c r="G57" s="16">
        <f t="shared" si="2"/>
        <v>3.3800000000000003</v>
      </c>
    </row>
    <row r="58" spans="1:7" ht="73.5" customHeight="1">
      <c r="A58" s="8">
        <v>43</v>
      </c>
      <c r="B58" s="26" t="s">
        <v>128</v>
      </c>
      <c r="C58" s="27" t="s">
        <v>129</v>
      </c>
      <c r="D58" s="21">
        <v>288.5</v>
      </c>
      <c r="E58" s="21">
        <v>288.5</v>
      </c>
      <c r="F58" s="15">
        <f t="shared" si="0"/>
        <v>0</v>
      </c>
      <c r="G58" s="16">
        <f t="shared" si="2"/>
        <v>1</v>
      </c>
    </row>
    <row r="59" spans="1:7" ht="73.5" customHeight="1">
      <c r="A59" s="8">
        <v>44</v>
      </c>
      <c r="B59" s="26" t="s">
        <v>140</v>
      </c>
      <c r="C59" s="27" t="s">
        <v>141</v>
      </c>
      <c r="D59" s="21">
        <v>0</v>
      </c>
      <c r="E59" s="21">
        <v>0.3</v>
      </c>
      <c r="F59" s="15">
        <f t="shared" si="0"/>
        <v>0.3</v>
      </c>
      <c r="G59" s="16">
        <v>0</v>
      </c>
    </row>
    <row r="60" spans="1:7" ht="48">
      <c r="A60" s="8">
        <v>45</v>
      </c>
      <c r="B60" s="26" t="s">
        <v>30</v>
      </c>
      <c r="C60" s="27" t="s">
        <v>31</v>
      </c>
      <c r="D60" s="21">
        <v>1655.1</v>
      </c>
      <c r="E60" s="21">
        <v>1197</v>
      </c>
      <c r="F60" s="15">
        <f t="shared" si="0"/>
        <v>-458.0999999999999</v>
      </c>
      <c r="G60" s="16">
        <f t="shared" si="2"/>
        <v>0.7232191408374117</v>
      </c>
    </row>
    <row r="61" spans="1:7" ht="14.25" customHeight="1">
      <c r="A61" s="8">
        <v>46</v>
      </c>
      <c r="B61" s="34" t="s">
        <v>93</v>
      </c>
      <c r="C61" s="29" t="s">
        <v>92</v>
      </c>
      <c r="D61" s="35">
        <v>0</v>
      </c>
      <c r="E61" s="35">
        <f>SUM(E62)</f>
        <v>13.8</v>
      </c>
      <c r="F61" s="18">
        <f t="shared" si="0"/>
        <v>13.8</v>
      </c>
      <c r="G61" s="36">
        <v>0</v>
      </c>
    </row>
    <row r="62" spans="1:7" ht="36">
      <c r="A62" s="8">
        <v>47</v>
      </c>
      <c r="B62" s="26" t="s">
        <v>91</v>
      </c>
      <c r="C62" s="27" t="s">
        <v>90</v>
      </c>
      <c r="D62" s="21">
        <f>SUM(D61)</f>
        <v>0</v>
      </c>
      <c r="E62" s="21">
        <v>13.8</v>
      </c>
      <c r="F62" s="15">
        <f t="shared" si="0"/>
        <v>13.8</v>
      </c>
      <c r="G62" s="16">
        <v>0</v>
      </c>
    </row>
    <row r="63" spans="1:7" ht="12.75">
      <c r="A63" s="8">
        <v>48</v>
      </c>
      <c r="B63" s="9"/>
      <c r="C63" s="10"/>
      <c r="D63" s="30"/>
      <c r="E63" s="30"/>
      <c r="F63" s="11"/>
      <c r="G63" s="12"/>
    </row>
    <row r="64" spans="1:7" ht="12.75">
      <c r="A64" s="8">
        <v>49</v>
      </c>
      <c r="B64" s="37" t="s">
        <v>18</v>
      </c>
      <c r="C64" s="38" t="s">
        <v>19</v>
      </c>
      <c r="D64" s="28">
        <f>D65+D83</f>
        <v>485885.9</v>
      </c>
      <c r="E64" s="28">
        <f>E65+E83</f>
        <v>346006.60000000003</v>
      </c>
      <c r="F64" s="11">
        <f aca="true" t="shared" si="3" ref="F64:F84">E64-D64</f>
        <v>-139879.3</v>
      </c>
      <c r="G64" s="12">
        <f>E64/D64</f>
        <v>0.7121149224540165</v>
      </c>
    </row>
    <row r="65" spans="1:7" ht="36">
      <c r="A65" s="8">
        <v>50</v>
      </c>
      <c r="B65" s="37" t="s">
        <v>84</v>
      </c>
      <c r="C65" s="39" t="s">
        <v>85</v>
      </c>
      <c r="D65" s="28">
        <f>SUM(D66+D68+D72+D80)</f>
        <v>485885.9</v>
      </c>
      <c r="E65" s="28">
        <f>SUM(E66+E68+E72+E80)</f>
        <v>347735.7</v>
      </c>
      <c r="F65" s="11">
        <f t="shared" si="3"/>
        <v>-138150.2</v>
      </c>
      <c r="G65" s="12">
        <f>E65/D65</f>
        <v>0.7156735768623869</v>
      </c>
    </row>
    <row r="66" spans="1:7" ht="24">
      <c r="A66" s="8">
        <v>51</v>
      </c>
      <c r="B66" s="37" t="s">
        <v>60</v>
      </c>
      <c r="C66" s="39" t="s">
        <v>61</v>
      </c>
      <c r="D66" s="28">
        <f>SUM(D67)</f>
        <v>108107</v>
      </c>
      <c r="E66" s="28">
        <f>SUM(E67)</f>
        <v>81081</v>
      </c>
      <c r="F66" s="11">
        <f t="shared" si="3"/>
        <v>-27026</v>
      </c>
      <c r="G66" s="12">
        <f>E66/D66</f>
        <v>0.7500069375711101</v>
      </c>
    </row>
    <row r="67" spans="1:7" ht="36" customHeight="1">
      <c r="A67" s="8">
        <v>52</v>
      </c>
      <c r="B67" s="40" t="s">
        <v>25</v>
      </c>
      <c r="C67" s="41" t="s">
        <v>62</v>
      </c>
      <c r="D67" s="21">
        <v>108107</v>
      </c>
      <c r="E67" s="21">
        <v>81081</v>
      </c>
      <c r="F67" s="15">
        <f t="shared" si="3"/>
        <v>-27026</v>
      </c>
      <c r="G67" s="16">
        <f>E67/D67</f>
        <v>0.7500069375711101</v>
      </c>
    </row>
    <row r="68" spans="1:7" ht="36" customHeight="1">
      <c r="A68" s="8">
        <v>53</v>
      </c>
      <c r="B68" s="37" t="s">
        <v>63</v>
      </c>
      <c r="C68" s="39" t="s">
        <v>64</v>
      </c>
      <c r="D68" s="28">
        <f>SUM(D69:D71)</f>
        <v>130540.8</v>
      </c>
      <c r="E68" s="28">
        <f>SUM(E69:E71)</f>
        <v>99900.1</v>
      </c>
      <c r="F68" s="11">
        <f t="shared" si="3"/>
        <v>-30640.699999999997</v>
      </c>
      <c r="G68" s="12">
        <f>E68/D68</f>
        <v>0.7652787481002108</v>
      </c>
    </row>
    <row r="69" spans="1:7" ht="51.75" customHeight="1">
      <c r="A69" s="8">
        <v>54</v>
      </c>
      <c r="B69" s="40" t="s">
        <v>130</v>
      </c>
      <c r="C69" s="41" t="s">
        <v>131</v>
      </c>
      <c r="D69" s="42">
        <v>325.4</v>
      </c>
      <c r="E69" s="42">
        <v>325.4</v>
      </c>
      <c r="F69" s="43">
        <f t="shared" si="3"/>
        <v>0</v>
      </c>
      <c r="G69" s="16">
        <f aca="true" t="shared" si="4" ref="G69:G82">E69/D69</f>
        <v>1</v>
      </c>
    </row>
    <row r="70" spans="1:7" ht="36">
      <c r="A70" s="8">
        <v>55</v>
      </c>
      <c r="B70" s="40" t="s">
        <v>142</v>
      </c>
      <c r="C70" s="41" t="s">
        <v>143</v>
      </c>
      <c r="D70" s="42">
        <v>1378.2</v>
      </c>
      <c r="E70" s="42">
        <v>1378.2</v>
      </c>
      <c r="F70" s="43">
        <f t="shared" si="3"/>
        <v>0</v>
      </c>
      <c r="G70" s="16">
        <f t="shared" si="4"/>
        <v>1</v>
      </c>
    </row>
    <row r="71" spans="1:7" ht="25.5" customHeight="1">
      <c r="A71" s="8">
        <v>56</v>
      </c>
      <c r="B71" s="40" t="s">
        <v>33</v>
      </c>
      <c r="C71" s="41" t="s">
        <v>65</v>
      </c>
      <c r="D71" s="21">
        <v>128837.2</v>
      </c>
      <c r="E71" s="21">
        <v>98196.5</v>
      </c>
      <c r="F71" s="15">
        <f t="shared" si="3"/>
        <v>-30640.699999999997</v>
      </c>
      <c r="G71" s="16">
        <f>E71/D71</f>
        <v>0.7621750550306899</v>
      </c>
    </row>
    <row r="72" spans="1:7" ht="24">
      <c r="A72" s="8">
        <v>57</v>
      </c>
      <c r="B72" s="37" t="s">
        <v>66</v>
      </c>
      <c r="C72" s="39" t="s">
        <v>67</v>
      </c>
      <c r="D72" s="28">
        <f>SUM(D73:D79)</f>
        <v>192611.19999999998</v>
      </c>
      <c r="E72" s="28">
        <f>SUM(E73:E79)</f>
        <v>151261.3</v>
      </c>
      <c r="F72" s="11">
        <f t="shared" si="3"/>
        <v>-41349.899999999994</v>
      </c>
      <c r="G72" s="12">
        <f t="shared" si="4"/>
        <v>0.7853193376086126</v>
      </c>
    </row>
    <row r="73" spans="1:7" ht="36">
      <c r="A73" s="8">
        <v>58</v>
      </c>
      <c r="B73" s="40" t="s">
        <v>68</v>
      </c>
      <c r="C73" s="41" t="s">
        <v>69</v>
      </c>
      <c r="D73" s="30">
        <v>6599</v>
      </c>
      <c r="E73" s="30">
        <v>5234.8</v>
      </c>
      <c r="F73" s="15">
        <f t="shared" si="3"/>
        <v>-1364.1999999999998</v>
      </c>
      <c r="G73" s="16">
        <f t="shared" si="4"/>
        <v>0.7932717078345204</v>
      </c>
    </row>
    <row r="74" spans="1:7" ht="60">
      <c r="A74" s="8">
        <v>59</v>
      </c>
      <c r="B74" s="40" t="s">
        <v>132</v>
      </c>
      <c r="C74" s="41" t="s">
        <v>133</v>
      </c>
      <c r="D74" s="30">
        <v>11.6</v>
      </c>
      <c r="E74" s="30">
        <v>11.6</v>
      </c>
      <c r="F74" s="15">
        <f t="shared" si="3"/>
        <v>0</v>
      </c>
      <c r="G74" s="16">
        <f t="shared" si="4"/>
        <v>1</v>
      </c>
    </row>
    <row r="75" spans="1:7" ht="48">
      <c r="A75" s="8">
        <v>60</v>
      </c>
      <c r="B75" s="44" t="s">
        <v>35</v>
      </c>
      <c r="C75" s="45" t="s">
        <v>34</v>
      </c>
      <c r="D75" s="21">
        <v>744</v>
      </c>
      <c r="E75" s="21">
        <v>632.4</v>
      </c>
      <c r="F75" s="15">
        <f t="shared" si="3"/>
        <v>-111.60000000000002</v>
      </c>
      <c r="G75" s="16">
        <f t="shared" si="4"/>
        <v>0.85</v>
      </c>
    </row>
    <row r="76" spans="1:7" ht="48">
      <c r="A76" s="8">
        <v>61</v>
      </c>
      <c r="B76" s="26" t="s">
        <v>36</v>
      </c>
      <c r="C76" s="45" t="s">
        <v>70</v>
      </c>
      <c r="D76" s="21">
        <v>1248</v>
      </c>
      <c r="E76" s="21">
        <v>1069.9</v>
      </c>
      <c r="F76" s="15">
        <f t="shared" si="3"/>
        <v>-178.0999999999999</v>
      </c>
      <c r="G76" s="16">
        <f t="shared" si="4"/>
        <v>0.8572916666666668</v>
      </c>
    </row>
    <row r="77" spans="1:7" ht="48">
      <c r="A77" s="8">
        <v>62</v>
      </c>
      <c r="B77" s="26" t="s">
        <v>37</v>
      </c>
      <c r="C77" s="45" t="s">
        <v>38</v>
      </c>
      <c r="D77" s="21">
        <v>22976.5</v>
      </c>
      <c r="E77" s="21">
        <v>22048.1</v>
      </c>
      <c r="F77" s="15">
        <f t="shared" si="3"/>
        <v>-928.4000000000015</v>
      </c>
      <c r="G77" s="16">
        <f t="shared" si="4"/>
        <v>0.9595934977041759</v>
      </c>
    </row>
    <row r="78" spans="1:7" ht="48">
      <c r="A78" s="8">
        <v>63</v>
      </c>
      <c r="B78" s="26" t="s">
        <v>134</v>
      </c>
      <c r="C78" s="45" t="s">
        <v>135</v>
      </c>
      <c r="D78" s="21">
        <v>299.2</v>
      </c>
      <c r="E78" s="21">
        <v>238</v>
      </c>
      <c r="F78" s="15">
        <f t="shared" si="3"/>
        <v>-61.19999999999999</v>
      </c>
      <c r="G78" s="16">
        <f t="shared" si="4"/>
        <v>0.7954545454545455</v>
      </c>
    </row>
    <row r="79" spans="1:7" ht="24">
      <c r="A79" s="8">
        <v>64</v>
      </c>
      <c r="B79" s="26" t="s">
        <v>32</v>
      </c>
      <c r="C79" s="45" t="s">
        <v>26</v>
      </c>
      <c r="D79" s="46">
        <v>160732.9</v>
      </c>
      <c r="E79" s="21">
        <v>122026.5</v>
      </c>
      <c r="F79" s="15">
        <f t="shared" si="3"/>
        <v>-38706.399999999994</v>
      </c>
      <c r="G79" s="16">
        <f t="shared" si="4"/>
        <v>0.7591880691507464</v>
      </c>
    </row>
    <row r="80" spans="1:7" ht="14.25" customHeight="1">
      <c r="A80" s="8">
        <v>65</v>
      </c>
      <c r="B80" s="9" t="s">
        <v>71</v>
      </c>
      <c r="C80" s="39" t="s">
        <v>39</v>
      </c>
      <c r="D80" s="28">
        <f>SUM(D81:D82)</f>
        <v>54626.9</v>
      </c>
      <c r="E80" s="28">
        <f>SUM(E81:E82)</f>
        <v>15493.3</v>
      </c>
      <c r="F80" s="11">
        <f t="shared" si="3"/>
        <v>-39133.600000000006</v>
      </c>
      <c r="G80" s="49">
        <f t="shared" si="4"/>
        <v>0.28362034089432125</v>
      </c>
    </row>
    <row r="81" spans="1:7" ht="60" customHeight="1">
      <c r="A81" s="8">
        <v>66</v>
      </c>
      <c r="B81" s="13" t="s">
        <v>147</v>
      </c>
      <c r="C81" s="41" t="s">
        <v>148</v>
      </c>
      <c r="D81" s="30">
        <v>28</v>
      </c>
      <c r="E81" s="30">
        <v>28</v>
      </c>
      <c r="F81" s="31">
        <f t="shared" si="3"/>
        <v>0</v>
      </c>
      <c r="G81" s="32">
        <f t="shared" si="4"/>
        <v>1</v>
      </c>
    </row>
    <row r="82" spans="1:7" ht="36.75" customHeight="1">
      <c r="A82" s="8">
        <v>67</v>
      </c>
      <c r="B82" s="13" t="s">
        <v>27</v>
      </c>
      <c r="C82" s="41" t="s">
        <v>72</v>
      </c>
      <c r="D82" s="21">
        <v>54598.9</v>
      </c>
      <c r="E82" s="21">
        <v>15465.3</v>
      </c>
      <c r="F82" s="15">
        <f t="shared" si="3"/>
        <v>-39133.600000000006</v>
      </c>
      <c r="G82" s="16">
        <f t="shared" si="4"/>
        <v>0.283252959308704</v>
      </c>
    </row>
    <row r="83" spans="1:7" ht="47.25" customHeight="1">
      <c r="A83" s="8">
        <v>68</v>
      </c>
      <c r="B83" s="34" t="s">
        <v>76</v>
      </c>
      <c r="C83" s="47" t="s">
        <v>77</v>
      </c>
      <c r="D83" s="35">
        <f>SUM(D84)</f>
        <v>0</v>
      </c>
      <c r="E83" s="35">
        <f>SUM(E84)</f>
        <v>-1729.1</v>
      </c>
      <c r="F83" s="11">
        <f t="shared" si="3"/>
        <v>-1729.1</v>
      </c>
      <c r="G83" s="12">
        <v>0</v>
      </c>
    </row>
    <row r="84" spans="1:7" ht="49.5" customHeight="1">
      <c r="A84" s="8">
        <v>69</v>
      </c>
      <c r="B84" s="26" t="s">
        <v>78</v>
      </c>
      <c r="C84" s="45" t="s">
        <v>79</v>
      </c>
      <c r="D84" s="21">
        <v>0</v>
      </c>
      <c r="E84" s="21">
        <v>-1729.1</v>
      </c>
      <c r="F84" s="15">
        <f t="shared" si="3"/>
        <v>-1729.1</v>
      </c>
      <c r="G84" s="16">
        <v>0</v>
      </c>
    </row>
    <row r="85" spans="1:7" ht="12.75" customHeight="1">
      <c r="A85" s="8">
        <v>70</v>
      </c>
      <c r="B85" s="26"/>
      <c r="C85" s="45"/>
      <c r="D85" s="21"/>
      <c r="E85" s="21"/>
      <c r="F85" s="11"/>
      <c r="G85" s="12"/>
    </row>
    <row r="86" spans="1:7" ht="12.75">
      <c r="A86" s="8">
        <v>71</v>
      </c>
      <c r="B86" s="34"/>
      <c r="C86" s="48" t="s">
        <v>49</v>
      </c>
      <c r="D86" s="28">
        <f>D16+D64</f>
        <v>561559</v>
      </c>
      <c r="E86" s="28">
        <f>E16+E64</f>
        <v>397534.50000000006</v>
      </c>
      <c r="F86" s="11">
        <f>E86-D86</f>
        <v>-164024.49999999994</v>
      </c>
      <c r="G86" s="12">
        <f>E86/D86</f>
        <v>0.7079122585516394</v>
      </c>
    </row>
    <row r="87" spans="1:7" ht="12.75">
      <c r="A87" s="5"/>
      <c r="B87" s="3"/>
      <c r="D87" s="2"/>
      <c r="E87" s="2"/>
      <c r="F87" s="2"/>
      <c r="G87" s="2"/>
    </row>
    <row r="88" spans="1:2" ht="12.75">
      <c r="A88" s="5"/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14">
    <mergeCell ref="A11:A14"/>
    <mergeCell ref="A9:G9"/>
    <mergeCell ref="A8:G8"/>
    <mergeCell ref="C11:C14"/>
    <mergeCell ref="B11:B14"/>
    <mergeCell ref="E11:E14"/>
    <mergeCell ref="D11:D14"/>
    <mergeCell ref="F11:F14"/>
    <mergeCell ref="G11:G14"/>
    <mergeCell ref="E2:G2"/>
    <mergeCell ref="E3:G3"/>
    <mergeCell ref="E4:G4"/>
    <mergeCell ref="E6:G6"/>
    <mergeCell ref="D5:G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2016-10-19T10:43:48Z</cp:lastPrinted>
  <dcterms:created xsi:type="dcterms:W3CDTF">2006-07-13T05:36:46Z</dcterms:created>
  <dcterms:modified xsi:type="dcterms:W3CDTF">2016-10-19T10:43:58Z</dcterms:modified>
  <cp:category/>
  <cp:version/>
  <cp:contentType/>
  <cp:contentStatus/>
</cp:coreProperties>
</file>