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<sst xmlns="http://schemas.openxmlformats.org/spreadsheetml/2006/main" count="489" uniqueCount="361">
  <si>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</si>
  <si>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</si>
  <si>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</si>
  <si>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</si>
  <si>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</si>
  <si>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</si>
  <si>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</si>
  <si>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</si>
  <si>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919 - Финансовое управление Администрации городского округа Верхотурский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</si>
  <si>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</si>
  <si>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</si>
  <si>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039</t>
  </si>
  <si>
    <t>1 14 06012 04 0000 430</t>
  </si>
  <si>
    <t>048</t>
  </si>
  <si>
    <t>1 06 01020 04 0000 110</t>
  </si>
  <si>
    <t>901</t>
  </si>
  <si>
    <t xml:space="preserve">901 </t>
  </si>
  <si>
    <t>906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</si>
  <si>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</si>
  <si>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</si>
  <si>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141- Управление Федеральной службы по надзору в сфере защиты прав потребителей и благополучия человека по Свердловской области</t>
  </si>
  <si>
    <t>1 05 02010 02 0000 110</t>
  </si>
  <si>
    <t>1 05 03010 01 0000 110</t>
  </si>
  <si>
    <t>1 13 01994 04 0001 130</t>
  </si>
  <si>
    <t>1 13 01994 04 0003 130</t>
  </si>
  <si>
    <t>1 13 01994 04 0004 130</t>
  </si>
  <si>
    <t>Приложение  2</t>
  </si>
  <si>
    <t>1 12 01010 01 6000 120</t>
  </si>
  <si>
    <t>Плата за выбросы загрязняющих веществ в атмосферный воздух стацианарными объектами</t>
  </si>
  <si>
    <t>Плата за размещение отходов производства и потребления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</si>
  <si>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</si>
  <si>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</si>
  <si>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</si>
  <si>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</si>
  <si>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</si>
  <si>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</si>
  <si>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</si>
  <si>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</si>
  <si>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</si>
  <si>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</si>
  <si>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</si>
  <si>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045 - Департамент по охране, контролю и регулированию использования животного мира Свердловской области</t>
  </si>
  <si>
    <t>045</t>
  </si>
  <si>
    <t>100 - Управление Федерального казначейства по Свердловской области</t>
  </si>
  <si>
    <t>100</t>
  </si>
  <si>
    <t>1 03 02230 01 0000 110</t>
  </si>
  <si>
    <t>1 03 02240 01 0000 110</t>
  </si>
  <si>
    <t>1 03 02250 01 0000 110</t>
  </si>
  <si>
    <t>1 03 02260 01 0000 110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</si>
  <si>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</si>
  <si>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</si>
  <si>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</si>
  <si>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017 - Министерство природных ресурсов и экологии Свердловской области</t>
  </si>
  <si>
    <t>017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</si>
  <si>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</si>
  <si>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</si>
  <si>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</si>
  <si>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</si>
  <si>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182 - Управление Федеральной налоговой службы по Свердловской области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</si>
  <si>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</si>
  <si>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</si>
  <si>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</si>
  <si>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</si>
  <si>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</si>
  <si>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</si>
  <si>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1 11 05012 04 0001 120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</si>
  <si>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</si>
  <si>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161 - Управление Федеральной антимонопольной службы по Свердловской области</t>
  </si>
  <si>
    <t>Налог, взимаемый с налогоплательщиков, выбравших в качестве объекта налогообложения доходы</t>
  </si>
  <si>
    <t xml:space="preserve">% исполнение от уточненных бюджетных назначений </t>
  </si>
  <si>
    <t>1 11 05034 04 0001 120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</si>
  <si>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</si>
  <si>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>081</t>
  </si>
  <si>
    <t>081 - Управление Федеральной службы по ветеринарному и фитосанитарному надзору по Свердловской области</t>
  </si>
  <si>
    <t>1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</si>
  <si>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</si>
  <si>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</si>
  <si>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 xml:space="preserve">1 14 02043 04 0001 410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</si>
  <si>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</si>
  <si>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</si>
  <si>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</si>
  <si>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</si>
  <si>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Прочие доходы от компенсации затрат бюджетов городских округов (в части возврата дебиторской задолженности прошлых лет)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</si>
  <si>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</si>
  <si>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</si>
  <si>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</si>
  <si>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</si>
  <si>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</si>
  <si>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</si>
  <si>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</si>
  <si>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</si>
  <si>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</si>
  <si>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</si>
  <si>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</si>
  <si>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</si>
  <si>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</si>
  <si>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</si>
  <si>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</si>
  <si>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</si>
  <si>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</si>
  <si>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</si>
  <si>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</si>
  <si>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</si>
  <si>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</si>
  <si>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</si>
  <si>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</si>
  <si>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</si>
  <si>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</si>
  <si>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</si>
  <si>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</si>
  <si>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</si>
  <si>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</si>
  <si>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</si>
  <si>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</si>
  <si>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</si>
  <si>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</si>
  <si>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</si>
  <si>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</si>
  <si>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</si>
  <si>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</si>
  <si>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</si>
  <si>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</si>
  <si>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</si>
  <si>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</si>
  <si>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</si>
  <si>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</si>
  <si>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</si>
  <si>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</si>
  <si>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</si>
  <si>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</si>
  <si>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</si>
  <si>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</si>
  <si>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</si>
  <si>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</si>
  <si>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</si>
  <si>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</si>
  <si>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</si>
  <si>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</si>
  <si>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</si>
  <si>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</si>
  <si>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</si>
  <si>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</si>
  <si>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</si>
  <si>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</si>
  <si>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</si>
  <si>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</si>
  <si>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</si>
  <si>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</si>
  <si>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</si>
  <si>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</si>
  <si>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</si>
  <si>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</si>
  <si>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</si>
  <si>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</si>
  <si>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</si>
  <si>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</si>
  <si>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</si>
  <si>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</si>
  <si>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</si>
  <si>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</si>
  <si>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</si>
  <si>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</si>
  <si>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</si>
  <si>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</si>
  <si>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</si>
  <si>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</si>
  <si>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</si>
  <si>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</si>
  <si>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</si>
  <si>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</si>
  <si>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</si>
  <si>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</si>
  <si>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</si>
  <si>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</si>
  <si>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</si>
  <si>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</si>
  <si>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</si>
  <si>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</si>
  <si>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</si>
  <si>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</si>
  <si>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Отклонние от уточненных бюджетных назначений </t>
  </si>
  <si>
    <t xml:space="preserve">Код администратора </t>
  </si>
  <si>
    <t>1 12 01041 01 6000 120</t>
  </si>
  <si>
    <t>1 13 02994 04 0001 130</t>
  </si>
  <si>
    <t>Субсидии на поддержку муниципальных программ формирования современной городской среды</t>
  </si>
  <si>
    <t>2 02 25555 04 0000 150</t>
  </si>
  <si>
    <t>2 02 29999 04 0000 150</t>
  </si>
  <si>
    <t>2 02 30022 04 0000 150</t>
  </si>
  <si>
    <t>2 02 30024 04 0000 150</t>
  </si>
  <si>
    <t>2 02 35118 04 0000 150</t>
  </si>
  <si>
    <t>2 02 35120 04 0000 150</t>
  </si>
  <si>
    <t>2 02 35250 04 0000 150</t>
  </si>
  <si>
    <t>2 02 35462 04 0000 150</t>
  </si>
  <si>
    <t>2 19 04000 04 0000 150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</si>
  <si>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</si>
  <si>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2 02 39999 04 0000 150</t>
  </si>
  <si>
    <t>908 - Управление культуры, туризма и молодежной политики Администрации городского округа Верхотурский</t>
  </si>
  <si>
    <t>908</t>
  </si>
  <si>
    <t>2 02 49999 04 0000 150</t>
  </si>
  <si>
    <t>2 02 15001 04 0000 150</t>
  </si>
  <si>
    <t>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</si>
  <si>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</si>
  <si>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1 17 05040 04 0000 180</t>
  </si>
  <si>
    <t>Прочие неналоговые доходы бюджетов городских округов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</si>
  <si>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</si>
  <si>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</si>
  <si>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</si>
  <si>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</si>
  <si>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</si>
  <si>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</si>
  <si>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</si>
  <si>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</si>
  <si>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</si>
  <si>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</si>
  <si>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2 02 25497 04 0000 150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</si>
  <si>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</si>
  <si>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</si>
  <si>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</si>
  <si>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</si>
  <si>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</si>
  <si>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внедрение механизмов инициативного бюджетирования на территории Свердловской области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</si>
  <si>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</si>
  <si>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</si>
  <si>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</si>
  <si>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</si>
  <si>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</si>
  <si>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</si>
  <si>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</si>
  <si>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</si>
  <si>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</si>
  <si>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</si>
  <si>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</si>
  <si>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</si>
  <si>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</si>
  <si>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</si>
  <si>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</si>
  <si>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</si>
  <si>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</si>
  <si>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</si>
  <si>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</si>
  <si>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</si>
  <si>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</si>
  <si>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</si>
  <si>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</si>
  <si>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</si>
  <si>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</si>
  <si>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</si>
  <si>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</si>
  <si>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</si>
  <si>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</si>
  <si>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</si>
  <si>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</si>
  <si>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</si>
  <si>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</si>
  <si>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</si>
  <si>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Прочие поступления от использования имущества,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(плата за право заключить договора аренды недвижимого имущества)</t>
  </si>
  <si>
    <t>от ________________2021 г. №____</t>
  </si>
  <si>
    <t>Уточненные бюджетные назначения 2020 г.</t>
  </si>
  <si>
    <t>Фактическое исполнение за 2020 год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</si>
  <si>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</si>
  <si>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</si>
  <si>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019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</si>
  <si>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</si>
  <si>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</si>
  <si>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</si>
  <si>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</si>
  <si>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</si>
  <si>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</si>
  <si>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</si>
  <si>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</si>
  <si>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</si>
  <si>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</si>
  <si>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</si>
  <si>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</si>
  <si>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</si>
  <si>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</si>
  <si>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</si>
  <si>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</si>
  <si>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</si>
  <si>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</si>
  <si>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019 - Департамент по обеспечению деятельности мировых судей Свердловской области</t>
  </si>
  <si>
    <t>039 - Территориальная комиссия Верхотурского района по делам несовершеннолетних и защите их прав</t>
  </si>
  <si>
    <t>048 -  Уральское межрегиональное управление Федеральной службы по надзору в сфере природопользования</t>
  </si>
  <si>
    <t xml:space="preserve">к Решению Думы городского округа Верхотурский </t>
  </si>
  <si>
    <t xml:space="preserve">"Об исполнения бюджета городского округа Верхотурский за  2020 год " </t>
  </si>
  <si>
    <t>1 16 10123 01 0041 140</t>
  </si>
  <si>
    <t>1 05 01010 01 0000 110</t>
  </si>
  <si>
    <t>1 05 01020 01 0000 110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</si>
  <si>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</si>
  <si>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</si>
  <si>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</si>
  <si>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</si>
  <si>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</si>
  <si>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188 - Межмуниципальный отдел Министерства внутренних дел Российской Федерации "Новолялинский"</t>
  </si>
  <si>
    <t>322 - Главное управление Федеральной службы судебных приставов по Свердловской области</t>
  </si>
  <si>
    <t>1 11 05074 04 0003 120</t>
  </si>
  <si>
    <t>1 11 09044 04 0004 120</t>
  </si>
  <si>
    <t>1 11 09044 04 0006 120</t>
  </si>
  <si>
    <t>Прочие поступления от использования имуществва,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 ) (плата за пользование жилыми помещениями (плата за наем) муниципального фонда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</si>
  <si>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по договору на размещение и эксплуатацию нестационарного торгового объекта)</t>
  </si>
  <si>
    <t>1 11 09044 04 0005 120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</si>
  <si>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</si>
  <si>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</si>
  <si>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</si>
  <si>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</si>
  <si>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</si>
  <si>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</si>
  <si>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</si>
  <si>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</si>
  <si>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на предоставление социальных выплат молодым семьям на приобретение (строительство)жилья на условиях софинансирования из федерального бюджета</t>
  </si>
  <si>
    <t>Субсидии бюджетам городских округов на улучшение жилищных условий граждан, прожиающих на сельских территориях, на условиях софинансирования из федерального бюджета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</si>
  <si>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</si>
  <si>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</si>
  <si>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внесение изменений в документы территориального планирования и правила землепользования и застройки</t>
  </si>
  <si>
    <t>Субсидии наобустройство источников нецентрализованного водоснабжения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</si>
  <si>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</si>
  <si>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</si>
  <si>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на осуществление первичного воинского учета на территориях, где отсутствуют военные комиссариаты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</si>
  <si>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</si>
  <si>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</si>
  <si>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</si>
  <si>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на проведение профилактической дезинфекционной обработки мест общего пользования в многоквартирных домах</t>
  </si>
  <si>
    <t>Иные межбюджетные трансферты на возмещение расходов управляющих организаций на приобретение дезинфицирующих средств</t>
  </si>
  <si>
    <t>2 02 25576 04 0000 150</t>
  </si>
  <si>
    <t>906 - Муниципальное казенное учреждение "Управление образования городского округа Верхотурский"</t>
  </si>
  <si>
    <t>Прочие доходы от компенсации затрат бюджетов городских округов (прочие доходы от компенсации затрат)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</si>
  <si>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</si>
  <si>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</si>
  <si>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</si>
  <si>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</si>
  <si>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Субсидии на организацию военно-патриотического воспитания допризывной подготовки молодых граждан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</si>
  <si>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</si>
  <si>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</si>
  <si>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</si>
  <si>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Прочие межбюджетные трансферты на приобретение планшетов для общеобразовательных учреждений для организации дистанционного обучения</t>
  </si>
  <si>
    <t>Прочие межбюджетные трансферты на приобретение окон</t>
  </si>
  <si>
    <t>Прочие межбюджетные трансферты на приобретение лыжного инвентаря для Муниципального казенного общеобразовательного учреждения "Кордюковская средняя общеобразовательная школа"</t>
  </si>
  <si>
    <t>Прочие межбюджетные трансферты на приобретение лыжного инвентаря, снаряжения и костюмов для Муниципального бюджетного учреждения дополнительного образования "Детско-юношеская спортивная школа"</t>
  </si>
  <si>
    <t>2 07 04050 04 0000 150</t>
  </si>
  <si>
    <t>Прочие безвозмездные поступления в бюджеты городских округов на внедрение механизмов инициативного бюджетирования</t>
  </si>
  <si>
    <t>2 02 25519 04 0000 150</t>
  </si>
  <si>
    <t>Субсидии на поддержку народных промыслов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</si>
  <si>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</si>
  <si>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</si>
  <si>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</t>
  </si>
  <si>
    <t>1 13 02994 04 0003 130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</si>
  <si>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</si>
  <si>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2 02 15002 04 0000 150</t>
  </si>
  <si>
    <t xml:space="preserve">Дотации бюджетам городских округов на поддержку мер по обеспечению сбалансированности бюджетов
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</si>
  <si>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</si>
  <si>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</si>
  <si>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</si>
  <si>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</si>
  <si>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</si>
  <si>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</si>
  <si>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</si>
  <si>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</si>
  <si>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</si>
  <si>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</si>
  <si>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</si>
  <si>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 xml:space="preserve">Распределение доходов бюджета городского округа Верхотурский за 2020 год 
по главным администраторам доходов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</si>
</sst>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00000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wrapText="1"/>
    </xf>
    <xf numFmtId="176" fontId="1" fillId="4" borderId="10" xfId="0" applyNumberFormat="1" applyFont="1" applyFill="1" applyBorder="1" applyAlignment="1">
      <alignment horizontal="right" wrapText="1"/>
    </xf>
    <xf numFmtId="176" fontId="1" fillId="4" borderId="10" xfId="0" applyNumberFormat="1" applyFont="1" applyFill="1" applyBorder="1" applyAlignment="1">
      <alignment wrapText="1"/>
    </xf>
    <xf numFmtId="176" fontId="0" fillId="32" borderId="10" xfId="0" applyNumberFormat="1" applyFont="1" applyFill="1" applyBorder="1" applyAlignment="1">
      <alignment horizontal="right" wrapText="1"/>
    </xf>
    <xf numFmtId="176" fontId="0" fillId="32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horizontal="right" wrapText="1"/>
    </xf>
    <xf numFmtId="176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170" fontId="0" fillId="0" borderId="10" xfId="0" applyNumberFormat="1" applyFont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1" fillId="4" borderId="10" xfId="0" applyNumberFormat="1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 horizontal="right" wrapText="1"/>
    </xf>
    <xf numFmtId="176" fontId="1" fillId="4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164" fontId="0" fillId="0" borderId="10" xfId="55" applyNumberFormat="1" applyFont="1" applyBorder="1" applyAlignment="1">
      <alignment wrapText="1"/>
    </xf>
    <xf numFmtId="164" fontId="1" fillId="4" borderId="10" xfId="55" applyNumberFormat="1" applyFont="1" applyFill="1" applyBorder="1" applyAlignment="1">
      <alignment wrapText="1"/>
    </xf>
    <xf numFmtId="164" fontId="1" fillId="4" borderId="10" xfId="55" applyNumberFormat="1" applyFont="1" applyFill="1" applyBorder="1" applyAlignment="1">
      <alignment wrapText="1"/>
    </xf>
    <xf numFmtId="164" fontId="0" fillId="32" borderId="10" xfId="55" applyNumberFormat="1" applyFont="1" applyFill="1" applyBorder="1" applyAlignment="1">
      <alignment wrapText="1"/>
    </xf>
    <xf numFmtId="164" fontId="0" fillId="0" borderId="10" xfId="55" applyNumberFormat="1" applyFont="1" applyBorder="1" applyAlignment="1">
      <alignment horizontal="right" wrapText="1"/>
    </xf>
    <xf numFmtId="164" fontId="1" fillId="4" borderId="10" xfId="55" applyNumberFormat="1" applyFont="1" applyFill="1" applyBorder="1" applyAlignment="1">
      <alignment horizontal="right" wrapText="1"/>
    </xf>
    <xf numFmtId="164" fontId="1" fillId="4" borderId="11" xfId="55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7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 horizontal="right" wrapText="1"/>
    </xf>
    <xf numFmtId="176" fontId="0" fillId="0" borderId="10" xfId="0" applyNumberFormat="1" applyFill="1" applyBorder="1" applyAlignment="1">
      <alignment wrapText="1"/>
    </xf>
    <xf numFmtId="176" fontId="1" fillId="0" borderId="10" xfId="0" applyNumberFormat="1" applyFont="1" applyFill="1" applyBorder="1" applyAlignment="1">
      <alignment wrapText="1"/>
    </xf>
    <xf numFmtId="164" fontId="1" fillId="0" borderId="11" xfId="55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left" wrapText="1"/>
    </xf>
    <xf numFmtId="176" fontId="0" fillId="32" borderId="10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176" fontId="0" fillId="33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176" fontId="0" fillId="0" borderId="10" xfId="0" applyNumberFormat="1" applyFont="1" applyBorder="1" applyAlignment="1">
      <alignment horizontal="right" wrapText="1"/>
    </xf>
    <xf numFmtId="0" fontId="0" fillId="0" borderId="10" xfId="0" applyNumberFormat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32" borderId="15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2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4"/>
  <sheetViews>
    <sheetView tabSelected="1" zoomScale="140" zoomScaleNormal="140" zoomScalePageLayoutView="0" workbookViewId="0" topLeftCell="B1">
      <selection activeCell="D10" sqref="D10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2.75390625" style="0" customWidth="1"/>
    <col min="4" max="4" width="38.875" style="0" customWidth="1"/>
    <col min="5" max="5" width="13.00390625" style="0" customWidth="1"/>
    <col min="6" max="6" width="13.625" style="0" customWidth="1"/>
    <col min="7" max="7" width="13.25390625" style="0" customWidth="1"/>
    <col min="8" max="8" width="14.125" style="0" customWidth="1"/>
  </cols>
  <sheetData>
    <row r="1" spans="4:8" ht="14.25">
      <c r="D1" s="89" t="s">
        <v>26</v>
      </c>
      <c r="E1" s="89"/>
      <c r="F1" s="89"/>
      <c r="G1" s="89"/>
      <c r="H1" s="89"/>
    </row>
    <row r="2" spans="4:8" ht="14.25">
      <c r="D2" s="89" t="s">
        <v>283</v>
      </c>
      <c r="E2" s="89"/>
      <c r="F2" s="89"/>
      <c r="G2" s="89"/>
      <c r="H2" s="89"/>
    </row>
    <row r="3" spans="4:8" ht="14.25">
      <c r="D3" s="89" t="s">
        <v>256</v>
      </c>
      <c r="E3" s="89"/>
      <c r="F3" s="89"/>
      <c r="G3" s="89"/>
      <c r="H3" s="89"/>
    </row>
    <row r="4" spans="4:8" ht="14.25">
      <c r="D4" s="89" t="s">
        <v>284</v>
      </c>
      <c r="E4" s="89"/>
      <c r="F4" s="89"/>
      <c r="G4" s="89"/>
      <c r="H4" s="89"/>
    </row>
    <row r="5" spans="4:8" ht="18.75" customHeight="1">
      <c r="D5" s="9"/>
      <c r="E5" s="9"/>
      <c r="F5" s="9"/>
      <c r="G5" s="10"/>
      <c r="H5" s="10"/>
    </row>
    <row r="6" ht="12.75" hidden="1"/>
    <row r="7" spans="2:8" ht="30.75" customHeight="1">
      <c r="B7" s="95" t="s">
        <v>360</v>
      </c>
      <c r="C7" s="95"/>
      <c r="D7" s="95"/>
      <c r="E7" s="95"/>
      <c r="F7" s="95"/>
      <c r="G7" s="95"/>
      <c r="H7" s="95"/>
    </row>
    <row r="8" spans="2:8" ht="15.75">
      <c r="B8" s="96"/>
      <c r="C8" s="96"/>
      <c r="D8" s="96"/>
      <c r="E8" s="96"/>
      <c r="F8" s="96"/>
      <c r="G8" s="96"/>
      <c r="H8" s="96"/>
    </row>
    <row r="9" ht="12.75">
      <c r="H9" s="12" t="s">
        <v>0</v>
      </c>
    </row>
    <row r="10" spans="1:8" ht="75" customHeight="1">
      <c r="A10" s="46" t="s">
        <v>1</v>
      </c>
      <c r="B10" s="3" t="s">
        <v>181</v>
      </c>
      <c r="C10" s="3" t="s">
        <v>178</v>
      </c>
      <c r="D10" s="3" t="s">
        <v>179</v>
      </c>
      <c r="E10" s="11" t="s">
        <v>257</v>
      </c>
      <c r="F10" s="11" t="s">
        <v>258</v>
      </c>
      <c r="G10" s="3" t="s">
        <v>180</v>
      </c>
      <c r="H10" s="3" t="s">
        <v>69</v>
      </c>
    </row>
    <row r="11" spans="1:8" ht="12.75">
      <c r="A11" s="47">
        <v>1</v>
      </c>
      <c r="B11" s="3">
        <v>2</v>
      </c>
      <c r="C11" s="3">
        <v>3</v>
      </c>
      <c r="D11" s="3">
        <v>4</v>
      </c>
      <c r="E11" s="3">
        <v>5</v>
      </c>
      <c r="F11" s="11">
        <v>6</v>
      </c>
      <c r="G11" s="3">
        <v>7</v>
      </c>
      <c r="H11" s="3">
        <v>8</v>
      </c>
    </row>
    <row r="12" spans="1:8" ht="12.75">
      <c r="A12" s="62" t="s">
        <v>74</v>
      </c>
      <c r="B12" s="82" t="s">
        <v>52</v>
      </c>
      <c r="C12" s="82"/>
      <c r="D12" s="82"/>
      <c r="E12" s="82"/>
      <c r="F12" s="82"/>
      <c r="G12" s="82"/>
      <c r="H12" s="83"/>
    </row>
    <row r="13" spans="1:8" ht="127.5">
      <c r="A13" s="62" t="s">
        <v>83</v>
      </c>
      <c r="B13" s="28" t="s">
        <v>53</v>
      </c>
      <c r="C13" s="21" t="s">
        <v>259</v>
      </c>
      <c r="D13" s="69" t="s">
        <v>260</v>
      </c>
      <c r="E13" s="13">
        <v>0</v>
      </c>
      <c r="F13" s="33">
        <v>80.1</v>
      </c>
      <c r="G13" s="13">
        <f>F13-E13</f>
        <v>80.1</v>
      </c>
      <c r="H13" s="39">
        <v>0</v>
      </c>
    </row>
    <row r="14" spans="1:8" ht="14.25" customHeight="1">
      <c r="A14" s="62" t="s">
        <v>84</v>
      </c>
      <c r="B14" s="28"/>
      <c r="C14" s="5"/>
      <c r="D14" s="7" t="s">
        <v>2</v>
      </c>
      <c r="E14" s="15">
        <f>SUM(E13)</f>
        <v>0</v>
      </c>
      <c r="F14" s="15">
        <f>SUM(F13)</f>
        <v>80.1</v>
      </c>
      <c r="G14" s="15">
        <f>F14-E14</f>
        <v>80.1</v>
      </c>
      <c r="H14" s="40">
        <v>0</v>
      </c>
    </row>
    <row r="15" spans="1:8" ht="14.25" customHeight="1">
      <c r="A15" s="62" t="s">
        <v>85</v>
      </c>
      <c r="B15" s="82" t="s">
        <v>280</v>
      </c>
      <c r="C15" s="82"/>
      <c r="D15" s="82"/>
      <c r="E15" s="82"/>
      <c r="F15" s="82"/>
      <c r="G15" s="82"/>
      <c r="H15" s="83"/>
    </row>
    <row r="16" spans="1:8" ht="140.25">
      <c r="A16" s="62" t="s">
        <v>86</v>
      </c>
      <c r="B16" s="28" t="s">
        <v>261</v>
      </c>
      <c r="C16" s="62" t="s">
        <v>262</v>
      </c>
      <c r="D16" s="69" t="s">
        <v>263</v>
      </c>
      <c r="E16" s="52">
        <v>5</v>
      </c>
      <c r="F16" s="52">
        <v>15</v>
      </c>
      <c r="G16" s="13">
        <f aca="true" t="shared" si="0" ref="G16:G23">F16-E16</f>
        <v>10</v>
      </c>
      <c r="H16" s="39">
        <f>F16/E16</f>
        <v>3</v>
      </c>
    </row>
    <row r="17" spans="1:8" ht="114.75">
      <c r="A17" s="62" t="s">
        <v>87</v>
      </c>
      <c r="B17" s="28" t="s">
        <v>261</v>
      </c>
      <c r="C17" s="21" t="s">
        <v>264</v>
      </c>
      <c r="D17" s="69" t="s">
        <v>265</v>
      </c>
      <c r="E17" s="52">
        <v>10</v>
      </c>
      <c r="F17" s="52">
        <v>17.2</v>
      </c>
      <c r="G17" s="13">
        <f t="shared" si="0"/>
        <v>7.199999999999999</v>
      </c>
      <c r="H17" s="39">
        <f>F17/E17</f>
        <v>1.72</v>
      </c>
    </row>
    <row r="18" spans="1:8" ht="117" customHeight="1">
      <c r="A18" s="62" t="s">
        <v>88</v>
      </c>
      <c r="B18" s="28" t="s">
        <v>261</v>
      </c>
      <c r="C18" s="21" t="s">
        <v>266</v>
      </c>
      <c r="D18" s="69" t="s">
        <v>267</v>
      </c>
      <c r="E18" s="52">
        <v>7.5</v>
      </c>
      <c r="F18" s="52">
        <v>30</v>
      </c>
      <c r="G18" s="13">
        <f t="shared" si="0"/>
        <v>22.5</v>
      </c>
      <c r="H18" s="39">
        <f>F18/E18</f>
        <v>4</v>
      </c>
    </row>
    <row r="19" spans="1:8" ht="156.75" customHeight="1">
      <c r="A19" s="62" t="s">
        <v>89</v>
      </c>
      <c r="B19" s="28" t="s">
        <v>261</v>
      </c>
      <c r="C19" s="62" t="s">
        <v>268</v>
      </c>
      <c r="D19" s="71" t="s">
        <v>269</v>
      </c>
      <c r="E19" s="52">
        <v>0.5</v>
      </c>
      <c r="F19" s="52">
        <v>2.3</v>
      </c>
      <c r="G19" s="13">
        <f t="shared" si="0"/>
        <v>1.7999999999999998</v>
      </c>
      <c r="H19" s="39">
        <f>F19/E19</f>
        <v>4.6</v>
      </c>
    </row>
    <row r="20" spans="1:8" ht="102.75" customHeight="1">
      <c r="A20" s="62" t="s">
        <v>90</v>
      </c>
      <c r="B20" s="28" t="s">
        <v>261</v>
      </c>
      <c r="C20" s="62" t="s">
        <v>270</v>
      </c>
      <c r="D20" s="69" t="s">
        <v>271</v>
      </c>
      <c r="E20" s="52">
        <v>0.5</v>
      </c>
      <c r="F20" s="52">
        <v>1.2</v>
      </c>
      <c r="G20" s="13">
        <f t="shared" si="0"/>
        <v>0.7</v>
      </c>
      <c r="H20" s="39">
        <f>F20/E20</f>
        <v>2.4</v>
      </c>
    </row>
    <row r="21" spans="1:8" ht="100.5" customHeight="1">
      <c r="A21" s="62" t="s">
        <v>91</v>
      </c>
      <c r="B21" s="28" t="s">
        <v>261</v>
      </c>
      <c r="C21" s="21" t="s">
        <v>272</v>
      </c>
      <c r="D21" s="69" t="s">
        <v>271</v>
      </c>
      <c r="E21" s="70">
        <v>27</v>
      </c>
      <c r="F21" s="52">
        <v>34.8</v>
      </c>
      <c r="G21" s="13">
        <f t="shared" si="0"/>
        <v>7.799999999999997</v>
      </c>
      <c r="H21" s="39">
        <v>0</v>
      </c>
    </row>
    <row r="22" spans="1:8" ht="117" customHeight="1">
      <c r="A22" s="62" t="s">
        <v>92</v>
      </c>
      <c r="B22" s="28" t="s">
        <v>261</v>
      </c>
      <c r="C22" s="21" t="s">
        <v>273</v>
      </c>
      <c r="D22" s="69" t="s">
        <v>274</v>
      </c>
      <c r="E22" s="70">
        <v>1</v>
      </c>
      <c r="F22" s="52">
        <v>15</v>
      </c>
      <c r="G22" s="13">
        <f t="shared" si="0"/>
        <v>14</v>
      </c>
      <c r="H22" s="39">
        <v>0</v>
      </c>
    </row>
    <row r="23" spans="1:8" ht="14.25" customHeight="1">
      <c r="A23" s="62" t="s">
        <v>93</v>
      </c>
      <c r="B23" s="28"/>
      <c r="C23" s="5"/>
      <c r="D23" s="7" t="s">
        <v>2</v>
      </c>
      <c r="E23" s="15">
        <f>SUM(E16:E22)</f>
        <v>51.5</v>
      </c>
      <c r="F23" s="15">
        <f>SUM(F16:F22)</f>
        <v>115.5</v>
      </c>
      <c r="G23" s="15">
        <f t="shared" si="0"/>
        <v>64</v>
      </c>
      <c r="H23" s="40">
        <f>F23/E23</f>
        <v>2.2427184466019416</v>
      </c>
    </row>
    <row r="24" spans="1:8" ht="14.25" customHeight="1">
      <c r="A24" s="62" t="s">
        <v>94</v>
      </c>
      <c r="B24" s="82" t="s">
        <v>281</v>
      </c>
      <c r="C24" s="82"/>
      <c r="D24" s="82"/>
      <c r="E24" s="82"/>
      <c r="F24" s="82"/>
      <c r="G24" s="82"/>
      <c r="H24" s="83"/>
    </row>
    <row r="25" spans="1:8" ht="114.75">
      <c r="A25" s="62" t="s">
        <v>95</v>
      </c>
      <c r="B25" s="28" t="s">
        <v>11</v>
      </c>
      <c r="C25" s="21" t="s">
        <v>275</v>
      </c>
      <c r="D25" s="69" t="s">
        <v>276</v>
      </c>
      <c r="E25" s="52">
        <v>26</v>
      </c>
      <c r="F25" s="52">
        <v>6.1</v>
      </c>
      <c r="G25" s="13">
        <f>F25-E25</f>
        <v>-19.9</v>
      </c>
      <c r="H25" s="39">
        <f>F25/E25</f>
        <v>0.23461538461538461</v>
      </c>
    </row>
    <row r="26" spans="1:8" ht="140.25">
      <c r="A26" s="62" t="s">
        <v>96</v>
      </c>
      <c r="B26" s="28" t="s">
        <v>11</v>
      </c>
      <c r="C26" s="21" t="s">
        <v>262</v>
      </c>
      <c r="D26" s="69" t="s">
        <v>277</v>
      </c>
      <c r="E26" s="52">
        <v>5.8</v>
      </c>
      <c r="F26" s="52">
        <v>2.5</v>
      </c>
      <c r="G26" s="13">
        <f>F26-E26</f>
        <v>-3.3</v>
      </c>
      <c r="H26" s="39">
        <f>F26/E26</f>
        <v>0.4310344827586207</v>
      </c>
    </row>
    <row r="27" spans="1:8" ht="114" customHeight="1">
      <c r="A27" s="62" t="s">
        <v>97</v>
      </c>
      <c r="B27" s="28" t="s">
        <v>11</v>
      </c>
      <c r="C27" s="62" t="s">
        <v>273</v>
      </c>
      <c r="D27" s="69" t="s">
        <v>274</v>
      </c>
      <c r="E27" s="52">
        <v>0</v>
      </c>
      <c r="F27" s="52">
        <v>0.5</v>
      </c>
      <c r="G27" s="13">
        <f>F27-E27</f>
        <v>0.5</v>
      </c>
      <c r="H27" s="39">
        <v>0</v>
      </c>
    </row>
    <row r="28" spans="1:8" ht="89.25">
      <c r="A28" s="62" t="s">
        <v>98</v>
      </c>
      <c r="B28" s="28" t="s">
        <v>11</v>
      </c>
      <c r="C28" s="21" t="s">
        <v>278</v>
      </c>
      <c r="D28" s="68" t="s">
        <v>279</v>
      </c>
      <c r="E28" s="13">
        <v>15</v>
      </c>
      <c r="F28" s="33">
        <v>8.7</v>
      </c>
      <c r="G28" s="13">
        <f>F28-E28</f>
        <v>-6.300000000000001</v>
      </c>
      <c r="H28" s="39">
        <f>F28/E28</f>
        <v>0.58</v>
      </c>
    </row>
    <row r="29" spans="1:8" ht="14.25" customHeight="1">
      <c r="A29" s="62" t="s">
        <v>99</v>
      </c>
      <c r="B29" s="28"/>
      <c r="C29" s="5"/>
      <c r="D29" s="7" t="s">
        <v>2</v>
      </c>
      <c r="E29" s="15">
        <f>SUM(E25:E28)</f>
        <v>46.8</v>
      </c>
      <c r="F29" s="15">
        <f>SUM(F25:F28)</f>
        <v>17.799999999999997</v>
      </c>
      <c r="G29" s="15">
        <f>F29-E29</f>
        <v>-29</v>
      </c>
      <c r="H29" s="40">
        <f>F29/E29</f>
        <v>0.3803418803418803</v>
      </c>
    </row>
    <row r="30" spans="1:8" ht="14.25" customHeight="1">
      <c r="A30" s="62" t="s">
        <v>100</v>
      </c>
      <c r="B30" s="90" t="s">
        <v>41</v>
      </c>
      <c r="C30" s="90"/>
      <c r="D30" s="90"/>
      <c r="E30" s="90"/>
      <c r="F30" s="90"/>
      <c r="G30" s="90"/>
      <c r="H30" s="91"/>
    </row>
    <row r="31" spans="1:8" ht="51.75" customHeight="1">
      <c r="A31" s="62" t="s">
        <v>101</v>
      </c>
      <c r="B31" s="28" t="s">
        <v>42</v>
      </c>
      <c r="C31" s="21" t="s">
        <v>278</v>
      </c>
      <c r="D31" s="68" t="s">
        <v>279</v>
      </c>
      <c r="E31" s="26">
        <v>9.6</v>
      </c>
      <c r="F31" s="26">
        <v>0</v>
      </c>
      <c r="G31" s="13">
        <f>F31-E31</f>
        <v>-9.6</v>
      </c>
      <c r="H31" s="39">
        <f>F31/E31</f>
        <v>0</v>
      </c>
    </row>
    <row r="32" spans="1:8" ht="14.25" customHeight="1">
      <c r="A32" s="62" t="s">
        <v>102</v>
      </c>
      <c r="B32" s="28"/>
      <c r="C32" s="5"/>
      <c r="D32" s="7" t="s">
        <v>2</v>
      </c>
      <c r="E32" s="15">
        <f>SUM(E31)</f>
        <v>9.6</v>
      </c>
      <c r="F32" s="15">
        <f>SUM(F31)</f>
        <v>0</v>
      </c>
      <c r="G32" s="25">
        <f>F32-E32</f>
        <v>-9.6</v>
      </c>
      <c r="H32" s="41">
        <f>F32/E32</f>
        <v>0</v>
      </c>
    </row>
    <row r="33" spans="1:8" ht="16.5" customHeight="1">
      <c r="A33" s="62" t="s">
        <v>103</v>
      </c>
      <c r="B33" s="80" t="s">
        <v>282</v>
      </c>
      <c r="C33" s="80"/>
      <c r="D33" s="80"/>
      <c r="E33" s="80"/>
      <c r="F33" s="80"/>
      <c r="G33" s="80"/>
      <c r="H33" s="81"/>
    </row>
    <row r="34" spans="1:13" ht="39" customHeight="1">
      <c r="A34" s="62" t="s">
        <v>104</v>
      </c>
      <c r="B34" s="28" t="s">
        <v>13</v>
      </c>
      <c r="C34" s="21" t="s">
        <v>27</v>
      </c>
      <c r="D34" s="22" t="s">
        <v>28</v>
      </c>
      <c r="E34" s="23">
        <v>9</v>
      </c>
      <c r="F34" s="33">
        <v>1.8</v>
      </c>
      <c r="G34" s="14">
        <f>F34-E34</f>
        <v>-7.2</v>
      </c>
      <c r="H34" s="39">
        <f>F34/E34</f>
        <v>0.2</v>
      </c>
      <c r="I34" s="1"/>
      <c r="J34" s="1"/>
      <c r="K34" s="1"/>
      <c r="L34" s="1"/>
      <c r="M34" s="1"/>
    </row>
    <row r="35" spans="1:13" ht="29.25" customHeight="1">
      <c r="A35" s="62" t="s">
        <v>105</v>
      </c>
      <c r="B35" s="28" t="s">
        <v>13</v>
      </c>
      <c r="C35" s="62" t="s">
        <v>182</v>
      </c>
      <c r="D35" s="22" t="s">
        <v>29</v>
      </c>
      <c r="E35" s="23">
        <v>89</v>
      </c>
      <c r="F35" s="33">
        <v>15.9</v>
      </c>
      <c r="G35" s="14">
        <f>F35-E35</f>
        <v>-73.1</v>
      </c>
      <c r="H35" s="39">
        <f>F35/E35</f>
        <v>0.17865168539325843</v>
      </c>
      <c r="I35" s="1"/>
      <c r="J35" s="1"/>
      <c r="K35" s="1"/>
      <c r="L35" s="1"/>
      <c r="M35" s="1"/>
    </row>
    <row r="36" spans="1:13" ht="17.25" customHeight="1">
      <c r="A36" s="62" t="s">
        <v>106</v>
      </c>
      <c r="B36" s="28"/>
      <c r="C36" s="5"/>
      <c r="D36" s="7" t="s">
        <v>2</v>
      </c>
      <c r="E36" s="15">
        <f>SUM(E34:E35)</f>
        <v>98</v>
      </c>
      <c r="F36" s="15">
        <f>SUM(F34:F35)</f>
        <v>17.7</v>
      </c>
      <c r="G36" s="16">
        <f>F36-E36</f>
        <v>-80.3</v>
      </c>
      <c r="H36" s="40">
        <f>F36/E36</f>
        <v>0.18061224489795918</v>
      </c>
      <c r="I36" s="1"/>
      <c r="J36" s="1"/>
      <c r="K36" s="1"/>
      <c r="L36" s="1"/>
      <c r="M36" s="1"/>
    </row>
    <row r="37" spans="1:13" ht="17.25" customHeight="1">
      <c r="A37" s="62" t="s">
        <v>107</v>
      </c>
      <c r="B37" s="98" t="s">
        <v>73</v>
      </c>
      <c r="C37" s="99"/>
      <c r="D37" s="99"/>
      <c r="E37" s="99"/>
      <c r="F37" s="99"/>
      <c r="G37" s="99"/>
      <c r="H37" s="100"/>
      <c r="I37" s="1"/>
      <c r="J37" s="1"/>
      <c r="K37" s="1"/>
      <c r="L37" s="1"/>
      <c r="M37" s="1"/>
    </row>
    <row r="38" spans="1:13" ht="89.25">
      <c r="A38" s="62" t="s">
        <v>108</v>
      </c>
      <c r="B38" s="28" t="s">
        <v>72</v>
      </c>
      <c r="C38" s="62" t="s">
        <v>285</v>
      </c>
      <c r="D38" s="68" t="s">
        <v>279</v>
      </c>
      <c r="E38" s="26">
        <v>5.3</v>
      </c>
      <c r="F38" s="26">
        <v>5</v>
      </c>
      <c r="G38" s="13">
        <f>F38-E38</f>
        <v>-0.2999999999999998</v>
      </c>
      <c r="H38" s="39">
        <f>F38/E38</f>
        <v>0.9433962264150944</v>
      </c>
      <c r="I38" s="1"/>
      <c r="J38" s="1"/>
      <c r="K38" s="1"/>
      <c r="L38" s="1"/>
      <c r="M38" s="1"/>
    </row>
    <row r="39" spans="1:13" ht="17.25" customHeight="1">
      <c r="A39" s="62" t="s">
        <v>109</v>
      </c>
      <c r="B39" s="28"/>
      <c r="C39" s="5"/>
      <c r="D39" s="7" t="s">
        <v>2</v>
      </c>
      <c r="E39" s="15">
        <f>SUM(E38)</f>
        <v>5.3</v>
      </c>
      <c r="F39" s="15">
        <f>SUM(F38)</f>
        <v>5</v>
      </c>
      <c r="G39" s="25">
        <f>F39-E39</f>
        <v>-0.2999999999999998</v>
      </c>
      <c r="H39" s="40">
        <f>F39/E39</f>
        <v>0.9433962264150944</v>
      </c>
      <c r="I39" s="1"/>
      <c r="J39" s="1"/>
      <c r="K39" s="1"/>
      <c r="L39" s="1"/>
      <c r="M39" s="1"/>
    </row>
    <row r="40" spans="1:13" ht="17.25" customHeight="1">
      <c r="A40" s="62" t="s">
        <v>110</v>
      </c>
      <c r="B40" s="90" t="s">
        <v>43</v>
      </c>
      <c r="C40" s="90"/>
      <c r="D40" s="90"/>
      <c r="E40" s="90"/>
      <c r="F40" s="90"/>
      <c r="G40" s="90"/>
      <c r="H40" s="91"/>
      <c r="I40" s="1"/>
      <c r="J40" s="1"/>
      <c r="K40" s="1"/>
      <c r="L40" s="1"/>
      <c r="M40" s="1"/>
    </row>
    <row r="41" spans="1:13" ht="90" customHeight="1">
      <c r="A41" s="62" t="s">
        <v>111</v>
      </c>
      <c r="B41" s="28" t="s">
        <v>44</v>
      </c>
      <c r="C41" s="28" t="s">
        <v>45</v>
      </c>
      <c r="D41" s="34" t="s">
        <v>54</v>
      </c>
      <c r="E41" s="26">
        <v>8495</v>
      </c>
      <c r="F41" s="26">
        <v>12864.4</v>
      </c>
      <c r="G41" s="14">
        <f>F41-E41</f>
        <v>4369.4</v>
      </c>
      <c r="H41" s="39">
        <f>F41/E41</f>
        <v>1.514349617422013</v>
      </c>
      <c r="I41" s="1"/>
      <c r="J41" s="1"/>
      <c r="K41" s="1"/>
      <c r="L41" s="1"/>
      <c r="M41" s="1"/>
    </row>
    <row r="42" spans="1:13" ht="114.75">
      <c r="A42" s="62" t="s">
        <v>112</v>
      </c>
      <c r="B42" s="28" t="s">
        <v>44</v>
      </c>
      <c r="C42" s="28" t="s">
        <v>46</v>
      </c>
      <c r="D42" s="35" t="s">
        <v>55</v>
      </c>
      <c r="E42" s="26">
        <v>312.5</v>
      </c>
      <c r="F42" s="26">
        <v>92</v>
      </c>
      <c r="G42" s="14">
        <f>F42-E42</f>
        <v>-220.5</v>
      </c>
      <c r="H42" s="39">
        <f>F42/E42</f>
        <v>0.2944</v>
      </c>
      <c r="I42" s="1"/>
      <c r="J42" s="1"/>
      <c r="K42" s="1"/>
      <c r="L42" s="1"/>
      <c r="M42" s="1"/>
    </row>
    <row r="43" spans="1:13" ht="90.75" customHeight="1">
      <c r="A43" s="62" t="s">
        <v>113</v>
      </c>
      <c r="B43" s="28" t="s">
        <v>44</v>
      </c>
      <c r="C43" s="28" t="s">
        <v>47</v>
      </c>
      <c r="D43" s="34" t="s">
        <v>56</v>
      </c>
      <c r="E43" s="26">
        <v>19461.5</v>
      </c>
      <c r="F43" s="26">
        <v>17306.2</v>
      </c>
      <c r="G43" s="14">
        <f>F43-E43</f>
        <v>-2155.2999999999993</v>
      </c>
      <c r="H43" s="39">
        <f>F43/E43</f>
        <v>0.8892531408164839</v>
      </c>
      <c r="I43" s="1"/>
      <c r="J43" s="1"/>
      <c r="K43" s="1"/>
      <c r="L43" s="1"/>
      <c r="M43" s="1"/>
    </row>
    <row r="44" spans="1:13" ht="92.25" customHeight="1">
      <c r="A44" s="62" t="s">
        <v>114</v>
      </c>
      <c r="B44" s="28" t="s">
        <v>44</v>
      </c>
      <c r="C44" s="28" t="s">
        <v>48</v>
      </c>
      <c r="D44" s="34" t="s">
        <v>57</v>
      </c>
      <c r="E44" s="26">
        <v>142</v>
      </c>
      <c r="F44" s="26">
        <v>-2371.6</v>
      </c>
      <c r="G44" s="14">
        <f>F44-E44</f>
        <v>-2513.6</v>
      </c>
      <c r="H44" s="39">
        <f>F44/E44</f>
        <v>-16.701408450704225</v>
      </c>
      <c r="I44" s="1"/>
      <c r="J44" s="1"/>
      <c r="K44" s="1"/>
      <c r="L44" s="1"/>
      <c r="M44" s="1"/>
    </row>
    <row r="45" spans="1:13" ht="17.25" customHeight="1">
      <c r="A45" s="62" t="s">
        <v>115</v>
      </c>
      <c r="B45" s="5"/>
      <c r="C45" s="5"/>
      <c r="D45" s="7" t="s">
        <v>2</v>
      </c>
      <c r="E45" s="15">
        <f>SUM(E41:E44)</f>
        <v>28411</v>
      </c>
      <c r="F45" s="15">
        <f>SUM(F41:F44)</f>
        <v>27891</v>
      </c>
      <c r="G45" s="27">
        <f>F45-E45</f>
        <v>-520</v>
      </c>
      <c r="H45" s="41">
        <f>F45/E45</f>
        <v>0.9816972299461476</v>
      </c>
      <c r="I45" s="1"/>
      <c r="J45" s="1"/>
      <c r="K45" s="1"/>
      <c r="L45" s="1"/>
      <c r="M45" s="1"/>
    </row>
    <row r="46" spans="1:13" ht="24.75" customHeight="1">
      <c r="A46" s="62" t="s">
        <v>116</v>
      </c>
      <c r="B46" s="84" t="s">
        <v>20</v>
      </c>
      <c r="C46" s="84"/>
      <c r="D46" s="84"/>
      <c r="E46" s="84"/>
      <c r="F46" s="84"/>
      <c r="G46" s="84"/>
      <c r="H46" s="85"/>
      <c r="I46" s="1"/>
      <c r="J46" s="1"/>
      <c r="K46" s="1"/>
      <c r="L46" s="1"/>
      <c r="M46" s="1"/>
    </row>
    <row r="47" spans="1:13" ht="89.25">
      <c r="A47" s="62" t="s">
        <v>117</v>
      </c>
      <c r="B47" s="48">
        <v>141</v>
      </c>
      <c r="C47" s="62" t="s">
        <v>285</v>
      </c>
      <c r="D47" s="22" t="s">
        <v>279</v>
      </c>
      <c r="E47" s="49">
        <v>114</v>
      </c>
      <c r="F47" s="49">
        <v>154.6</v>
      </c>
      <c r="G47" s="18">
        <f>F47-E47</f>
        <v>40.599999999999994</v>
      </c>
      <c r="H47" s="39">
        <f>F47/E47</f>
        <v>1.356140350877193</v>
      </c>
      <c r="I47" s="1"/>
      <c r="J47" s="1"/>
      <c r="K47" s="1"/>
      <c r="L47" s="1"/>
      <c r="M47" s="1"/>
    </row>
    <row r="48" spans="1:13" ht="12" customHeight="1">
      <c r="A48" s="62" t="s">
        <v>118</v>
      </c>
      <c r="B48" s="32"/>
      <c r="C48" s="4"/>
      <c r="D48" s="7" t="s">
        <v>2</v>
      </c>
      <c r="E48" s="15">
        <f>SUM(E47:E47)</f>
        <v>114</v>
      </c>
      <c r="F48" s="15">
        <f>SUM(F47:F47)</f>
        <v>154.6</v>
      </c>
      <c r="G48" s="16">
        <f>F48-E48</f>
        <v>40.599999999999994</v>
      </c>
      <c r="H48" s="40">
        <f>F48/E48</f>
        <v>1.356140350877193</v>
      </c>
      <c r="I48" s="1"/>
      <c r="J48" s="1"/>
      <c r="K48" s="1"/>
      <c r="L48" s="1"/>
      <c r="M48" s="1"/>
    </row>
    <row r="49" spans="1:13" ht="12" customHeight="1">
      <c r="A49" s="62" t="s">
        <v>119</v>
      </c>
      <c r="B49" s="92" t="s">
        <v>67</v>
      </c>
      <c r="C49" s="93"/>
      <c r="D49" s="93"/>
      <c r="E49" s="93"/>
      <c r="F49" s="93"/>
      <c r="G49" s="93"/>
      <c r="H49" s="94"/>
      <c r="I49" s="1"/>
      <c r="J49" s="1"/>
      <c r="K49" s="1"/>
      <c r="L49" s="1"/>
      <c r="M49" s="1"/>
    </row>
    <row r="50" spans="1:13" ht="89.25">
      <c r="A50" s="62" t="s">
        <v>120</v>
      </c>
      <c r="B50" s="32">
        <v>161</v>
      </c>
      <c r="C50" s="62" t="s">
        <v>285</v>
      </c>
      <c r="D50" s="22" t="s">
        <v>279</v>
      </c>
      <c r="E50" s="52">
        <v>2.4</v>
      </c>
      <c r="F50" s="52">
        <v>2.4</v>
      </c>
      <c r="G50" s="18">
        <f>F50-E50</f>
        <v>0</v>
      </c>
      <c r="H50" s="42">
        <f>F50/E50</f>
        <v>1</v>
      </c>
      <c r="I50" s="1"/>
      <c r="J50" s="1"/>
      <c r="K50" s="1"/>
      <c r="L50" s="1"/>
      <c r="M50" s="1"/>
    </row>
    <row r="51" spans="1:13" ht="12" customHeight="1">
      <c r="A51" s="62" t="s">
        <v>121</v>
      </c>
      <c r="B51" s="32"/>
      <c r="C51" s="4"/>
      <c r="D51" s="7" t="s">
        <v>2</v>
      </c>
      <c r="E51" s="15">
        <f>SUM(E50)</f>
        <v>2.4</v>
      </c>
      <c r="F51" s="15">
        <f>SUM(F50)</f>
        <v>2.4</v>
      </c>
      <c r="G51" s="16">
        <f>F51-E51</f>
        <v>0</v>
      </c>
      <c r="H51" s="41">
        <f>F51/E51</f>
        <v>1</v>
      </c>
      <c r="I51" s="1"/>
      <c r="J51" s="1"/>
      <c r="K51" s="1"/>
      <c r="L51" s="1"/>
      <c r="M51" s="1"/>
    </row>
    <row r="52" spans="1:13" ht="12.75">
      <c r="A52" s="62" t="s">
        <v>122</v>
      </c>
      <c r="B52" s="84" t="s">
        <v>58</v>
      </c>
      <c r="C52" s="84"/>
      <c r="D52" s="84"/>
      <c r="E52" s="84"/>
      <c r="F52" s="84"/>
      <c r="G52" s="84"/>
      <c r="H52" s="85"/>
      <c r="I52" s="1"/>
      <c r="J52" s="1"/>
      <c r="K52" s="1"/>
      <c r="L52" s="1"/>
      <c r="M52" s="1"/>
    </row>
    <row r="53" spans="1:13" ht="102">
      <c r="A53" s="62" t="s">
        <v>123</v>
      </c>
      <c r="B53" s="32">
        <v>182</v>
      </c>
      <c r="C53" s="29" t="s">
        <v>30</v>
      </c>
      <c r="D53" s="76" t="s">
        <v>31</v>
      </c>
      <c r="E53" s="20">
        <v>122975.3</v>
      </c>
      <c r="F53" s="33">
        <v>119157.9</v>
      </c>
      <c r="G53" s="14">
        <f aca="true" t="shared" si="1" ref="G53:G71">F53-E53</f>
        <v>-3817.4000000000087</v>
      </c>
      <c r="H53" s="39">
        <f aca="true" t="shared" si="2" ref="H53:H74">F53/E53</f>
        <v>0.9689579940036739</v>
      </c>
      <c r="I53" s="1"/>
      <c r="J53" s="1"/>
      <c r="K53" s="1"/>
      <c r="L53" s="1"/>
      <c r="M53" s="1"/>
    </row>
    <row r="54" spans="1:13" ht="141.75" customHeight="1">
      <c r="A54" s="62" t="s">
        <v>124</v>
      </c>
      <c r="B54" s="32">
        <v>182</v>
      </c>
      <c r="C54" s="30" t="s">
        <v>32</v>
      </c>
      <c r="D54" s="77" t="s">
        <v>33</v>
      </c>
      <c r="E54" s="20">
        <v>490.1</v>
      </c>
      <c r="F54" s="54">
        <v>398.7</v>
      </c>
      <c r="G54" s="14">
        <f t="shared" si="1"/>
        <v>-91.40000000000003</v>
      </c>
      <c r="H54" s="39">
        <f t="shared" si="2"/>
        <v>0.813507447459702</v>
      </c>
      <c r="I54" s="1"/>
      <c r="J54" s="1"/>
      <c r="K54" s="1"/>
      <c r="L54" s="1"/>
      <c r="M54" s="1"/>
    </row>
    <row r="55" spans="1:13" ht="63.75">
      <c r="A55" s="62" t="s">
        <v>125</v>
      </c>
      <c r="B55" s="32">
        <v>182</v>
      </c>
      <c r="C55" s="30" t="s">
        <v>34</v>
      </c>
      <c r="D55" s="77" t="s">
        <v>35</v>
      </c>
      <c r="E55" s="20">
        <v>367.5</v>
      </c>
      <c r="F55" s="54">
        <v>216.9</v>
      </c>
      <c r="G55" s="14">
        <f t="shared" si="1"/>
        <v>-150.6</v>
      </c>
      <c r="H55" s="39">
        <f t="shared" si="2"/>
        <v>0.590204081632653</v>
      </c>
      <c r="I55" s="1"/>
      <c r="J55" s="1"/>
      <c r="K55" s="1"/>
      <c r="L55" s="1"/>
      <c r="M55" s="1"/>
    </row>
    <row r="56" spans="1:13" ht="114.75">
      <c r="A56" s="62" t="s">
        <v>126</v>
      </c>
      <c r="B56" s="32">
        <v>182</v>
      </c>
      <c r="C56" s="30" t="s">
        <v>36</v>
      </c>
      <c r="D56" s="77" t="s">
        <v>37</v>
      </c>
      <c r="E56" s="20">
        <v>735.2</v>
      </c>
      <c r="F56" s="54">
        <v>287.6</v>
      </c>
      <c r="G56" s="14">
        <f t="shared" si="1"/>
        <v>-447.6</v>
      </c>
      <c r="H56" s="39">
        <f t="shared" si="2"/>
        <v>0.3911860718171926</v>
      </c>
      <c r="I56" s="1"/>
      <c r="J56" s="1"/>
      <c r="K56" s="1"/>
      <c r="L56" s="1"/>
      <c r="M56" s="1"/>
    </row>
    <row r="57" spans="1:13" ht="38.25">
      <c r="A57" s="62" t="s">
        <v>127</v>
      </c>
      <c r="B57" s="32">
        <v>182</v>
      </c>
      <c r="C57" s="28" t="s">
        <v>286</v>
      </c>
      <c r="D57" s="35" t="s">
        <v>68</v>
      </c>
      <c r="E57" s="72">
        <v>1950</v>
      </c>
      <c r="F57" s="72">
        <v>1854</v>
      </c>
      <c r="G57" s="14">
        <f t="shared" si="1"/>
        <v>-96</v>
      </c>
      <c r="H57" s="39">
        <f t="shared" si="2"/>
        <v>0.9507692307692308</v>
      </c>
      <c r="I57" s="1"/>
      <c r="J57" s="1"/>
      <c r="K57" s="1"/>
      <c r="L57" s="1"/>
      <c r="M57" s="1"/>
    </row>
    <row r="58" spans="1:13" ht="51">
      <c r="A58" s="62" t="s">
        <v>128</v>
      </c>
      <c r="B58" s="32">
        <v>182</v>
      </c>
      <c r="C58" s="28" t="s">
        <v>287</v>
      </c>
      <c r="D58" s="35" t="s">
        <v>290</v>
      </c>
      <c r="E58" s="72">
        <v>3772</v>
      </c>
      <c r="F58" s="72">
        <v>3361.8</v>
      </c>
      <c r="G58" s="14">
        <f t="shared" si="1"/>
        <v>-410.1999999999998</v>
      </c>
      <c r="H58" s="39">
        <f t="shared" si="2"/>
        <v>0.8912513255567339</v>
      </c>
      <c r="I58" s="1"/>
      <c r="J58" s="1"/>
      <c r="K58" s="1"/>
      <c r="L58" s="1"/>
      <c r="M58" s="1"/>
    </row>
    <row r="59" spans="1:13" ht="51">
      <c r="A59" s="62" t="s">
        <v>129</v>
      </c>
      <c r="B59" s="32">
        <v>182</v>
      </c>
      <c r="C59" s="28" t="s">
        <v>288</v>
      </c>
      <c r="D59" s="35" t="s">
        <v>289</v>
      </c>
      <c r="E59" s="72">
        <v>0</v>
      </c>
      <c r="F59" s="72">
        <v>20.7</v>
      </c>
      <c r="G59" s="14">
        <f>F59-E59</f>
        <v>20.7</v>
      </c>
      <c r="H59" s="39">
        <v>0</v>
      </c>
      <c r="I59" s="1"/>
      <c r="J59" s="1"/>
      <c r="K59" s="1"/>
      <c r="L59" s="1"/>
      <c r="M59" s="1"/>
    </row>
    <row r="60" spans="1:13" ht="25.5">
      <c r="A60" s="62" t="s">
        <v>130</v>
      </c>
      <c r="B60" s="32">
        <v>182</v>
      </c>
      <c r="C60" s="30" t="s">
        <v>21</v>
      </c>
      <c r="D60" s="77" t="s">
        <v>4</v>
      </c>
      <c r="E60" s="20">
        <v>6796</v>
      </c>
      <c r="F60" s="54">
        <v>5897.6</v>
      </c>
      <c r="G60" s="14">
        <f t="shared" si="1"/>
        <v>-898.3999999999996</v>
      </c>
      <c r="H60" s="39">
        <f t="shared" si="2"/>
        <v>0.8678045909358447</v>
      </c>
      <c r="I60" s="1"/>
      <c r="J60" s="1"/>
      <c r="K60" s="1"/>
      <c r="L60" s="1"/>
      <c r="M60" s="1"/>
    </row>
    <row r="61" spans="1:13" ht="14.25" customHeight="1">
      <c r="A61" s="62" t="s">
        <v>131</v>
      </c>
      <c r="B61" s="32">
        <v>182</v>
      </c>
      <c r="C61" s="30" t="s">
        <v>22</v>
      </c>
      <c r="D61" s="77" t="s">
        <v>5</v>
      </c>
      <c r="E61" s="20">
        <v>278</v>
      </c>
      <c r="F61" s="54">
        <v>341.3</v>
      </c>
      <c r="G61" s="14">
        <f t="shared" si="1"/>
        <v>63.30000000000001</v>
      </c>
      <c r="H61" s="39">
        <f t="shared" si="2"/>
        <v>1.2276978417266187</v>
      </c>
      <c r="I61" s="1"/>
      <c r="J61" s="1"/>
      <c r="K61" s="1"/>
      <c r="L61" s="1"/>
      <c r="M61" s="1"/>
    </row>
    <row r="62" spans="1:13" ht="51.75" customHeight="1">
      <c r="A62" s="62" t="s">
        <v>132</v>
      </c>
      <c r="B62" s="32">
        <v>182</v>
      </c>
      <c r="C62" s="30" t="s">
        <v>59</v>
      </c>
      <c r="D62" s="77" t="s">
        <v>60</v>
      </c>
      <c r="E62" s="20">
        <v>534</v>
      </c>
      <c r="F62" s="54">
        <v>322.5</v>
      </c>
      <c r="G62" s="14">
        <f t="shared" si="1"/>
        <v>-211.5</v>
      </c>
      <c r="H62" s="39">
        <f t="shared" si="2"/>
        <v>0.6039325842696629</v>
      </c>
      <c r="I62" s="1"/>
      <c r="J62" s="1"/>
      <c r="K62" s="1"/>
      <c r="L62" s="1"/>
      <c r="M62" s="1"/>
    </row>
    <row r="63" spans="1:13" ht="66.75" customHeight="1">
      <c r="A63" s="62" t="s">
        <v>133</v>
      </c>
      <c r="B63" s="32">
        <v>182</v>
      </c>
      <c r="C63" s="30" t="s">
        <v>14</v>
      </c>
      <c r="D63" s="77" t="s">
        <v>9</v>
      </c>
      <c r="E63" s="20">
        <v>5148</v>
      </c>
      <c r="F63" s="54">
        <v>4829.5</v>
      </c>
      <c r="G63" s="14">
        <f t="shared" si="1"/>
        <v>-318.5</v>
      </c>
      <c r="H63" s="39">
        <f t="shared" si="2"/>
        <v>0.9381313131313131</v>
      </c>
      <c r="I63" s="1"/>
      <c r="J63" s="1"/>
      <c r="K63" s="1"/>
      <c r="L63" s="1"/>
      <c r="M63" s="1"/>
    </row>
    <row r="64" spans="1:13" ht="54" customHeight="1">
      <c r="A64" s="62" t="s">
        <v>134</v>
      </c>
      <c r="B64" s="32">
        <v>182</v>
      </c>
      <c r="C64" s="30" t="s">
        <v>61</v>
      </c>
      <c r="D64" s="77" t="s">
        <v>64</v>
      </c>
      <c r="E64" s="20">
        <v>5263</v>
      </c>
      <c r="F64" s="54">
        <v>4854.2</v>
      </c>
      <c r="G64" s="14">
        <f t="shared" si="1"/>
        <v>-408.8000000000002</v>
      </c>
      <c r="H64" s="39">
        <f t="shared" si="2"/>
        <v>0.9223256697700931</v>
      </c>
      <c r="I64" s="1"/>
      <c r="J64" s="1"/>
      <c r="K64" s="1"/>
      <c r="L64" s="1"/>
      <c r="M64" s="1"/>
    </row>
    <row r="65" spans="1:13" ht="51">
      <c r="A65" s="62" t="s">
        <v>135</v>
      </c>
      <c r="B65" s="32">
        <v>182</v>
      </c>
      <c r="C65" s="30" t="s">
        <v>62</v>
      </c>
      <c r="D65" s="77" t="s">
        <v>63</v>
      </c>
      <c r="E65" s="20">
        <v>3624</v>
      </c>
      <c r="F65" s="54">
        <v>2985.7</v>
      </c>
      <c r="G65" s="14">
        <f t="shared" si="1"/>
        <v>-638.3000000000002</v>
      </c>
      <c r="H65" s="39">
        <f t="shared" si="2"/>
        <v>0.8238686534216335</v>
      </c>
      <c r="I65" s="1"/>
      <c r="J65" s="1"/>
      <c r="K65" s="1"/>
      <c r="L65" s="1"/>
      <c r="M65" s="1"/>
    </row>
    <row r="66" spans="1:13" ht="63.75" customHeight="1">
      <c r="A66" s="62" t="s">
        <v>136</v>
      </c>
      <c r="B66" s="32">
        <v>182</v>
      </c>
      <c r="C66" s="29" t="s">
        <v>38</v>
      </c>
      <c r="D66" s="76" t="s">
        <v>10</v>
      </c>
      <c r="E66" s="20">
        <v>1787</v>
      </c>
      <c r="F66" s="54">
        <v>1527.6</v>
      </c>
      <c r="G66" s="14">
        <f t="shared" si="1"/>
        <v>-259.4000000000001</v>
      </c>
      <c r="H66" s="39">
        <f t="shared" si="2"/>
        <v>0.8548405148293229</v>
      </c>
      <c r="I66" s="1"/>
      <c r="J66" s="1"/>
      <c r="K66" s="1"/>
      <c r="L66" s="1"/>
      <c r="M66" s="1"/>
    </row>
    <row r="67" spans="1:13" ht="89.25" customHeight="1">
      <c r="A67" s="62" t="s">
        <v>137</v>
      </c>
      <c r="B67" s="32">
        <v>182</v>
      </c>
      <c r="C67" s="28" t="s">
        <v>291</v>
      </c>
      <c r="D67" s="35" t="s">
        <v>292</v>
      </c>
      <c r="E67" s="20">
        <v>0</v>
      </c>
      <c r="F67" s="54">
        <v>3.5</v>
      </c>
      <c r="G67" s="14">
        <f t="shared" si="1"/>
        <v>3.5</v>
      </c>
      <c r="H67" s="39">
        <v>0</v>
      </c>
      <c r="I67" s="1"/>
      <c r="J67" s="1"/>
      <c r="K67" s="1"/>
      <c r="L67" s="1"/>
      <c r="M67" s="1"/>
    </row>
    <row r="68" spans="1:13" ht="12.75">
      <c r="A68" s="62" t="s">
        <v>138</v>
      </c>
      <c r="B68" s="32"/>
      <c r="C68" s="4"/>
      <c r="D68" s="6" t="s">
        <v>2</v>
      </c>
      <c r="E68" s="15">
        <f>SUM(E53:E67)</f>
        <v>153720.1</v>
      </c>
      <c r="F68" s="15">
        <f>SUM(F53:F67)</f>
        <v>146059.5</v>
      </c>
      <c r="G68" s="16">
        <f t="shared" si="1"/>
        <v>-7660.600000000006</v>
      </c>
      <c r="H68" s="40">
        <f t="shared" si="2"/>
        <v>0.9501652679122639</v>
      </c>
      <c r="I68" s="1"/>
      <c r="J68" s="1"/>
      <c r="K68" s="1"/>
      <c r="L68" s="1"/>
      <c r="M68" s="1"/>
    </row>
    <row r="69" spans="1:13" ht="12.75">
      <c r="A69" s="62" t="s">
        <v>139</v>
      </c>
      <c r="B69" s="87" t="s">
        <v>293</v>
      </c>
      <c r="C69" s="87"/>
      <c r="D69" s="87"/>
      <c r="E69" s="87"/>
      <c r="F69" s="87"/>
      <c r="G69" s="87"/>
      <c r="H69" s="88"/>
      <c r="I69" s="1"/>
      <c r="J69" s="1"/>
      <c r="K69" s="1"/>
      <c r="L69" s="1"/>
      <c r="M69" s="1"/>
    </row>
    <row r="70" spans="1:13" ht="89.25">
      <c r="A70" s="62" t="s">
        <v>140</v>
      </c>
      <c r="B70" s="32">
        <v>188</v>
      </c>
      <c r="C70" s="28" t="s">
        <v>285</v>
      </c>
      <c r="D70" s="35" t="s">
        <v>279</v>
      </c>
      <c r="E70" s="26">
        <v>427.5</v>
      </c>
      <c r="F70" s="26">
        <v>47</v>
      </c>
      <c r="G70" s="14">
        <f t="shared" si="1"/>
        <v>-380.5</v>
      </c>
      <c r="H70" s="39">
        <f t="shared" si="2"/>
        <v>0.10994152046783626</v>
      </c>
      <c r="I70" s="1"/>
      <c r="J70" s="1"/>
      <c r="K70" s="1"/>
      <c r="L70" s="1"/>
      <c r="M70" s="1"/>
    </row>
    <row r="71" spans="1:13" ht="12.75">
      <c r="A71" s="62" t="s">
        <v>141</v>
      </c>
      <c r="B71" s="4"/>
      <c r="C71" s="4"/>
      <c r="D71" s="6" t="s">
        <v>2</v>
      </c>
      <c r="E71" s="15">
        <f>SUM(E70:E70)</f>
        <v>427.5</v>
      </c>
      <c r="F71" s="15">
        <f>SUM(F70:F70)</f>
        <v>47</v>
      </c>
      <c r="G71" s="27">
        <f t="shared" si="1"/>
        <v>-380.5</v>
      </c>
      <c r="H71" s="40">
        <f t="shared" si="2"/>
        <v>0.10994152046783626</v>
      </c>
      <c r="I71" s="1"/>
      <c r="J71" s="1"/>
      <c r="K71" s="1"/>
      <c r="L71" s="1"/>
      <c r="M71" s="1"/>
    </row>
    <row r="72" spans="1:13" ht="12.75">
      <c r="A72" s="62" t="s">
        <v>142</v>
      </c>
      <c r="B72" s="86" t="s">
        <v>294</v>
      </c>
      <c r="C72" s="87"/>
      <c r="D72" s="87"/>
      <c r="E72" s="87"/>
      <c r="F72" s="87"/>
      <c r="G72" s="87"/>
      <c r="H72" s="88"/>
      <c r="I72" s="1"/>
      <c r="J72" s="1"/>
      <c r="K72" s="1"/>
      <c r="L72" s="1"/>
      <c r="M72" s="1"/>
    </row>
    <row r="73" spans="1:13" ht="89.25">
      <c r="A73" s="62" t="s">
        <v>143</v>
      </c>
      <c r="B73" s="32">
        <v>322</v>
      </c>
      <c r="C73" s="28" t="s">
        <v>285</v>
      </c>
      <c r="D73" s="35" t="s">
        <v>279</v>
      </c>
      <c r="E73" s="52">
        <v>1.5</v>
      </c>
      <c r="F73" s="52">
        <v>8</v>
      </c>
      <c r="G73" s="14">
        <f>F73-E73</f>
        <v>6.5</v>
      </c>
      <c r="H73" s="39">
        <f t="shared" si="2"/>
        <v>5.333333333333333</v>
      </c>
      <c r="I73" s="1"/>
      <c r="J73" s="1"/>
      <c r="K73" s="1"/>
      <c r="L73" s="1"/>
      <c r="M73" s="1"/>
    </row>
    <row r="74" spans="1:13" ht="12.75">
      <c r="A74" s="62" t="s">
        <v>144</v>
      </c>
      <c r="B74" s="4"/>
      <c r="C74" s="4"/>
      <c r="D74" s="6" t="s">
        <v>2</v>
      </c>
      <c r="E74" s="15">
        <f>SUM(E73)</f>
        <v>1.5</v>
      </c>
      <c r="F74" s="15">
        <f>SUM(F73)</f>
        <v>8</v>
      </c>
      <c r="G74" s="27">
        <f>F74-E74</f>
        <v>6.5</v>
      </c>
      <c r="H74" s="40">
        <f t="shared" si="2"/>
        <v>5.333333333333333</v>
      </c>
      <c r="I74" s="1"/>
      <c r="J74" s="1"/>
      <c r="K74" s="1"/>
      <c r="L74" s="1"/>
      <c r="M74" s="1"/>
    </row>
    <row r="75" spans="1:13" ht="18.75" customHeight="1">
      <c r="A75" s="62" t="s">
        <v>145</v>
      </c>
      <c r="B75" s="80" t="s">
        <v>6</v>
      </c>
      <c r="C75" s="80"/>
      <c r="D75" s="80"/>
      <c r="E75" s="80"/>
      <c r="F75" s="80"/>
      <c r="G75" s="80"/>
      <c r="H75" s="81"/>
      <c r="I75" s="1"/>
      <c r="J75" s="1"/>
      <c r="K75" s="1"/>
      <c r="L75" s="1"/>
      <c r="M75" s="1"/>
    </row>
    <row r="76" spans="1:13" ht="128.25" customHeight="1">
      <c r="A76" s="62" t="s">
        <v>146</v>
      </c>
      <c r="B76" s="50" t="s">
        <v>15</v>
      </c>
      <c r="C76" s="31" t="s">
        <v>65</v>
      </c>
      <c r="D76" s="76" t="s">
        <v>75</v>
      </c>
      <c r="E76" s="20">
        <v>2700</v>
      </c>
      <c r="F76" s="53">
        <v>3301.7</v>
      </c>
      <c r="G76" s="19">
        <f>F76-E76</f>
        <v>601.6999999999998</v>
      </c>
      <c r="H76" s="43">
        <f>F76/E76</f>
        <v>1.2228518518518519</v>
      </c>
      <c r="I76" s="1"/>
      <c r="J76" s="1"/>
      <c r="K76" s="1"/>
      <c r="L76" s="1"/>
      <c r="M76" s="1"/>
    </row>
    <row r="77" spans="1:13" ht="180" customHeight="1">
      <c r="A77" s="62" t="s">
        <v>147</v>
      </c>
      <c r="B77" s="50" t="s">
        <v>15</v>
      </c>
      <c r="C77" s="31" t="s">
        <v>70</v>
      </c>
      <c r="D77" s="76" t="s">
        <v>71</v>
      </c>
      <c r="E77" s="20">
        <v>0</v>
      </c>
      <c r="F77" s="53">
        <v>3.6</v>
      </c>
      <c r="G77" s="19">
        <f aca="true" t="shared" si="3" ref="G77:G118">F77-E77</f>
        <v>3.6</v>
      </c>
      <c r="H77" s="43">
        <v>0</v>
      </c>
      <c r="I77" s="1"/>
      <c r="J77" s="1"/>
      <c r="K77" s="1"/>
      <c r="L77" s="1"/>
      <c r="M77" s="1"/>
    </row>
    <row r="78" spans="1:13" ht="102">
      <c r="A78" s="62" t="s">
        <v>148</v>
      </c>
      <c r="B78" s="28" t="s">
        <v>15</v>
      </c>
      <c r="C78" s="73" t="s">
        <v>295</v>
      </c>
      <c r="D78" s="76" t="s">
        <v>76</v>
      </c>
      <c r="E78" s="20">
        <v>4296.9</v>
      </c>
      <c r="F78" s="53">
        <v>4275.6</v>
      </c>
      <c r="G78" s="19">
        <f t="shared" si="3"/>
        <v>-21.299999999999272</v>
      </c>
      <c r="H78" s="43">
        <f>F78/E78</f>
        <v>0.9950429379319976</v>
      </c>
      <c r="I78" s="1"/>
      <c r="J78" s="1"/>
      <c r="K78" s="1"/>
      <c r="L78" s="1"/>
      <c r="M78" s="1"/>
    </row>
    <row r="79" spans="1:13" ht="127.5">
      <c r="A79" s="62" t="s">
        <v>149</v>
      </c>
      <c r="B79" s="28" t="s">
        <v>15</v>
      </c>
      <c r="C79" s="31" t="s">
        <v>296</v>
      </c>
      <c r="D79" s="74" t="s">
        <v>298</v>
      </c>
      <c r="E79" s="20">
        <v>2751.6</v>
      </c>
      <c r="F79" s="33">
        <v>2459.7</v>
      </c>
      <c r="G79" s="19">
        <f t="shared" si="3"/>
        <v>-291.9000000000001</v>
      </c>
      <c r="H79" s="43">
        <f>F79/E79</f>
        <v>0.8939162668992586</v>
      </c>
      <c r="I79" s="1"/>
      <c r="J79" s="1"/>
      <c r="K79" s="1"/>
      <c r="L79" s="1"/>
      <c r="M79" s="1"/>
    </row>
    <row r="80" spans="1:13" ht="127.5">
      <c r="A80" s="62" t="s">
        <v>150</v>
      </c>
      <c r="B80" s="28"/>
      <c r="C80" s="31" t="s">
        <v>300</v>
      </c>
      <c r="D80" s="74" t="s">
        <v>299</v>
      </c>
      <c r="E80" s="20">
        <v>0</v>
      </c>
      <c r="F80" s="33">
        <v>71.2</v>
      </c>
      <c r="G80" s="19">
        <f t="shared" si="3"/>
        <v>71.2</v>
      </c>
      <c r="H80" s="43">
        <v>0</v>
      </c>
      <c r="I80" s="1"/>
      <c r="J80" s="1"/>
      <c r="K80" s="1"/>
      <c r="L80" s="1"/>
      <c r="M80" s="1"/>
    </row>
    <row r="81" spans="1:13" ht="117.75" customHeight="1">
      <c r="A81" s="62" t="s">
        <v>151</v>
      </c>
      <c r="B81" s="28" t="s">
        <v>15</v>
      </c>
      <c r="C81" s="31" t="s">
        <v>297</v>
      </c>
      <c r="D81" s="74" t="s">
        <v>255</v>
      </c>
      <c r="E81" s="20">
        <v>0</v>
      </c>
      <c r="F81" s="33">
        <v>10.6</v>
      </c>
      <c r="G81" s="19">
        <f>F81-E81</f>
        <v>10.6</v>
      </c>
      <c r="H81" s="43">
        <v>0</v>
      </c>
      <c r="I81" s="1"/>
      <c r="J81" s="1"/>
      <c r="K81" s="1"/>
      <c r="L81" s="1"/>
      <c r="M81" s="1"/>
    </row>
    <row r="82" spans="1:13" ht="52.5" customHeight="1">
      <c r="A82" s="62" t="s">
        <v>152</v>
      </c>
      <c r="B82" s="28" t="s">
        <v>16</v>
      </c>
      <c r="C82" s="30" t="s">
        <v>183</v>
      </c>
      <c r="D82" s="77" t="s">
        <v>82</v>
      </c>
      <c r="E82" s="20">
        <v>2962.3</v>
      </c>
      <c r="F82" s="33">
        <v>2952.3</v>
      </c>
      <c r="G82" s="19">
        <f t="shared" si="3"/>
        <v>-10</v>
      </c>
      <c r="H82" s="43">
        <f>F82/E82</f>
        <v>0.996624244674746</v>
      </c>
      <c r="I82" s="1"/>
      <c r="J82" s="1"/>
      <c r="K82" s="1"/>
      <c r="L82" s="1"/>
      <c r="M82" s="1"/>
    </row>
    <row r="83" spans="1:13" ht="132" customHeight="1">
      <c r="A83" s="62" t="s">
        <v>153</v>
      </c>
      <c r="B83" s="28" t="s">
        <v>15</v>
      </c>
      <c r="C83" s="30" t="s">
        <v>77</v>
      </c>
      <c r="D83" s="77" t="s">
        <v>78</v>
      </c>
      <c r="E83" s="20">
        <v>15225</v>
      </c>
      <c r="F83" s="33">
        <v>9.3</v>
      </c>
      <c r="G83" s="19">
        <f>F83-E83</f>
        <v>-15215.7</v>
      </c>
      <c r="H83" s="43">
        <f>F83/E83</f>
        <v>0.0006108374384236454</v>
      </c>
      <c r="I83" s="1"/>
      <c r="J83" s="1"/>
      <c r="K83" s="1"/>
      <c r="L83" s="1"/>
      <c r="M83" s="1"/>
    </row>
    <row r="84" spans="1:13" ht="66" customHeight="1">
      <c r="A84" s="62" t="s">
        <v>154</v>
      </c>
      <c r="B84" s="28" t="s">
        <v>15</v>
      </c>
      <c r="C84" s="30" t="s">
        <v>12</v>
      </c>
      <c r="D84" s="77" t="s">
        <v>7</v>
      </c>
      <c r="E84" s="20">
        <v>414</v>
      </c>
      <c r="F84" s="33">
        <v>375.3</v>
      </c>
      <c r="G84" s="19">
        <f t="shared" si="3"/>
        <v>-38.69999999999999</v>
      </c>
      <c r="H84" s="43">
        <f>F84/E84</f>
        <v>0.9065217391304348</v>
      </c>
      <c r="I84" s="1"/>
      <c r="J84" s="1"/>
      <c r="K84" s="1"/>
      <c r="L84" s="1"/>
      <c r="M84" s="1"/>
    </row>
    <row r="85" spans="1:13" ht="117" customHeight="1">
      <c r="A85" s="62" t="s">
        <v>155</v>
      </c>
      <c r="B85" s="28" t="s">
        <v>15</v>
      </c>
      <c r="C85" s="30" t="s">
        <v>200</v>
      </c>
      <c r="D85" s="77" t="s">
        <v>201</v>
      </c>
      <c r="E85" s="20">
        <v>0</v>
      </c>
      <c r="F85" s="33">
        <v>37</v>
      </c>
      <c r="G85" s="19">
        <f t="shared" si="3"/>
        <v>37</v>
      </c>
      <c r="H85" s="43">
        <v>0</v>
      </c>
      <c r="I85" s="1"/>
      <c r="J85" s="1"/>
      <c r="K85" s="1"/>
      <c r="L85" s="1"/>
      <c r="M85" s="1"/>
    </row>
    <row r="86" spans="1:13" ht="102">
      <c r="A86" s="62" t="s">
        <v>156</v>
      </c>
      <c r="B86" s="65" t="s">
        <v>15</v>
      </c>
      <c r="C86" s="31" t="s">
        <v>301</v>
      </c>
      <c r="D86" s="75" t="s">
        <v>302</v>
      </c>
      <c r="E86" s="20">
        <v>0</v>
      </c>
      <c r="F86" s="33">
        <v>5</v>
      </c>
      <c r="G86" s="19">
        <f t="shared" si="3"/>
        <v>5</v>
      </c>
      <c r="H86" s="43">
        <v>0</v>
      </c>
      <c r="I86" s="1"/>
      <c r="J86" s="1"/>
      <c r="K86" s="1"/>
      <c r="L86" s="1"/>
      <c r="M86" s="1"/>
    </row>
    <row r="87" spans="1:13" ht="65.25" customHeight="1">
      <c r="A87" s="62" t="s">
        <v>157</v>
      </c>
      <c r="B87" s="28" t="s">
        <v>15</v>
      </c>
      <c r="C87" s="31" t="s">
        <v>303</v>
      </c>
      <c r="D87" s="74" t="s">
        <v>304</v>
      </c>
      <c r="E87" s="20">
        <v>658.8</v>
      </c>
      <c r="F87" s="33">
        <v>137.1</v>
      </c>
      <c r="G87" s="19">
        <f t="shared" si="3"/>
        <v>-521.6999999999999</v>
      </c>
      <c r="H87" s="43">
        <f>F87/E87</f>
        <v>0.2081056466302368</v>
      </c>
      <c r="I87" s="1"/>
      <c r="J87" s="1"/>
      <c r="K87" s="1"/>
      <c r="L87" s="1"/>
      <c r="M87" s="1"/>
    </row>
    <row r="88" spans="1:13" ht="54.75" customHeight="1">
      <c r="A88" s="62" t="s">
        <v>158</v>
      </c>
      <c r="B88" s="28" t="s">
        <v>15</v>
      </c>
      <c r="C88" s="31" t="s">
        <v>305</v>
      </c>
      <c r="D88" s="74" t="s">
        <v>306</v>
      </c>
      <c r="E88" s="20">
        <v>0</v>
      </c>
      <c r="F88" s="33">
        <v>44.1</v>
      </c>
      <c r="G88" s="19">
        <f t="shared" si="3"/>
        <v>44.1</v>
      </c>
      <c r="H88" s="43">
        <v>0</v>
      </c>
      <c r="I88" s="1"/>
      <c r="J88" s="1"/>
      <c r="K88" s="1"/>
      <c r="L88" s="1"/>
      <c r="M88" s="1"/>
    </row>
    <row r="89" spans="1:13" ht="89.25">
      <c r="A89" s="62" t="s">
        <v>159</v>
      </c>
      <c r="B89" s="28" t="s">
        <v>15</v>
      </c>
      <c r="C89" s="31" t="s">
        <v>307</v>
      </c>
      <c r="D89" s="74" t="s">
        <v>308</v>
      </c>
      <c r="E89" s="20">
        <v>0</v>
      </c>
      <c r="F89" s="33">
        <v>66</v>
      </c>
      <c r="G89" s="19">
        <f t="shared" si="3"/>
        <v>66</v>
      </c>
      <c r="H89" s="43">
        <v>0</v>
      </c>
      <c r="I89" s="1"/>
      <c r="J89" s="1"/>
      <c r="K89" s="1"/>
      <c r="L89" s="1"/>
      <c r="M89" s="1"/>
    </row>
    <row r="90" spans="1:13" ht="89.25">
      <c r="A90" s="62" t="s">
        <v>160</v>
      </c>
      <c r="B90" s="28"/>
      <c r="C90" s="28" t="s">
        <v>285</v>
      </c>
      <c r="D90" s="35" t="s">
        <v>279</v>
      </c>
      <c r="E90" s="20">
        <v>0</v>
      </c>
      <c r="F90" s="33">
        <v>277.2</v>
      </c>
      <c r="G90" s="19">
        <f t="shared" si="3"/>
        <v>277.2</v>
      </c>
      <c r="H90" s="43">
        <v>0</v>
      </c>
      <c r="I90" s="1"/>
      <c r="J90" s="1"/>
      <c r="K90" s="1"/>
      <c r="L90" s="1"/>
      <c r="M90" s="1"/>
    </row>
    <row r="91" spans="1:13" ht="25.5">
      <c r="A91" s="62" t="s">
        <v>161</v>
      </c>
      <c r="B91" s="28" t="s">
        <v>15</v>
      </c>
      <c r="C91" s="30" t="s">
        <v>202</v>
      </c>
      <c r="D91" s="77" t="s">
        <v>203</v>
      </c>
      <c r="E91" s="20">
        <v>50.2</v>
      </c>
      <c r="F91" s="33">
        <v>46</v>
      </c>
      <c r="G91" s="19">
        <f t="shared" si="3"/>
        <v>-4.200000000000003</v>
      </c>
      <c r="H91" s="43">
        <f>F91/E91</f>
        <v>0.9163346613545816</v>
      </c>
      <c r="I91" s="1"/>
      <c r="J91" s="1"/>
      <c r="K91" s="1"/>
      <c r="L91" s="1"/>
      <c r="M91" s="1"/>
    </row>
    <row r="92" spans="1:13" ht="51.75" customHeight="1">
      <c r="A92" s="62" t="s">
        <v>162</v>
      </c>
      <c r="B92" s="28" t="s">
        <v>15</v>
      </c>
      <c r="C92" s="31" t="s">
        <v>250</v>
      </c>
      <c r="D92" s="74" t="s">
        <v>251</v>
      </c>
      <c r="E92" s="20">
        <v>3634</v>
      </c>
      <c r="F92" s="33">
        <v>3634</v>
      </c>
      <c r="G92" s="19">
        <f>F92-E92</f>
        <v>0</v>
      </c>
      <c r="H92" s="43">
        <f>F92/E92</f>
        <v>1</v>
      </c>
      <c r="I92" s="1"/>
      <c r="J92" s="1"/>
      <c r="K92" s="1"/>
      <c r="L92" s="1"/>
      <c r="M92" s="1"/>
    </row>
    <row r="93" spans="1:13" ht="153">
      <c r="A93" s="62" t="s">
        <v>163</v>
      </c>
      <c r="B93" s="28" t="s">
        <v>15</v>
      </c>
      <c r="C93" s="31" t="s">
        <v>216</v>
      </c>
      <c r="D93" s="74" t="s">
        <v>217</v>
      </c>
      <c r="E93" s="20">
        <v>1823.3</v>
      </c>
      <c r="F93" s="33">
        <v>1823.3</v>
      </c>
      <c r="G93" s="19">
        <f t="shared" si="3"/>
        <v>0</v>
      </c>
      <c r="H93" s="43">
        <f aca="true" t="shared" si="4" ref="H93:H116">F93/E93</f>
        <v>1</v>
      </c>
      <c r="I93" s="1"/>
      <c r="J93" s="1"/>
      <c r="K93" s="1"/>
      <c r="L93" s="1"/>
      <c r="M93" s="1"/>
    </row>
    <row r="94" spans="1:13" ht="122.25" customHeight="1">
      <c r="A94" s="62" t="s">
        <v>164</v>
      </c>
      <c r="B94" s="28" t="s">
        <v>15</v>
      </c>
      <c r="C94" s="31" t="s">
        <v>218</v>
      </c>
      <c r="D94" s="74" t="s">
        <v>219</v>
      </c>
      <c r="E94" s="20">
        <v>127.6</v>
      </c>
      <c r="F94" s="33">
        <v>127.6</v>
      </c>
      <c r="G94" s="19">
        <f t="shared" si="3"/>
        <v>0</v>
      </c>
      <c r="H94" s="43">
        <f t="shared" si="4"/>
        <v>1</v>
      </c>
      <c r="I94" s="1"/>
      <c r="J94" s="1"/>
      <c r="K94" s="1"/>
      <c r="L94" s="1"/>
      <c r="M94" s="1"/>
    </row>
    <row r="95" spans="1:13" ht="63.75">
      <c r="A95" s="62" t="s">
        <v>165</v>
      </c>
      <c r="B95" s="28" t="s">
        <v>15</v>
      </c>
      <c r="C95" s="31" t="s">
        <v>214</v>
      </c>
      <c r="D95" s="74" t="s">
        <v>309</v>
      </c>
      <c r="E95" s="20">
        <v>326.8</v>
      </c>
      <c r="F95" s="33">
        <v>326.8</v>
      </c>
      <c r="G95" s="19">
        <f t="shared" si="3"/>
        <v>0</v>
      </c>
      <c r="H95" s="43">
        <f t="shared" si="4"/>
        <v>1</v>
      </c>
      <c r="I95" s="1"/>
      <c r="J95" s="1"/>
      <c r="K95" s="1"/>
      <c r="L95" s="1"/>
      <c r="M95" s="1"/>
    </row>
    <row r="96" spans="1:13" ht="38.25">
      <c r="A96" s="62" t="s">
        <v>166</v>
      </c>
      <c r="B96" s="28" t="s">
        <v>16</v>
      </c>
      <c r="C96" s="31" t="s">
        <v>185</v>
      </c>
      <c r="D96" s="74" t="s">
        <v>184</v>
      </c>
      <c r="E96" s="20">
        <v>14910</v>
      </c>
      <c r="F96" s="33">
        <v>14910</v>
      </c>
      <c r="G96" s="19">
        <f t="shared" si="3"/>
        <v>0</v>
      </c>
      <c r="H96" s="43">
        <f t="shared" si="4"/>
        <v>1</v>
      </c>
      <c r="I96" s="1"/>
      <c r="J96" s="1"/>
      <c r="K96" s="1"/>
      <c r="L96" s="1"/>
      <c r="M96" s="1"/>
    </row>
    <row r="97" spans="1:13" ht="63.75">
      <c r="A97" s="62" t="s">
        <v>167</v>
      </c>
      <c r="B97" s="66" t="s">
        <v>15</v>
      </c>
      <c r="C97" s="31" t="s">
        <v>323</v>
      </c>
      <c r="D97" s="74" t="s">
        <v>310</v>
      </c>
      <c r="E97" s="20">
        <v>1008.9</v>
      </c>
      <c r="F97" s="33">
        <v>1008.9</v>
      </c>
      <c r="G97" s="19">
        <f t="shared" si="3"/>
        <v>0</v>
      </c>
      <c r="H97" s="43">
        <f t="shared" si="4"/>
        <v>1</v>
      </c>
      <c r="I97" s="1"/>
      <c r="J97" s="1"/>
      <c r="K97" s="1"/>
      <c r="L97" s="1"/>
      <c r="M97" s="1"/>
    </row>
    <row r="98" spans="1:13" ht="127.5">
      <c r="A98" s="62" t="s">
        <v>168</v>
      </c>
      <c r="B98" s="66" t="s">
        <v>15</v>
      </c>
      <c r="C98" s="31" t="s">
        <v>186</v>
      </c>
      <c r="D98" s="74" t="s">
        <v>311</v>
      </c>
      <c r="E98" s="20">
        <v>1770.8</v>
      </c>
      <c r="F98" s="33">
        <v>340.9</v>
      </c>
      <c r="G98" s="19">
        <f t="shared" si="3"/>
        <v>-1429.9</v>
      </c>
      <c r="H98" s="43">
        <f t="shared" si="4"/>
        <v>0.19251185904675852</v>
      </c>
      <c r="I98" s="1"/>
      <c r="J98" s="1"/>
      <c r="K98" s="1"/>
      <c r="L98" s="1"/>
      <c r="M98" s="1"/>
    </row>
    <row r="99" spans="1:13" ht="51">
      <c r="A99" s="62" t="s">
        <v>169</v>
      </c>
      <c r="B99" s="63">
        <v>901</v>
      </c>
      <c r="C99" s="31" t="s">
        <v>186</v>
      </c>
      <c r="D99" s="74" t="s">
        <v>312</v>
      </c>
      <c r="E99" s="20">
        <v>141.4</v>
      </c>
      <c r="F99" s="33">
        <v>141.4</v>
      </c>
      <c r="G99" s="19">
        <f t="shared" si="3"/>
        <v>0</v>
      </c>
      <c r="H99" s="43">
        <f t="shared" si="4"/>
        <v>1</v>
      </c>
      <c r="I99" s="1"/>
      <c r="J99" s="1"/>
      <c r="K99" s="1"/>
      <c r="L99" s="1"/>
      <c r="M99" s="1"/>
    </row>
    <row r="100" spans="1:13" ht="51" customHeight="1">
      <c r="A100" s="62" t="s">
        <v>170</v>
      </c>
      <c r="B100" s="63">
        <v>901</v>
      </c>
      <c r="C100" s="31" t="s">
        <v>186</v>
      </c>
      <c r="D100" s="74" t="s">
        <v>313</v>
      </c>
      <c r="E100" s="20">
        <v>278.2</v>
      </c>
      <c r="F100" s="33">
        <v>247.5</v>
      </c>
      <c r="G100" s="19">
        <f t="shared" si="3"/>
        <v>-30.69999999999999</v>
      </c>
      <c r="H100" s="43">
        <f t="shared" si="4"/>
        <v>0.889647735442128</v>
      </c>
      <c r="I100" s="1"/>
      <c r="J100" s="1"/>
      <c r="K100" s="1"/>
      <c r="L100" s="1"/>
      <c r="M100" s="1"/>
    </row>
    <row r="101" spans="1:13" ht="25.5">
      <c r="A101" s="62" t="s">
        <v>171</v>
      </c>
      <c r="B101" s="63">
        <v>901</v>
      </c>
      <c r="C101" s="31" t="s">
        <v>186</v>
      </c>
      <c r="D101" s="74" t="s">
        <v>314</v>
      </c>
      <c r="E101" s="20">
        <v>349.4</v>
      </c>
      <c r="F101" s="33">
        <v>328.3</v>
      </c>
      <c r="G101" s="19">
        <f t="shared" si="3"/>
        <v>-21.099999999999966</v>
      </c>
      <c r="H101" s="43">
        <f t="shared" si="4"/>
        <v>0.9396107613050946</v>
      </c>
      <c r="I101" s="1"/>
      <c r="J101" s="1"/>
      <c r="K101" s="1"/>
      <c r="L101" s="1"/>
      <c r="M101" s="1"/>
    </row>
    <row r="102" spans="1:13" ht="78" customHeight="1">
      <c r="A102" s="62" t="s">
        <v>172</v>
      </c>
      <c r="B102" s="63">
        <v>901</v>
      </c>
      <c r="C102" s="31" t="s">
        <v>186</v>
      </c>
      <c r="D102" s="74" t="s">
        <v>215</v>
      </c>
      <c r="E102" s="20">
        <v>171.9</v>
      </c>
      <c r="F102" s="33">
        <v>171.9</v>
      </c>
      <c r="G102" s="19">
        <f>F102-E102</f>
        <v>0</v>
      </c>
      <c r="H102" s="43">
        <f t="shared" si="4"/>
        <v>1</v>
      </c>
      <c r="I102" s="1"/>
      <c r="J102" s="1"/>
      <c r="K102" s="1"/>
      <c r="L102" s="1"/>
      <c r="M102" s="1"/>
    </row>
    <row r="103" spans="1:13" ht="76.5" customHeight="1">
      <c r="A103" s="62" t="s">
        <v>173</v>
      </c>
      <c r="B103" s="63">
        <v>901</v>
      </c>
      <c r="C103" s="31" t="s">
        <v>187</v>
      </c>
      <c r="D103" s="74" t="s">
        <v>18</v>
      </c>
      <c r="E103" s="20">
        <v>2929.5</v>
      </c>
      <c r="F103" s="33">
        <v>2358.5</v>
      </c>
      <c r="G103" s="19">
        <f t="shared" si="3"/>
        <v>-571</v>
      </c>
      <c r="H103" s="43">
        <f t="shared" si="4"/>
        <v>0.8050861921829664</v>
      </c>
      <c r="I103" s="1"/>
      <c r="J103" s="1"/>
      <c r="K103" s="1"/>
      <c r="L103" s="1"/>
      <c r="M103" s="1"/>
    </row>
    <row r="104" spans="1:13" ht="91.5" customHeight="1">
      <c r="A104" s="62" t="s">
        <v>174</v>
      </c>
      <c r="B104" s="28" t="s">
        <v>15</v>
      </c>
      <c r="C104" s="31" t="s">
        <v>188</v>
      </c>
      <c r="D104" s="74" t="s">
        <v>19</v>
      </c>
      <c r="E104" s="20">
        <v>297</v>
      </c>
      <c r="F104" s="33">
        <v>297</v>
      </c>
      <c r="G104" s="19">
        <f t="shared" si="3"/>
        <v>0</v>
      </c>
      <c r="H104" s="43">
        <f t="shared" si="4"/>
        <v>1</v>
      </c>
      <c r="I104" s="1"/>
      <c r="J104" s="1"/>
      <c r="K104" s="1"/>
      <c r="L104" s="1"/>
      <c r="M104" s="1"/>
    </row>
    <row r="105" spans="1:13" ht="78" customHeight="1">
      <c r="A105" s="62" t="s">
        <v>175</v>
      </c>
      <c r="B105" s="28" t="s">
        <v>15</v>
      </c>
      <c r="C105" s="31" t="s">
        <v>188</v>
      </c>
      <c r="D105" s="74" t="s">
        <v>315</v>
      </c>
      <c r="E105" s="24">
        <v>24007.5</v>
      </c>
      <c r="F105" s="67">
        <v>24007.5</v>
      </c>
      <c r="G105" s="19">
        <f t="shared" si="3"/>
        <v>0</v>
      </c>
      <c r="H105" s="43">
        <f t="shared" si="4"/>
        <v>1</v>
      </c>
      <c r="I105" s="1"/>
      <c r="J105" s="1"/>
      <c r="K105" s="1"/>
      <c r="L105" s="1"/>
      <c r="M105" s="1"/>
    </row>
    <row r="106" spans="1:13" ht="101.25" customHeight="1">
      <c r="A106" s="62" t="s">
        <v>176</v>
      </c>
      <c r="B106" s="28" t="s">
        <v>15</v>
      </c>
      <c r="C106" s="31" t="s">
        <v>188</v>
      </c>
      <c r="D106" s="74" t="s">
        <v>66</v>
      </c>
      <c r="E106" s="24">
        <v>0.2</v>
      </c>
      <c r="F106" s="67">
        <v>0.2</v>
      </c>
      <c r="G106" s="19">
        <f t="shared" si="3"/>
        <v>0</v>
      </c>
      <c r="H106" s="43">
        <f t="shared" si="4"/>
        <v>1</v>
      </c>
      <c r="I106" s="1"/>
      <c r="J106" s="1"/>
      <c r="K106" s="1"/>
      <c r="L106" s="1"/>
      <c r="M106" s="1"/>
    </row>
    <row r="107" spans="1:13" ht="53.25" customHeight="1">
      <c r="A107" s="62" t="s">
        <v>177</v>
      </c>
      <c r="B107" s="28" t="s">
        <v>15</v>
      </c>
      <c r="C107" s="31" t="s">
        <v>188</v>
      </c>
      <c r="D107" s="74" t="s">
        <v>39</v>
      </c>
      <c r="E107" s="24">
        <v>115.2</v>
      </c>
      <c r="F107" s="67">
        <v>115.2</v>
      </c>
      <c r="G107" s="19">
        <f t="shared" si="3"/>
        <v>0</v>
      </c>
      <c r="H107" s="43">
        <f t="shared" si="4"/>
        <v>1</v>
      </c>
      <c r="I107" s="1"/>
      <c r="J107" s="1"/>
      <c r="K107" s="1"/>
      <c r="L107" s="1"/>
      <c r="M107" s="1"/>
    </row>
    <row r="108" spans="1:13" ht="105.75" customHeight="1">
      <c r="A108" s="62" t="s">
        <v>204</v>
      </c>
      <c r="B108" s="28" t="s">
        <v>15</v>
      </c>
      <c r="C108" s="31" t="s">
        <v>188</v>
      </c>
      <c r="D108" s="74" t="s">
        <v>49</v>
      </c>
      <c r="E108" s="24">
        <v>1446.2</v>
      </c>
      <c r="F108" s="67">
        <v>1446.2</v>
      </c>
      <c r="G108" s="19">
        <f t="shared" si="3"/>
        <v>0</v>
      </c>
      <c r="H108" s="43">
        <f t="shared" si="4"/>
        <v>1</v>
      </c>
      <c r="I108" s="1"/>
      <c r="J108" s="1"/>
      <c r="K108" s="1"/>
      <c r="L108" s="1"/>
      <c r="M108" s="1"/>
    </row>
    <row r="109" spans="1:13" ht="76.5" customHeight="1">
      <c r="A109" s="62" t="s">
        <v>205</v>
      </c>
      <c r="B109" s="28" t="s">
        <v>16</v>
      </c>
      <c r="C109" s="31" t="s">
        <v>188</v>
      </c>
      <c r="D109" s="74" t="s">
        <v>316</v>
      </c>
      <c r="E109" s="24">
        <v>570.2</v>
      </c>
      <c r="F109" s="67">
        <v>570.2</v>
      </c>
      <c r="G109" s="19">
        <f t="shared" si="3"/>
        <v>0</v>
      </c>
      <c r="H109" s="43">
        <f t="shared" si="4"/>
        <v>1</v>
      </c>
      <c r="I109" s="1"/>
      <c r="J109" s="1"/>
      <c r="K109" s="1"/>
      <c r="L109" s="1"/>
      <c r="M109" s="1"/>
    </row>
    <row r="110" spans="1:13" ht="38.25">
      <c r="A110" s="62" t="s">
        <v>206</v>
      </c>
      <c r="B110" s="51">
        <v>901</v>
      </c>
      <c r="C110" s="31" t="s">
        <v>189</v>
      </c>
      <c r="D110" s="74" t="s">
        <v>317</v>
      </c>
      <c r="E110" s="24">
        <v>806.4</v>
      </c>
      <c r="F110" s="67">
        <v>806.4</v>
      </c>
      <c r="G110" s="19">
        <f t="shared" si="3"/>
        <v>0</v>
      </c>
      <c r="H110" s="43">
        <f t="shared" si="4"/>
        <v>1</v>
      </c>
      <c r="I110" s="1"/>
      <c r="J110" s="1"/>
      <c r="K110" s="1"/>
      <c r="L110" s="1"/>
      <c r="M110" s="1"/>
    </row>
    <row r="111" spans="1:13" ht="63.75">
      <c r="A111" s="62" t="s">
        <v>44</v>
      </c>
      <c r="B111" s="28" t="s">
        <v>15</v>
      </c>
      <c r="C111" s="31" t="s">
        <v>190</v>
      </c>
      <c r="D111" s="74" t="s">
        <v>318</v>
      </c>
      <c r="E111" s="20">
        <v>5.8</v>
      </c>
      <c r="F111" s="33">
        <v>5.8</v>
      </c>
      <c r="G111" s="19">
        <f t="shared" si="3"/>
        <v>0</v>
      </c>
      <c r="H111" s="43">
        <f t="shared" si="4"/>
        <v>1</v>
      </c>
      <c r="I111" s="1"/>
      <c r="J111" s="1"/>
      <c r="K111" s="1"/>
      <c r="L111" s="1"/>
      <c r="M111" s="1"/>
    </row>
    <row r="112" spans="1:13" ht="76.5">
      <c r="A112" s="62" t="s">
        <v>207</v>
      </c>
      <c r="B112" s="28" t="s">
        <v>15</v>
      </c>
      <c r="C112" s="31" t="s">
        <v>191</v>
      </c>
      <c r="D112" s="74" t="s">
        <v>319</v>
      </c>
      <c r="E112" s="20">
        <v>5886.7</v>
      </c>
      <c r="F112" s="33">
        <v>5872.4</v>
      </c>
      <c r="G112" s="19">
        <f t="shared" si="3"/>
        <v>-14.300000000000182</v>
      </c>
      <c r="H112" s="43">
        <f t="shared" si="4"/>
        <v>0.9975707951823602</v>
      </c>
      <c r="I112" s="1"/>
      <c r="J112" s="1"/>
      <c r="K112" s="1"/>
      <c r="L112" s="1"/>
      <c r="M112" s="1"/>
    </row>
    <row r="113" spans="1:13" ht="63.75">
      <c r="A113" s="62" t="s">
        <v>208</v>
      </c>
      <c r="B113" s="28" t="s">
        <v>15</v>
      </c>
      <c r="C113" s="31" t="s">
        <v>192</v>
      </c>
      <c r="D113" s="74" t="s">
        <v>320</v>
      </c>
      <c r="E113" s="24">
        <v>9.3</v>
      </c>
      <c r="F113" s="33">
        <v>9.3</v>
      </c>
      <c r="G113" s="19">
        <f t="shared" si="3"/>
        <v>0</v>
      </c>
      <c r="H113" s="43">
        <f t="shared" si="4"/>
        <v>1</v>
      </c>
      <c r="I113" s="1"/>
      <c r="J113" s="1"/>
      <c r="K113" s="1"/>
      <c r="L113" s="1"/>
      <c r="M113" s="1"/>
    </row>
    <row r="114" spans="1:13" ht="76.5">
      <c r="A114" s="62" t="s">
        <v>209</v>
      </c>
      <c r="B114" s="28" t="s">
        <v>15</v>
      </c>
      <c r="C114" s="31" t="s">
        <v>252</v>
      </c>
      <c r="D114" s="74" t="s">
        <v>253</v>
      </c>
      <c r="E114" s="24">
        <v>20256.1</v>
      </c>
      <c r="F114" s="33">
        <v>20256.1</v>
      </c>
      <c r="G114" s="19">
        <f t="shared" si="3"/>
        <v>0</v>
      </c>
      <c r="H114" s="43">
        <f t="shared" si="4"/>
        <v>1</v>
      </c>
      <c r="I114" s="1"/>
      <c r="J114" s="1"/>
      <c r="K114" s="1"/>
      <c r="L114" s="1"/>
      <c r="M114" s="1"/>
    </row>
    <row r="115" spans="1:13" ht="51">
      <c r="A115" s="62" t="s">
        <v>210</v>
      </c>
      <c r="B115" s="28" t="s">
        <v>15</v>
      </c>
      <c r="C115" s="31" t="s">
        <v>198</v>
      </c>
      <c r="D115" s="74" t="s">
        <v>321</v>
      </c>
      <c r="E115" s="24">
        <v>46.9</v>
      </c>
      <c r="F115" s="33">
        <v>46.9</v>
      </c>
      <c r="G115" s="19">
        <f>F115-E115</f>
        <v>0</v>
      </c>
      <c r="H115" s="43">
        <f t="shared" si="4"/>
        <v>1</v>
      </c>
      <c r="I115" s="1"/>
      <c r="J115" s="1"/>
      <c r="K115" s="1"/>
      <c r="L115" s="1"/>
      <c r="M115" s="1"/>
    </row>
    <row r="116" spans="1:13" ht="51">
      <c r="A116" s="62" t="s">
        <v>211</v>
      </c>
      <c r="B116" s="28" t="s">
        <v>15</v>
      </c>
      <c r="C116" s="31" t="s">
        <v>198</v>
      </c>
      <c r="D116" s="74" t="s">
        <v>322</v>
      </c>
      <c r="E116" s="24">
        <v>15.1</v>
      </c>
      <c r="F116" s="33">
        <v>15.1</v>
      </c>
      <c r="G116" s="19">
        <f t="shared" si="3"/>
        <v>0</v>
      </c>
      <c r="H116" s="43">
        <f t="shared" si="4"/>
        <v>1</v>
      </c>
      <c r="I116" s="1"/>
      <c r="J116" s="1"/>
      <c r="K116" s="1"/>
      <c r="L116" s="1"/>
      <c r="M116" s="1"/>
    </row>
    <row r="117" spans="1:13" ht="51">
      <c r="A117" s="62" t="s">
        <v>212</v>
      </c>
      <c r="B117" s="28" t="s">
        <v>15</v>
      </c>
      <c r="C117" s="31" t="s">
        <v>193</v>
      </c>
      <c r="D117" s="74" t="s">
        <v>40</v>
      </c>
      <c r="E117" s="24">
        <v>0</v>
      </c>
      <c r="F117" s="33">
        <v>-1327.2</v>
      </c>
      <c r="G117" s="19">
        <f>F117-E117</f>
        <v>-1327.2</v>
      </c>
      <c r="H117" s="43">
        <v>0</v>
      </c>
      <c r="I117" s="1"/>
      <c r="J117" s="1"/>
      <c r="K117" s="1"/>
      <c r="L117" s="1"/>
      <c r="M117" s="1"/>
    </row>
    <row r="118" spans="1:13" ht="12.75">
      <c r="A118" s="62" t="s">
        <v>213</v>
      </c>
      <c r="B118" s="5"/>
      <c r="C118" s="5"/>
      <c r="D118" s="7" t="s">
        <v>2</v>
      </c>
      <c r="E118" s="15">
        <f>SUM(E76:E117)</f>
        <v>109993.19999999998</v>
      </c>
      <c r="F118" s="15">
        <f>SUM(F76:F117)</f>
        <v>91611.89999999998</v>
      </c>
      <c r="G118" s="15">
        <f t="shared" si="3"/>
        <v>-18381.300000000003</v>
      </c>
      <c r="H118" s="44">
        <f>F118/E118</f>
        <v>0.8328869421018753</v>
      </c>
      <c r="I118" s="1"/>
      <c r="J118" s="1"/>
      <c r="K118" s="1"/>
      <c r="L118" s="1"/>
      <c r="M118" s="1"/>
    </row>
    <row r="119" spans="1:13" ht="17.25" customHeight="1">
      <c r="A119" s="62" t="s">
        <v>222</v>
      </c>
      <c r="B119" s="80" t="s">
        <v>324</v>
      </c>
      <c r="C119" s="80"/>
      <c r="D119" s="80"/>
      <c r="E119" s="80"/>
      <c r="F119" s="80"/>
      <c r="G119" s="80"/>
      <c r="H119" s="81"/>
      <c r="I119" s="1"/>
      <c r="J119" s="1"/>
      <c r="K119" s="1"/>
      <c r="L119" s="1"/>
      <c r="M119" s="1"/>
    </row>
    <row r="120" spans="1:13" ht="103.5" customHeight="1">
      <c r="A120" s="62" t="s">
        <v>223</v>
      </c>
      <c r="B120" s="5" t="s">
        <v>17</v>
      </c>
      <c r="C120" s="29" t="s">
        <v>23</v>
      </c>
      <c r="D120" s="76" t="s">
        <v>79</v>
      </c>
      <c r="E120" s="20">
        <v>1913.9</v>
      </c>
      <c r="F120" s="33">
        <v>1831.7</v>
      </c>
      <c r="G120" s="14">
        <f aca="true" t="shared" si="5" ref="G120:G141">F120-E120</f>
        <v>-82.20000000000005</v>
      </c>
      <c r="H120" s="39">
        <f aca="true" t="shared" si="6" ref="H120:H137">F120/E120</f>
        <v>0.9570510475991431</v>
      </c>
      <c r="I120" s="1"/>
      <c r="J120" s="1"/>
      <c r="K120" s="1"/>
      <c r="L120" s="1"/>
      <c r="M120" s="1"/>
    </row>
    <row r="121" spans="1:13" ht="65.25" customHeight="1">
      <c r="A121" s="62" t="s">
        <v>224</v>
      </c>
      <c r="B121" s="5" t="s">
        <v>17</v>
      </c>
      <c r="C121" s="30" t="s">
        <v>24</v>
      </c>
      <c r="D121" s="77" t="s">
        <v>80</v>
      </c>
      <c r="E121" s="20">
        <v>591.5</v>
      </c>
      <c r="F121" s="33">
        <v>575.6</v>
      </c>
      <c r="G121" s="14">
        <f t="shared" si="5"/>
        <v>-15.899999999999977</v>
      </c>
      <c r="H121" s="39">
        <f t="shared" si="6"/>
        <v>0.973119188503804</v>
      </c>
      <c r="I121" s="1"/>
      <c r="J121" s="1"/>
      <c r="K121" s="1"/>
      <c r="L121" s="1"/>
      <c r="M121" s="1"/>
    </row>
    <row r="122" spans="1:13" ht="54" customHeight="1">
      <c r="A122" s="62" t="s">
        <v>225</v>
      </c>
      <c r="B122" s="36">
        <v>906</v>
      </c>
      <c r="C122" s="37" t="s">
        <v>25</v>
      </c>
      <c r="D122" s="77" t="s">
        <v>81</v>
      </c>
      <c r="E122" s="20">
        <v>239.1</v>
      </c>
      <c r="F122" s="13">
        <v>239.1</v>
      </c>
      <c r="G122" s="14">
        <f t="shared" si="5"/>
        <v>0</v>
      </c>
      <c r="H122" s="39">
        <f t="shared" si="6"/>
        <v>1</v>
      </c>
      <c r="I122" s="1"/>
      <c r="J122" s="1"/>
      <c r="K122" s="1"/>
      <c r="L122" s="1"/>
      <c r="M122" s="1"/>
    </row>
    <row r="123" spans="1:13" ht="38.25">
      <c r="A123" s="62" t="s">
        <v>226</v>
      </c>
      <c r="B123" s="36">
        <v>906</v>
      </c>
      <c r="C123" s="37" t="s">
        <v>183</v>
      </c>
      <c r="D123" s="75" t="s">
        <v>325</v>
      </c>
      <c r="E123" s="20">
        <v>0</v>
      </c>
      <c r="F123" s="13">
        <v>2.6</v>
      </c>
      <c r="G123" s="14">
        <f t="shared" si="5"/>
        <v>2.6</v>
      </c>
      <c r="H123" s="39">
        <v>0</v>
      </c>
      <c r="I123" s="1"/>
      <c r="J123" s="1"/>
      <c r="K123" s="1"/>
      <c r="L123" s="1"/>
      <c r="M123" s="1"/>
    </row>
    <row r="124" spans="1:13" ht="89.25">
      <c r="A124" s="62" t="s">
        <v>227</v>
      </c>
      <c r="B124" s="36">
        <v>906</v>
      </c>
      <c r="C124" s="31" t="s">
        <v>303</v>
      </c>
      <c r="D124" s="74" t="s">
        <v>304</v>
      </c>
      <c r="E124" s="20">
        <v>237.6</v>
      </c>
      <c r="F124" s="13">
        <v>429.8</v>
      </c>
      <c r="G124" s="14">
        <f t="shared" si="5"/>
        <v>192.20000000000002</v>
      </c>
      <c r="H124" s="39">
        <f t="shared" si="6"/>
        <v>1.808922558922559</v>
      </c>
      <c r="I124" s="1"/>
      <c r="J124" s="1"/>
      <c r="K124" s="1"/>
      <c r="L124" s="1"/>
      <c r="M124" s="1"/>
    </row>
    <row r="125" spans="1:13" ht="76.5">
      <c r="A125" s="62" t="s">
        <v>228</v>
      </c>
      <c r="B125" s="36">
        <v>906</v>
      </c>
      <c r="C125" s="31" t="s">
        <v>326</v>
      </c>
      <c r="D125" s="74" t="s">
        <v>327</v>
      </c>
      <c r="E125" s="20">
        <v>1900.5</v>
      </c>
      <c r="F125" s="13">
        <v>1365.8</v>
      </c>
      <c r="G125" s="14">
        <f t="shared" si="5"/>
        <v>-534.7</v>
      </c>
      <c r="H125" s="39">
        <f t="shared" si="6"/>
        <v>0.7186529860563009</v>
      </c>
      <c r="I125" s="1"/>
      <c r="J125" s="1"/>
      <c r="K125" s="1"/>
      <c r="L125" s="1"/>
      <c r="M125" s="1"/>
    </row>
    <row r="126" spans="1:13" ht="51">
      <c r="A126" s="62" t="s">
        <v>229</v>
      </c>
      <c r="B126" s="36">
        <v>906</v>
      </c>
      <c r="C126" s="31" t="s">
        <v>186</v>
      </c>
      <c r="D126" s="74" t="s">
        <v>328</v>
      </c>
      <c r="E126" s="20">
        <v>6166.8</v>
      </c>
      <c r="F126" s="13">
        <v>6166.8</v>
      </c>
      <c r="G126" s="14">
        <f t="shared" si="5"/>
        <v>0</v>
      </c>
      <c r="H126" s="39">
        <f t="shared" si="6"/>
        <v>1</v>
      </c>
      <c r="I126" s="1"/>
      <c r="J126" s="1"/>
      <c r="K126" s="1"/>
      <c r="L126" s="1"/>
      <c r="M126" s="1"/>
    </row>
    <row r="127" spans="1:13" ht="90" customHeight="1">
      <c r="A127" s="62" t="s">
        <v>230</v>
      </c>
      <c r="B127" s="36">
        <v>906</v>
      </c>
      <c r="C127" s="31" t="s">
        <v>186</v>
      </c>
      <c r="D127" s="74" t="s">
        <v>329</v>
      </c>
      <c r="E127" s="20">
        <v>2966.6</v>
      </c>
      <c r="F127" s="33">
        <v>2519.9</v>
      </c>
      <c r="G127" s="14">
        <f t="shared" si="5"/>
        <v>-446.6999999999998</v>
      </c>
      <c r="H127" s="39">
        <f t="shared" si="6"/>
        <v>0.849423582552417</v>
      </c>
      <c r="I127" s="1"/>
      <c r="J127" s="1"/>
      <c r="K127" s="1"/>
      <c r="L127" s="1"/>
      <c r="M127" s="1"/>
    </row>
    <row r="128" spans="1:13" ht="38.25">
      <c r="A128" s="62" t="s">
        <v>231</v>
      </c>
      <c r="B128" s="5" t="s">
        <v>17</v>
      </c>
      <c r="C128" s="31" t="s">
        <v>186</v>
      </c>
      <c r="D128" s="74" t="s">
        <v>330</v>
      </c>
      <c r="E128" s="20">
        <v>113.5</v>
      </c>
      <c r="F128" s="33">
        <v>113.5</v>
      </c>
      <c r="G128" s="14">
        <f t="shared" si="5"/>
        <v>0</v>
      </c>
      <c r="H128" s="39">
        <f t="shared" si="6"/>
        <v>1</v>
      </c>
      <c r="I128" s="1"/>
      <c r="J128" s="1"/>
      <c r="K128" s="1"/>
      <c r="L128" s="1"/>
      <c r="M128" s="1"/>
    </row>
    <row r="129" spans="1:13" ht="38.25">
      <c r="A129" s="62" t="s">
        <v>232</v>
      </c>
      <c r="B129" s="5" t="s">
        <v>17</v>
      </c>
      <c r="C129" s="31" t="s">
        <v>186</v>
      </c>
      <c r="D129" s="74" t="s">
        <v>220</v>
      </c>
      <c r="E129" s="20">
        <v>300</v>
      </c>
      <c r="F129" s="33">
        <v>300</v>
      </c>
      <c r="G129" s="14">
        <f t="shared" si="5"/>
        <v>0</v>
      </c>
      <c r="H129" s="39">
        <f t="shared" si="6"/>
        <v>1</v>
      </c>
      <c r="I129" s="1"/>
      <c r="J129" s="1"/>
      <c r="K129" s="1"/>
      <c r="L129" s="1"/>
      <c r="M129" s="1"/>
    </row>
    <row r="130" spans="1:13" ht="127.5">
      <c r="A130" s="62" t="s">
        <v>233</v>
      </c>
      <c r="B130" s="5" t="s">
        <v>17</v>
      </c>
      <c r="C130" s="31" t="s">
        <v>188</v>
      </c>
      <c r="D130" s="74" t="s">
        <v>194</v>
      </c>
      <c r="E130" s="20">
        <v>667.9</v>
      </c>
      <c r="F130" s="33">
        <v>667.9</v>
      </c>
      <c r="G130" s="14">
        <f t="shared" si="5"/>
        <v>0</v>
      </c>
      <c r="H130" s="39">
        <f t="shared" si="6"/>
        <v>1</v>
      </c>
      <c r="I130" s="1"/>
      <c r="J130" s="1"/>
      <c r="K130" s="1"/>
      <c r="L130" s="1"/>
      <c r="M130" s="1"/>
    </row>
    <row r="131" spans="1:13" ht="139.5" customHeight="1">
      <c r="A131" s="62" t="s">
        <v>234</v>
      </c>
      <c r="B131" s="5"/>
      <c r="C131" s="31" t="s">
        <v>195</v>
      </c>
      <c r="D131" s="74" t="s">
        <v>50</v>
      </c>
      <c r="E131" s="20">
        <v>130061</v>
      </c>
      <c r="F131" s="33">
        <v>130061</v>
      </c>
      <c r="G131" s="14">
        <f t="shared" si="5"/>
        <v>0</v>
      </c>
      <c r="H131" s="39">
        <f t="shared" si="6"/>
        <v>1</v>
      </c>
      <c r="I131" s="1"/>
      <c r="J131" s="1"/>
      <c r="K131" s="1"/>
      <c r="L131" s="1"/>
      <c r="M131" s="1"/>
    </row>
    <row r="132" spans="1:13" ht="78" customHeight="1">
      <c r="A132" s="62" t="s">
        <v>235</v>
      </c>
      <c r="B132" s="5" t="s">
        <v>17</v>
      </c>
      <c r="C132" s="31" t="s">
        <v>195</v>
      </c>
      <c r="D132" s="74" t="s">
        <v>51</v>
      </c>
      <c r="E132" s="20">
        <v>65764.1</v>
      </c>
      <c r="F132" s="33">
        <v>65764.1</v>
      </c>
      <c r="G132" s="14">
        <f t="shared" si="5"/>
        <v>0</v>
      </c>
      <c r="H132" s="39">
        <f t="shared" si="6"/>
        <v>1</v>
      </c>
      <c r="I132" s="1"/>
      <c r="J132" s="1"/>
      <c r="K132" s="1"/>
      <c r="L132" s="1"/>
      <c r="M132" s="1"/>
    </row>
    <row r="133" spans="1:13" ht="76.5" customHeight="1">
      <c r="A133" s="62" t="s">
        <v>236</v>
      </c>
      <c r="B133" s="5" t="s">
        <v>17</v>
      </c>
      <c r="C133" s="31" t="s">
        <v>331</v>
      </c>
      <c r="D133" s="74" t="s">
        <v>332</v>
      </c>
      <c r="E133" s="20">
        <v>3144.3</v>
      </c>
      <c r="F133" s="13">
        <v>3103.7</v>
      </c>
      <c r="G133" s="14">
        <f t="shared" si="5"/>
        <v>-40.600000000000364</v>
      </c>
      <c r="H133" s="39">
        <f t="shared" si="6"/>
        <v>0.9870877460802086</v>
      </c>
      <c r="I133" s="1"/>
      <c r="J133" s="1"/>
      <c r="K133" s="1"/>
      <c r="L133" s="1"/>
      <c r="M133" s="1"/>
    </row>
    <row r="134" spans="1:13" ht="90.75" customHeight="1">
      <c r="A134" s="62" t="s">
        <v>237</v>
      </c>
      <c r="B134" s="5" t="s">
        <v>17</v>
      </c>
      <c r="C134" s="31" t="s">
        <v>198</v>
      </c>
      <c r="D134" s="74" t="s">
        <v>333</v>
      </c>
      <c r="E134" s="20">
        <v>4509.9</v>
      </c>
      <c r="F134" s="33">
        <v>4509.9</v>
      </c>
      <c r="G134" s="14">
        <f t="shared" si="5"/>
        <v>0</v>
      </c>
      <c r="H134" s="39">
        <f t="shared" si="6"/>
        <v>1</v>
      </c>
      <c r="I134" s="1"/>
      <c r="J134" s="1"/>
      <c r="K134" s="1"/>
      <c r="L134" s="1"/>
      <c r="M134" s="1"/>
    </row>
    <row r="135" spans="1:13" ht="52.5" customHeight="1">
      <c r="A135" s="62" t="s">
        <v>238</v>
      </c>
      <c r="B135" s="5" t="s">
        <v>17</v>
      </c>
      <c r="C135" s="31" t="s">
        <v>198</v>
      </c>
      <c r="D135" s="74" t="s">
        <v>334</v>
      </c>
      <c r="E135" s="20">
        <v>384</v>
      </c>
      <c r="F135" s="33">
        <v>384</v>
      </c>
      <c r="G135" s="14">
        <f t="shared" si="5"/>
        <v>0</v>
      </c>
      <c r="H135" s="39">
        <f t="shared" si="6"/>
        <v>1</v>
      </c>
      <c r="I135" s="1"/>
      <c r="J135" s="1"/>
      <c r="K135" s="1"/>
      <c r="L135" s="1"/>
      <c r="M135" s="1"/>
    </row>
    <row r="136" spans="1:13" ht="25.5">
      <c r="A136" s="62" t="s">
        <v>239</v>
      </c>
      <c r="B136" s="5"/>
      <c r="C136" s="31" t="s">
        <v>198</v>
      </c>
      <c r="D136" s="74" t="s">
        <v>335</v>
      </c>
      <c r="E136" s="20">
        <v>1294</v>
      </c>
      <c r="F136" s="33">
        <v>1294</v>
      </c>
      <c r="G136" s="14">
        <f t="shared" si="5"/>
        <v>0</v>
      </c>
      <c r="H136" s="39">
        <f t="shared" si="6"/>
        <v>1</v>
      </c>
      <c r="I136" s="1"/>
      <c r="J136" s="1"/>
      <c r="K136" s="1"/>
      <c r="L136" s="1"/>
      <c r="M136" s="1"/>
    </row>
    <row r="137" spans="1:13" ht="76.5">
      <c r="A137" s="62" t="s">
        <v>240</v>
      </c>
      <c r="B137" s="5"/>
      <c r="C137" s="31" t="s">
        <v>198</v>
      </c>
      <c r="D137" s="74" t="s">
        <v>336</v>
      </c>
      <c r="E137" s="20">
        <v>150</v>
      </c>
      <c r="F137" s="33">
        <v>150</v>
      </c>
      <c r="G137" s="14">
        <f t="shared" si="5"/>
        <v>0</v>
      </c>
      <c r="H137" s="39">
        <f t="shared" si="6"/>
        <v>1</v>
      </c>
      <c r="I137" s="1"/>
      <c r="J137" s="1"/>
      <c r="K137" s="1"/>
      <c r="L137" s="1"/>
      <c r="M137" s="1"/>
    </row>
    <row r="138" spans="1:13" ht="76.5">
      <c r="A138" s="62" t="s">
        <v>241</v>
      </c>
      <c r="B138" s="5" t="s">
        <v>17</v>
      </c>
      <c r="C138" s="31" t="s">
        <v>198</v>
      </c>
      <c r="D138" s="74" t="s">
        <v>337</v>
      </c>
      <c r="E138" s="20">
        <v>299.8</v>
      </c>
      <c r="F138" s="33">
        <v>299.8</v>
      </c>
      <c r="G138" s="14">
        <f>F138-E138</f>
        <v>0</v>
      </c>
      <c r="H138" s="39">
        <f>F138/E138</f>
        <v>1</v>
      </c>
      <c r="I138" s="1"/>
      <c r="J138" s="1"/>
      <c r="K138" s="1"/>
      <c r="L138" s="1"/>
      <c r="M138" s="1"/>
    </row>
    <row r="139" spans="1:13" ht="51">
      <c r="A139" s="62" t="s">
        <v>242</v>
      </c>
      <c r="B139" s="5"/>
      <c r="C139" s="31" t="s">
        <v>338</v>
      </c>
      <c r="D139" s="74" t="s">
        <v>339</v>
      </c>
      <c r="E139" s="20">
        <v>90</v>
      </c>
      <c r="F139" s="33">
        <v>90</v>
      </c>
      <c r="G139" s="14">
        <f>F139-E139</f>
        <v>0</v>
      </c>
      <c r="H139" s="39">
        <f>F139/E139</f>
        <v>1</v>
      </c>
      <c r="I139" s="1"/>
      <c r="J139" s="1"/>
      <c r="K139" s="1"/>
      <c r="L139" s="1"/>
      <c r="M139" s="1"/>
    </row>
    <row r="140" spans="1:13" ht="54" customHeight="1">
      <c r="A140" s="62" t="s">
        <v>243</v>
      </c>
      <c r="B140" s="5" t="s">
        <v>17</v>
      </c>
      <c r="C140" s="31" t="s">
        <v>193</v>
      </c>
      <c r="D140" s="74" t="s">
        <v>40</v>
      </c>
      <c r="E140" s="20">
        <v>0</v>
      </c>
      <c r="F140" s="33">
        <v>-2024.4</v>
      </c>
      <c r="G140" s="14">
        <f t="shared" si="5"/>
        <v>-2024.4</v>
      </c>
      <c r="H140" s="39">
        <v>0</v>
      </c>
      <c r="I140" s="1"/>
      <c r="J140" s="1"/>
      <c r="K140" s="1"/>
      <c r="L140" s="1"/>
      <c r="M140" s="1"/>
    </row>
    <row r="141" spans="1:13" ht="12.75">
      <c r="A141" s="62" t="s">
        <v>244</v>
      </c>
      <c r="B141" s="5"/>
      <c r="C141" s="5"/>
      <c r="D141" s="7" t="s">
        <v>2</v>
      </c>
      <c r="E141" s="15">
        <f>SUM(E120:E140)</f>
        <v>220794.49999999997</v>
      </c>
      <c r="F141" s="15">
        <f>SUM(F120:F140)</f>
        <v>217844.80000000002</v>
      </c>
      <c r="G141" s="16">
        <f t="shared" si="5"/>
        <v>-2949.6999999999534</v>
      </c>
      <c r="H141" s="40">
        <f>F141/E141</f>
        <v>0.9866405186723404</v>
      </c>
      <c r="I141" s="1"/>
      <c r="J141" s="1"/>
      <c r="K141" s="1"/>
      <c r="L141" s="1"/>
      <c r="M141" s="1"/>
    </row>
    <row r="142" spans="1:13" ht="12.75">
      <c r="A142" s="62" t="s">
        <v>245</v>
      </c>
      <c r="B142" s="97" t="s">
        <v>196</v>
      </c>
      <c r="C142" s="90"/>
      <c r="D142" s="90"/>
      <c r="E142" s="90"/>
      <c r="F142" s="90"/>
      <c r="G142" s="90"/>
      <c r="H142" s="91"/>
      <c r="I142" s="1"/>
      <c r="J142" s="1"/>
      <c r="K142" s="1"/>
      <c r="L142" s="1"/>
      <c r="M142" s="1"/>
    </row>
    <row r="143" spans="1:13" ht="114.75">
      <c r="A143" s="62" t="s">
        <v>246</v>
      </c>
      <c r="B143" s="64" t="s">
        <v>197</v>
      </c>
      <c r="C143" s="58" t="s">
        <v>340</v>
      </c>
      <c r="D143" s="59" t="s">
        <v>221</v>
      </c>
      <c r="E143" s="52">
        <v>450.4</v>
      </c>
      <c r="F143" s="52">
        <v>450.4</v>
      </c>
      <c r="G143" s="14">
        <f aca="true" t="shared" si="7" ref="G143:G150">F143-E143</f>
        <v>0</v>
      </c>
      <c r="H143" s="39">
        <f>F143/E143</f>
        <v>1</v>
      </c>
      <c r="I143" s="1"/>
      <c r="J143" s="1"/>
      <c r="K143" s="1"/>
      <c r="L143" s="1"/>
      <c r="M143" s="1"/>
    </row>
    <row r="144" spans="1:13" ht="178.5">
      <c r="A144" s="62" t="s">
        <v>247</v>
      </c>
      <c r="B144" s="64" t="s">
        <v>197</v>
      </c>
      <c r="C144" s="58" t="s">
        <v>340</v>
      </c>
      <c r="D144" s="59" t="s">
        <v>254</v>
      </c>
      <c r="E144" s="52">
        <v>50.9</v>
      </c>
      <c r="F144" s="52">
        <v>50.9</v>
      </c>
      <c r="G144" s="14">
        <f t="shared" si="7"/>
        <v>0</v>
      </c>
      <c r="H144" s="39">
        <f>F144/E144</f>
        <v>1</v>
      </c>
      <c r="I144" s="1"/>
      <c r="J144" s="1"/>
      <c r="K144" s="1"/>
      <c r="L144" s="1"/>
      <c r="M144" s="1"/>
    </row>
    <row r="145" spans="1:13" ht="25.5">
      <c r="A145" s="62" t="s">
        <v>248</v>
      </c>
      <c r="B145" s="64" t="s">
        <v>197</v>
      </c>
      <c r="C145" s="58" t="s">
        <v>186</v>
      </c>
      <c r="D145" s="59" t="s">
        <v>341</v>
      </c>
      <c r="E145" s="52">
        <v>309.7</v>
      </c>
      <c r="F145" s="52">
        <v>309.7</v>
      </c>
      <c r="G145" s="14">
        <f t="shared" si="7"/>
        <v>0</v>
      </c>
      <c r="H145" s="39">
        <f>F145/E145</f>
        <v>1</v>
      </c>
      <c r="I145" s="1"/>
      <c r="J145" s="1"/>
      <c r="K145" s="1"/>
      <c r="L145" s="1"/>
      <c r="M145" s="1"/>
    </row>
    <row r="146" spans="1:13" ht="63.75">
      <c r="A146" s="62" t="s">
        <v>249</v>
      </c>
      <c r="B146" s="64" t="s">
        <v>197</v>
      </c>
      <c r="C146" s="58" t="s">
        <v>186</v>
      </c>
      <c r="D146" s="59" t="s">
        <v>342</v>
      </c>
      <c r="E146" s="52">
        <v>100.5</v>
      </c>
      <c r="F146" s="52">
        <v>100.5</v>
      </c>
      <c r="G146" s="14">
        <f>F146-E146</f>
        <v>0</v>
      </c>
      <c r="H146" s="39">
        <f>F146/E146</f>
        <v>1</v>
      </c>
      <c r="I146" s="1"/>
      <c r="J146" s="1"/>
      <c r="K146" s="1"/>
      <c r="L146" s="1"/>
      <c r="M146" s="1"/>
    </row>
    <row r="147" spans="1:13" ht="178.5">
      <c r="A147" s="62" t="s">
        <v>349</v>
      </c>
      <c r="B147" s="64" t="s">
        <v>197</v>
      </c>
      <c r="C147" s="58" t="s">
        <v>186</v>
      </c>
      <c r="D147" s="59" t="s">
        <v>343</v>
      </c>
      <c r="E147" s="52">
        <v>782.2</v>
      </c>
      <c r="F147" s="52">
        <v>782.2</v>
      </c>
      <c r="G147" s="14">
        <f>F147-E147</f>
        <v>0</v>
      </c>
      <c r="H147" s="39">
        <f>F147/E147</f>
        <v>1</v>
      </c>
      <c r="I147" s="1"/>
      <c r="J147" s="1"/>
      <c r="K147" s="1"/>
      <c r="L147" s="1"/>
      <c r="M147" s="1"/>
    </row>
    <row r="148" spans="1:13" ht="153">
      <c r="A148" s="62" t="s">
        <v>350</v>
      </c>
      <c r="B148" s="64" t="s">
        <v>197</v>
      </c>
      <c r="C148" s="58" t="s">
        <v>198</v>
      </c>
      <c r="D148" s="59" t="s">
        <v>344</v>
      </c>
      <c r="E148" s="52">
        <v>1230.6</v>
      </c>
      <c r="F148" s="52">
        <v>1230.6</v>
      </c>
      <c r="G148" s="14">
        <f t="shared" si="7"/>
        <v>0</v>
      </c>
      <c r="H148" s="39">
        <v>0</v>
      </c>
      <c r="I148" s="1"/>
      <c r="J148" s="1"/>
      <c r="K148" s="1"/>
      <c r="L148" s="1"/>
      <c r="M148" s="1"/>
    </row>
    <row r="149" spans="1:13" ht="89.25">
      <c r="A149" s="62" t="s">
        <v>351</v>
      </c>
      <c r="B149" s="64" t="s">
        <v>197</v>
      </c>
      <c r="C149" s="58" t="s">
        <v>198</v>
      </c>
      <c r="D149" s="59" t="s">
        <v>333</v>
      </c>
      <c r="E149" s="52">
        <v>503.7</v>
      </c>
      <c r="F149" s="52">
        <v>503.7</v>
      </c>
      <c r="G149" s="14">
        <f t="shared" si="7"/>
        <v>0</v>
      </c>
      <c r="H149" s="39">
        <f>F149/E149</f>
        <v>1</v>
      </c>
      <c r="I149" s="1"/>
      <c r="J149" s="1"/>
      <c r="K149" s="1"/>
      <c r="L149" s="1"/>
      <c r="M149" s="1"/>
    </row>
    <row r="150" spans="1:13" ht="12.75">
      <c r="A150" s="62" t="s">
        <v>352</v>
      </c>
      <c r="B150" s="5"/>
      <c r="C150" s="5"/>
      <c r="D150" s="7" t="s">
        <v>2</v>
      </c>
      <c r="E150" s="15">
        <f>SUM(E143:E149)</f>
        <v>3428</v>
      </c>
      <c r="F150" s="15">
        <f>SUM(F143:F149)</f>
        <v>3428</v>
      </c>
      <c r="G150" s="16">
        <f t="shared" si="7"/>
        <v>0</v>
      </c>
      <c r="H150" s="40">
        <f>F150/E150</f>
        <v>1</v>
      </c>
      <c r="I150" s="1"/>
      <c r="J150" s="1"/>
      <c r="K150" s="1"/>
      <c r="L150" s="1"/>
      <c r="M150" s="1"/>
    </row>
    <row r="151" spans="1:13" ht="12.75" customHeight="1">
      <c r="A151" s="62" t="s">
        <v>353</v>
      </c>
      <c r="B151" s="78" t="s">
        <v>8</v>
      </c>
      <c r="C151" s="78"/>
      <c r="D151" s="78"/>
      <c r="E151" s="78"/>
      <c r="F151" s="78"/>
      <c r="G151" s="78"/>
      <c r="H151" s="79"/>
      <c r="I151" s="1"/>
      <c r="J151" s="1"/>
      <c r="K151" s="1"/>
      <c r="L151" s="1"/>
      <c r="M151" s="1"/>
    </row>
    <row r="152" spans="1:13" ht="38.25">
      <c r="A152" s="62" t="s">
        <v>354</v>
      </c>
      <c r="B152" s="57">
        <v>919</v>
      </c>
      <c r="C152" s="31" t="s">
        <v>345</v>
      </c>
      <c r="D152" s="75" t="s">
        <v>325</v>
      </c>
      <c r="E152" s="60">
        <v>0</v>
      </c>
      <c r="F152" s="60">
        <v>7.2</v>
      </c>
      <c r="G152" s="14">
        <f>F152-E152</f>
        <v>7.2</v>
      </c>
      <c r="H152" s="39">
        <v>0</v>
      </c>
      <c r="I152" s="1"/>
      <c r="J152" s="1"/>
      <c r="K152" s="1"/>
      <c r="L152" s="1"/>
      <c r="M152" s="1"/>
    </row>
    <row r="153" spans="1:13" ht="56.25" customHeight="1">
      <c r="A153" s="62" t="s">
        <v>355</v>
      </c>
      <c r="B153" s="38">
        <v>919</v>
      </c>
      <c r="C153" s="30" t="s">
        <v>199</v>
      </c>
      <c r="D153" s="77" t="s">
        <v>346</v>
      </c>
      <c r="E153" s="20">
        <v>226965</v>
      </c>
      <c r="F153" s="17">
        <v>226965</v>
      </c>
      <c r="G153" s="18">
        <f>F153-E153</f>
        <v>0</v>
      </c>
      <c r="H153" s="39">
        <f>F153/E153</f>
        <v>1</v>
      </c>
      <c r="I153" s="1"/>
      <c r="J153" s="1"/>
      <c r="K153" s="1"/>
      <c r="L153" s="1"/>
      <c r="M153" s="1"/>
    </row>
    <row r="154" spans="1:13" ht="43.5" customHeight="1">
      <c r="A154" s="62" t="s">
        <v>356</v>
      </c>
      <c r="B154" s="36">
        <v>919</v>
      </c>
      <c r="C154" s="30" t="s">
        <v>347</v>
      </c>
      <c r="D154" s="77" t="s">
        <v>348</v>
      </c>
      <c r="E154" s="20">
        <v>209811</v>
      </c>
      <c r="F154" s="17">
        <v>209811</v>
      </c>
      <c r="G154" s="18">
        <f>F154-E154</f>
        <v>0</v>
      </c>
      <c r="H154" s="39">
        <f>F154/E154</f>
        <v>1</v>
      </c>
      <c r="I154" s="1"/>
      <c r="J154" s="1"/>
      <c r="K154" s="1"/>
      <c r="L154" s="1"/>
      <c r="M154" s="1"/>
    </row>
    <row r="155" spans="1:13" ht="12.75">
      <c r="A155" s="62" t="s">
        <v>357</v>
      </c>
      <c r="B155" s="4"/>
      <c r="C155" s="4"/>
      <c r="D155" s="7" t="s">
        <v>2</v>
      </c>
      <c r="E155" s="15">
        <f>SUM(E153:E154)</f>
        <v>436776</v>
      </c>
      <c r="F155" s="15">
        <f>SUM(F152:F154)</f>
        <v>436783.2</v>
      </c>
      <c r="G155" s="16">
        <f>F155-E155</f>
        <v>7.2000000000116415</v>
      </c>
      <c r="H155" s="45">
        <f>F155/E155</f>
        <v>1.000016484422221</v>
      </c>
      <c r="I155" s="1"/>
      <c r="J155" s="1"/>
      <c r="K155" s="1"/>
      <c r="L155" s="1"/>
      <c r="M155" s="1"/>
    </row>
    <row r="156" spans="1:13" ht="12.75">
      <c r="A156" s="62" t="s">
        <v>358</v>
      </c>
      <c r="B156" s="4"/>
      <c r="C156" s="4"/>
      <c r="D156" s="4"/>
      <c r="E156" s="13"/>
      <c r="F156" s="13"/>
      <c r="G156" s="55"/>
      <c r="H156" s="56"/>
      <c r="I156" s="1"/>
      <c r="J156" s="1"/>
      <c r="K156" s="1"/>
      <c r="L156" s="1"/>
      <c r="M156" s="1"/>
    </row>
    <row r="157" spans="1:13" ht="25.5" customHeight="1">
      <c r="A157" s="62" t="s">
        <v>359</v>
      </c>
      <c r="B157" s="4"/>
      <c r="C157" s="4"/>
      <c r="D157" s="6" t="s">
        <v>3</v>
      </c>
      <c r="E157" s="15">
        <f>E14+E36+E48+E68+E118+E141+E155+E71+E45+E32+E29+E51+E39+E150+E74+E23</f>
        <v>953879.4</v>
      </c>
      <c r="F157" s="15">
        <f>F14+F36+F48+F68+F118+F141+F155+F71+F45+F32+F29+F51+F39+F150+F74+F23</f>
        <v>924066.5000000001</v>
      </c>
      <c r="G157" s="16">
        <f>F157-E157</f>
        <v>-29812.899999999907</v>
      </c>
      <c r="H157" s="45">
        <f>F157/E157</f>
        <v>0.9687456296886169</v>
      </c>
      <c r="I157" s="1"/>
      <c r="J157" s="1"/>
      <c r="K157" s="1"/>
      <c r="L157" s="1"/>
      <c r="M157" s="1"/>
    </row>
    <row r="158" spans="1:13" ht="12.75">
      <c r="A158" s="61"/>
      <c r="B158" s="1"/>
      <c r="C158" s="1"/>
      <c r="D158" s="1"/>
      <c r="E158" s="8"/>
      <c r="F158" s="8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8"/>
      <c r="F159" s="8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2"/>
      <c r="E160" s="8"/>
      <c r="F160" s="8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8"/>
      <c r="F161" s="8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8"/>
      <c r="F162" s="8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8"/>
      <c r="F163" s="8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8"/>
      <c r="F164" s="8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8"/>
      <c r="F165" s="8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8"/>
      <c r="F166" s="8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8"/>
      <c r="F167" s="8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8"/>
      <c r="F168" s="8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8"/>
      <c r="F169" s="8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8"/>
      <c r="F170" s="8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8"/>
      <c r="F171" s="8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8"/>
      <c r="F172" s="8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8"/>
      <c r="F173" s="8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8"/>
      <c r="F174" s="8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8"/>
      <c r="F175" s="8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8"/>
      <c r="F176" s="8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8"/>
      <c r="F177" s="8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8"/>
      <c r="F178" s="8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8"/>
      <c r="F179" s="8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8"/>
      <c r="F180" s="8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8"/>
      <c r="F181" s="8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8"/>
      <c r="F182" s="8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8"/>
      <c r="F183" s="8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8"/>
      <c r="F184" s="8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8"/>
      <c r="F185" s="8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8"/>
      <c r="F186" s="8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8"/>
      <c r="F187" s="8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</sheetData>
  <sheetProtection/>
  <mergeCells count="22">
    <mergeCell ref="B7:H7"/>
    <mergeCell ref="B8:H8"/>
    <mergeCell ref="B142:H142"/>
    <mergeCell ref="B37:H37"/>
    <mergeCell ref="D1:H1"/>
    <mergeCell ref="D2:H2"/>
    <mergeCell ref="D3:H3"/>
    <mergeCell ref="D4:H4"/>
    <mergeCell ref="B69:H69"/>
    <mergeCell ref="B40:H40"/>
    <mergeCell ref="B30:H30"/>
    <mergeCell ref="B12:H12"/>
    <mergeCell ref="B49:H49"/>
    <mergeCell ref="B15:H15"/>
    <mergeCell ref="B151:H151"/>
    <mergeCell ref="B75:H75"/>
    <mergeCell ref="B119:H119"/>
    <mergeCell ref="B24:H24"/>
    <mergeCell ref="B33:H33"/>
    <mergeCell ref="B52:H52"/>
    <mergeCell ref="B72:H72"/>
    <mergeCell ref="B46:H46"/>
  </mergeCells>
  <hyperlinks>
    <hyperlink ref="D18" r:id="rId1" display="consultantplus://offline/ref=FA308137ACD9C7186F50D4832869C6178355DA420E9514AC90B1A25FA5FA362C1068E05E79ECE6BD3B1FE16C180F0B354F8EDFB00505919CTB52L"/>
    <hyperlink ref="D22" r:id="rId2" display="consultantplus://offline/ref=982D079ABF304D4379DB22357149507AA26C367B315AA8CA74CBFFF72D72ABCCD64948A3D4C71F8BFF6F53C719B12CD67C96AB3974C61949w86AL"/>
  </hyperlink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2021-03-19T06:43:36Z</cp:lastPrinted>
  <dcterms:created xsi:type="dcterms:W3CDTF">2009-04-08T08:01:00Z</dcterms:created>
  <dcterms:modified xsi:type="dcterms:W3CDTF">2021-04-29T09:54:13Z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