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<sst xmlns="http://schemas.openxmlformats.org/spreadsheetml/2006/main" count="267" uniqueCount="263">
  <si>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</si>
  <si>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</si>
  <si>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</si>
  <si>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</si>
  <si>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</si>
  <si>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</si>
  <si>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</si>
  <si>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</si>
  <si>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</si>
  <si>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</si>
  <si>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</si>
  <si>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</si>
  <si>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</si>
  <si>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</si>
  <si>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</si>
  <si>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</si>
  <si>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</si>
  <si>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</si>
  <si>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</si>
  <si>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</si>
  <si>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</si>
  <si>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</si>
  <si>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</si>
  <si>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</si>
  <si>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</si>
  <si>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</si>
  <si>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</si>
  <si>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</si>
  <si>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</si>
  <si>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</si>
  <si>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</si>
  <si>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</si>
  <si>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</si>
  <si>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</si>
  <si>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</si>
  <si>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</si>
  <si>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</si>
  <si>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</si>
  <si>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</si>
  <si>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</si>
  <si>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</si>
  <si>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</si>
  <si>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</si>
  <si>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</si>
  <si>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</si>
  <si>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</si>
  <si>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</si>
  <si>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</si>
  <si>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</si>
  <si>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</si>
  <si>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</si>
  <si>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</si>
  <si>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</si>
  <si>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</si>
  <si>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</si>
  <si>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</si>
  <si>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</si>
  <si>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</si>
  <si>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</si>
  <si>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</si>
  <si>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</si>
  <si>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</si>
  <si>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</si>
  <si>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</si>
  <si>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</si>
  <si>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</si>
  <si>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</si>
  <si>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</si>
  <si>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</si>
  <si>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</si>
  <si>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</si>
  <si>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</si>
  <si>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</si>
  <si>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</si>
  <si>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</si>
  <si>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</si>
  <si>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</si>
  <si>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</si>
  <si>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</si>
  <si>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</si>
  <si>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</si>
  <si>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</si>
  <si>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</si>
  <si>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</si>
  <si>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</si>
  <si>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</si>
  <si>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</si>
  <si>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</si>
  <si>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</si>
  <si>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</si>
  <si>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</si>
  <si>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</si>
  <si>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</si>
  <si>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</si>
  <si>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</si>
  <si>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</si>
  <si>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</si>
  <si>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</si>
  <si>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</si>
  <si>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</si>
  <si>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</si>
  <si>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</si>
  <si>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</si>
  <si>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</si>
  <si>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</si>
  <si>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</si>
  <si>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</si>
  <si>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</si>
  <si>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</si>
  <si>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</si>
  <si>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</si>
  <si>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</si>
  <si>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</si>
  <si>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</si>
  <si>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</si>
  <si>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</si>
  <si>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</si>
  <si>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</si>
  <si>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</si>
  <si>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</si>
  <si>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</si>
  <si>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</si>
  <si>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</si>
  <si>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</si>
  <si>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</si>
  <si>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</si>
  <si>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</si>
  <si>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</si>
  <si>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</si>
  <si>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</si>
  <si>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</si>
  <si>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</si>
  <si>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</si>
  <si>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</si>
  <si>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</si>
  <si>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</si>
  <si>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</si>
  <si>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</si>
  <si>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</si>
  <si>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</si>
  <si>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</si>
  <si>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</si>
  <si>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</si>
  <si>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</si>
  <si>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</si>
  <si>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</si>
  <si>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</si>
  <si>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</si>
  <si>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</si>
  <si>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</si>
  <si>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</si>
  <si>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</si>
  <si>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</si>
  <si>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</si>
  <si>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</si>
  <si>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</si>
  <si>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</si>
  <si>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</si>
  <si>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</si>
  <si>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</si>
  <si>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</si>
  <si>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</si>
  <si>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</si>
  <si>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</si>
  <si>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</si>
  <si>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</si>
  <si>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</si>
  <si>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</si>
  <si>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</si>
  <si>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</si>
  <si>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</si>
  <si>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</si>
  <si>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</si>
  <si>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</si>
  <si>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</si>
  <si>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</si>
  <si>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</si>
  <si>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</si>
  <si>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</si>
  <si>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</si>
  <si>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</si>
  <si>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</si>
  <si>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</si>
  <si>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</si>
  <si>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</si>
  <si>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</si>
  <si>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</si>
  <si>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</si>
  <si>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</si>
  <si>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</si>
  <si>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</si>
  <si>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</si>
  <si>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</si>
  <si>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</si>
  <si>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</si>
  <si>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</si>
  <si>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</si>
  <si>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</si>
  <si>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</si>
  <si>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</si>
  <si>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</si>
  <si>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</si>
  <si>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</si>
  <si>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</si>
  <si>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</si>
  <si>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</si>
  <si>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</si>
  <si>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</si>
  <si>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</si>
  <si>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</si>
  <si>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</si>
  <si>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</si>
  <si>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</si>
  <si>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000 2 02 04025 00 0000 151</t>
  </si>
  <si>
    <t>000 2 02 04025 04 0000 151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</si>
  <si>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</si>
  <si>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</si>
  <si>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</si>
  <si>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</si>
  <si>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</si>
  <si>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</si>
  <si>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</si>
  <si>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</si>
  <si>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</si>
  <si>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</si>
  <si>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_______________2017 г. № ___</t>
  </si>
  <si>
    <t>уточненные бюджетные назначения 2015 г.</t>
  </si>
  <si>
    <t>фактическое исполнение за 2015 года</t>
  </si>
  <si>
    <t>отклонние от уточненных бюджетных назначений 2015 г.</t>
  </si>
  <si>
    <t>% исполнение от уточненных бюджетных назначений 2015 г.</t>
  </si>
  <si>
    <t>Уточненные бюджетные назначения 2016 г.</t>
  </si>
  <si>
    <t>Фактическое исполнение за 2016 года</t>
  </si>
  <si>
    <t>% исполнение от уточненных бюджетных назначений 2016 г.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</si>
  <si>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</si>
  <si>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</si>
  <si>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</si>
  <si>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</si>
  <si>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</si>
  <si>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</si>
  <si>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</si>
  <si>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</si>
  <si>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125,126,126.1, 128, 129, 129.1,129.4, 132, 133, 134, 135, 135.1,135.2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</si>
  <si>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</si>
  <si>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000 2 02 03143 00 0000 151</t>
  </si>
  <si>
    <t>000 2 02 03143 04 0000 151</t>
  </si>
  <si>
    <t>Субвенции бюджетам муниципальных образований на компенсацию отдельных категорий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</si>
  <si>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</si>
  <si>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ВОЗВРАТ ОСТАТКОВ СУБСИДИЙ,СУБВЕНЦИЙ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</si>
  <si>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</si>
  <si>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</si>
  <si>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000 2 19 04000 04 0000 151</t>
  </si>
  <si>
    <t>000 1 09 00000 00 0000 000</t>
  </si>
  <si>
    <t>ЗАДОЛЖЕННОСТЬ И ПЕРЕРАСЧЕТЫ ПО ОТМЕНЕННЫМ НАЛОГАМ, СБОРАМ И ИНЫМ ОБЯЗАТЕЛЬНЫМ ПЛАТЕЖАМ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</si>
  <si>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</si>
  <si>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</si>
  <si>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</si>
  <si>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</si>
  <si>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</si>
  <si>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</si>
  <si>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000 2 02 03121 04 0000 151</t>
  </si>
  <si>
    <t>Отклонение от уточненных бюджетных назначений 2016 г.</t>
  </si>
  <si>
    <t>к Решению Думы городского округа Верхотурский</t>
  </si>
  <si>
    <t>"Об исполнении бюджета городского  округа Верхотурский за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</si>
</sst>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6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36.375" style="0" customWidth="1"/>
    <col min="4" max="4" width="12.625" style="0" customWidth="1"/>
    <col min="5" max="5" width="13.25390625" style="0" customWidth="1"/>
    <col min="6" max="6" width="13.00390625" style="0" customWidth="1"/>
    <col min="7" max="7" width="12.625" style="0" customWidth="1"/>
  </cols>
  <sheetData>
    <row r="1" spans="1:7" ht="12.75" customHeight="1">
      <c r="A1" s="26" t="s">
        <v>108</v>
      </c>
      <c r="B1" s="26"/>
      <c r="C1" s="26"/>
      <c r="D1" s="26"/>
      <c r="E1" s="26"/>
      <c r="F1" s="26"/>
      <c r="G1" s="26"/>
    </row>
    <row r="2" spans="1:7" ht="12.75" customHeight="1">
      <c r="A2" s="26" t="s">
        <v>261</v>
      </c>
      <c r="B2" s="26"/>
      <c r="C2" s="26"/>
      <c r="D2" s="26"/>
      <c r="E2" s="26"/>
      <c r="F2" s="26"/>
      <c r="G2" s="26"/>
    </row>
    <row r="3" spans="1:7" ht="12.75" customHeight="1">
      <c r="A3" s="26" t="s">
        <v>225</v>
      </c>
      <c r="B3" s="26"/>
      <c r="C3" s="26"/>
      <c r="D3" s="26"/>
      <c r="E3" s="26"/>
      <c r="F3" s="26"/>
      <c r="G3" s="26"/>
    </row>
    <row r="4" spans="1:7" ht="12.75" customHeight="1">
      <c r="A4" s="26" t="s">
        <v>262</v>
      </c>
      <c r="B4" s="26"/>
      <c r="C4" s="26"/>
      <c r="D4" s="26"/>
      <c r="E4" s="26"/>
      <c r="F4" s="26"/>
      <c r="G4" s="26"/>
    </row>
    <row r="5" spans="3:4" ht="12.75" customHeight="1">
      <c r="C5" s="26"/>
      <c r="D5" s="26"/>
    </row>
    <row r="6" spans="1:7" ht="18" customHeight="1">
      <c r="A6" s="28" t="s">
        <v>149</v>
      </c>
      <c r="B6" s="28"/>
      <c r="C6" s="28"/>
      <c r="D6" s="28"/>
      <c r="E6" s="28"/>
      <c r="F6" s="28"/>
      <c r="G6" s="28"/>
    </row>
    <row r="7" ht="15.75">
      <c r="B7" s="1"/>
    </row>
    <row r="8" spans="1:7" ht="94.5" customHeight="1">
      <c r="A8" s="27" t="s">
        <v>2</v>
      </c>
      <c r="B8" s="27" t="s">
        <v>0</v>
      </c>
      <c r="C8" s="27" t="s">
        <v>1</v>
      </c>
      <c r="D8" s="18" t="s">
        <v>230</v>
      </c>
      <c r="E8" s="19" t="s">
        <v>231</v>
      </c>
      <c r="F8" s="20" t="s">
        <v>260</v>
      </c>
      <c r="G8" s="20" t="s">
        <v>232</v>
      </c>
    </row>
    <row r="9" spans="1:7" ht="47.25" customHeight="1" hidden="1">
      <c r="A9" s="27"/>
      <c r="B9" s="27"/>
      <c r="C9" s="27"/>
      <c r="D9" s="15" t="s">
        <v>226</v>
      </c>
      <c r="E9" s="16" t="s">
        <v>227</v>
      </c>
      <c r="F9" s="17" t="s">
        <v>228</v>
      </c>
      <c r="G9" s="17" t="s">
        <v>229</v>
      </c>
    </row>
    <row r="10" spans="1:7" ht="12.75" customHeight="1">
      <c r="A10" s="3">
        <v>1</v>
      </c>
      <c r="B10" s="3">
        <v>2</v>
      </c>
      <c r="C10" s="3">
        <v>3</v>
      </c>
      <c r="D10" s="3">
        <v>4</v>
      </c>
      <c r="E10" s="21">
        <v>5</v>
      </c>
      <c r="F10" s="21">
        <v>6</v>
      </c>
      <c r="G10" s="21">
        <v>7</v>
      </c>
    </row>
    <row r="11" spans="1:7" ht="12.75" customHeight="1">
      <c r="A11" s="4">
        <v>1</v>
      </c>
      <c r="B11" s="5" t="s">
        <v>3</v>
      </c>
      <c r="C11" s="6" t="s">
        <v>4</v>
      </c>
      <c r="D11" s="7">
        <f>D12+D18+D24+D35+D43+D52+D60+D65+D69+D82+D48</f>
        <v>76283.7</v>
      </c>
      <c r="E11" s="7">
        <f>E12+E18+E24+E35+E43+E52+E60+E65+E69+E82+E48</f>
        <v>75752.1</v>
      </c>
      <c r="F11" s="22">
        <f>E11-D11</f>
        <v>-531.5999999999913</v>
      </c>
      <c r="G11" s="22">
        <f>E11/D11*100</f>
        <v>99.30312766685414</v>
      </c>
    </row>
    <row r="12" spans="1:7" ht="12" customHeight="1">
      <c r="A12" s="4">
        <v>2</v>
      </c>
      <c r="B12" s="5" t="s">
        <v>5</v>
      </c>
      <c r="C12" s="6" t="s">
        <v>6</v>
      </c>
      <c r="D12" s="7">
        <f>SUM(D13)</f>
        <v>24531.5</v>
      </c>
      <c r="E12" s="7">
        <f>SUM(E13)</f>
        <v>23594.399999999998</v>
      </c>
      <c r="F12" s="22">
        <f aca="true" t="shared" si="0" ref="F12:F81">E12-D12</f>
        <v>-937.1000000000022</v>
      </c>
      <c r="G12" s="22">
        <f aca="true" t="shared" si="1" ref="G12:G81">E12/D12*100</f>
        <v>96.1800134520922</v>
      </c>
    </row>
    <row r="13" spans="1:7" ht="12" customHeight="1">
      <c r="A13" s="4">
        <v>3</v>
      </c>
      <c r="B13" s="5" t="s">
        <v>7</v>
      </c>
      <c r="C13" s="6" t="s">
        <v>8</v>
      </c>
      <c r="D13" s="7">
        <f>SUM(D14:D17)</f>
        <v>24531.5</v>
      </c>
      <c r="E13" s="7">
        <f>SUM(E14:E17)</f>
        <v>23594.399999999998</v>
      </c>
      <c r="F13" s="22">
        <f t="shared" si="0"/>
        <v>-937.1000000000022</v>
      </c>
      <c r="G13" s="22">
        <f t="shared" si="1"/>
        <v>96.1800134520922</v>
      </c>
    </row>
    <row r="14" spans="1:7" ht="84" customHeight="1">
      <c r="A14" s="4">
        <v>4</v>
      </c>
      <c r="B14" s="8" t="s">
        <v>9</v>
      </c>
      <c r="C14" s="13" t="s">
        <v>112</v>
      </c>
      <c r="D14" s="9">
        <v>23999.9</v>
      </c>
      <c r="E14" s="23">
        <v>23492.3</v>
      </c>
      <c r="F14" s="23">
        <f t="shared" si="0"/>
        <v>-507.6000000000022</v>
      </c>
      <c r="G14" s="23">
        <f t="shared" si="1"/>
        <v>97.88499118746327</v>
      </c>
    </row>
    <row r="15" spans="1:7" ht="133.5" customHeight="1">
      <c r="A15" s="4">
        <v>5</v>
      </c>
      <c r="B15" s="8" t="s">
        <v>10</v>
      </c>
      <c r="C15" s="13" t="s">
        <v>11</v>
      </c>
      <c r="D15" s="9">
        <v>48.3</v>
      </c>
      <c r="E15" s="23">
        <v>36.3</v>
      </c>
      <c r="F15" s="23">
        <f t="shared" si="0"/>
        <v>-12</v>
      </c>
      <c r="G15" s="23">
        <f t="shared" si="1"/>
        <v>75.15527950310559</v>
      </c>
    </row>
    <row r="16" spans="1:7" ht="50.25" customHeight="1">
      <c r="A16" s="4">
        <v>6</v>
      </c>
      <c r="B16" s="8" t="s">
        <v>12</v>
      </c>
      <c r="C16" s="13" t="s">
        <v>13</v>
      </c>
      <c r="D16" s="9">
        <v>96.6</v>
      </c>
      <c r="E16" s="23">
        <v>57</v>
      </c>
      <c r="F16" s="23">
        <f t="shared" si="0"/>
        <v>-39.599999999999994</v>
      </c>
      <c r="G16" s="23">
        <f t="shared" si="1"/>
        <v>59.006211180124225</v>
      </c>
    </row>
    <row r="17" spans="1:7" ht="109.5" customHeight="1">
      <c r="A17" s="4">
        <v>7</v>
      </c>
      <c r="B17" s="8" t="s">
        <v>14</v>
      </c>
      <c r="C17" s="13" t="s">
        <v>15</v>
      </c>
      <c r="D17" s="9">
        <v>386.7</v>
      </c>
      <c r="E17" s="23">
        <v>8.8</v>
      </c>
      <c r="F17" s="23">
        <f t="shared" si="0"/>
        <v>-377.9</v>
      </c>
      <c r="G17" s="23">
        <f t="shared" si="1"/>
        <v>2.275665890871477</v>
      </c>
    </row>
    <row r="18" spans="1:7" ht="26.25" customHeight="1">
      <c r="A18" s="4">
        <v>8</v>
      </c>
      <c r="B18" s="5" t="s">
        <v>114</v>
      </c>
      <c r="C18" s="6" t="s">
        <v>113</v>
      </c>
      <c r="D18" s="7">
        <f>SUM(D19)</f>
        <v>13095.400000000001</v>
      </c>
      <c r="E18" s="7">
        <f>SUM(E19)</f>
        <v>15616.2</v>
      </c>
      <c r="F18" s="22">
        <f t="shared" si="0"/>
        <v>2520.7999999999993</v>
      </c>
      <c r="G18" s="22">
        <f t="shared" si="1"/>
        <v>119.24950746063503</v>
      </c>
    </row>
    <row r="19" spans="1:7" ht="24.75" customHeight="1">
      <c r="A19" s="4">
        <v>9</v>
      </c>
      <c r="B19" s="5" t="s">
        <v>115</v>
      </c>
      <c r="C19" s="6" t="s">
        <v>116</v>
      </c>
      <c r="D19" s="7">
        <f>SUM(D20:D23)</f>
        <v>13095.400000000001</v>
      </c>
      <c r="E19" s="7">
        <f>SUM(E20:E23)</f>
        <v>15616.2</v>
      </c>
      <c r="F19" s="22">
        <f t="shared" si="0"/>
        <v>2520.7999999999993</v>
      </c>
      <c r="G19" s="22">
        <f t="shared" si="1"/>
        <v>119.24950746063503</v>
      </c>
    </row>
    <row r="20" spans="1:7" ht="87" customHeight="1">
      <c r="A20" s="4">
        <v>10</v>
      </c>
      <c r="B20" s="8" t="s">
        <v>135</v>
      </c>
      <c r="C20" s="14" t="s">
        <v>145</v>
      </c>
      <c r="D20" s="9">
        <v>4007.2</v>
      </c>
      <c r="E20" s="23">
        <v>5338.5</v>
      </c>
      <c r="F20" s="23">
        <f t="shared" si="0"/>
        <v>1331.3000000000002</v>
      </c>
      <c r="G20" s="23">
        <f t="shared" si="1"/>
        <v>133.22269914154523</v>
      </c>
    </row>
    <row r="21" spans="1:7" ht="109.5" customHeight="1">
      <c r="A21" s="4">
        <v>11</v>
      </c>
      <c r="B21" s="8" t="s">
        <v>136</v>
      </c>
      <c r="C21" s="14" t="s">
        <v>146</v>
      </c>
      <c r="D21" s="9">
        <v>144.1</v>
      </c>
      <c r="E21" s="23">
        <v>81.5</v>
      </c>
      <c r="F21" s="23">
        <f t="shared" si="0"/>
        <v>-62.599999999999994</v>
      </c>
      <c r="G21" s="23">
        <f t="shared" si="1"/>
        <v>56.55794587092298</v>
      </c>
    </row>
    <row r="22" spans="1:7" ht="96.75" customHeight="1">
      <c r="A22" s="4">
        <v>12</v>
      </c>
      <c r="B22" s="8" t="s">
        <v>137</v>
      </c>
      <c r="C22" s="14" t="s">
        <v>147</v>
      </c>
      <c r="D22" s="9">
        <v>8773.9</v>
      </c>
      <c r="E22" s="23">
        <v>10986.9</v>
      </c>
      <c r="F22" s="23">
        <f t="shared" si="0"/>
        <v>2213</v>
      </c>
      <c r="G22" s="23">
        <f t="shared" si="1"/>
        <v>125.2225350186348</v>
      </c>
    </row>
    <row r="23" spans="1:7" ht="86.25" customHeight="1">
      <c r="A23" s="4">
        <v>13</v>
      </c>
      <c r="B23" s="8" t="s">
        <v>138</v>
      </c>
      <c r="C23" s="14" t="s">
        <v>148</v>
      </c>
      <c r="D23" s="9">
        <v>170.2</v>
      </c>
      <c r="E23" s="23">
        <v>-790.7</v>
      </c>
      <c r="F23" s="23">
        <f t="shared" si="0"/>
        <v>-960.9000000000001</v>
      </c>
      <c r="G23" s="23">
        <f t="shared" si="1"/>
        <v>-464.5710928319625</v>
      </c>
    </row>
    <row r="24" spans="1:7" ht="12.75" customHeight="1">
      <c r="A24" s="4">
        <v>14</v>
      </c>
      <c r="B24" s="5" t="s">
        <v>16</v>
      </c>
      <c r="C24" s="6" t="s">
        <v>17</v>
      </c>
      <c r="D24" s="7">
        <f>D25+D29+D31+D33</f>
        <v>10881.1</v>
      </c>
      <c r="E24" s="7">
        <f>E25+E29+E31+E33</f>
        <v>10796.699999999999</v>
      </c>
      <c r="F24" s="22">
        <f t="shared" si="0"/>
        <v>-84.40000000000146</v>
      </c>
      <c r="G24" s="22">
        <f t="shared" si="1"/>
        <v>99.22434312707354</v>
      </c>
    </row>
    <row r="25" spans="1:7" ht="25.5" customHeight="1">
      <c r="A25" s="4">
        <v>15</v>
      </c>
      <c r="B25" s="5" t="s">
        <v>150</v>
      </c>
      <c r="C25" s="6" t="s">
        <v>151</v>
      </c>
      <c r="D25" s="7">
        <f>SUM(D26:D28)</f>
        <v>1967.1000000000001</v>
      </c>
      <c r="E25" s="7">
        <f>SUM(E26:E28)</f>
        <v>1838.5</v>
      </c>
      <c r="F25" s="22">
        <f t="shared" si="0"/>
        <v>-128.60000000000014</v>
      </c>
      <c r="G25" s="22">
        <f t="shared" si="1"/>
        <v>93.46245742463525</v>
      </c>
    </row>
    <row r="26" spans="1:7" ht="38.25" customHeight="1">
      <c r="A26" s="4">
        <v>16</v>
      </c>
      <c r="B26" s="8" t="s">
        <v>152</v>
      </c>
      <c r="C26" s="13" t="s">
        <v>155</v>
      </c>
      <c r="D26" s="9">
        <v>554.7</v>
      </c>
      <c r="E26" s="23">
        <v>601.9</v>
      </c>
      <c r="F26" s="23">
        <f t="shared" si="0"/>
        <v>47.19999999999993</v>
      </c>
      <c r="G26" s="23">
        <f t="shared" si="1"/>
        <v>108.50910402019107</v>
      </c>
    </row>
    <row r="27" spans="1:7" ht="48.75" customHeight="1">
      <c r="A27" s="4">
        <v>17</v>
      </c>
      <c r="B27" s="8" t="s">
        <v>153</v>
      </c>
      <c r="C27" s="13" t="s">
        <v>156</v>
      </c>
      <c r="D27" s="9">
        <v>983.6</v>
      </c>
      <c r="E27" s="23">
        <v>1151.6</v>
      </c>
      <c r="F27" s="23">
        <f t="shared" si="0"/>
        <v>167.9999999999999</v>
      </c>
      <c r="G27" s="23">
        <f t="shared" si="1"/>
        <v>117.08011386742577</v>
      </c>
    </row>
    <row r="28" spans="1:7" ht="36">
      <c r="A28" s="4">
        <v>18</v>
      </c>
      <c r="B28" s="8" t="s">
        <v>154</v>
      </c>
      <c r="C28" s="13" t="s">
        <v>157</v>
      </c>
      <c r="D28" s="9">
        <v>428.8</v>
      </c>
      <c r="E28" s="23">
        <v>85</v>
      </c>
      <c r="F28" s="23">
        <f t="shared" si="0"/>
        <v>-343.8</v>
      </c>
      <c r="G28" s="23">
        <f t="shared" si="1"/>
        <v>19.82276119402985</v>
      </c>
    </row>
    <row r="29" spans="1:7" ht="24.75" customHeight="1">
      <c r="A29" s="4">
        <v>19</v>
      </c>
      <c r="B29" s="5" t="s">
        <v>18</v>
      </c>
      <c r="C29" s="6" t="s">
        <v>19</v>
      </c>
      <c r="D29" s="7">
        <f>SUM(D30:D30)</f>
        <v>8082</v>
      </c>
      <c r="E29" s="7">
        <f>SUM(E30:E30)</f>
        <v>8313.3</v>
      </c>
      <c r="F29" s="22">
        <f t="shared" si="0"/>
        <v>231.29999999999927</v>
      </c>
      <c r="G29" s="22">
        <f t="shared" si="1"/>
        <v>102.86191536748328</v>
      </c>
    </row>
    <row r="30" spans="1:7" ht="24">
      <c r="A30" s="4">
        <v>20</v>
      </c>
      <c r="B30" s="8" t="s">
        <v>20</v>
      </c>
      <c r="C30" s="13" t="s">
        <v>19</v>
      </c>
      <c r="D30" s="9">
        <v>8082</v>
      </c>
      <c r="E30" s="23">
        <v>8313.3</v>
      </c>
      <c r="F30" s="23">
        <f t="shared" si="0"/>
        <v>231.29999999999927</v>
      </c>
      <c r="G30" s="23">
        <f t="shared" si="1"/>
        <v>102.86191536748328</v>
      </c>
    </row>
    <row r="31" spans="1:7" ht="15.75" customHeight="1">
      <c r="A31" s="4">
        <v>21</v>
      </c>
      <c r="B31" s="5" t="s">
        <v>21</v>
      </c>
      <c r="C31" s="6" t="s">
        <v>22</v>
      </c>
      <c r="D31" s="7">
        <f>SUM(D32)</f>
        <v>358</v>
      </c>
      <c r="E31" s="7">
        <f>SUM(E32)</f>
        <v>359.6</v>
      </c>
      <c r="F31" s="22">
        <f t="shared" si="0"/>
        <v>1.6000000000000227</v>
      </c>
      <c r="G31" s="22">
        <f t="shared" si="1"/>
        <v>100.44692737430168</v>
      </c>
    </row>
    <row r="32" spans="1:7" ht="15" customHeight="1">
      <c r="A32" s="4">
        <v>22</v>
      </c>
      <c r="B32" s="8" t="s">
        <v>23</v>
      </c>
      <c r="C32" s="13" t="s">
        <v>22</v>
      </c>
      <c r="D32" s="9">
        <v>358</v>
      </c>
      <c r="E32" s="23">
        <v>359.6</v>
      </c>
      <c r="F32" s="23">
        <f t="shared" si="0"/>
        <v>1.6000000000000227</v>
      </c>
      <c r="G32" s="23">
        <f t="shared" si="1"/>
        <v>100.44692737430168</v>
      </c>
    </row>
    <row r="33" spans="1:7" ht="25.5" customHeight="1">
      <c r="A33" s="4">
        <v>23</v>
      </c>
      <c r="B33" s="5" t="s">
        <v>139</v>
      </c>
      <c r="C33" s="6" t="s">
        <v>141</v>
      </c>
      <c r="D33" s="7">
        <f>SUM(D34)</f>
        <v>474</v>
      </c>
      <c r="E33" s="7">
        <f>SUM(E34)</f>
        <v>285.3</v>
      </c>
      <c r="F33" s="22">
        <f t="shared" si="0"/>
        <v>-188.7</v>
      </c>
      <c r="G33" s="22">
        <f t="shared" si="1"/>
        <v>60.189873417721515</v>
      </c>
    </row>
    <row r="34" spans="1:7" ht="38.25" customHeight="1">
      <c r="A34" s="4">
        <v>24</v>
      </c>
      <c r="B34" s="8" t="s">
        <v>140</v>
      </c>
      <c r="C34" s="13" t="s">
        <v>142</v>
      </c>
      <c r="D34" s="9">
        <v>474</v>
      </c>
      <c r="E34" s="23">
        <v>285.3</v>
      </c>
      <c r="F34" s="23">
        <f t="shared" si="0"/>
        <v>-188.7</v>
      </c>
      <c r="G34" s="23">
        <f t="shared" si="1"/>
        <v>60.189873417721515</v>
      </c>
    </row>
    <row r="35" spans="1:7" ht="15" customHeight="1">
      <c r="A35" s="4">
        <v>25</v>
      </c>
      <c r="B35" s="5" t="s">
        <v>24</v>
      </c>
      <c r="C35" s="6" t="s">
        <v>25</v>
      </c>
      <c r="D35" s="7">
        <f>D36+D38</f>
        <v>8153</v>
      </c>
      <c r="E35" s="7">
        <f>E36+E38</f>
        <v>8709.5</v>
      </c>
      <c r="F35" s="22">
        <f t="shared" si="0"/>
        <v>556.5</v>
      </c>
      <c r="G35" s="22">
        <f t="shared" si="1"/>
        <v>106.82570832822273</v>
      </c>
    </row>
    <row r="36" spans="1:7" ht="13.5" customHeight="1">
      <c r="A36" s="4">
        <v>26</v>
      </c>
      <c r="B36" s="5" t="s">
        <v>26</v>
      </c>
      <c r="C36" s="6" t="s">
        <v>27</v>
      </c>
      <c r="D36" s="7">
        <f>SUM(D37)</f>
        <v>2115</v>
      </c>
      <c r="E36" s="7">
        <f>SUM(E37)</f>
        <v>2870.1</v>
      </c>
      <c r="F36" s="22">
        <f t="shared" si="0"/>
        <v>755.0999999999999</v>
      </c>
      <c r="G36" s="22">
        <f t="shared" si="1"/>
        <v>135.70212765957444</v>
      </c>
    </row>
    <row r="37" spans="1:7" ht="60">
      <c r="A37" s="4">
        <v>27</v>
      </c>
      <c r="B37" s="8" t="s">
        <v>28</v>
      </c>
      <c r="C37" s="13" t="s">
        <v>29</v>
      </c>
      <c r="D37" s="9">
        <v>2115</v>
      </c>
      <c r="E37" s="23">
        <v>2870.1</v>
      </c>
      <c r="F37" s="23">
        <f t="shared" si="0"/>
        <v>755.0999999999999</v>
      </c>
      <c r="G37" s="23">
        <f t="shared" si="1"/>
        <v>135.70212765957444</v>
      </c>
    </row>
    <row r="38" spans="1:7" ht="13.5" customHeight="1">
      <c r="A38" s="4">
        <v>28</v>
      </c>
      <c r="B38" s="5" t="s">
        <v>30</v>
      </c>
      <c r="C38" s="6" t="s">
        <v>31</v>
      </c>
      <c r="D38" s="7">
        <f>D39+D41</f>
        <v>6038</v>
      </c>
      <c r="E38" s="7">
        <f>E39+E41</f>
        <v>5839.4</v>
      </c>
      <c r="F38" s="22">
        <f t="shared" si="0"/>
        <v>-198.60000000000036</v>
      </c>
      <c r="G38" s="22">
        <f t="shared" si="1"/>
        <v>96.7108314011262</v>
      </c>
    </row>
    <row r="39" spans="1:7" ht="15" customHeight="1">
      <c r="A39" s="4">
        <v>29</v>
      </c>
      <c r="B39" s="8" t="s">
        <v>161</v>
      </c>
      <c r="C39" s="13" t="s">
        <v>160</v>
      </c>
      <c r="D39" s="9">
        <f>SUM(D40)</f>
        <v>4675</v>
      </c>
      <c r="E39" s="9">
        <f>SUM(E40)</f>
        <v>4455</v>
      </c>
      <c r="F39" s="23">
        <f t="shared" si="0"/>
        <v>-220</v>
      </c>
      <c r="G39" s="23">
        <f t="shared" si="1"/>
        <v>95.29411764705881</v>
      </c>
    </row>
    <row r="40" spans="1:7" ht="51" customHeight="1">
      <c r="A40" s="4">
        <v>30</v>
      </c>
      <c r="B40" s="12" t="s">
        <v>158</v>
      </c>
      <c r="C40" s="12" t="s">
        <v>159</v>
      </c>
      <c r="D40" s="11">
        <v>4675</v>
      </c>
      <c r="E40" s="24">
        <v>4455</v>
      </c>
      <c r="F40" s="24">
        <f t="shared" si="0"/>
        <v>-220</v>
      </c>
      <c r="G40" s="24">
        <f t="shared" si="1"/>
        <v>95.29411764705881</v>
      </c>
    </row>
    <row r="41" spans="1:7" ht="15.75" customHeight="1">
      <c r="A41" s="4">
        <v>31</v>
      </c>
      <c r="B41" s="8" t="s">
        <v>163</v>
      </c>
      <c r="C41" s="13" t="s">
        <v>162</v>
      </c>
      <c r="D41" s="9">
        <f>SUM(D42)</f>
        <v>1363</v>
      </c>
      <c r="E41" s="9">
        <f>SUM(E42)</f>
        <v>1384.4</v>
      </c>
      <c r="F41" s="23">
        <f t="shared" si="0"/>
        <v>21.40000000000009</v>
      </c>
      <c r="G41" s="23">
        <f t="shared" si="1"/>
        <v>101.57006603081437</v>
      </c>
    </row>
    <row r="42" spans="1:7" ht="50.25" customHeight="1">
      <c r="A42" s="4">
        <v>32</v>
      </c>
      <c r="B42" s="10" t="s">
        <v>187</v>
      </c>
      <c r="C42" s="12" t="s">
        <v>164</v>
      </c>
      <c r="D42" s="11">
        <v>1363</v>
      </c>
      <c r="E42" s="24">
        <v>1384.4</v>
      </c>
      <c r="F42" s="24">
        <f t="shared" si="0"/>
        <v>21.40000000000009</v>
      </c>
      <c r="G42" s="24">
        <f t="shared" si="1"/>
        <v>101.57006603081437</v>
      </c>
    </row>
    <row r="43" spans="1:7" ht="12.75" customHeight="1">
      <c r="A43" s="4">
        <v>33</v>
      </c>
      <c r="B43" s="5" t="s">
        <v>32</v>
      </c>
      <c r="C43" s="6" t="s">
        <v>33</v>
      </c>
      <c r="D43" s="7">
        <f>D44+D46</f>
        <v>1274.3</v>
      </c>
      <c r="E43" s="7">
        <f>E44+E46</f>
        <v>1539</v>
      </c>
      <c r="F43" s="22">
        <f>E43-D43</f>
        <v>264.70000000000005</v>
      </c>
      <c r="G43" s="22">
        <f>E43/D43*100</f>
        <v>120.77218865259358</v>
      </c>
    </row>
    <row r="44" spans="1:7" ht="36">
      <c r="A44" s="4">
        <v>34</v>
      </c>
      <c r="B44" s="5" t="s">
        <v>34</v>
      </c>
      <c r="C44" s="6" t="s">
        <v>35</v>
      </c>
      <c r="D44" s="7">
        <f>SUM(D45)</f>
        <v>1249.3</v>
      </c>
      <c r="E44" s="7">
        <f>SUM(E45)</f>
        <v>1539</v>
      </c>
      <c r="F44" s="22">
        <f t="shared" si="0"/>
        <v>289.70000000000005</v>
      </c>
      <c r="G44" s="22">
        <f t="shared" si="1"/>
        <v>123.18898583206597</v>
      </c>
    </row>
    <row r="45" spans="1:7" ht="60">
      <c r="A45" s="4">
        <v>35</v>
      </c>
      <c r="B45" s="8" t="s">
        <v>36</v>
      </c>
      <c r="C45" s="13" t="s">
        <v>37</v>
      </c>
      <c r="D45" s="9">
        <v>1249.3</v>
      </c>
      <c r="E45" s="23">
        <v>1539</v>
      </c>
      <c r="F45" s="23">
        <f t="shared" si="0"/>
        <v>289.70000000000005</v>
      </c>
      <c r="G45" s="23">
        <f t="shared" si="1"/>
        <v>123.18898583206597</v>
      </c>
    </row>
    <row r="46" spans="1:7" ht="50.25" customHeight="1">
      <c r="A46" s="4">
        <v>36</v>
      </c>
      <c r="B46" s="5" t="s">
        <v>168</v>
      </c>
      <c r="C46" s="6" t="s">
        <v>167</v>
      </c>
      <c r="D46" s="7">
        <f>SUM(D47)</f>
        <v>25</v>
      </c>
      <c r="E46" s="7">
        <f>SUM(E47)</f>
        <v>0</v>
      </c>
      <c r="F46" s="22">
        <f t="shared" si="0"/>
        <v>-25</v>
      </c>
      <c r="G46" s="22">
        <f t="shared" si="1"/>
        <v>0</v>
      </c>
    </row>
    <row r="47" spans="1:7" ht="36" customHeight="1">
      <c r="A47" s="4">
        <v>37</v>
      </c>
      <c r="B47" s="8" t="s">
        <v>166</v>
      </c>
      <c r="C47" s="13" t="s">
        <v>165</v>
      </c>
      <c r="D47" s="9">
        <v>25</v>
      </c>
      <c r="E47" s="23">
        <v>0</v>
      </c>
      <c r="F47" s="23">
        <f t="shared" si="0"/>
        <v>-25</v>
      </c>
      <c r="G47" s="23">
        <f t="shared" si="1"/>
        <v>0</v>
      </c>
    </row>
    <row r="48" spans="1:7" ht="36">
      <c r="A48" s="4">
        <v>38</v>
      </c>
      <c r="B48" s="5" t="s">
        <v>251</v>
      </c>
      <c r="C48" s="6" t="s">
        <v>252</v>
      </c>
      <c r="D48" s="7">
        <f aca="true" t="shared" si="2" ref="D48:E50">SUM(D49)</f>
        <v>0</v>
      </c>
      <c r="E48" s="7">
        <f t="shared" si="2"/>
        <v>1.1</v>
      </c>
      <c r="F48" s="22">
        <f t="shared" si="0"/>
        <v>1.1</v>
      </c>
      <c r="G48" s="22">
        <v>0</v>
      </c>
    </row>
    <row r="49" spans="1:7" ht="24">
      <c r="A49" s="4">
        <v>39</v>
      </c>
      <c r="B49" s="5" t="s">
        <v>253</v>
      </c>
      <c r="C49" s="6" t="s">
        <v>254</v>
      </c>
      <c r="D49" s="7">
        <f t="shared" si="2"/>
        <v>0</v>
      </c>
      <c r="E49" s="7">
        <f t="shared" si="2"/>
        <v>1.1</v>
      </c>
      <c r="F49" s="22">
        <f t="shared" si="0"/>
        <v>1.1</v>
      </c>
      <c r="G49" s="22">
        <v>0</v>
      </c>
    </row>
    <row r="50" spans="1:7" ht="48">
      <c r="A50" s="4">
        <v>40</v>
      </c>
      <c r="B50" s="8" t="s">
        <v>255</v>
      </c>
      <c r="C50" s="13" t="s">
        <v>256</v>
      </c>
      <c r="D50" s="9">
        <f t="shared" si="2"/>
        <v>0</v>
      </c>
      <c r="E50" s="9">
        <f t="shared" si="2"/>
        <v>1.1</v>
      </c>
      <c r="F50" s="23">
        <f t="shared" si="0"/>
        <v>1.1</v>
      </c>
      <c r="G50" s="23">
        <v>0</v>
      </c>
    </row>
    <row r="51" spans="1:7" ht="74.25" customHeight="1">
      <c r="A51" s="4">
        <v>41</v>
      </c>
      <c r="B51" s="10" t="s">
        <v>257</v>
      </c>
      <c r="C51" s="12" t="s">
        <v>258</v>
      </c>
      <c r="D51" s="11">
        <v>0</v>
      </c>
      <c r="E51" s="24">
        <v>1.1</v>
      </c>
      <c r="F51" s="24">
        <f t="shared" si="0"/>
        <v>1.1</v>
      </c>
      <c r="G51" s="24">
        <v>0</v>
      </c>
    </row>
    <row r="52" spans="1:7" ht="48">
      <c r="A52" s="4">
        <v>42</v>
      </c>
      <c r="B52" s="5" t="s">
        <v>38</v>
      </c>
      <c r="C52" s="6" t="s">
        <v>188</v>
      </c>
      <c r="D52" s="7">
        <f>SUM(D53)</f>
        <v>11418.900000000001</v>
      </c>
      <c r="E52" s="7">
        <f>SUM(E53)</f>
        <v>8152.2</v>
      </c>
      <c r="F52" s="22">
        <f t="shared" si="0"/>
        <v>-3266.7000000000016</v>
      </c>
      <c r="G52" s="22">
        <f t="shared" si="1"/>
        <v>71.39216562015605</v>
      </c>
    </row>
    <row r="53" spans="1:7" ht="108">
      <c r="A53" s="4">
        <v>43</v>
      </c>
      <c r="B53" s="5" t="s">
        <v>39</v>
      </c>
      <c r="C53" s="6" t="s">
        <v>40</v>
      </c>
      <c r="D53" s="7">
        <f>D54+D58+D56</f>
        <v>11418.900000000001</v>
      </c>
      <c r="E53" s="7">
        <f>E54+E58+E56</f>
        <v>8152.2</v>
      </c>
      <c r="F53" s="22">
        <f t="shared" si="0"/>
        <v>-3266.7000000000016</v>
      </c>
      <c r="G53" s="22">
        <f t="shared" si="1"/>
        <v>71.39216562015605</v>
      </c>
    </row>
    <row r="54" spans="1:7" ht="75.75" customHeight="1">
      <c r="A54" s="4">
        <v>44</v>
      </c>
      <c r="B54" s="8" t="s">
        <v>41</v>
      </c>
      <c r="C54" s="13" t="s">
        <v>42</v>
      </c>
      <c r="D54" s="9">
        <f>SUM(D55)</f>
        <v>4300.8</v>
      </c>
      <c r="E54" s="9">
        <f>SUM(E55)</f>
        <v>3796.5</v>
      </c>
      <c r="F54" s="23">
        <f t="shared" si="0"/>
        <v>-504.3000000000002</v>
      </c>
      <c r="G54" s="23">
        <f t="shared" si="1"/>
        <v>88.27427455357143</v>
      </c>
    </row>
    <row r="55" spans="1:7" ht="96">
      <c r="A55" s="4">
        <v>45</v>
      </c>
      <c r="B55" s="10" t="s">
        <v>43</v>
      </c>
      <c r="C55" s="12" t="s">
        <v>44</v>
      </c>
      <c r="D55" s="11">
        <v>4300.8</v>
      </c>
      <c r="E55" s="24">
        <v>3796.5</v>
      </c>
      <c r="F55" s="24">
        <f t="shared" si="0"/>
        <v>-504.3000000000002</v>
      </c>
      <c r="G55" s="24">
        <f t="shared" si="1"/>
        <v>88.27427455357143</v>
      </c>
    </row>
    <row r="56" spans="1:7" ht="96">
      <c r="A56" s="4">
        <v>46</v>
      </c>
      <c r="B56" s="8" t="s">
        <v>233</v>
      </c>
      <c r="C56" s="13" t="s">
        <v>234</v>
      </c>
      <c r="D56" s="9">
        <f>SUM(D57)</f>
        <v>0</v>
      </c>
      <c r="E56" s="9">
        <f>SUM(E57)</f>
        <v>9.7</v>
      </c>
      <c r="F56" s="23">
        <f t="shared" si="0"/>
        <v>9.7</v>
      </c>
      <c r="G56" s="23">
        <v>0</v>
      </c>
    </row>
    <row r="57" spans="1:7" ht="72">
      <c r="A57" s="4">
        <v>47</v>
      </c>
      <c r="B57" s="10" t="s">
        <v>235</v>
      </c>
      <c r="C57" s="25" t="s">
        <v>236</v>
      </c>
      <c r="D57" s="11">
        <v>0</v>
      </c>
      <c r="E57" s="24">
        <v>9.7</v>
      </c>
      <c r="F57" s="24">
        <f t="shared" si="0"/>
        <v>9.7</v>
      </c>
      <c r="G57" s="24">
        <v>0</v>
      </c>
    </row>
    <row r="58" spans="1:7" ht="48">
      <c r="A58" s="4">
        <v>48</v>
      </c>
      <c r="B58" s="8" t="s">
        <v>117</v>
      </c>
      <c r="C58" s="13" t="s">
        <v>118</v>
      </c>
      <c r="D58" s="9">
        <f>SUM(D59)</f>
        <v>7118.1</v>
      </c>
      <c r="E58" s="9">
        <f>SUM(E59)</f>
        <v>4346</v>
      </c>
      <c r="F58" s="23">
        <f t="shared" si="0"/>
        <v>-2772.1000000000004</v>
      </c>
      <c r="G58" s="23">
        <f t="shared" si="1"/>
        <v>61.055618774673015</v>
      </c>
    </row>
    <row r="59" spans="1:7" ht="36">
      <c r="A59" s="4">
        <v>49</v>
      </c>
      <c r="B59" s="10" t="s">
        <v>119</v>
      </c>
      <c r="C59" s="12" t="s">
        <v>120</v>
      </c>
      <c r="D59" s="11">
        <v>7118.1</v>
      </c>
      <c r="E59" s="24">
        <v>4346</v>
      </c>
      <c r="F59" s="24">
        <f t="shared" si="0"/>
        <v>-2772.1000000000004</v>
      </c>
      <c r="G59" s="24">
        <f t="shared" si="1"/>
        <v>61.055618774673015</v>
      </c>
    </row>
    <row r="60" spans="1:7" ht="24">
      <c r="A60" s="4">
        <v>50</v>
      </c>
      <c r="B60" s="5" t="s">
        <v>45</v>
      </c>
      <c r="C60" s="6" t="s">
        <v>46</v>
      </c>
      <c r="D60" s="7">
        <f>SUM(D61)</f>
        <v>55.5</v>
      </c>
      <c r="E60" s="7">
        <f>SUM(E61)</f>
        <v>58.6</v>
      </c>
      <c r="F60" s="22">
        <f t="shared" si="0"/>
        <v>3.1000000000000014</v>
      </c>
      <c r="G60" s="23">
        <f t="shared" si="1"/>
        <v>105.58558558558559</v>
      </c>
    </row>
    <row r="61" spans="1:7" ht="24">
      <c r="A61" s="4">
        <v>51</v>
      </c>
      <c r="B61" s="5" t="s">
        <v>47</v>
      </c>
      <c r="C61" s="6" t="s">
        <v>48</v>
      </c>
      <c r="D61" s="7">
        <f>SUM(D62:D64)</f>
        <v>55.5</v>
      </c>
      <c r="E61" s="7">
        <f>SUM(E62:E64)</f>
        <v>58.6</v>
      </c>
      <c r="F61" s="22">
        <f t="shared" si="0"/>
        <v>3.1000000000000014</v>
      </c>
      <c r="G61" s="23">
        <f t="shared" si="1"/>
        <v>105.58558558558559</v>
      </c>
    </row>
    <row r="62" spans="1:7" ht="36">
      <c r="A62" s="4">
        <v>52</v>
      </c>
      <c r="B62" s="8" t="s">
        <v>49</v>
      </c>
      <c r="C62" s="13" t="s">
        <v>50</v>
      </c>
      <c r="D62" s="9">
        <v>32</v>
      </c>
      <c r="E62" s="23">
        <v>17.5</v>
      </c>
      <c r="F62" s="23">
        <f t="shared" si="0"/>
        <v>-14.5</v>
      </c>
      <c r="G62" s="23">
        <f t="shared" si="1"/>
        <v>54.6875</v>
      </c>
    </row>
    <row r="63" spans="1:7" ht="24">
      <c r="A63" s="4">
        <v>53</v>
      </c>
      <c r="B63" s="8" t="s">
        <v>51</v>
      </c>
      <c r="C63" s="13" t="s">
        <v>52</v>
      </c>
      <c r="D63" s="9">
        <v>0.5</v>
      </c>
      <c r="E63" s="23">
        <v>2.1</v>
      </c>
      <c r="F63" s="23">
        <f t="shared" si="0"/>
        <v>1.6</v>
      </c>
      <c r="G63" s="23">
        <f t="shared" si="1"/>
        <v>420</v>
      </c>
    </row>
    <row r="64" spans="1:7" ht="24">
      <c r="A64" s="4">
        <v>54</v>
      </c>
      <c r="B64" s="8" t="s">
        <v>53</v>
      </c>
      <c r="C64" s="13" t="s">
        <v>54</v>
      </c>
      <c r="D64" s="9">
        <v>23</v>
      </c>
      <c r="E64" s="23">
        <v>39</v>
      </c>
      <c r="F64" s="23">
        <f t="shared" si="0"/>
        <v>16</v>
      </c>
      <c r="G64" s="23">
        <f t="shared" si="1"/>
        <v>169.56521739130434</v>
      </c>
    </row>
    <row r="65" spans="1:7" ht="36">
      <c r="A65" s="4">
        <v>55</v>
      </c>
      <c r="B65" s="5" t="s">
        <v>55</v>
      </c>
      <c r="C65" s="6" t="s">
        <v>56</v>
      </c>
      <c r="D65" s="7">
        <f>D66</f>
        <v>2771.9</v>
      </c>
      <c r="E65" s="7">
        <f>E66</f>
        <v>2384.7</v>
      </c>
      <c r="F65" s="22">
        <f t="shared" si="0"/>
        <v>-387.2000000000003</v>
      </c>
      <c r="G65" s="22">
        <f t="shared" si="1"/>
        <v>86.03124210830116</v>
      </c>
    </row>
    <row r="66" spans="1:7" ht="24">
      <c r="A66" s="4">
        <v>56</v>
      </c>
      <c r="B66" s="5" t="s">
        <v>57</v>
      </c>
      <c r="C66" s="6" t="s">
        <v>58</v>
      </c>
      <c r="D66" s="7">
        <f>SUM(D67)</f>
        <v>2771.9</v>
      </c>
      <c r="E66" s="7">
        <f>SUM(E67)</f>
        <v>2384.7</v>
      </c>
      <c r="F66" s="22">
        <f t="shared" si="0"/>
        <v>-387.2000000000003</v>
      </c>
      <c r="G66" s="22">
        <f t="shared" si="1"/>
        <v>86.03124210830116</v>
      </c>
    </row>
    <row r="67" spans="1:7" ht="24">
      <c r="A67" s="4">
        <v>57</v>
      </c>
      <c r="B67" s="8" t="s">
        <v>59</v>
      </c>
      <c r="C67" s="13" t="s">
        <v>60</v>
      </c>
      <c r="D67" s="9">
        <f>SUM(D68)</f>
        <v>2771.9</v>
      </c>
      <c r="E67" s="9">
        <f>SUM(E68)</f>
        <v>2384.7</v>
      </c>
      <c r="F67" s="23">
        <f t="shared" si="0"/>
        <v>-387.2000000000003</v>
      </c>
      <c r="G67" s="23">
        <f t="shared" si="1"/>
        <v>86.03124210830116</v>
      </c>
    </row>
    <row r="68" spans="1:7" ht="36">
      <c r="A68" s="4">
        <v>58</v>
      </c>
      <c r="B68" s="10" t="s">
        <v>61</v>
      </c>
      <c r="C68" s="12" t="s">
        <v>62</v>
      </c>
      <c r="D68" s="11">
        <v>2771.9</v>
      </c>
      <c r="E68" s="24">
        <v>2384.7</v>
      </c>
      <c r="F68" s="24">
        <f t="shared" si="0"/>
        <v>-387.2000000000003</v>
      </c>
      <c r="G68" s="24">
        <f t="shared" si="1"/>
        <v>86.03124210830116</v>
      </c>
    </row>
    <row r="69" spans="1:7" ht="24" customHeight="1">
      <c r="A69" s="4">
        <v>59</v>
      </c>
      <c r="B69" s="5" t="s">
        <v>63</v>
      </c>
      <c r="C69" s="6" t="s">
        <v>64</v>
      </c>
      <c r="D69" s="7">
        <f>D72+D76+D70+D79</f>
        <v>1336.7</v>
      </c>
      <c r="E69" s="7">
        <f>E72+E76+E70+E79</f>
        <v>1822.7</v>
      </c>
      <c r="F69" s="22">
        <f t="shared" si="0"/>
        <v>486</v>
      </c>
      <c r="G69" s="22">
        <f t="shared" si="1"/>
        <v>136.35819555622055</v>
      </c>
    </row>
    <row r="70" spans="1:7" ht="17.25" customHeight="1">
      <c r="A70" s="4">
        <v>60</v>
      </c>
      <c r="B70" s="5" t="s">
        <v>121</v>
      </c>
      <c r="C70" s="6" t="s">
        <v>122</v>
      </c>
      <c r="D70" s="7">
        <f>SUM(D71)</f>
        <v>36.5</v>
      </c>
      <c r="E70" s="7">
        <f>SUM(E71)</f>
        <v>36.9</v>
      </c>
      <c r="F70" s="22">
        <f t="shared" si="0"/>
        <v>0.3999999999999986</v>
      </c>
      <c r="G70" s="22">
        <f t="shared" si="1"/>
        <v>101.0958904109589</v>
      </c>
    </row>
    <row r="71" spans="1:7" ht="26.25" customHeight="1">
      <c r="A71" s="4">
        <v>61</v>
      </c>
      <c r="B71" s="8" t="s">
        <v>123</v>
      </c>
      <c r="C71" s="13" t="s">
        <v>124</v>
      </c>
      <c r="D71" s="9">
        <v>36.5</v>
      </c>
      <c r="E71" s="23">
        <v>36.9</v>
      </c>
      <c r="F71" s="23">
        <f t="shared" si="0"/>
        <v>0.3999999999999986</v>
      </c>
      <c r="G71" s="23">
        <f t="shared" si="1"/>
        <v>101.0958904109589</v>
      </c>
    </row>
    <row r="72" spans="1:7" ht="96">
      <c r="A72" s="4">
        <v>62</v>
      </c>
      <c r="B72" s="5" t="s">
        <v>125</v>
      </c>
      <c r="C72" s="6" t="s">
        <v>126</v>
      </c>
      <c r="D72" s="7">
        <f>SUM(D73)</f>
        <v>399.3</v>
      </c>
      <c r="E72" s="7">
        <f>SUM(E73)</f>
        <v>411.8</v>
      </c>
      <c r="F72" s="22">
        <f t="shared" si="0"/>
        <v>12.5</v>
      </c>
      <c r="G72" s="22">
        <f t="shared" si="1"/>
        <v>103.1304783370899</v>
      </c>
    </row>
    <row r="73" spans="1:7" ht="98.25" customHeight="1">
      <c r="A73" s="4">
        <v>63</v>
      </c>
      <c r="B73" s="8" t="s">
        <v>127</v>
      </c>
      <c r="C73" s="13" t="s">
        <v>128</v>
      </c>
      <c r="D73" s="9">
        <f>SUM(D74:D75)</f>
        <v>399.3</v>
      </c>
      <c r="E73" s="9">
        <f>SUM(E74:E75)</f>
        <v>411.8</v>
      </c>
      <c r="F73" s="23">
        <f t="shared" si="0"/>
        <v>12.5</v>
      </c>
      <c r="G73" s="23">
        <f t="shared" si="1"/>
        <v>103.1304783370899</v>
      </c>
    </row>
    <row r="74" spans="1:7" ht="97.5" customHeight="1">
      <c r="A74" s="4">
        <v>64</v>
      </c>
      <c r="B74" s="10" t="s">
        <v>217</v>
      </c>
      <c r="C74" s="12" t="s">
        <v>218</v>
      </c>
      <c r="D74" s="11">
        <v>12.1</v>
      </c>
      <c r="E74" s="24">
        <v>12.1</v>
      </c>
      <c r="F74" s="24">
        <f t="shared" si="0"/>
        <v>0</v>
      </c>
      <c r="G74" s="24">
        <f t="shared" si="1"/>
        <v>100</v>
      </c>
    </row>
    <row r="75" spans="1:7" ht="109.5" customHeight="1">
      <c r="A75" s="4">
        <v>65</v>
      </c>
      <c r="B75" s="10" t="s">
        <v>110</v>
      </c>
      <c r="C75" s="12" t="s">
        <v>111</v>
      </c>
      <c r="D75" s="11">
        <v>387.2</v>
      </c>
      <c r="E75" s="24">
        <v>399.7</v>
      </c>
      <c r="F75" s="24">
        <f t="shared" si="0"/>
        <v>12.5</v>
      </c>
      <c r="G75" s="24">
        <f t="shared" si="1"/>
        <v>103.22830578512396</v>
      </c>
    </row>
    <row r="76" spans="1:7" ht="61.5" customHeight="1">
      <c r="A76" s="4">
        <v>66</v>
      </c>
      <c r="B76" s="5" t="s">
        <v>65</v>
      </c>
      <c r="C76" s="6" t="s">
        <v>66</v>
      </c>
      <c r="D76" s="7">
        <f>SUM(D77)</f>
        <v>880.6</v>
      </c>
      <c r="E76" s="7">
        <f>SUM(E77)</f>
        <v>1286</v>
      </c>
      <c r="F76" s="22">
        <f t="shared" si="0"/>
        <v>405.4</v>
      </c>
      <c r="G76" s="22">
        <f t="shared" si="1"/>
        <v>146.03679309561662</v>
      </c>
    </row>
    <row r="77" spans="1:7" ht="36">
      <c r="A77" s="4">
        <v>67</v>
      </c>
      <c r="B77" s="8" t="s">
        <v>67</v>
      </c>
      <c r="C77" s="13" t="s">
        <v>68</v>
      </c>
      <c r="D77" s="9">
        <f>SUM(D78)</f>
        <v>880.6</v>
      </c>
      <c r="E77" s="9">
        <f>SUM(E78)</f>
        <v>1286</v>
      </c>
      <c r="F77" s="23">
        <f t="shared" si="0"/>
        <v>405.4</v>
      </c>
      <c r="G77" s="23">
        <f t="shared" si="1"/>
        <v>146.03679309561662</v>
      </c>
    </row>
    <row r="78" spans="1:7" ht="60">
      <c r="A78" s="4">
        <v>68</v>
      </c>
      <c r="B78" s="10" t="s">
        <v>69</v>
      </c>
      <c r="C78" s="12" t="s">
        <v>70</v>
      </c>
      <c r="D78" s="11">
        <v>880.6</v>
      </c>
      <c r="E78" s="24">
        <v>1286</v>
      </c>
      <c r="F78" s="24">
        <f t="shared" si="0"/>
        <v>405.4</v>
      </c>
      <c r="G78" s="24">
        <f t="shared" si="1"/>
        <v>146.03679309561662</v>
      </c>
    </row>
    <row r="79" spans="1:7" ht="96">
      <c r="A79" s="4">
        <v>69</v>
      </c>
      <c r="B79" s="5" t="s">
        <v>219</v>
      </c>
      <c r="C79" s="6" t="s">
        <v>224</v>
      </c>
      <c r="D79" s="7">
        <f>SUM(D80)</f>
        <v>20.3</v>
      </c>
      <c r="E79" s="7">
        <f>SUM(E80)</f>
        <v>88</v>
      </c>
      <c r="F79" s="22">
        <f t="shared" si="0"/>
        <v>67.7</v>
      </c>
      <c r="G79" s="22">
        <f t="shared" si="1"/>
        <v>433.49753694581284</v>
      </c>
    </row>
    <row r="80" spans="1:7" ht="84">
      <c r="A80" s="4">
        <v>70</v>
      </c>
      <c r="B80" s="8" t="s">
        <v>220</v>
      </c>
      <c r="C80" s="13" t="s">
        <v>222</v>
      </c>
      <c r="D80" s="9">
        <f>SUM(D81)</f>
        <v>20.3</v>
      </c>
      <c r="E80" s="9">
        <f>SUM(E81)</f>
        <v>88</v>
      </c>
      <c r="F80" s="23">
        <f t="shared" si="0"/>
        <v>67.7</v>
      </c>
      <c r="G80" s="23">
        <f t="shared" si="1"/>
        <v>433.49753694581284</v>
      </c>
    </row>
    <row r="81" spans="1:7" ht="108">
      <c r="A81" s="4">
        <v>71</v>
      </c>
      <c r="B81" s="10" t="s">
        <v>221</v>
      </c>
      <c r="C81" s="12" t="s">
        <v>223</v>
      </c>
      <c r="D81" s="11">
        <v>20.3</v>
      </c>
      <c r="E81" s="23">
        <v>88</v>
      </c>
      <c r="F81" s="23">
        <f t="shared" si="0"/>
        <v>67.7</v>
      </c>
      <c r="G81" s="23">
        <f t="shared" si="1"/>
        <v>433.49753694581284</v>
      </c>
    </row>
    <row r="82" spans="1:7" ht="24">
      <c r="A82" s="4">
        <v>72</v>
      </c>
      <c r="B82" s="5" t="s">
        <v>71</v>
      </c>
      <c r="C82" s="6" t="s">
        <v>72</v>
      </c>
      <c r="D82" s="7">
        <f>D90+D93+D94+D98+D96+D86+D88+D83</f>
        <v>2765.4</v>
      </c>
      <c r="E82" s="7">
        <f>E90+E93+E94+E98+E96+E86+E88+E83</f>
        <v>3077</v>
      </c>
      <c r="F82" s="22">
        <f aca="true" t="shared" si="3" ref="F82:F137">E82-D82</f>
        <v>311.5999999999999</v>
      </c>
      <c r="G82" s="22">
        <f aca="true" t="shared" si="4" ref="G82:G137">E82/D82*100</f>
        <v>111.26780935850147</v>
      </c>
    </row>
    <row r="83" spans="1:7" ht="36">
      <c r="A83" s="4">
        <v>73</v>
      </c>
      <c r="B83" s="5" t="s">
        <v>237</v>
      </c>
      <c r="C83" s="6" t="s">
        <v>238</v>
      </c>
      <c r="D83" s="7">
        <f>SUM(D84:D85)</f>
        <v>0</v>
      </c>
      <c r="E83" s="7">
        <f>SUM(E84:E85)</f>
        <v>0.6</v>
      </c>
      <c r="F83" s="22">
        <f t="shared" si="3"/>
        <v>0.6</v>
      </c>
      <c r="G83" s="22">
        <v>0</v>
      </c>
    </row>
    <row r="84" spans="1:7" ht="96">
      <c r="A84" s="4">
        <v>74</v>
      </c>
      <c r="B84" s="8" t="s">
        <v>239</v>
      </c>
      <c r="C84" s="13" t="s">
        <v>241</v>
      </c>
      <c r="D84" s="9">
        <v>0</v>
      </c>
      <c r="E84" s="9">
        <v>0.3</v>
      </c>
      <c r="F84" s="23">
        <f t="shared" si="3"/>
        <v>0.3</v>
      </c>
      <c r="G84" s="23">
        <v>0</v>
      </c>
    </row>
    <row r="85" spans="1:7" ht="72">
      <c r="A85" s="4">
        <v>75</v>
      </c>
      <c r="B85" s="8" t="s">
        <v>240</v>
      </c>
      <c r="C85" s="13" t="s">
        <v>242</v>
      </c>
      <c r="D85" s="9">
        <v>0</v>
      </c>
      <c r="E85" s="9">
        <v>0.3</v>
      </c>
      <c r="F85" s="23">
        <f t="shared" si="3"/>
        <v>0.3</v>
      </c>
      <c r="G85" s="23">
        <v>0</v>
      </c>
    </row>
    <row r="86" spans="1:7" ht="72.75" customHeight="1">
      <c r="A86" s="4">
        <v>76</v>
      </c>
      <c r="B86" s="5" t="s">
        <v>210</v>
      </c>
      <c r="C86" s="6" t="s">
        <v>207</v>
      </c>
      <c r="D86" s="7">
        <f>SUM(D87)</f>
        <v>13</v>
      </c>
      <c r="E86" s="7">
        <f>SUM(E87)</f>
        <v>50</v>
      </c>
      <c r="F86" s="22">
        <f t="shared" si="3"/>
        <v>37</v>
      </c>
      <c r="G86" s="22">
        <f t="shared" si="4"/>
        <v>384.61538461538464</v>
      </c>
    </row>
    <row r="87" spans="1:7" ht="72">
      <c r="A87" s="4">
        <v>77</v>
      </c>
      <c r="B87" s="8" t="s">
        <v>211</v>
      </c>
      <c r="C87" s="13" t="s">
        <v>208</v>
      </c>
      <c r="D87" s="9">
        <v>13</v>
      </c>
      <c r="E87" s="23">
        <v>50</v>
      </c>
      <c r="F87" s="23">
        <f t="shared" si="3"/>
        <v>37</v>
      </c>
      <c r="G87" s="23">
        <f t="shared" si="4"/>
        <v>384.61538461538464</v>
      </c>
    </row>
    <row r="88" spans="1:7" ht="24" customHeight="1">
      <c r="A88" s="4">
        <v>78</v>
      </c>
      <c r="B88" s="5" t="s">
        <v>212</v>
      </c>
      <c r="C88" s="6" t="s">
        <v>209</v>
      </c>
      <c r="D88" s="7">
        <f>SUM(D89)</f>
        <v>72.8</v>
      </c>
      <c r="E88" s="7">
        <f>SUM(E89)</f>
        <v>72.8</v>
      </c>
      <c r="F88" s="22">
        <f t="shared" si="3"/>
        <v>0</v>
      </c>
      <c r="G88" s="22">
        <f t="shared" si="4"/>
        <v>100</v>
      </c>
    </row>
    <row r="89" spans="1:7" ht="61.5" customHeight="1">
      <c r="A89" s="4">
        <v>79</v>
      </c>
      <c r="B89" s="8" t="s">
        <v>197</v>
      </c>
      <c r="C89" s="13" t="s">
        <v>198</v>
      </c>
      <c r="D89" s="9">
        <v>72.8</v>
      </c>
      <c r="E89" s="23">
        <v>72.8</v>
      </c>
      <c r="F89" s="23">
        <f t="shared" si="3"/>
        <v>0</v>
      </c>
      <c r="G89" s="23">
        <f t="shared" si="4"/>
        <v>100</v>
      </c>
    </row>
    <row r="90" spans="1:7" ht="145.5" customHeight="1">
      <c r="A90" s="4">
        <v>80</v>
      </c>
      <c r="B90" s="5" t="s">
        <v>73</v>
      </c>
      <c r="C90" s="6" t="s">
        <v>129</v>
      </c>
      <c r="D90" s="7">
        <f>SUM(D91:D92)</f>
        <v>270</v>
      </c>
      <c r="E90" s="7">
        <f>SUM(E91:E92)</f>
        <v>46</v>
      </c>
      <c r="F90" s="22">
        <f t="shared" si="3"/>
        <v>-224</v>
      </c>
      <c r="G90" s="22">
        <f t="shared" si="4"/>
        <v>17.037037037037038</v>
      </c>
    </row>
    <row r="91" spans="1:7" ht="36">
      <c r="A91" s="4">
        <v>81</v>
      </c>
      <c r="B91" s="8" t="s">
        <v>143</v>
      </c>
      <c r="C91" s="13" t="s">
        <v>144</v>
      </c>
      <c r="D91" s="9">
        <v>100</v>
      </c>
      <c r="E91" s="23">
        <v>0</v>
      </c>
      <c r="F91" s="23">
        <f t="shared" si="3"/>
        <v>-100</v>
      </c>
      <c r="G91" s="23">
        <f t="shared" si="4"/>
        <v>0</v>
      </c>
    </row>
    <row r="92" spans="1:7" ht="25.5" customHeight="1">
      <c r="A92" s="4">
        <v>82</v>
      </c>
      <c r="B92" s="8" t="s">
        <v>74</v>
      </c>
      <c r="C92" s="13" t="s">
        <v>75</v>
      </c>
      <c r="D92" s="9">
        <v>170</v>
      </c>
      <c r="E92" s="23">
        <v>46</v>
      </c>
      <c r="F92" s="23">
        <f t="shared" si="3"/>
        <v>-124</v>
      </c>
      <c r="G92" s="23">
        <f t="shared" si="4"/>
        <v>27.058823529411764</v>
      </c>
    </row>
    <row r="93" spans="1:7" ht="72">
      <c r="A93" s="4">
        <v>83</v>
      </c>
      <c r="B93" s="5" t="s">
        <v>76</v>
      </c>
      <c r="C93" s="6" t="s">
        <v>77</v>
      </c>
      <c r="D93" s="7">
        <v>346.7</v>
      </c>
      <c r="E93" s="22">
        <v>667.5</v>
      </c>
      <c r="F93" s="22">
        <f t="shared" si="3"/>
        <v>320.8</v>
      </c>
      <c r="G93" s="22">
        <f t="shared" si="4"/>
        <v>192.5295644649553</v>
      </c>
    </row>
    <row r="94" spans="1:7" ht="48">
      <c r="A94" s="4">
        <v>84</v>
      </c>
      <c r="B94" s="5" t="s">
        <v>130</v>
      </c>
      <c r="C94" s="6" t="s">
        <v>131</v>
      </c>
      <c r="D94" s="7">
        <f>SUM(D95)</f>
        <v>39.3</v>
      </c>
      <c r="E94" s="7">
        <f>SUM(E95)</f>
        <v>131.8</v>
      </c>
      <c r="F94" s="22">
        <f t="shared" si="3"/>
        <v>92.50000000000001</v>
      </c>
      <c r="G94" s="22">
        <f t="shared" si="4"/>
        <v>335.36895674300257</v>
      </c>
    </row>
    <row r="95" spans="1:7" ht="60">
      <c r="A95" s="4">
        <v>85</v>
      </c>
      <c r="B95" s="8" t="s">
        <v>132</v>
      </c>
      <c r="C95" s="13" t="s">
        <v>133</v>
      </c>
      <c r="D95" s="9">
        <v>39.3</v>
      </c>
      <c r="E95" s="23">
        <v>131.8</v>
      </c>
      <c r="F95" s="23">
        <f t="shared" si="3"/>
        <v>92.50000000000001</v>
      </c>
      <c r="G95" s="23">
        <f t="shared" si="4"/>
        <v>335.36895674300257</v>
      </c>
    </row>
    <row r="96" spans="1:7" ht="73.5" customHeight="1">
      <c r="A96" s="4">
        <v>86</v>
      </c>
      <c r="B96" s="5" t="s">
        <v>171</v>
      </c>
      <c r="C96" s="6" t="s">
        <v>172</v>
      </c>
      <c r="D96" s="7">
        <f>SUM(D97)</f>
        <v>368.5</v>
      </c>
      <c r="E96" s="7">
        <f>SUM(E97)</f>
        <v>500.9</v>
      </c>
      <c r="F96" s="22">
        <f t="shared" si="3"/>
        <v>132.39999999999998</v>
      </c>
      <c r="G96" s="22">
        <f t="shared" si="4"/>
        <v>135.9294436906377</v>
      </c>
    </row>
    <row r="97" spans="1:7" ht="85.5" customHeight="1">
      <c r="A97" s="4">
        <v>87</v>
      </c>
      <c r="B97" s="8" t="s">
        <v>170</v>
      </c>
      <c r="C97" s="13" t="s">
        <v>169</v>
      </c>
      <c r="D97" s="9">
        <v>368.5</v>
      </c>
      <c r="E97" s="23">
        <v>500.9</v>
      </c>
      <c r="F97" s="23">
        <f t="shared" si="3"/>
        <v>132.39999999999998</v>
      </c>
      <c r="G97" s="23">
        <f t="shared" si="4"/>
        <v>135.9294436906377</v>
      </c>
    </row>
    <row r="98" spans="1:7" ht="36">
      <c r="A98" s="4">
        <v>88</v>
      </c>
      <c r="B98" s="5" t="s">
        <v>78</v>
      </c>
      <c r="C98" s="6" t="s">
        <v>79</v>
      </c>
      <c r="D98" s="7">
        <f>SUM(D99)</f>
        <v>1655.1</v>
      </c>
      <c r="E98" s="7">
        <f>SUM(E99)</f>
        <v>1607.4</v>
      </c>
      <c r="F98" s="22">
        <f t="shared" si="3"/>
        <v>-47.69999999999982</v>
      </c>
      <c r="G98" s="22">
        <f t="shared" si="4"/>
        <v>97.11799891245244</v>
      </c>
    </row>
    <row r="99" spans="1:7" ht="48">
      <c r="A99" s="4">
        <v>89</v>
      </c>
      <c r="B99" s="8" t="s">
        <v>80</v>
      </c>
      <c r="C99" s="13" t="s">
        <v>81</v>
      </c>
      <c r="D99" s="9">
        <v>1655.1</v>
      </c>
      <c r="E99" s="23">
        <v>1607.4</v>
      </c>
      <c r="F99" s="23">
        <f t="shared" si="3"/>
        <v>-47.69999999999982</v>
      </c>
      <c r="G99" s="23">
        <f t="shared" si="4"/>
        <v>97.11799891245244</v>
      </c>
    </row>
    <row r="100" spans="1:7" ht="13.5" customHeight="1">
      <c r="A100" s="4">
        <v>90</v>
      </c>
      <c r="B100" s="5" t="s">
        <v>82</v>
      </c>
      <c r="C100" s="6" t="s">
        <v>83</v>
      </c>
      <c r="D100" s="7">
        <f>D101+D134</f>
        <v>485737.7</v>
      </c>
      <c r="E100" s="7">
        <f>E101+E134</f>
        <v>467652.6</v>
      </c>
      <c r="F100" s="22">
        <f t="shared" si="3"/>
        <v>-18085.100000000035</v>
      </c>
      <c r="G100" s="22">
        <f t="shared" si="4"/>
        <v>96.2767765400956</v>
      </c>
    </row>
    <row r="101" spans="1:7" ht="36">
      <c r="A101" s="4">
        <v>91</v>
      </c>
      <c r="B101" s="5" t="s">
        <v>84</v>
      </c>
      <c r="C101" s="6" t="s">
        <v>85</v>
      </c>
      <c r="D101" s="7">
        <f>D102+D105+D112+D129</f>
        <v>485737.7</v>
      </c>
      <c r="E101" s="7">
        <f>E102+E105+E112+E129</f>
        <v>469381.69999999995</v>
      </c>
      <c r="F101" s="22">
        <f t="shared" si="3"/>
        <v>-16356.000000000058</v>
      </c>
      <c r="G101" s="22">
        <f t="shared" si="4"/>
        <v>96.63275055652463</v>
      </c>
    </row>
    <row r="102" spans="1:7" ht="37.5" customHeight="1">
      <c r="A102" s="4">
        <v>92</v>
      </c>
      <c r="B102" s="5" t="s">
        <v>86</v>
      </c>
      <c r="C102" s="6" t="s">
        <v>174</v>
      </c>
      <c r="D102" s="7">
        <f>D103</f>
        <v>108107</v>
      </c>
      <c r="E102" s="7">
        <f>E103</f>
        <v>108107</v>
      </c>
      <c r="F102" s="22">
        <f t="shared" si="3"/>
        <v>0</v>
      </c>
      <c r="G102" s="22">
        <f t="shared" si="4"/>
        <v>100</v>
      </c>
    </row>
    <row r="103" spans="1:7" ht="25.5" customHeight="1">
      <c r="A103" s="4">
        <v>93</v>
      </c>
      <c r="B103" s="8" t="s">
        <v>87</v>
      </c>
      <c r="C103" s="13" t="s">
        <v>173</v>
      </c>
      <c r="D103" s="9">
        <f>SUM(D104)</f>
        <v>108107</v>
      </c>
      <c r="E103" s="9">
        <f>SUM(E104)</f>
        <v>108107</v>
      </c>
      <c r="F103" s="23">
        <f t="shared" si="3"/>
        <v>0</v>
      </c>
      <c r="G103" s="23">
        <f t="shared" si="4"/>
        <v>100</v>
      </c>
    </row>
    <row r="104" spans="1:7" ht="36">
      <c r="A104" s="4">
        <v>94</v>
      </c>
      <c r="B104" s="10" t="s">
        <v>88</v>
      </c>
      <c r="C104" s="12" t="s">
        <v>89</v>
      </c>
      <c r="D104" s="11">
        <v>108107</v>
      </c>
      <c r="E104" s="24">
        <v>108107</v>
      </c>
      <c r="F104" s="24">
        <f t="shared" si="3"/>
        <v>0</v>
      </c>
      <c r="G104" s="24">
        <f t="shared" si="4"/>
        <v>100</v>
      </c>
    </row>
    <row r="105" spans="1:7" ht="36">
      <c r="A105" s="4">
        <v>95</v>
      </c>
      <c r="B105" s="5" t="s">
        <v>90</v>
      </c>
      <c r="C105" s="6" t="s">
        <v>134</v>
      </c>
      <c r="D105" s="7">
        <f>D106+D108+D110</f>
        <v>130540.8</v>
      </c>
      <c r="E105" s="7">
        <f>E106+E108+E110</f>
        <v>128070.5</v>
      </c>
      <c r="F105" s="22">
        <f t="shared" si="3"/>
        <v>-2470.300000000003</v>
      </c>
      <c r="G105" s="22">
        <f t="shared" si="4"/>
        <v>98.10764144236897</v>
      </c>
    </row>
    <row r="106" spans="1:7" ht="48.75" customHeight="1">
      <c r="A106" s="4">
        <v>96</v>
      </c>
      <c r="B106" s="8" t="s">
        <v>201</v>
      </c>
      <c r="C106" s="13" t="s">
        <v>202</v>
      </c>
      <c r="D106" s="9">
        <f>SUM(D107)</f>
        <v>325.4</v>
      </c>
      <c r="E106" s="9">
        <f>SUM(E107)</f>
        <v>325.4</v>
      </c>
      <c r="F106" s="23">
        <f t="shared" si="3"/>
        <v>0</v>
      </c>
      <c r="G106" s="23">
        <f t="shared" si="4"/>
        <v>100</v>
      </c>
    </row>
    <row r="107" spans="1:7" ht="60">
      <c r="A107" s="4">
        <v>97</v>
      </c>
      <c r="B107" s="10" t="s">
        <v>199</v>
      </c>
      <c r="C107" s="12" t="s">
        <v>200</v>
      </c>
      <c r="D107" s="11">
        <v>325.4</v>
      </c>
      <c r="E107" s="24">
        <v>325.4</v>
      </c>
      <c r="F107" s="24">
        <f t="shared" si="3"/>
        <v>0</v>
      </c>
      <c r="G107" s="24">
        <f t="shared" si="4"/>
        <v>100</v>
      </c>
    </row>
    <row r="108" spans="1:7" ht="24">
      <c r="A108" s="4">
        <v>98</v>
      </c>
      <c r="B108" s="8" t="s">
        <v>203</v>
      </c>
      <c r="C108" s="13" t="s">
        <v>206</v>
      </c>
      <c r="D108" s="9">
        <f>SUM(D109)</f>
        <v>1378.2</v>
      </c>
      <c r="E108" s="9">
        <f>SUM(E109)</f>
        <v>1378.2</v>
      </c>
      <c r="F108" s="23">
        <f t="shared" si="3"/>
        <v>0</v>
      </c>
      <c r="G108" s="23">
        <f t="shared" si="4"/>
        <v>100</v>
      </c>
    </row>
    <row r="109" spans="1:7" ht="36.75" customHeight="1">
      <c r="A109" s="4">
        <v>99</v>
      </c>
      <c r="B109" s="10" t="s">
        <v>204</v>
      </c>
      <c r="C109" s="12" t="s">
        <v>205</v>
      </c>
      <c r="D109" s="11">
        <v>1378.2</v>
      </c>
      <c r="E109" s="24">
        <v>1378.2</v>
      </c>
      <c r="F109" s="24">
        <f t="shared" si="3"/>
        <v>0</v>
      </c>
      <c r="G109" s="24">
        <f t="shared" si="4"/>
        <v>100</v>
      </c>
    </row>
    <row r="110" spans="1:7" ht="15" customHeight="1">
      <c r="A110" s="4">
        <v>100</v>
      </c>
      <c r="B110" s="8" t="s">
        <v>109</v>
      </c>
      <c r="C110" s="13" t="s">
        <v>92</v>
      </c>
      <c r="D110" s="9">
        <f>SUM(D111)</f>
        <v>128837.2</v>
      </c>
      <c r="E110" s="9">
        <f>SUM(E111)</f>
        <v>126366.9</v>
      </c>
      <c r="F110" s="23">
        <f t="shared" si="3"/>
        <v>-2470.300000000003</v>
      </c>
      <c r="G110" s="23">
        <f t="shared" si="4"/>
        <v>98.08261899513494</v>
      </c>
    </row>
    <row r="111" spans="1:7" ht="27" customHeight="1">
      <c r="A111" s="4">
        <v>101</v>
      </c>
      <c r="B111" s="10" t="s">
        <v>91</v>
      </c>
      <c r="C111" s="12" t="s">
        <v>175</v>
      </c>
      <c r="D111" s="11">
        <v>128837.2</v>
      </c>
      <c r="E111" s="24">
        <v>126366.9</v>
      </c>
      <c r="F111" s="24">
        <f t="shared" si="3"/>
        <v>-2470.300000000003</v>
      </c>
      <c r="G111" s="24">
        <f t="shared" si="4"/>
        <v>98.08261899513494</v>
      </c>
    </row>
    <row r="112" spans="1:7" ht="36">
      <c r="A112" s="4">
        <v>102</v>
      </c>
      <c r="B112" s="5" t="s">
        <v>93</v>
      </c>
      <c r="C112" s="6" t="s">
        <v>94</v>
      </c>
      <c r="D112" s="7">
        <f>SUM(D113+D115+D117+D119+D121+D127+D123+D125)</f>
        <v>192462.90000000002</v>
      </c>
      <c r="E112" s="7">
        <f>SUM(E113+E115+E117+E119+E121+E127+E123+E125)</f>
        <v>192887.6</v>
      </c>
      <c r="F112" s="22">
        <f t="shared" si="3"/>
        <v>424.69999999998254</v>
      </c>
      <c r="G112" s="22">
        <f t="shared" si="4"/>
        <v>100.22066590496141</v>
      </c>
    </row>
    <row r="113" spans="1:7" ht="38.25" customHeight="1">
      <c r="A113" s="4">
        <v>103</v>
      </c>
      <c r="B113" s="8" t="s">
        <v>95</v>
      </c>
      <c r="C113" s="13" t="s">
        <v>176</v>
      </c>
      <c r="D113" s="9">
        <f>SUM(D114)</f>
        <v>6599</v>
      </c>
      <c r="E113" s="9">
        <f>SUM(E114)</f>
        <v>6092.9</v>
      </c>
      <c r="F113" s="23">
        <f t="shared" si="3"/>
        <v>-506.10000000000036</v>
      </c>
      <c r="G113" s="23">
        <f t="shared" si="4"/>
        <v>92.33065616002423</v>
      </c>
    </row>
    <row r="114" spans="1:7" ht="38.25" customHeight="1">
      <c r="A114" s="4">
        <v>104</v>
      </c>
      <c r="B114" s="10" t="s">
        <v>96</v>
      </c>
      <c r="C114" s="12" t="s">
        <v>177</v>
      </c>
      <c r="D114" s="11">
        <v>6599</v>
      </c>
      <c r="E114" s="24">
        <v>6092.9</v>
      </c>
      <c r="F114" s="24">
        <f t="shared" si="3"/>
        <v>-506.10000000000036</v>
      </c>
      <c r="G114" s="24">
        <f t="shared" si="4"/>
        <v>92.33065616002423</v>
      </c>
    </row>
    <row r="115" spans="1:7" ht="60">
      <c r="A115" s="4">
        <v>105</v>
      </c>
      <c r="B115" s="8" t="s">
        <v>180</v>
      </c>
      <c r="C115" s="13" t="s">
        <v>179</v>
      </c>
      <c r="D115" s="9">
        <f>SUM(D116)</f>
        <v>11.6</v>
      </c>
      <c r="E115" s="9">
        <f>SUM(E116)</f>
        <v>11.6</v>
      </c>
      <c r="F115" s="23">
        <f t="shared" si="3"/>
        <v>0</v>
      </c>
      <c r="G115" s="23">
        <f t="shared" si="4"/>
        <v>100</v>
      </c>
    </row>
    <row r="116" spans="1:7" ht="63" customHeight="1">
      <c r="A116" s="4">
        <v>106</v>
      </c>
      <c r="B116" s="8" t="s">
        <v>178</v>
      </c>
      <c r="C116" s="12" t="s">
        <v>181</v>
      </c>
      <c r="D116" s="11">
        <v>11.6</v>
      </c>
      <c r="E116" s="24">
        <v>11.6</v>
      </c>
      <c r="F116" s="24">
        <f t="shared" si="3"/>
        <v>0</v>
      </c>
      <c r="G116" s="24">
        <f t="shared" si="4"/>
        <v>100</v>
      </c>
    </row>
    <row r="117" spans="1:7" ht="51" customHeight="1">
      <c r="A117" s="4">
        <v>107</v>
      </c>
      <c r="B117" s="8" t="s">
        <v>97</v>
      </c>
      <c r="C117" s="13" t="s">
        <v>182</v>
      </c>
      <c r="D117" s="9">
        <f>SUM(D118)</f>
        <v>744</v>
      </c>
      <c r="E117" s="9">
        <f>SUM(E118)</f>
        <v>744</v>
      </c>
      <c r="F117" s="23">
        <f t="shared" si="3"/>
        <v>0</v>
      </c>
      <c r="G117" s="23">
        <f t="shared" si="4"/>
        <v>100</v>
      </c>
    </row>
    <row r="118" spans="1:7" ht="49.5" customHeight="1">
      <c r="A118" s="4">
        <v>108</v>
      </c>
      <c r="B118" s="10" t="s">
        <v>98</v>
      </c>
      <c r="C118" s="12" t="s">
        <v>183</v>
      </c>
      <c r="D118" s="11">
        <v>744</v>
      </c>
      <c r="E118" s="24">
        <v>744</v>
      </c>
      <c r="F118" s="24">
        <f t="shared" si="3"/>
        <v>0</v>
      </c>
      <c r="G118" s="24">
        <f t="shared" si="4"/>
        <v>100</v>
      </c>
    </row>
    <row r="119" spans="1:7" ht="49.5" customHeight="1">
      <c r="A119" s="4">
        <v>109</v>
      </c>
      <c r="B119" s="8" t="s">
        <v>99</v>
      </c>
      <c r="C119" s="13" t="s">
        <v>184</v>
      </c>
      <c r="D119" s="9">
        <f>SUM(D120)</f>
        <v>1548</v>
      </c>
      <c r="E119" s="9">
        <f>SUM(E120)</f>
        <v>1548</v>
      </c>
      <c r="F119" s="23">
        <f t="shared" si="3"/>
        <v>0</v>
      </c>
      <c r="G119" s="23">
        <f t="shared" si="4"/>
        <v>100</v>
      </c>
    </row>
    <row r="120" spans="1:7" ht="48.75" customHeight="1">
      <c r="A120" s="4">
        <v>110</v>
      </c>
      <c r="B120" s="10" t="s">
        <v>100</v>
      </c>
      <c r="C120" s="12" t="s">
        <v>185</v>
      </c>
      <c r="D120" s="11">
        <v>1548</v>
      </c>
      <c r="E120" s="24">
        <v>1548</v>
      </c>
      <c r="F120" s="24">
        <f t="shared" si="3"/>
        <v>0</v>
      </c>
      <c r="G120" s="24">
        <f t="shared" si="4"/>
        <v>100</v>
      </c>
    </row>
    <row r="121" spans="1:7" ht="38.25" customHeight="1">
      <c r="A121" s="4">
        <v>111</v>
      </c>
      <c r="B121" s="8" t="s">
        <v>101</v>
      </c>
      <c r="C121" s="13" t="s">
        <v>186</v>
      </c>
      <c r="D121" s="9">
        <f>SUM(D122)</f>
        <v>22976.5</v>
      </c>
      <c r="E121" s="9">
        <f>SUM(E122)</f>
        <v>23976.5</v>
      </c>
      <c r="F121" s="23">
        <f t="shared" si="3"/>
        <v>1000</v>
      </c>
      <c r="G121" s="23">
        <f t="shared" si="4"/>
        <v>104.35227297456096</v>
      </c>
    </row>
    <row r="122" spans="1:7" ht="36.75" customHeight="1">
      <c r="A122" s="4">
        <v>112</v>
      </c>
      <c r="B122" s="10" t="s">
        <v>102</v>
      </c>
      <c r="C122" s="12" t="s">
        <v>186</v>
      </c>
      <c r="D122" s="11">
        <v>22976.5</v>
      </c>
      <c r="E122" s="24">
        <v>23976.5</v>
      </c>
      <c r="F122" s="24">
        <f t="shared" si="3"/>
        <v>1000</v>
      </c>
      <c r="G122" s="24">
        <f t="shared" si="4"/>
        <v>104.35227297456096</v>
      </c>
    </row>
    <row r="123" spans="1:7" ht="48">
      <c r="A123" s="4">
        <v>113</v>
      </c>
      <c r="B123" s="8" t="s">
        <v>190</v>
      </c>
      <c r="C123" s="13" t="s">
        <v>189</v>
      </c>
      <c r="D123" s="9">
        <f>SUM(D124)</f>
        <v>299.2</v>
      </c>
      <c r="E123" s="9">
        <f>SUM(E124)</f>
        <v>228.4</v>
      </c>
      <c r="F123" s="23">
        <f t="shared" si="3"/>
        <v>-70.79999999999998</v>
      </c>
      <c r="G123" s="23">
        <f t="shared" si="4"/>
        <v>76.33689839572193</v>
      </c>
    </row>
    <row r="124" spans="1:7" ht="48">
      <c r="A124" s="4">
        <v>114</v>
      </c>
      <c r="B124" s="10" t="s">
        <v>259</v>
      </c>
      <c r="C124" s="12" t="s">
        <v>189</v>
      </c>
      <c r="D124" s="11">
        <v>299.2</v>
      </c>
      <c r="E124" s="24">
        <v>228.4</v>
      </c>
      <c r="F124" s="24">
        <f t="shared" si="3"/>
        <v>-70.79999999999998</v>
      </c>
      <c r="G124" s="24">
        <f t="shared" si="4"/>
        <v>76.33689839572193</v>
      </c>
    </row>
    <row r="125" spans="1:7" ht="60">
      <c r="A125" s="4">
        <v>115</v>
      </c>
      <c r="B125" s="8" t="s">
        <v>243</v>
      </c>
      <c r="C125" s="13" t="s">
        <v>245</v>
      </c>
      <c r="D125" s="9">
        <f>SUM(D126)</f>
        <v>0</v>
      </c>
      <c r="E125" s="23">
        <f>SUM(E126)</f>
        <v>1.6</v>
      </c>
      <c r="F125" s="23">
        <f t="shared" si="3"/>
        <v>1.6</v>
      </c>
      <c r="G125" s="23">
        <v>0</v>
      </c>
    </row>
    <row r="126" spans="1:7" ht="60">
      <c r="A126" s="4">
        <v>116</v>
      </c>
      <c r="B126" s="10" t="s">
        <v>244</v>
      </c>
      <c r="C126" s="12" t="s">
        <v>246</v>
      </c>
      <c r="D126" s="11"/>
      <c r="E126" s="24">
        <v>1.6</v>
      </c>
      <c r="F126" s="24">
        <f t="shared" si="3"/>
        <v>1.6</v>
      </c>
      <c r="G126" s="24">
        <v>0</v>
      </c>
    </row>
    <row r="127" spans="1:7" ht="16.5" customHeight="1">
      <c r="A127" s="4">
        <v>117</v>
      </c>
      <c r="B127" s="8" t="s">
        <v>103</v>
      </c>
      <c r="C127" s="13" t="s">
        <v>104</v>
      </c>
      <c r="D127" s="9">
        <f>SUM(D128)</f>
        <v>160284.6</v>
      </c>
      <c r="E127" s="9">
        <f>SUM(E128)</f>
        <v>160284.6</v>
      </c>
      <c r="F127" s="23">
        <f t="shared" si="3"/>
        <v>0</v>
      </c>
      <c r="G127" s="23">
        <f t="shared" si="4"/>
        <v>100</v>
      </c>
    </row>
    <row r="128" spans="1:7" ht="24">
      <c r="A128" s="4">
        <v>118</v>
      </c>
      <c r="B128" s="10" t="s">
        <v>105</v>
      </c>
      <c r="C128" s="12" t="s">
        <v>106</v>
      </c>
      <c r="D128" s="11">
        <v>160284.6</v>
      </c>
      <c r="E128" s="24">
        <v>160284.6</v>
      </c>
      <c r="F128" s="24">
        <f t="shared" si="3"/>
        <v>0</v>
      </c>
      <c r="G128" s="24">
        <f t="shared" si="4"/>
        <v>100</v>
      </c>
    </row>
    <row r="129" spans="1:7" ht="15" customHeight="1">
      <c r="A129" s="4">
        <v>119</v>
      </c>
      <c r="B129" s="5" t="s">
        <v>191</v>
      </c>
      <c r="C129" s="6" t="s">
        <v>192</v>
      </c>
      <c r="D129" s="7">
        <f>D130+D132</f>
        <v>54627</v>
      </c>
      <c r="E129" s="7">
        <f>E130+E132</f>
        <v>40316.6</v>
      </c>
      <c r="F129" s="22">
        <f t="shared" si="3"/>
        <v>-14310.400000000001</v>
      </c>
      <c r="G129" s="22">
        <f t="shared" si="4"/>
        <v>73.80343053801234</v>
      </c>
    </row>
    <row r="130" spans="1:7" ht="72.75" customHeight="1">
      <c r="A130" s="4">
        <v>120</v>
      </c>
      <c r="B130" s="8" t="s">
        <v>213</v>
      </c>
      <c r="C130" s="13" t="s">
        <v>216</v>
      </c>
      <c r="D130" s="9">
        <f>SUM(D131)</f>
        <v>28</v>
      </c>
      <c r="E130" s="9">
        <f>SUM(E131)</f>
        <v>28</v>
      </c>
      <c r="F130" s="23">
        <f t="shared" si="3"/>
        <v>0</v>
      </c>
      <c r="G130" s="23">
        <f t="shared" si="4"/>
        <v>100</v>
      </c>
    </row>
    <row r="131" spans="1:7" ht="62.25" customHeight="1">
      <c r="A131" s="4">
        <v>121</v>
      </c>
      <c r="B131" s="10" t="s">
        <v>214</v>
      </c>
      <c r="C131" s="12" t="s">
        <v>215</v>
      </c>
      <c r="D131" s="11">
        <v>28</v>
      </c>
      <c r="E131" s="24">
        <v>28</v>
      </c>
      <c r="F131" s="24">
        <f t="shared" si="3"/>
        <v>0</v>
      </c>
      <c r="G131" s="24">
        <f t="shared" si="4"/>
        <v>100</v>
      </c>
    </row>
    <row r="132" spans="1:7" ht="24">
      <c r="A132" s="4">
        <v>122</v>
      </c>
      <c r="B132" s="8" t="s">
        <v>193</v>
      </c>
      <c r="C132" s="13" t="s">
        <v>196</v>
      </c>
      <c r="D132" s="9">
        <f>SUM(D133)</f>
        <v>54599</v>
      </c>
      <c r="E132" s="9">
        <f>SUM(E133)</f>
        <v>40288.6</v>
      </c>
      <c r="F132" s="23">
        <f t="shared" si="3"/>
        <v>-14310.400000000001</v>
      </c>
      <c r="G132" s="23">
        <f t="shared" si="4"/>
        <v>73.7899961537757</v>
      </c>
    </row>
    <row r="133" spans="1:7" ht="36">
      <c r="A133" s="4">
        <v>123</v>
      </c>
      <c r="B133" s="10" t="s">
        <v>194</v>
      </c>
      <c r="C133" s="12" t="s">
        <v>195</v>
      </c>
      <c r="D133" s="11">
        <v>54599</v>
      </c>
      <c r="E133" s="24">
        <v>40288.6</v>
      </c>
      <c r="F133" s="24">
        <f t="shared" si="3"/>
        <v>-14310.400000000001</v>
      </c>
      <c r="G133" s="24">
        <f t="shared" si="4"/>
        <v>73.7899961537757</v>
      </c>
    </row>
    <row r="134" spans="1:7" ht="60">
      <c r="A134" s="4">
        <v>124</v>
      </c>
      <c r="B134" s="5" t="s">
        <v>249</v>
      </c>
      <c r="C134" s="6" t="s">
        <v>247</v>
      </c>
      <c r="D134" s="7">
        <f>SUM(D135)</f>
        <v>0</v>
      </c>
      <c r="E134" s="7">
        <f>SUM(E135)</f>
        <v>-1729.1</v>
      </c>
      <c r="F134" s="22">
        <f t="shared" si="3"/>
        <v>-1729.1</v>
      </c>
      <c r="G134" s="22">
        <v>0</v>
      </c>
    </row>
    <row r="135" spans="1:7" ht="48">
      <c r="A135" s="4">
        <v>125</v>
      </c>
      <c r="B135" s="8" t="s">
        <v>250</v>
      </c>
      <c r="C135" s="13" t="s">
        <v>248</v>
      </c>
      <c r="D135" s="9">
        <v>0</v>
      </c>
      <c r="E135" s="23">
        <v>-1729.1</v>
      </c>
      <c r="F135" s="23">
        <f t="shared" si="3"/>
        <v>-1729.1</v>
      </c>
      <c r="G135" s="23">
        <v>0</v>
      </c>
    </row>
    <row r="136" spans="1:7" ht="15" customHeight="1">
      <c r="A136" s="4">
        <v>126</v>
      </c>
      <c r="B136" s="8"/>
      <c r="C136" s="13"/>
      <c r="D136" s="9"/>
      <c r="E136" s="23"/>
      <c r="F136" s="23"/>
      <c r="G136" s="23"/>
    </row>
    <row r="137" spans="1:7" ht="12.75">
      <c r="A137" s="4">
        <v>127</v>
      </c>
      <c r="B137" s="8"/>
      <c r="C137" s="6" t="s">
        <v>107</v>
      </c>
      <c r="D137" s="7">
        <f>D11+D100</f>
        <v>562021.4</v>
      </c>
      <c r="E137" s="7">
        <f>E11+E100</f>
        <v>543404.7</v>
      </c>
      <c r="F137" s="22">
        <f t="shared" si="3"/>
        <v>-18616.70000000007</v>
      </c>
      <c r="G137" s="22">
        <f t="shared" si="4"/>
        <v>96.68754606141331</v>
      </c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</sheetData>
  <sheetProtection/>
  <mergeCells count="9">
    <mergeCell ref="A1:G1"/>
    <mergeCell ref="A2:G2"/>
    <mergeCell ref="A3:G3"/>
    <mergeCell ref="A4:G4"/>
    <mergeCell ref="A8:A9"/>
    <mergeCell ref="B8:B9"/>
    <mergeCell ref="C8:C9"/>
    <mergeCell ref="C5:D5"/>
    <mergeCell ref="A6:G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2017-04-12T04:25:15Z</cp:lastPrinted>
  <dcterms:created xsi:type="dcterms:W3CDTF">2012-10-29T09:17:54Z</dcterms:created>
  <dcterms:modified xsi:type="dcterms:W3CDTF">2017-04-12T04:25:22Z</dcterms:modified>
  <cp:category/>
  <cp:version/>
  <cp:contentType/>
  <cp:contentStatus/>
</cp:coreProperties>
</file>