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<sst xmlns="http://schemas.openxmlformats.org/spreadsheetml/2006/main" count="329" uniqueCount="324">
  <si>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</si>
  <si>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</si>
  <si>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</si>
  <si>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</si>
  <si>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</si>
  <si>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</si>
  <si>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</si>
  <si>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</si>
  <si>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</si>
  <si>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</si>
  <si>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</si>
  <si>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</si>
  <si>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</si>
  <si>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</si>
  <si>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</si>
  <si>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</si>
  <si>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</si>
  <si>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</si>
  <si>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</si>
  <si>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</si>
  <si>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</si>
  <si>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</si>
  <si>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</si>
  <si>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</si>
  <si>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</si>
  <si>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</si>
  <si>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</si>
  <si>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</si>
  <si>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</si>
  <si>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</si>
  <si>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</si>
  <si>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</si>
  <si>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</si>
  <si>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</si>
  <si>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</si>
  <si>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</si>
  <si>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</si>
  <si>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</si>
  <si>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</si>
  <si>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</si>
  <si>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</si>
  <si>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</si>
  <si>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</si>
  <si>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</si>
  <si>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</si>
  <si>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</si>
  <si>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</si>
  <si>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</si>
  <si>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</si>
  <si>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</si>
  <si>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</si>
  <si>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</si>
  <si>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</si>
  <si>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</si>
  <si>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</si>
  <si>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</si>
  <si>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</si>
  <si>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</si>
  <si>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</si>
  <si>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</si>
  <si>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</si>
  <si>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</si>
  <si>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</si>
  <si>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</si>
  <si>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</si>
  <si>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</si>
  <si>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</si>
  <si>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</si>
  <si>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</si>
  <si>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</si>
  <si>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</si>
  <si>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</si>
  <si>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</si>
  <si>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</si>
  <si>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</si>
  <si>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</si>
  <si>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</si>
  <si>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</si>
  <si>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</si>
  <si>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</si>
  <si>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</si>
  <si>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</si>
  <si>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</si>
  <si>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</si>
  <si>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</si>
  <si>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</si>
  <si>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</si>
  <si>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</si>
  <si>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</si>
  <si>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</si>
  <si>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</si>
  <si>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</si>
  <si>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</si>
  <si>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</si>
  <si>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</si>
  <si>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</si>
  <si>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</si>
  <si>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</si>
  <si>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</si>
  <si>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</si>
  <si>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</si>
  <si>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</si>
  <si>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</si>
  <si>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</si>
  <si>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</si>
  <si>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</si>
  <si>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</si>
  <si>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</si>
  <si>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</si>
  <si>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</si>
  <si>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</si>
  <si>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</si>
  <si>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</si>
  <si>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</si>
  <si>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</si>
  <si>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</si>
  <si>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</si>
  <si>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</si>
  <si>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</si>
  <si>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</si>
  <si>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</si>
  <si>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</si>
  <si>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 xml:space="preserve">Субвенции бюджетам бюджетной системы Российской Федерации </t>
  </si>
  <si>
    <t xml:space="preserve">Субвенции бюджетам городских округов на выполнение передаваемых полномочий субъектов Российской Федерации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</si>
  <si>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</si>
  <si>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</si>
  <si>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</si>
  <si>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</si>
  <si>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</si>
  <si>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внутригородских муниципальных образований городов федерального значения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</si>
  <si>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</si>
  <si>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 xml:space="preserve">СВОД ДОХОДОВ бюджета городского округа Верхотурский </t>
  </si>
  <si>
    <t>Приложение  1</t>
  </si>
  <si>
    <t>в тыс.руб.</t>
  </si>
  <si>
    <t>Код классификации доходов бюджета</t>
  </si>
  <si>
    <t>Наименование источника доходов</t>
  </si>
  <si>
    <t xml:space="preserve">Сумма на 2020 год                </t>
  </si>
  <si>
    <t>000 1 12 01041 01 0000 120</t>
  </si>
  <si>
    <t>Плата за размещение отходов производства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</si>
  <si>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</si>
  <si>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</si>
  <si>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</si>
  <si>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</si>
  <si>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</si>
  <si>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</si>
  <si>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</si>
  <si>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</si>
  <si>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</si>
  <si>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</si>
  <si>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</si>
  <si>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</si>
  <si>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</si>
  <si>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</si>
  <si>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</si>
  <si>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</si>
  <si>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</si>
  <si>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</si>
  <si>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</si>
  <si>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</si>
  <si>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</si>
  <si>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</si>
  <si>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</si>
  <si>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</si>
  <si>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</si>
  <si>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</si>
  <si>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</si>
  <si>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</si>
  <si>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</si>
  <si>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</si>
  <si>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</si>
  <si>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</si>
  <si>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</si>
  <si>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</si>
  <si>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</si>
  <si>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</si>
  <si>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</si>
  <si>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</si>
  <si>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</si>
  <si>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</si>
  <si>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</si>
  <si>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</si>
  <si>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</si>
  <si>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</si>
  <si>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</si>
  <si>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</si>
  <si>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</si>
  <si>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</si>
  <si>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</si>
  <si>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</si>
  <si>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</si>
  <si>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</si>
  <si>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</si>
  <si>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</si>
  <si>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</si>
  <si>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</si>
  <si>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</si>
  <si>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</si>
  <si>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</si>
  <si>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</si>
  <si>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</si>
  <si>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</si>
  <si>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</si>
  <si>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</si>
  <si>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</si>
  <si>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</si>
  <si>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</si>
  <si>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</si>
  <si>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</si>
  <si>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</si>
  <si>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</si>
  <si>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</si>
  <si>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</si>
  <si>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</si>
  <si>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</si>
  <si>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</si>
  <si>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</si>
  <si>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</si>
  <si>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</si>
  <si>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</si>
  <si>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</si>
  <si>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</si>
  <si>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</si>
  <si>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</si>
  <si>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</si>
  <si>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</si>
  <si>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</si>
  <si>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</si>
  <si>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</si>
  <si>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</si>
  <si>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</si>
  <si>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</si>
  <si>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</si>
  <si>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000 2 02 10000 00 0000 150</t>
  </si>
  <si>
    <t>000 2 02 15001 00 0000 150</t>
  </si>
  <si>
    <t>000 2 02 20000 00 0000 150</t>
  </si>
  <si>
    <t>000 2 02 29999 00 0000 150</t>
  </si>
  <si>
    <t>000 2 02 29999 04 0000 150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</si>
  <si>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</si>
  <si>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</si>
  <si>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</si>
  <si>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</si>
  <si>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</si>
  <si>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000 2 02 35118 00 0000 150</t>
  </si>
  <si>
    <t>000 2 02 35118 04 0000 150</t>
  </si>
  <si>
    <t>000 2 02 35120 00 0000 150</t>
  </si>
  <si>
    <t>000 2 02 35120 04 0000 150</t>
  </si>
  <si>
    <t>000 2 02 35250 00 0000 150</t>
  </si>
  <si>
    <t>000 2 02 35250 04 0000 150</t>
  </si>
  <si>
    <t>000 2 02 39999 00 0000 150</t>
  </si>
  <si>
    <t>000 2 02 39999 04 0000 150</t>
  </si>
  <si>
    <t>на 2020 год и плановый период 2021 и 2022 годов</t>
  </si>
  <si>
    <t xml:space="preserve">Сумма на 2021 год                </t>
  </si>
  <si>
    <t xml:space="preserve">Сумма на 2022 год                .  </t>
  </si>
  <si>
    <t>000 1 11 09044 00 0000 120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</si>
  <si>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</si>
  <si>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</si>
  <si>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</si>
  <si>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000 1 16 01064 01 0000 140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</si>
  <si>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</si>
  <si>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</si>
  <si>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000 1 16 01000 00 0000 140</t>
  </si>
  <si>
    <t>000 1 16 01204 01 0000 140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</si>
  <si>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</si>
  <si>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</si>
  <si>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</si>
  <si>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БЕЗВОЗМЕЗДНЫЕ ПОСТУПЛЕНИЯ ОТ ДРУГИХ БЮДЖЕТОВ БЮДЖЕТНОЙ СИСТЕМЫ РОССИЙСКОЙ ФЕДЕРАЦИИ</t>
  </si>
  <si>
    <t>000 2 02 15002 04 0000 150</t>
  </si>
  <si>
    <t>Дотации бюджетам городских округов на поддержку мер по обеспечению сбалансированности местных бюджетов</t>
  </si>
  <si>
    <t>000 2 02 20077 04 0000 150</t>
  </si>
  <si>
    <t>000 2 02 20077 00 0000 150</t>
  </si>
  <si>
    <t>48</t>
  </si>
  <si>
    <t>69</t>
  </si>
  <si>
    <t>70</t>
  </si>
  <si>
    <t>71</t>
  </si>
  <si>
    <t>72</t>
  </si>
  <si>
    <t>73</t>
  </si>
  <si>
    <t>74</t>
  </si>
  <si>
    <t>75</t>
  </si>
  <si>
    <t>000 1 16 07090 00 0000 140</t>
  </si>
  <si>
    <t>000 1 17 00000 00 0000 000</t>
  </si>
  <si>
    <t>000 1 17 05040 04 0000 140</t>
  </si>
  <si>
    <t>Прочие неналоговые доходы бюджетов городских округов</t>
  </si>
  <si>
    <t>000 1 17 05000 00 0000 140</t>
  </si>
  <si>
    <t>Прочие неналоговые доходы</t>
  </si>
  <si>
    <t>ПРОЧИЕ НЕНАЛОГОВЫЕ ДОХОДЫ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</si>
  <si>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</si>
  <si>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</si>
  <si>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Субвенции местным бюджетам на выполнение передаваемых полномочий субъектов Российской Федерации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</si>
  <si>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</si>
  <si>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</si>
  <si>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проведение Всероссийской переписи населения 2020 года</t>
  </si>
  <si>
    <t>000 2 02 35469 04 0000 150</t>
  </si>
  <si>
    <t>Субвенции бюджетам на проведение Всероссийской переписи населения 2020 года</t>
  </si>
  <si>
    <t>000 2 02 35469 00 0000 150</t>
  </si>
  <si>
    <t>96</t>
  </si>
  <si>
    <t>97</t>
  </si>
  <si>
    <t>000 2 02 25555 00 0000 150</t>
  </si>
  <si>
    <t>000 2 02 25555 04 0000 150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</si>
  <si>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</si>
  <si>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поддержку муниципальных программ формирования современной городской среды</t>
  </si>
  <si>
    <t>000 2 02 25576 00 0000 150</t>
  </si>
  <si>
    <t>000 2 02 25576  04 0000 150</t>
  </si>
  <si>
    <t xml:space="preserve">Субсидии бюджетам на обеспечение комплексного развития сельских территорий
</t>
  </si>
  <si>
    <t xml:space="preserve">Субсидии бюджетам городских округов на обеспечение комплексного развития сельских территорий
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</si>
  <si>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</si>
  <si>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</si>
  <si>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</si>
  <si>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</si>
  <si>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</si>
  <si>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</si>
  <si>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98</t>
  </si>
  <si>
    <t>99</t>
  </si>
  <si>
    <t>100</t>
  </si>
  <si>
    <t>101</t>
  </si>
  <si>
    <t>102</t>
  </si>
  <si>
    <t>103</t>
  </si>
  <si>
    <t>104</t>
  </si>
  <si>
    <t xml:space="preserve">Субсидия бюджетам городских округов на поддержку отрасли культуры
</t>
  </si>
  <si>
    <t>000 2 02 25519 04 0000 150</t>
  </si>
  <si>
    <t>000 2 02 25519 00 0000 150</t>
  </si>
  <si>
    <t xml:space="preserve">Субсидия бюджетам на поддержку отрасли культуры
</t>
  </si>
  <si>
    <t>«О внесении изменений в Решение Думы городского округа Верхотурский от 12.12.2019  №33</t>
  </si>
  <si>
    <t xml:space="preserve">«О бюджете городского округа Верхотурский на 2020 годи плановый период 2021и 2022 годов»   </t>
  </si>
  <si>
    <t>от «05» февраля 2020 года  №1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</si>
</sst>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justify"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view="pageBreakPreview" zoomScaleSheetLayoutView="100" zoomScalePageLayoutView="0" workbookViewId="0" topLeftCell="A1">
      <selection activeCell="A4" sqref="A4:F4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5.75">
      <c r="C1" s="34" t="s">
        <v>132</v>
      </c>
      <c r="D1" s="34"/>
      <c r="E1" s="34"/>
      <c r="F1" s="34"/>
    </row>
    <row r="2" spans="3:6" ht="15.75">
      <c r="C2" s="34" t="s">
        <v>117</v>
      </c>
      <c r="D2" s="34"/>
      <c r="E2" s="34"/>
      <c r="F2" s="34"/>
    </row>
    <row r="3" spans="3:6" ht="15.75">
      <c r="C3" s="34" t="s">
        <v>323</v>
      </c>
      <c r="D3" s="34"/>
      <c r="E3" s="34"/>
      <c r="F3" s="34"/>
    </row>
    <row r="4" spans="1:6" ht="15.75">
      <c r="A4" s="33" t="s">
        <v>321</v>
      </c>
      <c r="B4" s="33"/>
      <c r="C4" s="33"/>
      <c r="D4" s="33"/>
      <c r="E4" s="33"/>
      <c r="F4" s="33"/>
    </row>
    <row r="5" spans="1:6" ht="15.75" customHeight="1">
      <c r="A5" s="34" t="s">
        <v>322</v>
      </c>
      <c r="B5" s="34"/>
      <c r="C5" s="34"/>
      <c r="D5" s="34"/>
      <c r="E5" s="34"/>
      <c r="F5" s="34"/>
    </row>
    <row r="6" spans="3:5" ht="15.75">
      <c r="C6" s="3"/>
      <c r="D6" s="3"/>
      <c r="E6" s="3"/>
    </row>
    <row r="7" spans="1:6" ht="15.75">
      <c r="A7" s="35" t="s">
        <v>131</v>
      </c>
      <c r="B7" s="35"/>
      <c r="C7" s="35"/>
      <c r="D7" s="35"/>
      <c r="E7" s="35"/>
      <c r="F7" s="35"/>
    </row>
    <row r="8" spans="1:6" ht="15.75">
      <c r="A8" s="35" t="s">
        <v>250</v>
      </c>
      <c r="B8" s="35"/>
      <c r="C8" s="35"/>
      <c r="D8" s="35"/>
      <c r="E8" s="35"/>
      <c r="F8" s="35"/>
    </row>
    <row r="9" spans="1:6" ht="15.75">
      <c r="A9" s="25"/>
      <c r="B9" s="25"/>
      <c r="C9" s="25"/>
      <c r="D9" s="25"/>
      <c r="E9" s="25"/>
      <c r="F9" s="25"/>
    </row>
    <row r="10" spans="2:6" ht="15.75">
      <c r="B10" s="1"/>
      <c r="F10" s="26" t="s">
        <v>133</v>
      </c>
    </row>
    <row r="11" spans="1:6" ht="38.25">
      <c r="A11" s="4" t="s">
        <v>0</v>
      </c>
      <c r="B11" s="4" t="s">
        <v>134</v>
      </c>
      <c r="C11" s="4" t="s">
        <v>135</v>
      </c>
      <c r="D11" s="4" t="s">
        <v>136</v>
      </c>
      <c r="E11" s="28" t="s">
        <v>251</v>
      </c>
      <c r="F11" s="28" t="s">
        <v>252</v>
      </c>
    </row>
    <row r="12" spans="1:6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27">
        <v>6</v>
      </c>
    </row>
    <row r="13" spans="1:6" ht="15.75" customHeight="1">
      <c r="A13" s="29" t="s">
        <v>145</v>
      </c>
      <c r="B13" s="5" t="s">
        <v>1</v>
      </c>
      <c r="C13" s="6" t="s">
        <v>2</v>
      </c>
      <c r="D13" s="22">
        <f>D14+D20+D26+D38+D46+D49+D57+D62+D69+D73+D80</f>
        <v>200650.60000000003</v>
      </c>
      <c r="E13" s="22">
        <f>E14+E20+E26+E38+E46+E49+E57+E62+E69+E73+E80</f>
        <v>283095</v>
      </c>
      <c r="F13" s="22">
        <f>F14+F20+F26+F38+F46+F49+F57+F62+F69+F73+F80</f>
        <v>297707</v>
      </c>
    </row>
    <row r="14" spans="1:6" ht="12.75">
      <c r="A14" s="29" t="s">
        <v>146</v>
      </c>
      <c r="B14" s="5" t="s">
        <v>3</v>
      </c>
      <c r="C14" s="6" t="s">
        <v>4</v>
      </c>
      <c r="D14" s="7">
        <f>SUM(D15)</f>
        <v>124568.1</v>
      </c>
      <c r="E14" s="7">
        <f>SUM(E15)</f>
        <v>211733.3</v>
      </c>
      <c r="F14" s="7">
        <f>SUM(F15)</f>
        <v>224708.44999999998</v>
      </c>
    </row>
    <row r="15" spans="1:6" ht="12.75">
      <c r="A15" s="29" t="s">
        <v>147</v>
      </c>
      <c r="B15" s="5" t="s">
        <v>5</v>
      </c>
      <c r="C15" s="6" t="s">
        <v>6</v>
      </c>
      <c r="D15" s="7">
        <f>SUM(D16:D19)</f>
        <v>124568.1</v>
      </c>
      <c r="E15" s="7">
        <f>SUM(E16:E19)</f>
        <v>211733.3</v>
      </c>
      <c r="F15" s="7">
        <f>SUM(F16:F19)</f>
        <v>224708.44999999998</v>
      </c>
    </row>
    <row r="16" spans="1:10" ht="96">
      <c r="A16" s="29" t="s">
        <v>148</v>
      </c>
      <c r="B16" s="8" t="s">
        <v>7</v>
      </c>
      <c r="C16" s="12" t="s">
        <v>76</v>
      </c>
      <c r="D16" s="23">
        <v>122975.3</v>
      </c>
      <c r="E16" s="9">
        <v>208980.8</v>
      </c>
      <c r="F16" s="16">
        <v>221787.3</v>
      </c>
      <c r="J16" s="17"/>
    </row>
    <row r="17" spans="1:6" ht="132">
      <c r="A17" s="29" t="s">
        <v>149</v>
      </c>
      <c r="B17" s="8" t="s">
        <v>8</v>
      </c>
      <c r="C17" s="12" t="s">
        <v>9</v>
      </c>
      <c r="D17" s="23">
        <v>490.1</v>
      </c>
      <c r="E17" s="9">
        <v>846.9</v>
      </c>
      <c r="F17" s="16">
        <v>898.8</v>
      </c>
    </row>
    <row r="18" spans="1:6" ht="60">
      <c r="A18" s="29" t="s">
        <v>150</v>
      </c>
      <c r="B18" s="8" t="s">
        <v>10</v>
      </c>
      <c r="C18" s="12" t="s">
        <v>11</v>
      </c>
      <c r="D18" s="23">
        <v>367.5</v>
      </c>
      <c r="E18" s="9">
        <v>635.2</v>
      </c>
      <c r="F18" s="16">
        <v>674.1</v>
      </c>
    </row>
    <row r="19" spans="1:6" ht="100.5" customHeight="1">
      <c r="A19" s="29" t="s">
        <v>151</v>
      </c>
      <c r="B19" s="8" t="s">
        <v>12</v>
      </c>
      <c r="C19" s="12" t="s">
        <v>13</v>
      </c>
      <c r="D19" s="23">
        <v>735.2</v>
      </c>
      <c r="E19" s="9">
        <v>1270.4</v>
      </c>
      <c r="F19" s="16">
        <v>1348.25</v>
      </c>
    </row>
    <row r="20" spans="1:6" ht="48">
      <c r="A20" s="29" t="s">
        <v>152</v>
      </c>
      <c r="B20" s="5" t="s">
        <v>78</v>
      </c>
      <c r="C20" s="6" t="s">
        <v>77</v>
      </c>
      <c r="D20" s="7">
        <f>SUM(D21)</f>
        <v>29959.999999999996</v>
      </c>
      <c r="E20" s="7">
        <f>SUM(E21)</f>
        <v>29959.999999999996</v>
      </c>
      <c r="F20" s="7">
        <f>SUM(F21)</f>
        <v>29959.999999999996</v>
      </c>
    </row>
    <row r="21" spans="1:6" ht="36">
      <c r="A21" s="29" t="s">
        <v>153</v>
      </c>
      <c r="B21" s="5" t="s">
        <v>79</v>
      </c>
      <c r="C21" s="6" t="s">
        <v>80</v>
      </c>
      <c r="D21" s="7">
        <f>SUM(D22:D25)</f>
        <v>29959.999999999996</v>
      </c>
      <c r="E21" s="7">
        <f>SUM(E22:E25)</f>
        <v>29959.999999999996</v>
      </c>
      <c r="F21" s="7">
        <f>SUM(F22:F25)</f>
        <v>29959.999999999996</v>
      </c>
    </row>
    <row r="22" spans="1:6" ht="86.25" customHeight="1">
      <c r="A22" s="29" t="s">
        <v>154</v>
      </c>
      <c r="B22" s="8" t="s">
        <v>86</v>
      </c>
      <c r="C22" s="13" t="s">
        <v>94</v>
      </c>
      <c r="D22" s="23">
        <v>8958</v>
      </c>
      <c r="E22" s="23">
        <v>8958</v>
      </c>
      <c r="F22" s="23">
        <v>8958</v>
      </c>
    </row>
    <row r="23" spans="1:6" ht="111" customHeight="1">
      <c r="A23" s="29" t="s">
        <v>155</v>
      </c>
      <c r="B23" s="8" t="s">
        <v>87</v>
      </c>
      <c r="C23" s="13" t="s">
        <v>95</v>
      </c>
      <c r="D23" s="23">
        <v>329.6</v>
      </c>
      <c r="E23" s="23">
        <v>329.6</v>
      </c>
      <c r="F23" s="23">
        <v>329.6</v>
      </c>
    </row>
    <row r="24" spans="1:6" ht="96.75" customHeight="1">
      <c r="A24" s="29" t="s">
        <v>156</v>
      </c>
      <c r="B24" s="8" t="s">
        <v>88</v>
      </c>
      <c r="C24" s="13" t="s">
        <v>96</v>
      </c>
      <c r="D24" s="23">
        <v>20522.6</v>
      </c>
      <c r="E24" s="23">
        <v>20522.6</v>
      </c>
      <c r="F24" s="23">
        <v>20522.6</v>
      </c>
    </row>
    <row r="25" spans="1:6" ht="96" customHeight="1">
      <c r="A25" s="29" t="s">
        <v>157</v>
      </c>
      <c r="B25" s="8" t="s">
        <v>89</v>
      </c>
      <c r="C25" s="13" t="s">
        <v>97</v>
      </c>
      <c r="D25" s="23">
        <v>149.8</v>
      </c>
      <c r="E25" s="23">
        <v>149.8</v>
      </c>
      <c r="F25" s="23">
        <v>149.8</v>
      </c>
    </row>
    <row r="26" spans="1:6" ht="12.75">
      <c r="A26" s="29" t="s">
        <v>158</v>
      </c>
      <c r="B26" s="5" t="s">
        <v>14</v>
      </c>
      <c r="C26" s="6" t="s">
        <v>15</v>
      </c>
      <c r="D26" s="22">
        <f>D27+D32+D34+D36</f>
        <v>13330</v>
      </c>
      <c r="E26" s="22">
        <f>E27+E32+E34+E36</f>
        <v>9370.1</v>
      </c>
      <c r="F26" s="22">
        <f>F27+F32+F34+F36</f>
        <v>9652.15</v>
      </c>
    </row>
    <row r="27" spans="1:6" ht="39" customHeight="1">
      <c r="A27" s="29" t="s">
        <v>159</v>
      </c>
      <c r="B27" s="5" t="s">
        <v>98</v>
      </c>
      <c r="C27" s="6" t="s">
        <v>99</v>
      </c>
      <c r="D27" s="22">
        <f>SUM(D28+D30)</f>
        <v>5722</v>
      </c>
      <c r="E27" s="22">
        <f>SUM(E28+E30)</f>
        <v>6843.5</v>
      </c>
      <c r="F27" s="22">
        <f>SUM(F28+F30)</f>
        <v>7117.25</v>
      </c>
    </row>
    <row r="28" spans="1:6" ht="38.25" customHeight="1">
      <c r="A28" s="29" t="s">
        <v>160</v>
      </c>
      <c r="B28" s="8" t="s">
        <v>100</v>
      </c>
      <c r="C28" s="12" t="s">
        <v>102</v>
      </c>
      <c r="D28" s="23">
        <f>SUM(D29)</f>
        <v>1950</v>
      </c>
      <c r="E28" s="23">
        <f>SUM(E29)</f>
        <v>2332.2</v>
      </c>
      <c r="F28" s="23">
        <f>SUM(F29)</f>
        <v>2425.5</v>
      </c>
    </row>
    <row r="29" spans="1:6" ht="48">
      <c r="A29" s="29" t="s">
        <v>161</v>
      </c>
      <c r="B29" s="10" t="s">
        <v>118</v>
      </c>
      <c r="C29" s="11" t="s">
        <v>120</v>
      </c>
      <c r="D29" s="19">
        <v>1950</v>
      </c>
      <c r="E29" s="19">
        <v>2332.2</v>
      </c>
      <c r="F29" s="20">
        <v>2425.5</v>
      </c>
    </row>
    <row r="30" spans="1:6" ht="48" customHeight="1">
      <c r="A30" s="29" t="s">
        <v>162</v>
      </c>
      <c r="B30" s="8" t="s">
        <v>101</v>
      </c>
      <c r="C30" s="12" t="s">
        <v>125</v>
      </c>
      <c r="D30" s="23">
        <f>SUM(D31)</f>
        <v>3772</v>
      </c>
      <c r="E30" s="23">
        <f>SUM(E31)</f>
        <v>4511.3</v>
      </c>
      <c r="F30" s="23">
        <f>SUM(F31)</f>
        <v>4691.75</v>
      </c>
    </row>
    <row r="31" spans="1:6" ht="84">
      <c r="A31" s="29" t="s">
        <v>163</v>
      </c>
      <c r="B31" s="10" t="s">
        <v>119</v>
      </c>
      <c r="C31" s="11" t="s">
        <v>124</v>
      </c>
      <c r="D31" s="19">
        <v>3772</v>
      </c>
      <c r="E31" s="19">
        <v>4511.3</v>
      </c>
      <c r="F31" s="20">
        <v>4691.75</v>
      </c>
    </row>
    <row r="32" spans="1:6" ht="24">
      <c r="A32" s="29" t="s">
        <v>164</v>
      </c>
      <c r="B32" s="5" t="s">
        <v>16</v>
      </c>
      <c r="C32" s="6" t="s">
        <v>17</v>
      </c>
      <c r="D32" s="22">
        <f>SUM(D33:D33)</f>
        <v>6796</v>
      </c>
      <c r="E32" s="22">
        <f>SUM(E33:E33)</f>
        <v>1699</v>
      </c>
      <c r="F32" s="22">
        <f>SUM(F33:F33)</f>
        <v>1699</v>
      </c>
    </row>
    <row r="33" spans="1:6" ht="24">
      <c r="A33" s="29" t="s">
        <v>165</v>
      </c>
      <c r="B33" s="8" t="s">
        <v>18</v>
      </c>
      <c r="C33" s="12" t="s">
        <v>17</v>
      </c>
      <c r="D33" s="23">
        <v>6796</v>
      </c>
      <c r="E33" s="23">
        <v>1699</v>
      </c>
      <c r="F33" s="24">
        <v>1699</v>
      </c>
    </row>
    <row r="34" spans="1:6" ht="12.75">
      <c r="A34" s="29" t="s">
        <v>166</v>
      </c>
      <c r="B34" s="5" t="s">
        <v>19</v>
      </c>
      <c r="C34" s="6" t="s">
        <v>20</v>
      </c>
      <c r="D34" s="22">
        <f>SUM(D35)</f>
        <v>278</v>
      </c>
      <c r="E34" s="22">
        <f>SUM(E35)</f>
        <v>280.2</v>
      </c>
      <c r="F34" s="22">
        <f>SUM(F35)</f>
        <v>282.5</v>
      </c>
    </row>
    <row r="35" spans="1:6" ht="12.75">
      <c r="A35" s="29" t="s">
        <v>167</v>
      </c>
      <c r="B35" s="8" t="s">
        <v>21</v>
      </c>
      <c r="C35" s="12" t="s">
        <v>20</v>
      </c>
      <c r="D35" s="23">
        <v>278</v>
      </c>
      <c r="E35" s="23">
        <v>280.2</v>
      </c>
      <c r="F35" s="24">
        <v>282.5</v>
      </c>
    </row>
    <row r="36" spans="1:6" ht="36">
      <c r="A36" s="29" t="s">
        <v>168</v>
      </c>
      <c r="B36" s="5" t="s">
        <v>90</v>
      </c>
      <c r="C36" s="6" t="s">
        <v>92</v>
      </c>
      <c r="D36" s="22">
        <f>SUM(D37)</f>
        <v>534</v>
      </c>
      <c r="E36" s="22">
        <f>SUM(E37)</f>
        <v>547.4</v>
      </c>
      <c r="F36" s="22">
        <f>SUM(F37)</f>
        <v>553.4</v>
      </c>
    </row>
    <row r="37" spans="1:6" ht="48">
      <c r="A37" s="29" t="s">
        <v>169</v>
      </c>
      <c r="B37" s="8" t="s">
        <v>91</v>
      </c>
      <c r="C37" s="12" t="s">
        <v>93</v>
      </c>
      <c r="D37" s="23">
        <v>534</v>
      </c>
      <c r="E37" s="23">
        <v>547.4</v>
      </c>
      <c r="F37" s="24">
        <v>553.4</v>
      </c>
    </row>
    <row r="38" spans="1:6" ht="12.75">
      <c r="A38" s="29" t="s">
        <v>170</v>
      </c>
      <c r="B38" s="5" t="s">
        <v>22</v>
      </c>
      <c r="C38" s="6" t="s">
        <v>23</v>
      </c>
      <c r="D38" s="22">
        <f>D39+D41</f>
        <v>14035</v>
      </c>
      <c r="E38" s="22">
        <f>E39+E41</f>
        <v>13055.3</v>
      </c>
      <c r="F38" s="22">
        <f>F39+F41</f>
        <v>14018.2</v>
      </c>
    </row>
    <row r="39" spans="1:6" ht="12.75">
      <c r="A39" s="29" t="s">
        <v>171</v>
      </c>
      <c r="B39" s="5" t="s">
        <v>24</v>
      </c>
      <c r="C39" s="6" t="s">
        <v>25</v>
      </c>
      <c r="D39" s="22">
        <f>SUM(D40)</f>
        <v>5148</v>
      </c>
      <c r="E39" s="22">
        <f>SUM(E40)</f>
        <v>4168.3</v>
      </c>
      <c r="F39" s="22">
        <f>SUM(F40)</f>
        <v>5131.2</v>
      </c>
    </row>
    <row r="40" spans="1:6" ht="60">
      <c r="A40" s="29" t="s">
        <v>172</v>
      </c>
      <c r="B40" s="8" t="s">
        <v>26</v>
      </c>
      <c r="C40" s="12" t="s">
        <v>27</v>
      </c>
      <c r="D40" s="23">
        <v>5148</v>
      </c>
      <c r="E40" s="23">
        <v>4168.3</v>
      </c>
      <c r="F40" s="24">
        <v>5131.2</v>
      </c>
    </row>
    <row r="41" spans="1:6" ht="12.75">
      <c r="A41" s="29" t="s">
        <v>173</v>
      </c>
      <c r="B41" s="5" t="s">
        <v>28</v>
      </c>
      <c r="C41" s="6" t="s">
        <v>29</v>
      </c>
      <c r="D41" s="22">
        <f>D42+D44</f>
        <v>8887</v>
      </c>
      <c r="E41" s="22">
        <f>E42+E44</f>
        <v>8887</v>
      </c>
      <c r="F41" s="22">
        <f>F42+F44</f>
        <v>8887</v>
      </c>
    </row>
    <row r="42" spans="1:6" ht="12.75">
      <c r="A42" s="29" t="s">
        <v>174</v>
      </c>
      <c r="B42" s="8" t="s">
        <v>106</v>
      </c>
      <c r="C42" s="12" t="s">
        <v>105</v>
      </c>
      <c r="D42" s="23">
        <f>SUM(D43)</f>
        <v>5263</v>
      </c>
      <c r="E42" s="23">
        <f>SUM(E43)</f>
        <v>5263</v>
      </c>
      <c r="F42" s="23">
        <f>SUM(F43)</f>
        <v>5263</v>
      </c>
    </row>
    <row r="43" spans="1:6" ht="48.75" customHeight="1">
      <c r="A43" s="29" t="s">
        <v>175</v>
      </c>
      <c r="B43" s="11" t="s">
        <v>103</v>
      </c>
      <c r="C43" s="11" t="s">
        <v>104</v>
      </c>
      <c r="D43" s="19">
        <v>5263</v>
      </c>
      <c r="E43" s="19">
        <v>5263</v>
      </c>
      <c r="F43" s="19">
        <v>5263</v>
      </c>
    </row>
    <row r="44" spans="1:6" ht="13.5" customHeight="1">
      <c r="A44" s="29" t="s">
        <v>176</v>
      </c>
      <c r="B44" s="8" t="s">
        <v>108</v>
      </c>
      <c r="C44" s="12" t="s">
        <v>107</v>
      </c>
      <c r="D44" s="23">
        <f>SUM(D45)</f>
        <v>3624</v>
      </c>
      <c r="E44" s="23">
        <f>SUM(E45)</f>
        <v>3624</v>
      </c>
      <c r="F44" s="23">
        <f>SUM(F45)</f>
        <v>3624</v>
      </c>
    </row>
    <row r="45" spans="1:6" ht="48.75" customHeight="1">
      <c r="A45" s="29" t="s">
        <v>177</v>
      </c>
      <c r="B45" s="10" t="s">
        <v>115</v>
      </c>
      <c r="C45" s="11" t="s">
        <v>109</v>
      </c>
      <c r="D45" s="19">
        <v>3624</v>
      </c>
      <c r="E45" s="19">
        <v>3624</v>
      </c>
      <c r="F45" s="19">
        <v>3624</v>
      </c>
    </row>
    <row r="46" spans="1:6" ht="12.75">
      <c r="A46" s="29" t="s">
        <v>178</v>
      </c>
      <c r="B46" s="5" t="s">
        <v>30</v>
      </c>
      <c r="C46" s="6" t="s">
        <v>31</v>
      </c>
      <c r="D46" s="22">
        <f aca="true" t="shared" si="0" ref="D46:F47">SUM(D47)</f>
        <v>1787</v>
      </c>
      <c r="E46" s="22">
        <f t="shared" si="0"/>
        <v>1853.1</v>
      </c>
      <c r="F46" s="22">
        <f t="shared" si="0"/>
        <v>1921.7</v>
      </c>
    </row>
    <row r="47" spans="1:6" ht="36">
      <c r="A47" s="29" t="s">
        <v>179</v>
      </c>
      <c r="B47" s="5" t="s">
        <v>32</v>
      </c>
      <c r="C47" s="6" t="s">
        <v>33</v>
      </c>
      <c r="D47" s="22">
        <f t="shared" si="0"/>
        <v>1787</v>
      </c>
      <c r="E47" s="22">
        <f t="shared" si="0"/>
        <v>1853.1</v>
      </c>
      <c r="F47" s="22">
        <f t="shared" si="0"/>
        <v>1921.7</v>
      </c>
    </row>
    <row r="48" spans="1:6" ht="60">
      <c r="A48" s="29" t="s">
        <v>180</v>
      </c>
      <c r="B48" s="8" t="s">
        <v>34</v>
      </c>
      <c r="C48" s="12" t="s">
        <v>35</v>
      </c>
      <c r="D48" s="23">
        <v>1787</v>
      </c>
      <c r="E48" s="23">
        <v>1853.1</v>
      </c>
      <c r="F48" s="24">
        <v>1921.7</v>
      </c>
    </row>
    <row r="49" spans="1:6" ht="48">
      <c r="A49" s="29" t="s">
        <v>181</v>
      </c>
      <c r="B49" s="5" t="s">
        <v>36</v>
      </c>
      <c r="C49" s="6" t="s">
        <v>116</v>
      </c>
      <c r="D49" s="22">
        <f>SUM(D50)</f>
        <v>10865.5</v>
      </c>
      <c r="E49" s="22">
        <f>SUM(E50)</f>
        <v>11018.199999999999</v>
      </c>
      <c r="F49" s="22">
        <f>SUM(F50)</f>
        <v>11177</v>
      </c>
    </row>
    <row r="50" spans="1:6" ht="108">
      <c r="A50" s="29" t="s">
        <v>182</v>
      </c>
      <c r="B50" s="5" t="s">
        <v>37</v>
      </c>
      <c r="C50" s="6" t="s">
        <v>38</v>
      </c>
      <c r="D50" s="22">
        <f>D51+D53+D55</f>
        <v>10865.5</v>
      </c>
      <c r="E50" s="22">
        <f>E51+E53+E55</f>
        <v>11018.199999999999</v>
      </c>
      <c r="F50" s="22">
        <f>F51+F53+F55</f>
        <v>11177</v>
      </c>
    </row>
    <row r="51" spans="1:6" ht="84">
      <c r="A51" s="29" t="s">
        <v>183</v>
      </c>
      <c r="B51" s="8" t="s">
        <v>39</v>
      </c>
      <c r="C51" s="12" t="s">
        <v>40</v>
      </c>
      <c r="D51" s="23">
        <f>SUM(D52)</f>
        <v>3817</v>
      </c>
      <c r="E51" s="23">
        <f>SUM(E52)</f>
        <v>3969.7</v>
      </c>
      <c r="F51" s="23">
        <f>SUM(F52)</f>
        <v>4128.5</v>
      </c>
    </row>
    <row r="52" spans="1:6" ht="96">
      <c r="A52" s="29" t="s">
        <v>184</v>
      </c>
      <c r="B52" s="10" t="s">
        <v>41</v>
      </c>
      <c r="C52" s="11" t="s">
        <v>42</v>
      </c>
      <c r="D52" s="19">
        <v>3817</v>
      </c>
      <c r="E52" s="19">
        <v>3969.7</v>
      </c>
      <c r="F52" s="20">
        <v>4128.5</v>
      </c>
    </row>
    <row r="53" spans="1:6" ht="48">
      <c r="A53" s="29" t="s">
        <v>185</v>
      </c>
      <c r="B53" s="8" t="s">
        <v>81</v>
      </c>
      <c r="C53" s="12" t="s">
        <v>82</v>
      </c>
      <c r="D53" s="23">
        <f>SUM(D54)</f>
        <v>4296.9</v>
      </c>
      <c r="E53" s="23">
        <f>SUM(E54)</f>
        <v>4296.9</v>
      </c>
      <c r="F53" s="23">
        <f>SUM(F54)</f>
        <v>4296.9</v>
      </c>
    </row>
    <row r="54" spans="1:6" ht="48">
      <c r="A54" s="29" t="s">
        <v>186</v>
      </c>
      <c r="B54" s="10" t="s">
        <v>83</v>
      </c>
      <c r="C54" s="18" t="s">
        <v>84</v>
      </c>
      <c r="D54" s="19">
        <v>4296.9</v>
      </c>
      <c r="E54" s="19">
        <v>4296.9</v>
      </c>
      <c r="F54" s="20">
        <v>4296.9</v>
      </c>
    </row>
    <row r="55" spans="1:6" ht="108">
      <c r="A55" s="29" t="s">
        <v>187</v>
      </c>
      <c r="B55" s="8" t="s">
        <v>253</v>
      </c>
      <c r="C55" s="12" t="s">
        <v>256</v>
      </c>
      <c r="D55" s="23">
        <f>SUM(D56)</f>
        <v>2751.6</v>
      </c>
      <c r="E55" s="23">
        <f>SUM(E56)</f>
        <v>2751.6</v>
      </c>
      <c r="F55" s="23">
        <f>SUM(F56)</f>
        <v>2751.6</v>
      </c>
    </row>
    <row r="56" spans="1:6" ht="99.75" customHeight="1">
      <c r="A56" s="29" t="s">
        <v>188</v>
      </c>
      <c r="B56" s="10" t="s">
        <v>254</v>
      </c>
      <c r="C56" s="18" t="s">
        <v>255</v>
      </c>
      <c r="D56" s="19">
        <v>2751.6</v>
      </c>
      <c r="E56" s="19">
        <v>2751.6</v>
      </c>
      <c r="F56" s="20">
        <v>2751.6</v>
      </c>
    </row>
    <row r="57" spans="1:6" ht="24">
      <c r="A57" s="29" t="s">
        <v>189</v>
      </c>
      <c r="B57" s="5" t="s">
        <v>43</v>
      </c>
      <c r="C57" s="6" t="s">
        <v>44</v>
      </c>
      <c r="D57" s="22">
        <f>SUM(D58)</f>
        <v>98</v>
      </c>
      <c r="E57" s="22">
        <f>SUM(E58)</f>
        <v>98</v>
      </c>
      <c r="F57" s="22">
        <f>SUM(F58)</f>
        <v>98</v>
      </c>
    </row>
    <row r="58" spans="1:6" ht="24">
      <c r="A58" s="29" t="s">
        <v>190</v>
      </c>
      <c r="B58" s="5" t="s">
        <v>45</v>
      </c>
      <c r="C58" s="6" t="s">
        <v>46</v>
      </c>
      <c r="D58" s="22">
        <f>SUM(D59:D60)</f>
        <v>98</v>
      </c>
      <c r="E58" s="22">
        <f>SUM(E59:E60)</f>
        <v>98</v>
      </c>
      <c r="F58" s="22">
        <f>SUM(F59:F60)</f>
        <v>98</v>
      </c>
    </row>
    <row r="59" spans="1:6" ht="36">
      <c r="A59" s="29" t="s">
        <v>191</v>
      </c>
      <c r="B59" s="8" t="s">
        <v>47</v>
      </c>
      <c r="C59" s="12" t="s">
        <v>48</v>
      </c>
      <c r="D59" s="23">
        <v>9</v>
      </c>
      <c r="E59" s="23">
        <v>9</v>
      </c>
      <c r="F59" s="24">
        <v>9</v>
      </c>
    </row>
    <row r="60" spans="1:6" ht="24">
      <c r="A60" s="29" t="s">
        <v>270</v>
      </c>
      <c r="B60" s="8" t="s">
        <v>49</v>
      </c>
      <c r="C60" s="12" t="s">
        <v>50</v>
      </c>
      <c r="D60" s="23">
        <f>SUM(D61)</f>
        <v>89</v>
      </c>
      <c r="E60" s="23">
        <f>SUM(E61)</f>
        <v>89</v>
      </c>
      <c r="F60" s="23">
        <f>SUM(F61)</f>
        <v>89</v>
      </c>
    </row>
    <row r="61" spans="1:6" ht="24">
      <c r="A61" s="29" t="s">
        <v>192</v>
      </c>
      <c r="B61" s="10" t="s">
        <v>137</v>
      </c>
      <c r="C61" s="11" t="s">
        <v>138</v>
      </c>
      <c r="D61" s="23">
        <v>89</v>
      </c>
      <c r="E61" s="23">
        <v>89</v>
      </c>
      <c r="F61" s="23">
        <v>89</v>
      </c>
    </row>
    <row r="62" spans="1:6" ht="36">
      <c r="A62" s="29" t="s">
        <v>193</v>
      </c>
      <c r="B62" s="5" t="s">
        <v>51</v>
      </c>
      <c r="C62" s="6" t="s">
        <v>52</v>
      </c>
      <c r="D62" s="22">
        <f>D63+D66</f>
        <v>4129.7</v>
      </c>
      <c r="E62" s="22">
        <f>E63+E66</f>
        <v>4129.7</v>
      </c>
      <c r="F62" s="22">
        <f>F63+F66</f>
        <v>4294.2</v>
      </c>
    </row>
    <row r="63" spans="1:6" ht="24">
      <c r="A63" s="29" t="s">
        <v>194</v>
      </c>
      <c r="B63" s="5" t="s">
        <v>53</v>
      </c>
      <c r="C63" s="6" t="s">
        <v>54</v>
      </c>
      <c r="D63" s="22">
        <f aca="true" t="shared" si="1" ref="D63:F64">SUM(D64)</f>
        <v>4113.7</v>
      </c>
      <c r="E63" s="22">
        <f t="shared" si="1"/>
        <v>4113.7</v>
      </c>
      <c r="F63" s="22">
        <f t="shared" si="1"/>
        <v>4278.2</v>
      </c>
    </row>
    <row r="64" spans="1:6" ht="24">
      <c r="A64" s="29" t="s">
        <v>195</v>
      </c>
      <c r="B64" s="8" t="s">
        <v>55</v>
      </c>
      <c r="C64" s="12" t="s">
        <v>56</v>
      </c>
      <c r="D64" s="23">
        <f t="shared" si="1"/>
        <v>4113.7</v>
      </c>
      <c r="E64" s="23">
        <f t="shared" si="1"/>
        <v>4113.7</v>
      </c>
      <c r="F64" s="23">
        <f t="shared" si="1"/>
        <v>4278.2</v>
      </c>
    </row>
    <row r="65" spans="1:6" ht="36">
      <c r="A65" s="29" t="s">
        <v>196</v>
      </c>
      <c r="B65" s="10" t="s">
        <v>57</v>
      </c>
      <c r="C65" s="11" t="s">
        <v>58</v>
      </c>
      <c r="D65" s="19">
        <v>4113.7</v>
      </c>
      <c r="E65" s="19">
        <v>4113.7</v>
      </c>
      <c r="F65" s="20">
        <v>4278.2</v>
      </c>
    </row>
    <row r="66" spans="1:6" ht="24">
      <c r="A66" s="29" t="s">
        <v>197</v>
      </c>
      <c r="B66" s="5" t="s">
        <v>139</v>
      </c>
      <c r="C66" s="6" t="s">
        <v>140</v>
      </c>
      <c r="D66" s="22">
        <f aca="true" t="shared" si="2" ref="D66:F67">SUM(D67)</f>
        <v>16</v>
      </c>
      <c r="E66" s="22">
        <f t="shared" si="2"/>
        <v>16</v>
      </c>
      <c r="F66" s="22">
        <f t="shared" si="2"/>
        <v>16</v>
      </c>
    </row>
    <row r="67" spans="1:6" ht="24">
      <c r="A67" s="29" t="s">
        <v>198</v>
      </c>
      <c r="B67" s="8" t="s">
        <v>142</v>
      </c>
      <c r="C67" s="12" t="s">
        <v>141</v>
      </c>
      <c r="D67" s="23">
        <f t="shared" si="2"/>
        <v>16</v>
      </c>
      <c r="E67" s="23">
        <f t="shared" si="2"/>
        <v>16</v>
      </c>
      <c r="F67" s="23">
        <f t="shared" si="2"/>
        <v>16</v>
      </c>
    </row>
    <row r="68" spans="1:6" ht="24">
      <c r="A68" s="29" t="s">
        <v>199</v>
      </c>
      <c r="B68" s="10" t="s">
        <v>144</v>
      </c>
      <c r="C68" s="11" t="s">
        <v>143</v>
      </c>
      <c r="D68" s="19">
        <v>16</v>
      </c>
      <c r="E68" s="19">
        <v>16</v>
      </c>
      <c r="F68" s="20">
        <v>16</v>
      </c>
    </row>
    <row r="69" spans="1:6" ht="25.5" customHeight="1">
      <c r="A69" s="29" t="s">
        <v>200</v>
      </c>
      <c r="B69" s="5" t="s">
        <v>59</v>
      </c>
      <c r="C69" s="6" t="s">
        <v>60</v>
      </c>
      <c r="D69" s="22">
        <f>D70</f>
        <v>414</v>
      </c>
      <c r="E69" s="22">
        <f>E70</f>
        <v>414</v>
      </c>
      <c r="F69" s="22">
        <f>F70</f>
        <v>414</v>
      </c>
    </row>
    <row r="70" spans="1:6" ht="62.25" customHeight="1">
      <c r="A70" s="29" t="s">
        <v>201</v>
      </c>
      <c r="B70" s="5" t="s">
        <v>61</v>
      </c>
      <c r="C70" s="6" t="s">
        <v>62</v>
      </c>
      <c r="D70" s="22">
        <f aca="true" t="shared" si="3" ref="D70:F71">SUM(D71)</f>
        <v>414</v>
      </c>
      <c r="E70" s="22">
        <f t="shared" si="3"/>
        <v>414</v>
      </c>
      <c r="F70" s="22">
        <f t="shared" si="3"/>
        <v>414</v>
      </c>
    </row>
    <row r="71" spans="1:6" ht="36">
      <c r="A71" s="29" t="s">
        <v>202</v>
      </c>
      <c r="B71" s="8" t="s">
        <v>63</v>
      </c>
      <c r="C71" s="12" t="s">
        <v>64</v>
      </c>
      <c r="D71" s="23">
        <f t="shared" si="3"/>
        <v>414</v>
      </c>
      <c r="E71" s="23">
        <f t="shared" si="3"/>
        <v>414</v>
      </c>
      <c r="F71" s="23">
        <f t="shared" si="3"/>
        <v>414</v>
      </c>
    </row>
    <row r="72" spans="1:6" ht="60">
      <c r="A72" s="29" t="s">
        <v>203</v>
      </c>
      <c r="B72" s="10" t="s">
        <v>65</v>
      </c>
      <c r="C72" s="18" t="s">
        <v>66</v>
      </c>
      <c r="D72" s="19">
        <v>414</v>
      </c>
      <c r="E72" s="19">
        <v>414</v>
      </c>
      <c r="F72" s="19">
        <v>414</v>
      </c>
    </row>
    <row r="73" spans="1:6" ht="24">
      <c r="A73" s="29" t="s">
        <v>204</v>
      </c>
      <c r="B73" s="5" t="s">
        <v>67</v>
      </c>
      <c r="C73" s="21" t="s">
        <v>68</v>
      </c>
      <c r="D73" s="22">
        <f>D74+D78</f>
        <v>1413.1</v>
      </c>
      <c r="E73" s="22">
        <f>E74+E78</f>
        <v>1413.1000000000001</v>
      </c>
      <c r="F73" s="22">
        <f>F74+F78</f>
        <v>1413.1</v>
      </c>
    </row>
    <row r="74" spans="1:6" ht="74.25" customHeight="1">
      <c r="A74" s="29" t="s">
        <v>205</v>
      </c>
      <c r="B74" s="5" t="s">
        <v>260</v>
      </c>
      <c r="C74" s="6" t="s">
        <v>259</v>
      </c>
      <c r="D74" s="22">
        <f>SUM(D75:D76)</f>
        <v>16.3</v>
      </c>
      <c r="E74" s="22">
        <f>SUM(E75:E76)</f>
        <v>19.9</v>
      </c>
      <c r="F74" s="22">
        <f>SUM(F75:F76)</f>
        <v>16.3</v>
      </c>
    </row>
    <row r="75" spans="1:6" ht="132">
      <c r="A75" s="29" t="s">
        <v>206</v>
      </c>
      <c r="B75" s="8" t="s">
        <v>257</v>
      </c>
      <c r="C75" s="13" t="s">
        <v>258</v>
      </c>
      <c r="D75" s="23">
        <v>4.3</v>
      </c>
      <c r="E75" s="23">
        <v>4.3</v>
      </c>
      <c r="F75" s="24">
        <v>4</v>
      </c>
    </row>
    <row r="76" spans="1:6" ht="108">
      <c r="A76" s="29" t="s">
        <v>207</v>
      </c>
      <c r="B76" s="8" t="s">
        <v>261</v>
      </c>
      <c r="C76" s="13" t="s">
        <v>262</v>
      </c>
      <c r="D76" s="23">
        <v>12</v>
      </c>
      <c r="E76" s="23">
        <v>15.6</v>
      </c>
      <c r="F76" s="24">
        <v>12.3</v>
      </c>
    </row>
    <row r="77" spans="1:6" ht="144">
      <c r="A77" s="29" t="s">
        <v>208</v>
      </c>
      <c r="B77" s="5" t="s">
        <v>286</v>
      </c>
      <c r="C77" s="6" t="s">
        <v>285</v>
      </c>
      <c r="D77" s="22">
        <f aca="true" t="shared" si="4" ref="D77:F78">D78</f>
        <v>1396.8</v>
      </c>
      <c r="E77" s="22">
        <f t="shared" si="4"/>
        <v>1393.2</v>
      </c>
      <c r="F77" s="22">
        <f t="shared" si="4"/>
        <v>1396.8</v>
      </c>
    </row>
    <row r="78" spans="1:6" ht="84">
      <c r="A78" s="29" t="s">
        <v>209</v>
      </c>
      <c r="B78" s="8" t="s">
        <v>278</v>
      </c>
      <c r="C78" s="13" t="s">
        <v>264</v>
      </c>
      <c r="D78" s="23">
        <f t="shared" si="4"/>
        <v>1396.8</v>
      </c>
      <c r="E78" s="23">
        <f t="shared" si="4"/>
        <v>1393.2</v>
      </c>
      <c r="F78" s="24">
        <f t="shared" si="4"/>
        <v>1396.8</v>
      </c>
    </row>
    <row r="79" spans="1:6" ht="84">
      <c r="A79" s="29" t="s">
        <v>210</v>
      </c>
      <c r="B79" s="8" t="s">
        <v>263</v>
      </c>
      <c r="C79" s="13" t="s">
        <v>264</v>
      </c>
      <c r="D79" s="23">
        <v>1396.8</v>
      </c>
      <c r="E79" s="23">
        <v>1393.2</v>
      </c>
      <c r="F79" s="24">
        <v>1396.8</v>
      </c>
    </row>
    <row r="80" spans="1:6" ht="12.75">
      <c r="A80" s="29" t="s">
        <v>211</v>
      </c>
      <c r="B80" s="5" t="s">
        <v>279</v>
      </c>
      <c r="C80" s="21" t="s">
        <v>284</v>
      </c>
      <c r="D80" s="22">
        <f aca="true" t="shared" si="5" ref="D80:F81">D81</f>
        <v>50.2</v>
      </c>
      <c r="E80" s="22">
        <f t="shared" si="5"/>
        <v>50.2</v>
      </c>
      <c r="F80" s="22">
        <f t="shared" si="5"/>
        <v>50.2</v>
      </c>
    </row>
    <row r="81" spans="1:6" ht="20.25" customHeight="1">
      <c r="A81" s="29" t="s">
        <v>271</v>
      </c>
      <c r="B81" s="5" t="s">
        <v>282</v>
      </c>
      <c r="C81" s="6" t="s">
        <v>283</v>
      </c>
      <c r="D81" s="22">
        <f t="shared" si="5"/>
        <v>50.2</v>
      </c>
      <c r="E81" s="22">
        <f t="shared" si="5"/>
        <v>50.2</v>
      </c>
      <c r="F81" s="22">
        <f t="shared" si="5"/>
        <v>50.2</v>
      </c>
    </row>
    <row r="82" spans="1:6" ht="25.5" customHeight="1">
      <c r="A82" s="29" t="s">
        <v>272</v>
      </c>
      <c r="B82" s="8" t="s">
        <v>280</v>
      </c>
      <c r="C82" s="12" t="s">
        <v>281</v>
      </c>
      <c r="D82" s="23">
        <v>50.2</v>
      </c>
      <c r="E82" s="23">
        <v>50.2</v>
      </c>
      <c r="F82" s="23">
        <v>50.2</v>
      </c>
    </row>
    <row r="83" spans="1:6" ht="12.75">
      <c r="A83" s="29" t="s">
        <v>273</v>
      </c>
      <c r="B83" s="5" t="s">
        <v>69</v>
      </c>
      <c r="C83" s="6" t="s">
        <v>70</v>
      </c>
      <c r="D83" s="22">
        <f>D84</f>
        <v>708563.5</v>
      </c>
      <c r="E83" s="22">
        <f>E84</f>
        <v>371109.4</v>
      </c>
      <c r="F83" s="22">
        <f>F84</f>
        <v>374996.80000000005</v>
      </c>
    </row>
    <row r="84" spans="1:6" ht="36">
      <c r="A84" s="29" t="s">
        <v>274</v>
      </c>
      <c r="B84" s="5" t="s">
        <v>71</v>
      </c>
      <c r="C84" s="6" t="s">
        <v>265</v>
      </c>
      <c r="D84" s="22">
        <f>D85+D88+D99+D114</f>
        <v>708563.5</v>
      </c>
      <c r="E84" s="22">
        <f>E85+E88+E99+E114</f>
        <v>371109.4</v>
      </c>
      <c r="F84" s="22">
        <f>F85+F88+F99+F114</f>
        <v>374996.80000000005</v>
      </c>
    </row>
    <row r="85" spans="1:6" ht="36">
      <c r="A85" s="29" t="s">
        <v>275</v>
      </c>
      <c r="B85" s="5" t="s">
        <v>232</v>
      </c>
      <c r="C85" s="6" t="s">
        <v>121</v>
      </c>
      <c r="D85" s="22">
        <f>D86+D87</f>
        <v>436776</v>
      </c>
      <c r="E85" s="22">
        <f>E86+E87</f>
        <v>108029</v>
      </c>
      <c r="F85" s="22">
        <f>F86+F87</f>
        <v>96435</v>
      </c>
    </row>
    <row r="86" spans="1:6" ht="36">
      <c r="A86" s="29" t="s">
        <v>276</v>
      </c>
      <c r="B86" s="8" t="s">
        <v>233</v>
      </c>
      <c r="C86" s="12" t="s">
        <v>110</v>
      </c>
      <c r="D86" s="23">
        <v>226965</v>
      </c>
      <c r="E86" s="23">
        <v>74972</v>
      </c>
      <c r="F86" s="23">
        <v>62822</v>
      </c>
    </row>
    <row r="87" spans="1:6" ht="37.5" customHeight="1">
      <c r="A87" s="29" t="s">
        <v>277</v>
      </c>
      <c r="B87" s="8" t="s">
        <v>266</v>
      </c>
      <c r="C87" s="12" t="s">
        <v>267</v>
      </c>
      <c r="D87" s="23">
        <v>209811</v>
      </c>
      <c r="E87" s="23">
        <v>33057</v>
      </c>
      <c r="F87" s="23">
        <v>33613</v>
      </c>
    </row>
    <row r="88" spans="1:6" ht="36">
      <c r="A88" s="29" t="s">
        <v>212</v>
      </c>
      <c r="B88" s="5" t="s">
        <v>234</v>
      </c>
      <c r="C88" s="6" t="s">
        <v>85</v>
      </c>
      <c r="D88" s="22">
        <f>SUM(D97+D89+D93+D95+D91)</f>
        <v>34183.3</v>
      </c>
      <c r="E88" s="22">
        <f>SUM(E97+E89+E93+E95+E91)</f>
        <v>14437.599999999999</v>
      </c>
      <c r="F88" s="22">
        <f>SUM(F97+F89+F93+F95+F91)</f>
        <v>15033.6</v>
      </c>
    </row>
    <row r="89" spans="1:6" ht="39" customHeight="1">
      <c r="A89" s="29" t="s">
        <v>213</v>
      </c>
      <c r="B89" s="8" t="s">
        <v>269</v>
      </c>
      <c r="C89" s="12" t="s">
        <v>288</v>
      </c>
      <c r="D89" s="23">
        <f>D90</f>
        <v>3634</v>
      </c>
      <c r="E89" s="23">
        <f>E90</f>
        <v>0</v>
      </c>
      <c r="F89" s="23">
        <f>F90</f>
        <v>0</v>
      </c>
    </row>
    <row r="90" spans="1:9" ht="48.75" customHeight="1">
      <c r="A90" s="29" t="s">
        <v>214</v>
      </c>
      <c r="B90" s="10" t="s">
        <v>268</v>
      </c>
      <c r="C90" s="11" t="s">
        <v>289</v>
      </c>
      <c r="D90" s="19">
        <v>3634</v>
      </c>
      <c r="E90" s="19">
        <v>0</v>
      </c>
      <c r="F90" s="20">
        <v>0</v>
      </c>
      <c r="I90" s="30"/>
    </row>
    <row r="91" spans="1:9" ht="27.75" customHeight="1">
      <c r="A91" s="29" t="s">
        <v>215</v>
      </c>
      <c r="B91" s="8" t="s">
        <v>319</v>
      </c>
      <c r="C91" s="12" t="s">
        <v>320</v>
      </c>
      <c r="D91" s="23">
        <f>D92</f>
        <v>501.3</v>
      </c>
      <c r="E91" s="23">
        <f>E92</f>
        <v>0</v>
      </c>
      <c r="F91" s="23">
        <f>F92</f>
        <v>0</v>
      </c>
      <c r="I91" s="30"/>
    </row>
    <row r="92" spans="1:9" ht="27.75" customHeight="1">
      <c r="A92" s="29" t="s">
        <v>216</v>
      </c>
      <c r="B92" s="10" t="s">
        <v>318</v>
      </c>
      <c r="C92" s="11" t="s">
        <v>317</v>
      </c>
      <c r="D92" s="19">
        <v>501.3</v>
      </c>
      <c r="E92" s="19">
        <v>0</v>
      </c>
      <c r="F92" s="19">
        <v>0</v>
      </c>
      <c r="I92" s="30"/>
    </row>
    <row r="93" spans="1:9" ht="48.75" customHeight="1">
      <c r="A93" s="29" t="s">
        <v>217</v>
      </c>
      <c r="B93" s="8" t="s">
        <v>296</v>
      </c>
      <c r="C93" s="12" t="s">
        <v>298</v>
      </c>
      <c r="D93" s="23">
        <f>SUM(D94)</f>
        <v>14910</v>
      </c>
      <c r="E93" s="22">
        <f>SUM(E94)</f>
        <v>0</v>
      </c>
      <c r="F93" s="22">
        <f>SUM(F94)</f>
        <v>0</v>
      </c>
      <c r="I93" s="30"/>
    </row>
    <row r="94" spans="1:9" ht="43.5" customHeight="1">
      <c r="A94" s="29" t="s">
        <v>218</v>
      </c>
      <c r="B94" s="10" t="s">
        <v>297</v>
      </c>
      <c r="C94" s="31" t="s">
        <v>299</v>
      </c>
      <c r="D94" s="19">
        <v>14910</v>
      </c>
      <c r="E94" s="19">
        <v>0</v>
      </c>
      <c r="F94" s="19">
        <v>0</v>
      </c>
      <c r="I94" s="30"/>
    </row>
    <row r="95" spans="1:9" ht="39" customHeight="1">
      <c r="A95" s="29" t="s">
        <v>219</v>
      </c>
      <c r="B95" s="8" t="s">
        <v>300</v>
      </c>
      <c r="C95" s="12" t="s">
        <v>302</v>
      </c>
      <c r="D95" s="23">
        <f>SUM(D96)</f>
        <v>1008.9</v>
      </c>
      <c r="E95" s="22">
        <f>SUM(E96)</f>
        <v>6.3</v>
      </c>
      <c r="F95" s="22">
        <f>SUM(F96)</f>
        <v>24.5</v>
      </c>
      <c r="I95" s="30"/>
    </row>
    <row r="96" spans="1:9" ht="42" customHeight="1">
      <c r="A96" s="29" t="s">
        <v>220</v>
      </c>
      <c r="B96" s="10" t="s">
        <v>301</v>
      </c>
      <c r="C96" s="31" t="s">
        <v>303</v>
      </c>
      <c r="D96" s="19">
        <v>1008.9</v>
      </c>
      <c r="E96" s="19">
        <v>6.3</v>
      </c>
      <c r="F96" s="19">
        <v>24.5</v>
      </c>
      <c r="I96" s="30"/>
    </row>
    <row r="97" spans="1:6" ht="12.75">
      <c r="A97" s="29" t="s">
        <v>221</v>
      </c>
      <c r="B97" s="8" t="s">
        <v>235</v>
      </c>
      <c r="C97" s="12" t="s">
        <v>72</v>
      </c>
      <c r="D97" s="23">
        <f>SUM(D98)</f>
        <v>14129.1</v>
      </c>
      <c r="E97" s="23">
        <f>SUM(E98)</f>
        <v>14431.3</v>
      </c>
      <c r="F97" s="23">
        <f>SUM(F98)</f>
        <v>15009.1</v>
      </c>
    </row>
    <row r="98" spans="1:6" ht="24.75" customHeight="1">
      <c r="A98" s="29" t="s">
        <v>222</v>
      </c>
      <c r="B98" s="10" t="s">
        <v>236</v>
      </c>
      <c r="C98" s="11" t="s">
        <v>111</v>
      </c>
      <c r="D98" s="19">
        <v>14129.1</v>
      </c>
      <c r="E98" s="19">
        <v>14431.3</v>
      </c>
      <c r="F98" s="20">
        <v>15009.1</v>
      </c>
    </row>
    <row r="99" spans="1:6" ht="27.75" customHeight="1">
      <c r="A99" s="29" t="s">
        <v>223</v>
      </c>
      <c r="B99" s="5" t="s">
        <v>237</v>
      </c>
      <c r="C99" s="6" t="s">
        <v>122</v>
      </c>
      <c r="D99" s="22">
        <f>SUM(D100+D102+D104+D106+D108+D112+D110)</f>
        <v>237604.2</v>
      </c>
      <c r="E99" s="22">
        <f>E100+E102+E104+E106+E108+E112</f>
        <v>248642.8</v>
      </c>
      <c r="F99" s="22">
        <f>F100+F102+F104+F106+F108+F112</f>
        <v>263528.2</v>
      </c>
    </row>
    <row r="100" spans="1:6" ht="48">
      <c r="A100" s="29" t="s">
        <v>224</v>
      </c>
      <c r="B100" s="8" t="s">
        <v>238</v>
      </c>
      <c r="C100" s="12" t="s">
        <v>126</v>
      </c>
      <c r="D100" s="23">
        <f>SUM(D101)</f>
        <v>3147.4</v>
      </c>
      <c r="E100" s="23">
        <f>SUM(E101)</f>
        <v>3013.9</v>
      </c>
      <c r="F100" s="23">
        <f>SUM(F101)</f>
        <v>3013.9</v>
      </c>
    </row>
    <row r="101" spans="1:6" ht="51" customHeight="1">
      <c r="A101" s="29" t="s">
        <v>225</v>
      </c>
      <c r="B101" s="10" t="s">
        <v>239</v>
      </c>
      <c r="C101" s="11" t="s">
        <v>127</v>
      </c>
      <c r="D101" s="19">
        <v>3147.4</v>
      </c>
      <c r="E101" s="19">
        <v>3013.9</v>
      </c>
      <c r="F101" s="19">
        <v>3013.9</v>
      </c>
    </row>
    <row r="102" spans="1:6" ht="42" customHeight="1">
      <c r="A102" s="29" t="s">
        <v>226</v>
      </c>
      <c r="B102" s="14" t="s">
        <v>240</v>
      </c>
      <c r="C102" s="12" t="s">
        <v>287</v>
      </c>
      <c r="D102" s="23">
        <f>SUM(D103)</f>
        <v>28749.5</v>
      </c>
      <c r="E102" s="23">
        <f>SUM(E103)</f>
        <v>29395.4</v>
      </c>
      <c r="F102" s="23">
        <f>SUM(F103)</f>
        <v>31210</v>
      </c>
    </row>
    <row r="103" spans="1:6" ht="49.5" customHeight="1">
      <c r="A103" s="29" t="s">
        <v>227</v>
      </c>
      <c r="B103" s="15" t="s">
        <v>241</v>
      </c>
      <c r="C103" s="11" t="s">
        <v>123</v>
      </c>
      <c r="D103" s="19">
        <v>28749.5</v>
      </c>
      <c r="E103" s="19">
        <v>29395.4</v>
      </c>
      <c r="F103" s="19">
        <v>31210</v>
      </c>
    </row>
    <row r="104" spans="1:6" ht="48" customHeight="1">
      <c r="A104" s="29" t="s">
        <v>228</v>
      </c>
      <c r="B104" s="14" t="s">
        <v>242</v>
      </c>
      <c r="C104" s="12" t="s">
        <v>113</v>
      </c>
      <c r="D104" s="23">
        <f>SUM(D105)</f>
        <v>711.8</v>
      </c>
      <c r="E104" s="23">
        <f>SUM(E105)</f>
        <v>726.3</v>
      </c>
      <c r="F104" s="23">
        <f>SUM(F105)</f>
        <v>771.8</v>
      </c>
    </row>
    <row r="105" spans="1:6" ht="51.75" customHeight="1">
      <c r="A105" s="29" t="s">
        <v>229</v>
      </c>
      <c r="B105" s="15" t="s">
        <v>243</v>
      </c>
      <c r="C105" s="11" t="s">
        <v>114</v>
      </c>
      <c r="D105" s="19">
        <v>711.8</v>
      </c>
      <c r="E105" s="19">
        <v>726.3</v>
      </c>
      <c r="F105" s="19">
        <v>771.8</v>
      </c>
    </row>
    <row r="106" spans="1:6" ht="64.5" customHeight="1">
      <c r="A106" s="29" t="s">
        <v>230</v>
      </c>
      <c r="B106" s="14" t="s">
        <v>244</v>
      </c>
      <c r="C106" s="12" t="s">
        <v>128</v>
      </c>
      <c r="D106" s="23">
        <f>SUM(D107)</f>
        <v>5.8</v>
      </c>
      <c r="E106" s="23">
        <f>SUM(E107)</f>
        <v>6.2</v>
      </c>
      <c r="F106" s="23">
        <f>SUM(F107)</f>
        <v>56.6</v>
      </c>
    </row>
    <row r="107" spans="1:6" ht="97.5" customHeight="1">
      <c r="A107" s="29" t="s">
        <v>231</v>
      </c>
      <c r="B107" s="15" t="s">
        <v>245</v>
      </c>
      <c r="C107" s="11" t="s">
        <v>129</v>
      </c>
      <c r="D107" s="19">
        <v>5.8</v>
      </c>
      <c r="E107" s="19">
        <v>6.2</v>
      </c>
      <c r="F107" s="19">
        <v>56.6</v>
      </c>
    </row>
    <row r="108" spans="1:6" ht="38.25" customHeight="1">
      <c r="A108" s="29" t="s">
        <v>294</v>
      </c>
      <c r="B108" s="14" t="s">
        <v>246</v>
      </c>
      <c r="C108" s="12" t="s">
        <v>130</v>
      </c>
      <c r="D108" s="23">
        <f>SUM(D109)</f>
        <v>5736.7</v>
      </c>
      <c r="E108" s="23">
        <f>SUM(E109)</f>
        <v>5748</v>
      </c>
      <c r="F108" s="23">
        <f>SUM(F109)</f>
        <v>5747.9</v>
      </c>
    </row>
    <row r="109" spans="1:6" ht="39" customHeight="1">
      <c r="A109" s="29" t="s">
        <v>295</v>
      </c>
      <c r="B109" s="15" t="s">
        <v>247</v>
      </c>
      <c r="C109" s="11" t="s">
        <v>112</v>
      </c>
      <c r="D109" s="19">
        <v>5736.7</v>
      </c>
      <c r="E109" s="19">
        <v>5748</v>
      </c>
      <c r="F109" s="19">
        <v>5747.9</v>
      </c>
    </row>
    <row r="110" spans="1:6" ht="39" customHeight="1">
      <c r="A110" s="29" t="s">
        <v>310</v>
      </c>
      <c r="B110" s="14" t="s">
        <v>293</v>
      </c>
      <c r="C110" s="12" t="s">
        <v>292</v>
      </c>
      <c r="D110" s="19">
        <f>D111</f>
        <v>248</v>
      </c>
      <c r="E110" s="19">
        <f>E111</f>
        <v>0</v>
      </c>
      <c r="F110" s="19">
        <f>F111</f>
        <v>0</v>
      </c>
    </row>
    <row r="111" spans="1:6" ht="39" customHeight="1">
      <c r="A111" s="29" t="s">
        <v>311</v>
      </c>
      <c r="B111" s="15" t="s">
        <v>291</v>
      </c>
      <c r="C111" s="11" t="s">
        <v>290</v>
      </c>
      <c r="D111" s="19">
        <v>248</v>
      </c>
      <c r="E111" s="19">
        <v>0</v>
      </c>
      <c r="F111" s="19">
        <v>0</v>
      </c>
    </row>
    <row r="112" spans="1:6" ht="12.75">
      <c r="A112" s="29" t="s">
        <v>312</v>
      </c>
      <c r="B112" s="14" t="s">
        <v>248</v>
      </c>
      <c r="C112" s="12" t="s">
        <v>73</v>
      </c>
      <c r="D112" s="23">
        <f>SUM(D113)</f>
        <v>199005</v>
      </c>
      <c r="E112" s="23">
        <f>SUM(E113)</f>
        <v>209753</v>
      </c>
      <c r="F112" s="23">
        <f>SUM(F113)</f>
        <v>222728</v>
      </c>
    </row>
    <row r="113" spans="1:6" ht="24">
      <c r="A113" s="29" t="s">
        <v>313</v>
      </c>
      <c r="B113" s="15" t="s">
        <v>249</v>
      </c>
      <c r="C113" s="11" t="s">
        <v>74</v>
      </c>
      <c r="D113" s="19">
        <v>199005</v>
      </c>
      <c r="E113" s="19">
        <v>209753</v>
      </c>
      <c r="F113" s="19">
        <v>222728</v>
      </c>
    </row>
    <row r="114" spans="1:6" ht="12.75" hidden="1">
      <c r="A114" s="29" t="s">
        <v>314</v>
      </c>
      <c r="B114" s="32" t="s">
        <v>304</v>
      </c>
      <c r="C114" s="6" t="s">
        <v>305</v>
      </c>
      <c r="D114" s="22">
        <f>D115+D117</f>
        <v>0</v>
      </c>
      <c r="E114" s="22">
        <f>E115+E117</f>
        <v>0</v>
      </c>
      <c r="F114" s="22">
        <f>F115+F117</f>
        <v>0</v>
      </c>
    </row>
    <row r="115" spans="1:6" ht="24" hidden="1">
      <c r="A115" s="29" t="s">
        <v>315</v>
      </c>
      <c r="B115" s="14" t="s">
        <v>306</v>
      </c>
      <c r="C115" s="12" t="s">
        <v>307</v>
      </c>
      <c r="D115" s="23">
        <f>D116</f>
        <v>0</v>
      </c>
      <c r="E115" s="23">
        <f>E116</f>
        <v>0</v>
      </c>
      <c r="F115" s="23">
        <f>F116</f>
        <v>0</v>
      </c>
    </row>
    <row r="116" spans="1:6" ht="36" hidden="1">
      <c r="A116" s="29" t="s">
        <v>316</v>
      </c>
      <c r="B116" s="15" t="s">
        <v>308</v>
      </c>
      <c r="C116" s="11" t="s">
        <v>309</v>
      </c>
      <c r="D116" s="19">
        <v>0</v>
      </c>
      <c r="E116" s="19">
        <v>0</v>
      </c>
      <c r="F116" s="19">
        <v>0</v>
      </c>
    </row>
    <row r="117" spans="1:6" ht="12.75">
      <c r="A117" s="29" t="s">
        <v>314</v>
      </c>
      <c r="B117" s="8"/>
      <c r="C117" s="12"/>
      <c r="D117" s="23"/>
      <c r="E117" s="23"/>
      <c r="F117" s="23"/>
    </row>
    <row r="118" spans="1:6" ht="12.75">
      <c r="A118" s="29" t="s">
        <v>315</v>
      </c>
      <c r="B118" s="8"/>
      <c r="C118" s="6" t="s">
        <v>75</v>
      </c>
      <c r="D118" s="22">
        <f>D13+D83</f>
        <v>909214.1000000001</v>
      </c>
      <c r="E118" s="22">
        <f>E13+E83</f>
        <v>654204.4</v>
      </c>
      <c r="F118" s="22">
        <f>F13+F83</f>
        <v>672703.8</v>
      </c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</sheetData>
  <sheetProtection/>
  <mergeCells count="7">
    <mergeCell ref="A4:F4"/>
    <mergeCell ref="A5:F5"/>
    <mergeCell ref="C2:F2"/>
    <mergeCell ref="C1:F1"/>
    <mergeCell ref="C3:F3"/>
    <mergeCell ref="A8:F8"/>
    <mergeCell ref="A7:F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2020-01-30T10:23:49Z</cp:lastPrinted>
  <dcterms:created xsi:type="dcterms:W3CDTF">2012-10-29T09:17:54Z</dcterms:created>
  <dcterms:modified xsi:type="dcterms:W3CDTF">2020-02-11T05:06:15Z</dcterms:modified>
  <cp:category/>
  <cp:version/>
  <cp:contentType/>
  <cp:contentStatus/>
</cp:coreProperties>
</file>