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ot\Desktop\проекты\проекты администрации\488 Изменения ИП Стимулирование жилищ строит\"/>
    </mc:Choice>
  </mc:AlternateContent>
  <bookViews>
    <workbookView xWindow="120" yWindow="15" windowWidth="18975" windowHeight="12465"/>
  </bookViews>
  <sheets>
    <sheet name="ПРОЕКТ 9 изм (итог 2019)" sheetId="14" r:id="rId1"/>
  </sheets>
  <definedNames>
    <definedName name="_xlnm.Print_Titles" localSheetId="0">'ПРОЕКТ 9 изм (итог 2019)'!$8:$10</definedName>
    <definedName name="_xlnm.Print_Area" localSheetId="0">'ПРОЕКТ 9 изм (итог 2019)'!$A$1:$AG$24</definedName>
  </definedNames>
  <calcPr calcId="152511"/>
</workbook>
</file>

<file path=xl/calcChain.xml><?xml version="1.0" encoding="utf-8"?>
<calcChain xmlns="http://schemas.openxmlformats.org/spreadsheetml/2006/main">
  <c r="AE16" i="14" l="1"/>
  <c r="AB16" i="14"/>
  <c r="Y16" i="14"/>
  <c r="V16" i="14"/>
  <c r="S16" i="14"/>
  <c r="AG20" i="14"/>
  <c r="AF20" i="14"/>
  <c r="AD20" i="14"/>
  <c r="AC20" i="14"/>
  <c r="AA20" i="14"/>
  <c r="Z20" i="14"/>
  <c r="X20" i="14"/>
  <c r="W20" i="14"/>
  <c r="U20" i="14"/>
  <c r="T20" i="14"/>
  <c r="AG19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AG17" i="14"/>
  <c r="AF17" i="14"/>
  <c r="AD17" i="14"/>
  <c r="AC17" i="14"/>
  <c r="AA17" i="14"/>
  <c r="Z17" i="14"/>
  <c r="X17" i="14"/>
  <c r="W17" i="14"/>
  <c r="U17" i="14"/>
  <c r="T17" i="14"/>
  <c r="AE11" i="14"/>
  <c r="AB11" i="14"/>
  <c r="Y11" i="14"/>
  <c r="V11" i="14"/>
  <c r="S11" i="14"/>
  <c r="M11" i="14"/>
  <c r="P12" i="14"/>
  <c r="P14" i="14"/>
  <c r="R20" i="14"/>
  <c r="Q20" i="14"/>
  <c r="O20" i="14"/>
  <c r="N20" i="14"/>
  <c r="L20" i="14"/>
  <c r="K20" i="14"/>
  <c r="I20" i="14"/>
  <c r="H20" i="14"/>
  <c r="F20" i="14"/>
  <c r="E20" i="14"/>
  <c r="R19" i="14"/>
  <c r="Q19" i="14"/>
  <c r="O19" i="14"/>
  <c r="N19" i="14"/>
  <c r="L19" i="14"/>
  <c r="K19" i="14"/>
  <c r="I19" i="14"/>
  <c r="H19" i="14"/>
  <c r="F19" i="14"/>
  <c r="E19" i="14"/>
  <c r="R17" i="14"/>
  <c r="Q17" i="14"/>
  <c r="O17" i="14"/>
  <c r="N17" i="14"/>
  <c r="L17" i="14"/>
  <c r="K17" i="14"/>
  <c r="I17" i="14"/>
  <c r="H17" i="14"/>
  <c r="F17" i="14"/>
  <c r="E17" i="14"/>
  <c r="P16" i="14"/>
  <c r="M16" i="14"/>
  <c r="J16" i="14"/>
  <c r="G16" i="14"/>
  <c r="D16" i="14"/>
  <c r="J14" i="14"/>
  <c r="G14" i="14"/>
  <c r="D14" i="14"/>
  <c r="J12" i="14"/>
  <c r="G12" i="14"/>
  <c r="D12" i="14"/>
  <c r="P11" i="14"/>
  <c r="J11" i="14"/>
  <c r="G11" i="14"/>
  <c r="D11" i="14"/>
  <c r="J17" i="14" l="1"/>
  <c r="P17" i="14"/>
  <c r="G19" i="14"/>
  <c r="M19" i="14"/>
  <c r="D20" i="14"/>
  <c r="J20" i="14"/>
  <c r="P20" i="14"/>
  <c r="D19" i="14"/>
  <c r="G20" i="14"/>
  <c r="M20" i="14"/>
  <c r="V20" i="14"/>
  <c r="G17" i="14"/>
  <c r="M17" i="14"/>
  <c r="S20" i="14"/>
  <c r="AB20" i="14"/>
  <c r="AE17" i="14"/>
  <c r="Y17" i="14"/>
  <c r="AE20" i="14"/>
  <c r="AB17" i="14"/>
  <c r="Y20" i="14"/>
  <c r="V17" i="14"/>
  <c r="S17" i="14"/>
  <c r="D17" i="14"/>
  <c r="J19" i="14"/>
  <c r="P19" i="14"/>
  <c r="C17" i="14" l="1"/>
  <c r="C20" i="14"/>
  <c r="C19" i="14"/>
</calcChain>
</file>

<file path=xl/sharedStrings.xml><?xml version="1.0" encoding="utf-8"?>
<sst xmlns="http://schemas.openxmlformats.org/spreadsheetml/2006/main" count="74" uniqueCount="42">
  <si>
    <t>№ п/п</t>
  </si>
  <si>
    <t>Наименование мероприятия</t>
  </si>
  <si>
    <t>2016 год</t>
  </si>
  <si>
    <t>2017 год</t>
  </si>
  <si>
    <t>2018 год</t>
  </si>
  <si>
    <t>2019 год</t>
  </si>
  <si>
    <t>2020 год</t>
  </si>
  <si>
    <t>Всего</t>
  </si>
  <si>
    <t>бюджет г.о.Кинель</t>
  </si>
  <si>
    <t>1</t>
  </si>
  <si>
    <t>Комитет по управлению муниципальным имуществом</t>
  </si>
  <si>
    <t>2</t>
  </si>
  <si>
    <t>3</t>
  </si>
  <si>
    <t>ИТОГО по Программе</t>
  </si>
  <si>
    <t>в т.ч.</t>
  </si>
  <si>
    <t>Управление архитектуры и градостроительства</t>
  </si>
  <si>
    <t>Формирование земельных участков для жилищного строительства, комплексного освоения в целях жилищного строительства</t>
  </si>
  <si>
    <t>Проведение аукционов на право заключения договоров аренды земельных участков в целях жилищного строительства</t>
  </si>
  <si>
    <t>Предоставление сформированных земельных участков в собственность граждан</t>
  </si>
  <si>
    <t>Формирование земельных участков для предоставления их бесплатно в собственность граждан в целях индивидуального жилищного строительства</t>
  </si>
  <si>
    <t>4</t>
  </si>
  <si>
    <t>5</t>
  </si>
  <si>
    <t>6</t>
  </si>
  <si>
    <t>Объем и источники финансирования, тыс.рублей</t>
  </si>
  <si>
    <t>В рамках текущей деятельности</t>
  </si>
  <si>
    <t>Проектирование и строительство коммунальной инфраструктуры на земельных участках для жилья экономического класса</t>
  </si>
  <si>
    <t>иные источники</t>
  </si>
  <si>
    <t>* КУМИ – Комитет по управлению имуществом</t>
  </si>
  <si>
    <t xml:space="preserve">* УАиГ – Управление архитектуры и градостроительства </t>
  </si>
  <si>
    <t>Исполнитель *</t>
  </si>
  <si>
    <t>УАиГ</t>
  </si>
  <si>
    <t>КУМИ</t>
  </si>
  <si>
    <t>Разработка (корректировка) документов территориального планирования, правил землепользования и застройки территорий городского округа Кинель, документации по планировке территорий, ведение дежурной карты</t>
  </si>
  <si>
    <t>2021 год</t>
  </si>
  <si>
    <t>2022 год</t>
  </si>
  <si>
    <t>2023 год</t>
  </si>
  <si>
    <t>2024 год</t>
  </si>
  <si>
    <t>2025 год</t>
  </si>
  <si>
    <t xml:space="preserve">Перечень программных мероприятий муниципальной программы «Стимулирование развития жилищного строительства в городском округе Кинель на 2016-2025 годы».
Перечень программных мероприятий муниципальной программы.
«Стимулирование развития жилищного строительства в городском округе Кинель на 2016-2020 годы»
</t>
  </si>
  <si>
    <t xml:space="preserve">«Приложение №2
к муниципальной программе городского округа Кинель Самарской области «Стимулирование развития жилищного строительства в городском округе Кинель на 2016-2025 годы»
</t>
  </si>
  <si>
    <t>».</t>
  </si>
  <si>
    <t xml:space="preserve">ПРИЛОЖЕНИЕ 
к постановлению администрации городского округа                         
Кинель Самарской области 
от 18.02.2021 №  488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</si>
</sst>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0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49" fontId="4" fillId="0" borderId="0" xfId="1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/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3" fillId="0" borderId="2" xfId="2" applyNumberFormat="1" applyFont="1" applyFill="1" applyBorder="1" applyAlignment="1">
      <alignment horizontal="center" vertical="center" wrapText="1"/>
    </xf>
    <xf numFmtId="165" fontId="3" fillId="0" borderId="3" xfId="2" applyNumberFormat="1" applyFont="1" applyFill="1" applyBorder="1" applyAlignment="1">
      <alignment horizontal="center" vertical="center" wrapText="1"/>
    </xf>
    <xf numFmtId="165" fontId="3" fillId="0" borderId="4" xfId="2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G25"/>
  <sheetViews>
    <sheetView tabSelected="1" topLeftCell="B1" zoomScale="68" zoomScaleNormal="68" zoomScaleSheetLayoutView="82" workbookViewId="0">
      <selection activeCell="AC1" sqref="AC1:AG1"/>
    </sheetView>
  </sheetViews>
  <sheetFormatPr defaultRowHeight="15.75" outlineLevelRow="1" x14ac:dyDescent="0.25"/>
  <cols>
    <col min="1" max="1" width="5" style="5" customWidth="1"/>
    <col min="2" max="2" width="39" style="10" customWidth="1"/>
    <col min="3" max="3" width="17.875" style="11" customWidth="1"/>
    <col min="4" max="4" width="8.375" style="5" customWidth="1"/>
    <col min="5" max="5" width="9.5" style="5" customWidth="1"/>
    <col min="6" max="6" width="9.125" style="5" customWidth="1"/>
    <col min="7" max="7" width="7.625" style="5" customWidth="1"/>
    <col min="8" max="8" width="8.625" style="5" customWidth="1"/>
    <col min="9" max="9" width="9" style="5" customWidth="1"/>
    <col min="10" max="10" width="8.25" style="5" customWidth="1"/>
    <col min="11" max="11" width="9.5" style="5" customWidth="1"/>
    <col min="12" max="12" width="9.25" style="5" customWidth="1"/>
    <col min="13" max="13" width="7.5" style="5" customWidth="1"/>
    <col min="14" max="14" width="9.25" style="5" customWidth="1"/>
    <col min="15" max="15" width="9.125" style="5" customWidth="1"/>
    <col min="16" max="16" width="8.125" style="5" customWidth="1"/>
    <col min="17" max="17" width="9.5" style="5" customWidth="1"/>
    <col min="18" max="18" width="9.25" style="5" customWidth="1"/>
    <col min="19" max="19" width="9" style="5"/>
    <col min="20" max="20" width="9.5" style="5" customWidth="1"/>
    <col min="21" max="22" width="9" style="5"/>
    <col min="23" max="23" width="9.5" style="5" customWidth="1"/>
    <col min="24" max="25" width="9" style="5"/>
    <col min="26" max="26" width="9.625" style="5" customWidth="1"/>
    <col min="27" max="28" width="9" style="5"/>
    <col min="29" max="29" width="9.5" style="5" customWidth="1"/>
    <col min="30" max="31" width="9" style="5"/>
    <col min="32" max="32" width="9.5" style="5" customWidth="1"/>
    <col min="33" max="16384" width="9" style="5"/>
  </cols>
  <sheetData>
    <row r="1" spans="1:33" ht="109.5" customHeight="1" x14ac:dyDescent="0.25">
      <c r="AC1" s="19" t="s">
        <v>41</v>
      </c>
      <c r="AD1" s="19"/>
      <c r="AE1" s="19"/>
      <c r="AF1" s="19"/>
      <c r="AG1" s="19"/>
    </row>
    <row r="3" spans="1:33" ht="111.75" customHeight="1" x14ac:dyDescent="0.25">
      <c r="AC3" s="21" t="s">
        <v>39</v>
      </c>
      <c r="AD3" s="21"/>
      <c r="AE3" s="21"/>
      <c r="AF3" s="21"/>
      <c r="AG3" s="21"/>
    </row>
    <row r="4" spans="1:33" ht="32.25" customHeight="1" x14ac:dyDescent="0.25"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3" ht="32.25" customHeight="1" x14ac:dyDescent="0.25">
      <c r="A5" s="19" t="s">
        <v>38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7" spans="1:33" ht="18.95" customHeight="1" x14ac:dyDescent="0.25">
      <c r="A7" s="13"/>
      <c r="B7" s="1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33" s="6" customFormat="1" ht="15.75" customHeight="1" x14ac:dyDescent="0.25">
      <c r="A8" s="23" t="s">
        <v>0</v>
      </c>
      <c r="B8" s="23" t="s">
        <v>1</v>
      </c>
      <c r="C8" s="23" t="s">
        <v>29</v>
      </c>
      <c r="D8" s="24" t="s">
        <v>23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s="6" customFormat="1" x14ac:dyDescent="0.25">
      <c r="A9" s="23"/>
      <c r="B9" s="23"/>
      <c r="C9" s="23"/>
      <c r="D9" s="24" t="s">
        <v>2</v>
      </c>
      <c r="E9" s="24"/>
      <c r="F9" s="24"/>
      <c r="G9" s="24" t="s">
        <v>3</v>
      </c>
      <c r="H9" s="24"/>
      <c r="I9" s="24"/>
      <c r="J9" s="24" t="s">
        <v>4</v>
      </c>
      <c r="K9" s="24"/>
      <c r="L9" s="24"/>
      <c r="M9" s="24" t="s">
        <v>5</v>
      </c>
      <c r="N9" s="24"/>
      <c r="O9" s="24"/>
      <c r="P9" s="24" t="s">
        <v>6</v>
      </c>
      <c r="Q9" s="24"/>
      <c r="R9" s="24"/>
      <c r="S9" s="26" t="s">
        <v>33</v>
      </c>
      <c r="T9" s="26"/>
      <c r="U9" s="26"/>
      <c r="V9" s="26" t="s">
        <v>34</v>
      </c>
      <c r="W9" s="26"/>
      <c r="X9" s="26"/>
      <c r="Y9" s="26" t="s">
        <v>35</v>
      </c>
      <c r="Z9" s="26"/>
      <c r="AA9" s="26"/>
      <c r="AB9" s="26" t="s">
        <v>36</v>
      </c>
      <c r="AC9" s="26"/>
      <c r="AD9" s="26"/>
      <c r="AE9" s="26" t="s">
        <v>37</v>
      </c>
      <c r="AF9" s="26"/>
      <c r="AG9" s="26"/>
    </row>
    <row r="10" spans="1:33" s="6" customFormat="1" ht="45" x14ac:dyDescent="0.25">
      <c r="A10" s="23"/>
      <c r="B10" s="23"/>
      <c r="C10" s="23"/>
      <c r="D10" s="7" t="s">
        <v>7</v>
      </c>
      <c r="E10" s="16" t="s">
        <v>8</v>
      </c>
      <c r="F10" s="16" t="s">
        <v>26</v>
      </c>
      <c r="G10" s="7" t="s">
        <v>7</v>
      </c>
      <c r="H10" s="16" t="s">
        <v>8</v>
      </c>
      <c r="I10" s="16" t="s">
        <v>26</v>
      </c>
      <c r="J10" s="7" t="s">
        <v>7</v>
      </c>
      <c r="K10" s="16" t="s">
        <v>8</v>
      </c>
      <c r="L10" s="16" t="s">
        <v>26</v>
      </c>
      <c r="M10" s="7" t="s">
        <v>7</v>
      </c>
      <c r="N10" s="16" t="s">
        <v>8</v>
      </c>
      <c r="O10" s="16" t="s">
        <v>26</v>
      </c>
      <c r="P10" s="7" t="s">
        <v>7</v>
      </c>
      <c r="Q10" s="16" t="s">
        <v>8</v>
      </c>
      <c r="R10" s="16" t="s">
        <v>26</v>
      </c>
      <c r="S10" s="7" t="s">
        <v>7</v>
      </c>
      <c r="T10" s="16" t="s">
        <v>8</v>
      </c>
      <c r="U10" s="16" t="s">
        <v>26</v>
      </c>
      <c r="V10" s="7" t="s">
        <v>7</v>
      </c>
      <c r="W10" s="16" t="s">
        <v>8</v>
      </c>
      <c r="X10" s="16" t="s">
        <v>26</v>
      </c>
      <c r="Y10" s="7" t="s">
        <v>7</v>
      </c>
      <c r="Z10" s="16" t="s">
        <v>8</v>
      </c>
      <c r="AA10" s="16" t="s">
        <v>26</v>
      </c>
      <c r="AB10" s="7" t="s">
        <v>7</v>
      </c>
      <c r="AC10" s="16" t="s">
        <v>8</v>
      </c>
      <c r="AD10" s="16" t="s">
        <v>26</v>
      </c>
      <c r="AE10" s="7" t="s">
        <v>7</v>
      </c>
      <c r="AF10" s="16" t="s">
        <v>8</v>
      </c>
      <c r="AG10" s="16" t="s">
        <v>26</v>
      </c>
    </row>
    <row r="11" spans="1:33" ht="94.5" x14ac:dyDescent="0.25">
      <c r="A11" s="14" t="s">
        <v>9</v>
      </c>
      <c r="B11" s="2" t="s">
        <v>32</v>
      </c>
      <c r="C11" s="15" t="s">
        <v>30</v>
      </c>
      <c r="D11" s="4">
        <f>SUM(E11:F11)</f>
        <v>800</v>
      </c>
      <c r="E11" s="4">
        <v>800</v>
      </c>
      <c r="F11" s="4">
        <v>0</v>
      </c>
      <c r="G11" s="4">
        <f>SUM(H11:I11)</f>
        <v>1203</v>
      </c>
      <c r="H11" s="4">
        <v>1203</v>
      </c>
      <c r="I11" s="4">
        <v>0</v>
      </c>
      <c r="J11" s="4">
        <f>SUM(K11:L11)</f>
        <v>500</v>
      </c>
      <c r="K11" s="4">
        <v>500</v>
      </c>
      <c r="L11" s="4">
        <v>0</v>
      </c>
      <c r="M11" s="4">
        <f>N11</f>
        <v>516</v>
      </c>
      <c r="N11" s="4">
        <v>516</v>
      </c>
      <c r="O11" s="4">
        <v>0</v>
      </c>
      <c r="P11" s="4">
        <f>SUM(Q11:R11)</f>
        <v>1883.7</v>
      </c>
      <c r="Q11" s="4">
        <v>1883.7</v>
      </c>
      <c r="R11" s="4">
        <v>0</v>
      </c>
      <c r="S11" s="17">
        <f>U11+T11</f>
        <v>0</v>
      </c>
      <c r="T11" s="17">
        <v>0</v>
      </c>
      <c r="U11" s="17">
        <v>0</v>
      </c>
      <c r="V11" s="17">
        <f>W11+X11</f>
        <v>0</v>
      </c>
      <c r="W11" s="17">
        <v>0</v>
      </c>
      <c r="X11" s="17">
        <v>0</v>
      </c>
      <c r="Y11" s="17">
        <f>Z11+AA11</f>
        <v>0</v>
      </c>
      <c r="Z11" s="17">
        <v>0</v>
      </c>
      <c r="AA11" s="17">
        <v>0</v>
      </c>
      <c r="AB11" s="17">
        <f>AC11+AD11</f>
        <v>0</v>
      </c>
      <c r="AC11" s="17">
        <v>0</v>
      </c>
      <c r="AD11" s="17">
        <v>0</v>
      </c>
      <c r="AE11" s="17">
        <f>AF11+AG11</f>
        <v>0</v>
      </c>
      <c r="AF11" s="17">
        <v>0</v>
      </c>
      <c r="AG11" s="17">
        <v>0</v>
      </c>
    </row>
    <row r="12" spans="1:33" ht="63" x14ac:dyDescent="0.25">
      <c r="A12" s="14" t="s">
        <v>11</v>
      </c>
      <c r="B12" s="2" t="s">
        <v>16</v>
      </c>
      <c r="C12" s="15" t="s">
        <v>31</v>
      </c>
      <c r="D12" s="4">
        <f>SUM(E12:F12)</f>
        <v>0</v>
      </c>
      <c r="E12" s="4">
        <v>0</v>
      </c>
      <c r="F12" s="4">
        <v>0</v>
      </c>
      <c r="G12" s="4">
        <f>SUM(H12:I12)</f>
        <v>0</v>
      </c>
      <c r="H12" s="4">
        <v>0</v>
      </c>
      <c r="I12" s="4">
        <v>0</v>
      </c>
      <c r="J12" s="4">
        <f>SUM(K12:L12)</f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f>Q12</f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</row>
    <row r="13" spans="1:33" ht="63" x14ac:dyDescent="0.25">
      <c r="A13" s="14" t="s">
        <v>12</v>
      </c>
      <c r="B13" s="2" t="s">
        <v>17</v>
      </c>
      <c r="C13" s="15" t="s">
        <v>31</v>
      </c>
      <c r="D13" s="27" t="s">
        <v>24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9"/>
    </row>
    <row r="14" spans="1:33" ht="78.75" x14ac:dyDescent="0.25">
      <c r="A14" s="14" t="s">
        <v>20</v>
      </c>
      <c r="B14" s="2" t="s">
        <v>19</v>
      </c>
      <c r="C14" s="15" t="s">
        <v>31</v>
      </c>
      <c r="D14" s="4">
        <f>SUM(E14:F14)</f>
        <v>0</v>
      </c>
      <c r="E14" s="4">
        <v>0</v>
      </c>
      <c r="F14" s="4">
        <v>0</v>
      </c>
      <c r="G14" s="4">
        <f>SUM(H14:I14)</f>
        <v>0</v>
      </c>
      <c r="H14" s="4">
        <v>0</v>
      </c>
      <c r="I14" s="4">
        <v>0</v>
      </c>
      <c r="J14" s="4">
        <f>SUM(K14:L14)</f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f>Q14</f>
        <v>0</v>
      </c>
      <c r="Q14" s="4">
        <v>0</v>
      </c>
      <c r="R14" s="4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</row>
    <row r="15" spans="1:33" ht="47.25" customHeight="1" x14ac:dyDescent="0.25">
      <c r="A15" s="14" t="s">
        <v>21</v>
      </c>
      <c r="B15" s="2" t="s">
        <v>18</v>
      </c>
      <c r="C15" s="15" t="s">
        <v>31</v>
      </c>
      <c r="D15" s="27" t="s">
        <v>24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9"/>
    </row>
    <row r="16" spans="1:33" ht="63" x14ac:dyDescent="0.25">
      <c r="A16" s="14" t="s">
        <v>22</v>
      </c>
      <c r="B16" s="2" t="s">
        <v>25</v>
      </c>
      <c r="C16" s="15" t="s">
        <v>30</v>
      </c>
      <c r="D16" s="4">
        <f>SUM(E16:F16)</f>
        <v>0</v>
      </c>
      <c r="E16" s="4">
        <v>0</v>
      </c>
      <c r="F16" s="4">
        <v>0</v>
      </c>
      <c r="G16" s="4">
        <f t="shared" ref="G16:G17" si="0">SUM(H16:I16)</f>
        <v>784</v>
      </c>
      <c r="H16" s="4">
        <v>784</v>
      </c>
      <c r="I16" s="4">
        <v>0</v>
      </c>
      <c r="J16" s="4">
        <f t="shared" ref="J16" si="1">SUM(K16:L16)</f>
        <v>2500</v>
      </c>
      <c r="K16" s="4">
        <v>2500</v>
      </c>
      <c r="L16" s="4">
        <v>0</v>
      </c>
      <c r="M16" s="4">
        <f t="shared" ref="M16" si="2">SUM(N16:O16)</f>
        <v>0</v>
      </c>
      <c r="N16" s="4">
        <v>0</v>
      </c>
      <c r="O16" s="4">
        <v>0</v>
      </c>
      <c r="P16" s="4">
        <f t="shared" ref="P16" si="3">SUM(Q16:R16)</f>
        <v>0</v>
      </c>
      <c r="Q16" s="4">
        <v>0</v>
      </c>
      <c r="R16" s="4">
        <v>0</v>
      </c>
      <c r="S16" s="4">
        <f>T16+U16</f>
        <v>0</v>
      </c>
      <c r="T16" s="4">
        <v>0</v>
      </c>
      <c r="U16" s="4">
        <v>0</v>
      </c>
      <c r="V16" s="4">
        <f>W16+X16</f>
        <v>0</v>
      </c>
      <c r="W16" s="4">
        <v>0</v>
      </c>
      <c r="X16" s="4">
        <v>0</v>
      </c>
      <c r="Y16" s="4">
        <f>Z16+AA16</f>
        <v>0</v>
      </c>
      <c r="Z16" s="4">
        <v>0</v>
      </c>
      <c r="AA16" s="4">
        <v>0</v>
      </c>
      <c r="AB16" s="4">
        <f>AC16+AD16</f>
        <v>0</v>
      </c>
      <c r="AC16" s="4">
        <v>0</v>
      </c>
      <c r="AD16" s="4">
        <v>0</v>
      </c>
      <c r="AE16" s="4">
        <f>AF16+AG16</f>
        <v>0</v>
      </c>
      <c r="AF16" s="4">
        <v>0</v>
      </c>
      <c r="AG16" s="4">
        <v>0</v>
      </c>
    </row>
    <row r="17" spans="1:33" ht="32.25" customHeight="1" x14ac:dyDescent="0.25">
      <c r="A17" s="25" t="s">
        <v>13</v>
      </c>
      <c r="B17" s="25"/>
      <c r="C17" s="8">
        <f>D17+G17+J17+M17+P17+S17+V17+Y17+AB17+AE17</f>
        <v>8186.7</v>
      </c>
      <c r="D17" s="3">
        <f>SUM(E17:F17)</f>
        <v>800</v>
      </c>
      <c r="E17" s="3">
        <f>SUBTOTAL(9,E11:E16)</f>
        <v>800</v>
      </c>
      <c r="F17" s="3">
        <f>SUBTOTAL(9,F11:F16)</f>
        <v>0</v>
      </c>
      <c r="G17" s="3">
        <f t="shared" si="0"/>
        <v>1987</v>
      </c>
      <c r="H17" s="3">
        <f>SUBTOTAL(9,H11:H16)</f>
        <v>1987</v>
      </c>
      <c r="I17" s="3">
        <f>SUBTOTAL(9,I11:I16)</f>
        <v>0</v>
      </c>
      <c r="J17" s="3">
        <f t="shared" ref="J17" si="4">SUM(K17:L17)</f>
        <v>3000</v>
      </c>
      <c r="K17" s="3">
        <f>SUBTOTAL(9,K11:K16)</f>
        <v>3000</v>
      </c>
      <c r="L17" s="3">
        <f>SUBTOTAL(9,L11:L16)</f>
        <v>0</v>
      </c>
      <c r="M17" s="3">
        <f t="shared" ref="M17" si="5">SUM(N17:O17)</f>
        <v>516</v>
      </c>
      <c r="N17" s="3">
        <f>SUBTOTAL(9,N11:N16)</f>
        <v>516</v>
      </c>
      <c r="O17" s="3">
        <f>SUBTOTAL(9,O11:O16)</f>
        <v>0</v>
      </c>
      <c r="P17" s="3">
        <f t="shared" ref="P17" si="6">SUM(Q17:R17)</f>
        <v>1883.7</v>
      </c>
      <c r="Q17" s="3">
        <f>SUBTOTAL(9,Q11:Q16)</f>
        <v>1883.7</v>
      </c>
      <c r="R17" s="3">
        <f>SUBTOTAL(9,R11:R16)</f>
        <v>0</v>
      </c>
      <c r="S17" s="8">
        <f t="shared" ref="S17:AG17" si="7">S11+S12+S14+S16</f>
        <v>0</v>
      </c>
      <c r="T17" s="17">
        <f t="shared" si="7"/>
        <v>0</v>
      </c>
      <c r="U17" s="17">
        <f t="shared" si="7"/>
        <v>0</v>
      </c>
      <c r="V17" s="8">
        <f t="shared" si="7"/>
        <v>0</v>
      </c>
      <c r="W17" s="17">
        <f t="shared" si="7"/>
        <v>0</v>
      </c>
      <c r="X17" s="17">
        <f t="shared" si="7"/>
        <v>0</v>
      </c>
      <c r="Y17" s="8">
        <f t="shared" si="7"/>
        <v>0</v>
      </c>
      <c r="Z17" s="17">
        <f t="shared" si="7"/>
        <v>0</v>
      </c>
      <c r="AA17" s="17">
        <f t="shared" si="7"/>
        <v>0</v>
      </c>
      <c r="AB17" s="8">
        <f t="shared" si="7"/>
        <v>0</v>
      </c>
      <c r="AC17" s="17">
        <f t="shared" si="7"/>
        <v>0</v>
      </c>
      <c r="AD17" s="17">
        <f t="shared" si="7"/>
        <v>0</v>
      </c>
      <c r="AE17" s="8">
        <f t="shared" si="7"/>
        <v>0</v>
      </c>
      <c r="AF17" s="17">
        <f t="shared" si="7"/>
        <v>0</v>
      </c>
      <c r="AG17" s="17">
        <f t="shared" si="7"/>
        <v>0</v>
      </c>
    </row>
    <row r="18" spans="1:33" outlineLevel="1" x14ac:dyDescent="0.25">
      <c r="A18" s="24" t="s">
        <v>14</v>
      </c>
      <c r="B18" s="24"/>
      <c r="C18" s="15"/>
      <c r="D18" s="27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9"/>
    </row>
    <row r="19" spans="1:33" s="9" customFormat="1" ht="37.5" customHeight="1" outlineLevel="1" x14ac:dyDescent="0.25">
      <c r="A19" s="22" t="s">
        <v>10</v>
      </c>
      <c r="B19" s="22"/>
      <c r="C19" s="12">
        <f t="shared" ref="C19" si="8">SUM(D19,G19,J19,M19,P19)</f>
        <v>0</v>
      </c>
      <c r="D19" s="4">
        <f>SUM(E19:F19)</f>
        <v>0</v>
      </c>
      <c r="E19" s="4">
        <f>SUMIF($C$11:$C$16,"КУМИ",E11:E16)</f>
        <v>0</v>
      </c>
      <c r="F19" s="4">
        <f>SUMIF($C$11:$C$16,"КУМИ",F11:F16)</f>
        <v>0</v>
      </c>
      <c r="G19" s="4">
        <f t="shared" ref="G19:G20" si="9">SUM(H19:I19)</f>
        <v>0</v>
      </c>
      <c r="H19" s="4">
        <f>SUMIF($C$11:$C$16,"КУМИ",H11:H16)</f>
        <v>0</v>
      </c>
      <c r="I19" s="4">
        <f>SUMIF($C$11:$C$16,"КУМИ",I11:I16)</f>
        <v>0</v>
      </c>
      <c r="J19" s="4">
        <f t="shared" ref="J19:J20" si="10">SUM(K19:L19)</f>
        <v>0</v>
      </c>
      <c r="K19" s="4">
        <f>SUMIF($C$11:$C$16,"КУМИ",K11:K16)</f>
        <v>0</v>
      </c>
      <c r="L19" s="4">
        <f>SUMIF($C$11:$C$16,"КУМИ",L11:L16)</f>
        <v>0</v>
      </c>
      <c r="M19" s="4">
        <f t="shared" ref="M19:M20" si="11">SUM(N19:O19)</f>
        <v>0</v>
      </c>
      <c r="N19" s="4">
        <f>SUMIF($C$11:$C$16,"КУМИ",N11:N16)</f>
        <v>0</v>
      </c>
      <c r="O19" s="4">
        <f>SUMIF($C$11:$C$16,"КУМИ",O11:O16)</f>
        <v>0</v>
      </c>
      <c r="P19" s="4">
        <f t="shared" ref="P19:P20" si="12">SUM(Q19:R19)</f>
        <v>0</v>
      </c>
      <c r="Q19" s="4">
        <f>SUMIF($C$11:$C$16,"КУМИ",Q11:Q16)</f>
        <v>0</v>
      </c>
      <c r="R19" s="4">
        <f>SUMIF($C$11:$C$16,"КУМИ",R11:R16)</f>
        <v>0</v>
      </c>
      <c r="S19" s="17">
        <f>S12+S14</f>
        <v>0</v>
      </c>
      <c r="T19" s="17">
        <f t="shared" ref="T19:AG19" si="13">T12+T14</f>
        <v>0</v>
      </c>
      <c r="U19" s="17">
        <f t="shared" si="13"/>
        <v>0</v>
      </c>
      <c r="V19" s="17">
        <f t="shared" si="13"/>
        <v>0</v>
      </c>
      <c r="W19" s="17">
        <f t="shared" si="13"/>
        <v>0</v>
      </c>
      <c r="X19" s="17">
        <f t="shared" si="13"/>
        <v>0</v>
      </c>
      <c r="Y19" s="17">
        <f t="shared" si="13"/>
        <v>0</v>
      </c>
      <c r="Z19" s="17">
        <f t="shared" si="13"/>
        <v>0</v>
      </c>
      <c r="AA19" s="17">
        <f t="shared" si="13"/>
        <v>0</v>
      </c>
      <c r="AB19" s="17">
        <f t="shared" si="13"/>
        <v>0</v>
      </c>
      <c r="AC19" s="17">
        <f t="shared" si="13"/>
        <v>0</v>
      </c>
      <c r="AD19" s="17">
        <f t="shared" si="13"/>
        <v>0</v>
      </c>
      <c r="AE19" s="17">
        <f t="shared" si="13"/>
        <v>0</v>
      </c>
      <c r="AF19" s="17">
        <f t="shared" si="13"/>
        <v>0</v>
      </c>
      <c r="AG19" s="17">
        <f t="shared" si="13"/>
        <v>0</v>
      </c>
    </row>
    <row r="20" spans="1:33" s="9" customFormat="1" ht="18.75" customHeight="1" outlineLevel="1" x14ac:dyDescent="0.25">
      <c r="A20" s="22" t="s">
        <v>15</v>
      </c>
      <c r="B20" s="22"/>
      <c r="C20" s="12">
        <f>D20+G20+J20+M20+P20+S20+V20+Y20+AB20+AE20</f>
        <v>8186.7</v>
      </c>
      <c r="D20" s="3">
        <f>SUM(E20:F20)</f>
        <v>800</v>
      </c>
      <c r="E20" s="4">
        <f>SUMIF($C$11:$C$16,"УАиГ",E11:E16)</f>
        <v>800</v>
      </c>
      <c r="F20" s="4">
        <f>SUMIF($C$11:$C$16,"УАиГ",F11:F16)</f>
        <v>0</v>
      </c>
      <c r="G20" s="3">
        <f t="shared" si="9"/>
        <v>1987</v>
      </c>
      <c r="H20" s="4">
        <f>SUMIF($C$11:$C$16,"УАиГ",H11:H16)</f>
        <v>1987</v>
      </c>
      <c r="I20" s="4">
        <f>SUMIF($C$11:$C$16,"УАиГ",I11:I16)</f>
        <v>0</v>
      </c>
      <c r="J20" s="3">
        <f t="shared" si="10"/>
        <v>3000</v>
      </c>
      <c r="K20" s="4">
        <f>SUMIF($C$11:$C$16,"УАиГ",K11:K16)</f>
        <v>3000</v>
      </c>
      <c r="L20" s="4">
        <f>SUMIF($C$11:$C$16,"УАиГ",L11:L16)</f>
        <v>0</v>
      </c>
      <c r="M20" s="3">
        <f t="shared" si="11"/>
        <v>516</v>
      </c>
      <c r="N20" s="4">
        <f>SUMIF($C$11:$C$16,"УАиГ",N11:N16)</f>
        <v>516</v>
      </c>
      <c r="O20" s="4">
        <f>SUMIF($C$11:$C$16,"УАиГ",O11:O16)</f>
        <v>0</v>
      </c>
      <c r="P20" s="3">
        <f t="shared" si="12"/>
        <v>1883.7</v>
      </c>
      <c r="Q20" s="4">
        <f>SUMIF($C$11:$C$16,"УАиГ",Q11:Q16)</f>
        <v>1883.7</v>
      </c>
      <c r="R20" s="4">
        <f>SUMIF($C$11:$C$16,"УАиГ",R11:R16)</f>
        <v>0</v>
      </c>
      <c r="S20" s="8">
        <f>S11+S16</f>
        <v>0</v>
      </c>
      <c r="T20" s="17">
        <f t="shared" ref="T20:AG20" si="14">T11+T16</f>
        <v>0</v>
      </c>
      <c r="U20" s="17">
        <f t="shared" si="14"/>
        <v>0</v>
      </c>
      <c r="V20" s="8">
        <f t="shared" si="14"/>
        <v>0</v>
      </c>
      <c r="W20" s="17">
        <f t="shared" si="14"/>
        <v>0</v>
      </c>
      <c r="X20" s="17">
        <f t="shared" si="14"/>
        <v>0</v>
      </c>
      <c r="Y20" s="8">
        <f t="shared" si="14"/>
        <v>0</v>
      </c>
      <c r="Z20" s="17">
        <f t="shared" si="14"/>
        <v>0</v>
      </c>
      <c r="AA20" s="17">
        <f t="shared" si="14"/>
        <v>0</v>
      </c>
      <c r="AB20" s="8">
        <f t="shared" si="14"/>
        <v>0</v>
      </c>
      <c r="AC20" s="17">
        <f t="shared" si="14"/>
        <v>0</v>
      </c>
      <c r="AD20" s="17">
        <f t="shared" si="14"/>
        <v>0</v>
      </c>
      <c r="AE20" s="8">
        <f t="shared" si="14"/>
        <v>0</v>
      </c>
      <c r="AF20" s="17">
        <f t="shared" si="14"/>
        <v>0</v>
      </c>
      <c r="AG20" s="17">
        <f t="shared" si="14"/>
        <v>0</v>
      </c>
    </row>
    <row r="22" spans="1:33" x14ac:dyDescent="0.25">
      <c r="A22" s="5" t="s">
        <v>27</v>
      </c>
    </row>
    <row r="23" spans="1:33" x14ac:dyDescent="0.25">
      <c r="A23" s="5" t="s">
        <v>28</v>
      </c>
    </row>
    <row r="24" spans="1:33" x14ac:dyDescent="0.25">
      <c r="A24" s="5" t="s">
        <v>40</v>
      </c>
    </row>
    <row r="25" spans="1:33" x14ac:dyDescent="0.25">
      <c r="L25" s="18"/>
    </row>
  </sheetData>
  <mergeCells count="24">
    <mergeCell ref="D13:AG13"/>
    <mergeCell ref="D15:AG15"/>
    <mergeCell ref="D8:AG8"/>
    <mergeCell ref="D18:AG18"/>
    <mergeCell ref="S9:U9"/>
    <mergeCell ref="V9:X9"/>
    <mergeCell ref="Y9:AA9"/>
    <mergeCell ref="AB9:AD9"/>
    <mergeCell ref="A5:AG5"/>
    <mergeCell ref="AC3:AG3"/>
    <mergeCell ref="AC1:AG1"/>
    <mergeCell ref="A20:B20"/>
    <mergeCell ref="A8:A10"/>
    <mergeCell ref="B8:B10"/>
    <mergeCell ref="C8:C10"/>
    <mergeCell ref="D9:F9"/>
    <mergeCell ref="G9:I9"/>
    <mergeCell ref="J9:L9"/>
    <mergeCell ref="M9:O9"/>
    <mergeCell ref="P9:R9"/>
    <mergeCell ref="A17:B17"/>
    <mergeCell ref="A18:B18"/>
    <mergeCell ref="A19:B19"/>
    <mergeCell ref="AE9:AG9"/>
  </mergeCells>
  <pageMargins left="0.78740157480314965" right="0.39370078740157483" top="0.59055118110236227" bottom="0.59055118110236227" header="0.19685039370078741" footer="0.19685039370078741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ПРОЕКТ 9 изм (итог 2019)</vt:lpstr>
      <vt:lpstr>'ПРОЕКТ 9 изм (итог 2019)'!Заголовки_для_печати</vt:lpstr>
      <vt:lpstr>'ПРОЕКТ 9 изм (итог 2019)'!Область_печати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root</cp:lastModifiedBy>
  <cp:lastPrinted>2021-01-28T10:38:23Z</cp:lastPrinted>
  <dcterms:created xsi:type="dcterms:W3CDTF">2015-09-07T12:17:59Z</dcterms:created>
  <dcterms:modified xsi:type="dcterms:W3CDTF">2021-02-20T11:30:31Z</dcterms:modified>
</cp:coreProperties>
</file>